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drawings/drawing7.xml" ContentType="application/vnd.openxmlformats-officedocument.drawing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3ie.sharepoint.com/sites/IDBSPOONEvaluation/Shared Documents/02-technical_documents/02-instruments/02-ENDLINE/"/>
    </mc:Choice>
  </mc:AlternateContent>
  <xr:revisionPtr revIDLastSave="0" documentId="13_ncr:1_{087CF208-703C-BA48-8B6A-92C11DAE7D70}" xr6:coauthVersionLast="47" xr6:coauthVersionMax="47" xr10:uidLastSave="{00000000-0000-0000-0000-000000000000}"/>
  <bookViews>
    <workbookView xWindow="7500" yWindow="500" windowWidth="21300" windowHeight="16480" firstSheet="10" activeTab="26" xr2:uid="{00000000-000D-0000-FFFF-FFFF00000000}"/>
  </bookViews>
  <sheets>
    <sheet name="INDICE" sheetId="1" state="hidden" r:id="rId1"/>
    <sheet name="INFORME DE CONSENTIMIENTO&gt;&gt;" sheetId="2" state="hidden" r:id="rId2"/>
    <sheet name="INFORME CONSENTIMIENTO" sheetId="3" state="hidden" r:id="rId3"/>
    <sheet name="CUBIERTA&gt;&gt;" sheetId="4" state="hidden" r:id="rId4"/>
    <sheet name="0 CARATULA" sheetId="5" r:id="rId5"/>
    <sheet name="DEMOGRAFICO&gt;&gt;" sheetId="6" state="hidden" r:id="rId6"/>
    <sheet name="1A. VIVIENDA" sheetId="25" r:id="rId7"/>
    <sheet name="1B. PATRIMONIO" sheetId="42" r:id="rId8"/>
    <sheet name="1C. OTROS INGRESOS DEL HOGAR" sheetId="44" r:id="rId9"/>
    <sheet name="2A. IDENTIFICACION PERSONAS" sheetId="7" r:id="rId10"/>
    <sheet name="2B. CARACTERISTICAS" sheetId="8" r:id="rId11"/>
    <sheet name="3. EDUCACIÓN" sheetId="9" r:id="rId12"/>
    <sheet name="4. EMPLEO E INGRESOS" sheetId="10" r:id="rId13"/>
    <sheet name="SALUD &gt;&gt;" sheetId="11" state="hidden" r:id="rId14"/>
    <sheet name="4. SALUD MIEMBROS DEL HOGAR" sheetId="12" state="hidden" r:id="rId15"/>
    <sheet name="EMBARAZOS Y PARTOS&gt;&gt;" sheetId="13" state="hidden" r:id="rId16"/>
    <sheet name="5.HISTORIA EMBARAZOS" sheetId="45" r:id="rId17"/>
    <sheet name="4.FECUNDIDAD-SALUD REPRODUCTIVA" sheetId="14" state="hidden" r:id="rId18"/>
    <sheet name="Sección 6 A" sheetId="15" state="hidden" r:id="rId19"/>
    <sheet name="Sección 6 B" sheetId="16" state="hidden" r:id="rId20"/>
    <sheet name="NUTRICION&gt;&gt;" sheetId="17" state="hidden" r:id="rId21"/>
    <sheet name="6. LACTANCIA MATERNA" sheetId="34" r:id="rId22"/>
    <sheet name="6.  ALIMENTACIÓN DEL NIÑO" sheetId="36" state="hidden" r:id="rId23"/>
    <sheet name="6B. REGISTRO DE COMIDAS" sheetId="43" state="hidden" r:id="rId24"/>
    <sheet name="7A. ALIMENTACION" sheetId="49" r:id="rId25"/>
    <sheet name="7B. REGISTRO DE COMIDA" sheetId="50" r:id="rId26"/>
    <sheet name="7C.SUPLEMENTOS NUTRICIONALES" sheetId="51" r:id="rId27"/>
    <sheet name=" 8. SERVICIOS DE SALUD INFANTIL" sheetId="33" r:id="rId28"/>
    <sheet name=" 9. INMUNIZACIÓN Y SUPLEMENTOS" sheetId="18" state="hidden" r:id="rId29"/>
    <sheet name="Sección 8" sheetId="19" state="hidden" r:id="rId30"/>
    <sheet name="Sección 9" sheetId="20" state="hidden" r:id="rId31"/>
    <sheet name="Sección 10" sheetId="21" state="hidden" r:id="rId32"/>
    <sheet name="Sección 11" sheetId="22" state="hidden" r:id="rId33"/>
    <sheet name="Sección 12" sheetId="23" state="hidden" r:id="rId34"/>
    <sheet name="VIVIENDA, AGUA Y SANEAMIENTO&gt;&gt;" sheetId="24" state="hidden" r:id="rId35"/>
    <sheet name="Sección 13 B" sheetId="26" state="hidden" r:id="rId36"/>
    <sheet name="Sección 13 C" sheetId="27" state="hidden" r:id="rId37"/>
    <sheet name="RECONTACTO&gt;&gt;" sheetId="28" state="hidden" r:id="rId38"/>
    <sheet name="ISOTOPOS" sheetId="52" state="hidden" r:id="rId39"/>
    <sheet name="9. MANEJO DE DIARREA" sheetId="66" r:id="rId40"/>
    <sheet name="10.CONOCIMIENTO" sheetId="67" r:id="rId41"/>
    <sheet name="11.DECISIONES" sheetId="47" r:id="rId42"/>
    <sheet name="12.GRIT" sheetId="56" r:id="rId43"/>
    <sheet name="13.ROSENBERG" sheetId="55" r:id="rId44"/>
    <sheet name="12. AUTOCUIDADO" sheetId="48" state="hidden" r:id="rId45"/>
    <sheet name="14.RECONTACTO" sheetId="40" state="hidden" r:id="rId46"/>
    <sheet name="14 MacArthur" sheetId="65" state="hidden" r:id="rId47"/>
    <sheet name="15.OBSERVACIONES" sheetId="60" r:id="rId48"/>
    <sheet name="16.ANTROPOMETRIA" sheetId="32" r:id="rId49"/>
    <sheet name="17.PMF" sheetId="68" r:id="rId50"/>
    <sheet name="18.Shocks" sheetId="64" r:id="rId51"/>
    <sheet name="ASQ" sheetId="59" state="hidden" r:id="rId52"/>
    <sheet name="TRABAJADOR COMUNITARIO&gt;&gt;" sheetId="30" state="hidden" r:id="rId53"/>
    <sheet name="15. TRABAJADOR COMUNITARIO" sheetId="31" state="hidden" r:id="rId54"/>
  </sheets>
  <externalReferences>
    <externalReference r:id="rId55"/>
    <externalReference r:id="rId56"/>
  </externalReferences>
  <definedNames>
    <definedName name="__xlnm.Print_Area_1" localSheetId="40">#REF!</definedName>
    <definedName name="__xlnm.Print_Area_1" localSheetId="49">#REF!</definedName>
    <definedName name="__xlnm.Print_Area_1" localSheetId="39">#REF!</definedName>
    <definedName name="__xlnm.Print_Area_1">#REF!</definedName>
    <definedName name="__xlnm.Print_Area_12" localSheetId="40">#REF!</definedName>
    <definedName name="__xlnm.Print_Area_12" localSheetId="49">#REF!</definedName>
    <definedName name="__xlnm.Print_Area_12" localSheetId="39">#REF!</definedName>
    <definedName name="__xlnm.Print_Area_12">#REF!</definedName>
    <definedName name="__xlnm.Print_Area_14">#REF!</definedName>
    <definedName name="__xlnm.Print_Area_16">#REF!</definedName>
    <definedName name="__xlnm.Print_Area_20">#REF!</definedName>
    <definedName name="__xlnm.Print_Area_21">#REF!</definedName>
    <definedName name="__xlnm.Print_Area_22">#REF!</definedName>
    <definedName name="__xlnm.Print_Area_23">#REF!</definedName>
    <definedName name="__xlnm.Print_Area_24">#REF!</definedName>
    <definedName name="__xlnm.Print_Area_6">#REF!</definedName>
    <definedName name="__xlnm.Print_Area_8">#REF!</definedName>
    <definedName name="__xlnm.Print_Titles_10">#REF!</definedName>
    <definedName name="__xlnm.Print_Titles_22">#REF!</definedName>
    <definedName name="__xlnm.Print_Titles_6">#REF!</definedName>
    <definedName name="__xlnm.Print_Titles_7">#REF!</definedName>
    <definedName name="_xfd1048576" localSheetId="16">#REF!</definedName>
    <definedName name="_xfd1048576">#REF!</definedName>
    <definedName name="A" localSheetId="16">#REF!</definedName>
    <definedName name="A">#REF!</definedName>
    <definedName name="A1\" localSheetId="28">#REF!</definedName>
    <definedName name="A1\" localSheetId="53">#REF!</definedName>
    <definedName name="A1\" localSheetId="6">#REF!</definedName>
    <definedName name="A1\" localSheetId="9">#REF!</definedName>
    <definedName name="A1\" localSheetId="10">#REF!</definedName>
    <definedName name="A1\" localSheetId="11">#REF!</definedName>
    <definedName name="A1\" localSheetId="12">#REF!</definedName>
    <definedName name="A1\" localSheetId="14">#REF!</definedName>
    <definedName name="A1\" localSheetId="17">#REF!</definedName>
    <definedName name="A1\" localSheetId="16">#REF!</definedName>
    <definedName name="A1\" localSheetId="5">#REF!</definedName>
    <definedName name="A1\" localSheetId="15">#REF!</definedName>
    <definedName name="A1\" localSheetId="20">#REF!</definedName>
    <definedName name="A1\" localSheetId="37">#REF!</definedName>
    <definedName name="A1\" localSheetId="13">#REF!</definedName>
    <definedName name="A1\" localSheetId="31">#REF!</definedName>
    <definedName name="A1\" localSheetId="32">#REF!</definedName>
    <definedName name="A1\" localSheetId="33">#REF!</definedName>
    <definedName name="A1\" localSheetId="35">#REF!</definedName>
    <definedName name="A1\" localSheetId="36">#REF!</definedName>
    <definedName name="A1\" localSheetId="18">#REF!</definedName>
    <definedName name="A1\" localSheetId="19">#REF!</definedName>
    <definedName name="A1\" localSheetId="29">#REF!</definedName>
    <definedName name="A1\" localSheetId="30">#REF!</definedName>
    <definedName name="A1\" localSheetId="52">#REF!</definedName>
    <definedName name="A1\" localSheetId="34">#REF!</definedName>
    <definedName name="A1\">#REF!</definedName>
    <definedName name="AA" localSheetId="16">#REF!</definedName>
    <definedName name="AA">#REF!</definedName>
    <definedName name="cc">"#REF!"</definedName>
    <definedName name="cc_1">"#REF!"</definedName>
    <definedName name="cc_10">"#REF!"</definedName>
    <definedName name="cc_11">"#REF!"</definedName>
    <definedName name="cc_12">"#REF!"</definedName>
    <definedName name="cc_14">"#REF!"</definedName>
    <definedName name="cc_15">"#REF!"</definedName>
    <definedName name="cc_16">"#REF!"</definedName>
    <definedName name="cc_17">"#REF!"</definedName>
    <definedName name="cc_19">"#REF!"</definedName>
    <definedName name="cc_21">"#REF!"</definedName>
    <definedName name="cc_24">"#REF!"</definedName>
    <definedName name="cc_5">"#REF!"</definedName>
    <definedName name="cc_6">"#REF!"</definedName>
    <definedName name="cc_7">"#REF!"</definedName>
    <definedName name="cc_9">"#REF!"</definedName>
    <definedName name="CD">#REF!</definedName>
    <definedName name="CS">#REF!</definedName>
    <definedName name="HHHHHH" localSheetId="40">'[1](1) HOUSEHOLD ROSTER'!$B$1</definedName>
    <definedName name="HHHHHH" localSheetId="49">'[1](1) HOUSEHOLD ROSTER'!$B$1</definedName>
    <definedName name="HHHHHH" localSheetId="39">'[1](1) HOUSEHOLD ROSTER'!$B$1</definedName>
    <definedName name="HHHHHH">'[2](1) HOUSEHOLD ROSTER'!$B$1</definedName>
    <definedName name="HistorialEmbarazos" localSheetId="40">#REF!</definedName>
    <definedName name="HistorialEmbarazos" localSheetId="49">#REF!</definedName>
    <definedName name="HistorialEmbarazos" localSheetId="39">#REF!</definedName>
    <definedName name="HistorialEmbarazos">#REF!</definedName>
    <definedName name="new">"#REF!"</definedName>
    <definedName name="new_10">"#REF!"</definedName>
    <definedName name="new_11">"#REF!"</definedName>
    <definedName name="new_15">"#REF!"</definedName>
    <definedName name="new_16">"#REF!"</definedName>
    <definedName name="new_17">"#REF!"</definedName>
    <definedName name="new_19">"#REF!"</definedName>
    <definedName name="new_21">"#REF!"</definedName>
    <definedName name="new_24">"#REF!"</definedName>
    <definedName name="new_6">"#REF!"</definedName>
    <definedName name="new_7">"#REF!"</definedName>
    <definedName name="OLE_LINK1" localSheetId="17">'4.FECUNDIDAD-SALUD REPRODUCTIVA'!$BF$6</definedName>
    <definedName name="OLE_LINK2_10">#N/A</definedName>
    <definedName name="OLE_LINK2_11">#N/A</definedName>
    <definedName name="OLE_LINK2_9">#N/A</definedName>
    <definedName name="Perberja_Familjare">"#REF!"</definedName>
    <definedName name="Perberja_Familjare_1">"#REF!"</definedName>
    <definedName name="Perberja_Familjare_10">"#REF!"</definedName>
    <definedName name="Perberja_Familjare_11">"#REF!"</definedName>
    <definedName name="Perberja_Familjare_14">"#REF!"</definedName>
    <definedName name="Perberja_Familjare_15">"#REF!"</definedName>
    <definedName name="Perberja_Familjare_16">"#REF!"</definedName>
    <definedName name="Perberja_Familjare_17">"#REF!"</definedName>
    <definedName name="Perberja_Familjare_19">"#REF!"</definedName>
    <definedName name="Perberja_Familjare_21">"#REF!"</definedName>
    <definedName name="Perberja_Familjare_22">"#REF!"</definedName>
    <definedName name="Perberja_Familjare_23">"#REF!"</definedName>
    <definedName name="Perberja_Familjare_24">"#REF!"</definedName>
    <definedName name="Perberja_Familjare_6">"#REF!"</definedName>
    <definedName name="Perberja_Familjare_7">"#REF!"</definedName>
    <definedName name="Perberja_Familjare_9">"#REF!"</definedName>
    <definedName name="_xlnm.Print_Area" localSheetId="27">' 8. SERVICIOS DE SALUD INFANTIL'!$A$1:$V$40</definedName>
    <definedName name="_xlnm.Print_Area" localSheetId="28">' 9. INMUNIZACIÓN Y SUPLEMENTOS'!$A$1:$AF$36</definedName>
    <definedName name="_xlnm.Print_Area" localSheetId="40">'10.CONOCIMIENTO'!$B$1:$M$275</definedName>
    <definedName name="_xlnm.Print_Area" localSheetId="41">'11.DECISIONES'!$A$1:$L$25</definedName>
    <definedName name="_xlnm.Print_Area" localSheetId="45">'14.RECONTACTO'!$A$1:$AS$38</definedName>
    <definedName name="_xlnm.Print_Area" localSheetId="47">'15.OBSERVACIONES'!$A$1:$AH$56</definedName>
    <definedName name="_xlnm.Print_Area" localSheetId="48">'16.ANTROPOMETRIA'!$B$1:$Z$38</definedName>
    <definedName name="_xlnm.Print_Area" localSheetId="49">'17.PMF'!$A$1:$H$299</definedName>
    <definedName name="_xlnm.Print_Area" localSheetId="50">'18.Shocks'!$A$1:$U$64</definedName>
    <definedName name="_xlnm.Print_Area" localSheetId="6">'1A. VIVIENDA'!$B$1:$AH$39</definedName>
    <definedName name="_xlnm.Print_Area" localSheetId="7">'1B. PATRIMONIO'!$A$1:$W$31</definedName>
    <definedName name="_xlnm.Print_Area" localSheetId="8">'1C. OTROS INGRESOS DEL HOGAR'!$A$1:$X$40</definedName>
    <definedName name="_xlnm.Print_Area" localSheetId="9">'2A. IDENTIFICACION PERSONAS'!$B$1:$O$39</definedName>
    <definedName name="_xlnm.Print_Area" localSheetId="10">'2B. CARACTERISTICAS'!$A$1:$AN$40</definedName>
    <definedName name="_xlnm.Print_Area" localSheetId="11">'3. EDUCACIÓN'!$B$1:$AD$40</definedName>
    <definedName name="_xlnm.Print_Area" localSheetId="12">'4. EMPLEO E INGRESOS'!$A$1:$Y$40</definedName>
    <definedName name="_xlnm.Print_Area" localSheetId="17">'4.FECUNDIDAD-SALUD REPRODUCTIVA'!$A$1:$IR$39</definedName>
    <definedName name="_xlnm.Print_Area" localSheetId="16">'5.HISTORIA EMBARAZOS'!$A$1:$BV$32</definedName>
    <definedName name="_xlnm.Print_Area" localSheetId="21">'6. LACTANCIA MATERNA'!$A$1:$V$32</definedName>
    <definedName name="_xlnm.Print_Area" localSheetId="31">'Sección 10'!$A$1:$R$57</definedName>
    <definedName name="_xlnm.Print_Area" localSheetId="32">'Sección 11'!$A$1:$AM$57</definedName>
    <definedName name="_xlnm.Print_Area" localSheetId="33">'Sección 12'!$A$1:$AW$57</definedName>
    <definedName name="_xlnm.Print_Area" localSheetId="35">'Sección 13 B'!$A$1:$I$38</definedName>
    <definedName name="_xlnm.Print_Area" localSheetId="36">'Sección 13 C'!$A$1:$I$46</definedName>
    <definedName name="_xlnm.Print_Area" localSheetId="18">'Sección 6 A'!$A$1:$BD$54</definedName>
    <definedName name="_xlnm.Print_Area" localSheetId="19">'Sección 6 B'!$A$1:$BK$39</definedName>
    <definedName name="_xlnm.Print_Area" localSheetId="30">'Sección 9'!$A$1:$AI$58</definedName>
    <definedName name="SECTION_1">#REF!</definedName>
    <definedName name="SECTION_1__HOUSEHOLD_INFORMATION">"#REF!"</definedName>
    <definedName name="SECTION_1__HOUSEHOLD_INFORMATION_10">"#REF!"</definedName>
    <definedName name="SECTION_1__HOUSEHOLD_INFORMATION_11">"#REF!"</definedName>
    <definedName name="SECTION_1__HOUSEHOLD_INFORMATION_12">"#REF!"</definedName>
    <definedName name="SECTION_1__HOUSEHOLD_INFORMATION_15">"#REF!"</definedName>
    <definedName name="SECTION_1__HOUSEHOLD_INFORMATION_16">"#REF!"</definedName>
    <definedName name="SECTION_1__HOUSEHOLD_INFORMATION_17">"#REF!"</definedName>
    <definedName name="SECTION_1__HOUSEHOLD_INFORMATION_19">"#REF!"</definedName>
    <definedName name="SECTION_1__HOUSEHOLD_INFORMATION_21">"#REF!"</definedName>
    <definedName name="SECTION_1__HOUSEHOLD_INFORMATION_22">"#REF!"</definedName>
    <definedName name="SECTION_1__HOUSEHOLD_INFORMATION_24">"#REF!"</definedName>
    <definedName name="SECTION_1__HOUSEHOLD_INFORMATION_5">"#REF!"</definedName>
    <definedName name="SECTION_1__HOUSEHOLD_INFORMATION_6">"#REF!"</definedName>
    <definedName name="SECTION_1__HOUSEHOLD_INFORMATION_7">"#REF!"</definedName>
    <definedName name="SECTION_1__HOUSEHOLD_INFORMATION_9">"#REF!"</definedName>
    <definedName name="SECTION_1_1">"#REF!"</definedName>
    <definedName name="SECTION_1_10">"#REF!"</definedName>
    <definedName name="SECTION_1_11">"#REF!"</definedName>
    <definedName name="SECTION_1_14">"#REF!"</definedName>
    <definedName name="SECTION_1_24">"#REF!"</definedName>
    <definedName name="SECTION_1_9">"#REF!"</definedName>
    <definedName name="TEST">#N/A</definedName>
    <definedName name="TEST_10">#N/A</definedName>
    <definedName name="TEST_11">#N/A</definedName>
    <definedName name="TEST_15">#N/A</definedName>
    <definedName name="TEST_16">#N/A</definedName>
    <definedName name="TEST_17">#N/A</definedName>
    <definedName name="TEST_19">#N/A</definedName>
    <definedName name="TEST_21">#N/A</definedName>
    <definedName name="TEST_22">#N/A</definedName>
    <definedName name="TEST_23">#N/A</definedName>
    <definedName name="TEST_9">#N/A</definedName>
    <definedName name="test22">"#REF!"</definedName>
    <definedName name="test22_1">"#REF!"</definedName>
    <definedName name="test22_10">"#REF!"</definedName>
    <definedName name="test22_11">"#REF!"</definedName>
    <definedName name="test22_14">"#REF!"</definedName>
    <definedName name="test22_24">"#REF!"</definedName>
    <definedName name="test22_9">"#REF!"</definedName>
    <definedName name="tillf">"#REF!"</definedName>
    <definedName name="tillf_10">"#REF!"</definedName>
    <definedName name="tillf_11">"#REF!"</definedName>
    <definedName name="tillf_12">"#REF!"</definedName>
    <definedName name="tillf_15">"#REF!"</definedName>
    <definedName name="tillf_16">"#REF!"</definedName>
    <definedName name="tillf_17">"#REF!"</definedName>
    <definedName name="tillf_19">"#REF!"</definedName>
    <definedName name="tillf_21">"#REF!"</definedName>
    <definedName name="tillf_24">"#REF!"</definedName>
    <definedName name="tillf_5">"#REF!"</definedName>
    <definedName name="tillf_6">"#REF!"</definedName>
    <definedName name="tillf_7">"#REF!"</definedName>
    <definedName name="tillf2">#N/A</definedName>
    <definedName name="UUUU">#REF!</definedName>
    <definedName name="VAL">#N/A</definedName>
    <definedName name="VAL_15">#N/A</definedName>
    <definedName name="VAL_16">#N/A</definedName>
    <definedName name="VAL_17">#N/A</definedName>
    <definedName name="VAL_19">#N/A</definedName>
    <definedName name="VAL_21">#N/A</definedName>
    <definedName name="VAL_23">#N/A</definedName>
    <definedName name="WHATTHAT">"#REF!"</definedName>
    <definedName name="WHATTHAT_1">"#REF!"</definedName>
    <definedName name="WHATTHAT_10">"#REF!"</definedName>
    <definedName name="WHATTHAT_11">"#REF!"</definedName>
    <definedName name="WHATTHAT_14">"#REF!"</definedName>
    <definedName name="WHATTHAT_22">"#REF!"</definedName>
    <definedName name="WHATTHAT_24">"#REF!"</definedName>
    <definedName name="WHATTHAT_6">"#REF!"</definedName>
    <definedName name="WHATTHAT_7">"#REF!"</definedName>
    <definedName name="WHATTHAT_9">"#REF!"</definedName>
    <definedName name="x">#REF!</definedName>
    <definedName name="xx">#N/A</definedName>
    <definedName name="xxx">#REF!</definedName>
    <definedName name="YG" localSheetId="40">'[1](1) HOUSEHOLD ROSTER'!$B$1</definedName>
    <definedName name="YG" localSheetId="49">'[1](1) HOUSEHOLD ROSTER'!$B$1</definedName>
    <definedName name="YG" localSheetId="39">'[1](1) HOUSEHOLD ROSTER'!$B$1</definedName>
    <definedName name="YG">'[2](1) HOUSEHOLD ROSTER'!$B$1</definedName>
    <definedName name="Z_7A111591_EC51_4691_AC01_E587AFA51198_.wvu.Cols" localSheetId="53" hidden="1">'15. TRABAJADOR COMUNITARIO'!#REF!,'15. TRABAJADOR COMUNITARIO'!#REF!,'15. TRABAJADOR COMUNITARIO'!#REF!</definedName>
    <definedName name="Z_7A111591_EC51_4691_AC01_E587AFA51198_.wvu.PrintArea" localSheetId="53" hidden="1">'15. TRABAJADOR COMUNITARIO'!#REF!</definedName>
    <definedName name="Z_7A111591_EC51_4691_AC01_E587AFA51198_.wvu.Rows" localSheetId="53" hidden="1">'15. TRABAJADOR COMUNITARIO'!#REF!,'15. TRABAJADOR COMUNITARIO'!#REF!</definedName>
    <definedName name="Z_E37B0713_6D2A_4785_8CC9_E5158A604461_.wvu.Cols" localSheetId="53" hidden="1">'15. TRABAJADOR COMUNITARIO'!#REF!,'15. TRABAJADOR COMUNITARIO'!#REF!,'15. TRABAJADOR COMUNITARIO'!#REF!</definedName>
    <definedName name="Z_E37B0713_6D2A_4785_8CC9_E5158A604461_.wvu.PrintArea" localSheetId="53" hidden="1">'15. TRABAJADOR COMUNITARIO'!#REF!</definedName>
    <definedName name="Z_E37B0713_6D2A_4785_8CC9_E5158A604461_.wvu.Rows" localSheetId="53" hidden="1">'15. TRABAJADOR COMUNITARIO'!#REF!,'15. TRABAJADOR COMUNITARIO'!#REF!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5" i="25" l="1"/>
  <c r="M17" i="42"/>
  <c r="M20" i="42"/>
  <c r="M26" i="42"/>
  <c r="J3" i="44"/>
  <c r="R3" i="44"/>
  <c r="U3" i="44"/>
  <c r="B20" i="44"/>
  <c r="B24" i="44"/>
  <c r="B27" i="44"/>
  <c r="B30" i="44"/>
  <c r="B33" i="44"/>
  <c r="B36" i="44"/>
  <c r="V28" i="44"/>
  <c r="A52" i="64"/>
  <c r="B14" i="68"/>
  <c r="B17" i="68"/>
  <c r="B20" i="68"/>
  <c r="B26" i="68"/>
  <c r="B29" i="68"/>
  <c r="B33" i="68"/>
  <c r="B37" i="68"/>
  <c r="B46" i="68"/>
  <c r="B53" i="68"/>
  <c r="B59" i="68"/>
  <c r="B66" i="68"/>
  <c r="S11" i="32"/>
  <c r="BE12" i="45"/>
  <c r="BE11" i="45"/>
  <c r="BE10" i="45"/>
  <c r="BE9" i="45"/>
  <c r="G16" i="8"/>
  <c r="G15" i="8"/>
  <c r="G12" i="8"/>
  <c r="B10" i="5"/>
  <c r="B12" i="5"/>
  <c r="B14" i="5"/>
  <c r="C18" i="5"/>
  <c r="C20" i="5"/>
  <c r="C22" i="5"/>
  <c r="U10" i="5"/>
  <c r="U12" i="5"/>
  <c r="U14" i="5"/>
  <c r="U18" i="5"/>
  <c r="U20" i="5"/>
  <c r="B30" i="5"/>
  <c r="B32" i="5"/>
  <c r="Q29" i="5"/>
  <c r="U29" i="5"/>
  <c r="V29" i="5"/>
  <c r="X29" i="5"/>
  <c r="AA29" i="5"/>
  <c r="AA36" i="5"/>
  <c r="B34" i="5"/>
  <c r="B36" i="5"/>
  <c r="B38" i="5"/>
  <c r="B42" i="5"/>
  <c r="B47" i="5"/>
  <c r="B51" i="5"/>
  <c r="G45" i="5"/>
  <c r="B57" i="5"/>
  <c r="K39" i="5"/>
  <c r="B268" i="67"/>
  <c r="B69" i="68"/>
  <c r="B71" i="68"/>
  <c r="B77" i="68"/>
  <c r="B79" i="68"/>
  <c r="B81" i="68"/>
  <c r="B85" i="68"/>
  <c r="B87" i="68"/>
  <c r="B91" i="68"/>
  <c r="B96" i="68"/>
  <c r="B100" i="68"/>
  <c r="B110" i="68"/>
  <c r="B118" i="68"/>
  <c r="B125" i="68"/>
  <c r="B130" i="68"/>
  <c r="B132" i="68"/>
  <c r="B136" i="68"/>
  <c r="B142" i="68"/>
  <c r="B150" i="68"/>
  <c r="B152" i="68"/>
  <c r="B155" i="68"/>
  <c r="B162" i="68"/>
  <c r="B166" i="68"/>
  <c r="F151" i="68"/>
  <c r="B171" i="68"/>
  <c r="B182" i="68"/>
  <c r="B193" i="68"/>
  <c r="B195" i="68"/>
  <c r="B204" i="68"/>
  <c r="B206" i="68"/>
  <c r="B209" i="68"/>
  <c r="B212" i="68"/>
  <c r="B215" i="68"/>
  <c r="F208" i="68"/>
  <c r="F207" i="68"/>
  <c r="F206" i="68"/>
  <c r="B219" i="68"/>
  <c r="B222" i="68"/>
  <c r="B230" i="68"/>
  <c r="B233" i="68"/>
  <c r="B236" i="68"/>
  <c r="B239" i="68"/>
  <c r="B245" i="68"/>
  <c r="B248" i="68"/>
  <c r="B251" i="68"/>
  <c r="B254" i="68"/>
  <c r="B256" i="68"/>
  <c r="B258" i="68"/>
  <c r="F250" i="68"/>
  <c r="F83" i="68"/>
  <c r="F82" i="68"/>
  <c r="F81" i="68"/>
  <c r="F75" i="68"/>
  <c r="M16" i="8"/>
  <c r="T16" i="8"/>
  <c r="U6" i="8"/>
  <c r="W6" i="8"/>
  <c r="Z6" i="8"/>
  <c r="AD6" i="8"/>
  <c r="AF6" i="8"/>
  <c r="AI10" i="8"/>
  <c r="AL10" i="8"/>
  <c r="AO6" i="8"/>
  <c r="AR6" i="8"/>
  <c r="C3" i="7"/>
  <c r="E3" i="7"/>
  <c r="I3" i="7"/>
  <c r="N3" i="7"/>
  <c r="O3" i="7"/>
  <c r="B4" i="8"/>
  <c r="D6" i="8"/>
  <c r="H6" i="8"/>
  <c r="W3" i="7"/>
  <c r="X3" i="7"/>
  <c r="S3" i="7"/>
  <c r="F130" i="68"/>
  <c r="F134" i="68"/>
  <c r="F133" i="68"/>
  <c r="F135" i="68"/>
  <c r="C3" i="32"/>
  <c r="D3" i="32"/>
  <c r="H3" i="32"/>
  <c r="L3" i="32"/>
  <c r="M3" i="32"/>
  <c r="B260" i="68"/>
  <c r="B269" i="68"/>
  <c r="B271" i="68"/>
  <c r="B281" i="68"/>
  <c r="B284" i="68"/>
  <c r="B290" i="68"/>
  <c r="B293" i="68"/>
  <c r="F282" i="68"/>
  <c r="F270" i="68"/>
  <c r="F259" i="68"/>
  <c r="F249" i="68"/>
  <c r="F255" i="68"/>
  <c r="F231" i="68"/>
  <c r="F232" i="68"/>
  <c r="F210" i="68"/>
  <c r="F205" i="68"/>
  <c r="F194" i="68"/>
  <c r="F154" i="68"/>
  <c r="F126" i="68"/>
  <c r="F127" i="68"/>
  <c r="F128" i="68"/>
  <c r="F80" i="68"/>
  <c r="F78" i="68"/>
  <c r="F70" i="68"/>
  <c r="F18" i="68"/>
  <c r="D261" i="67"/>
  <c r="D262" i="67"/>
  <c r="D263" i="67"/>
  <c r="B15" i="67"/>
  <c r="B23" i="67"/>
  <c r="B30" i="67"/>
  <c r="B44" i="67"/>
  <c r="D44" i="67"/>
  <c r="B55" i="67"/>
  <c r="B63" i="67"/>
  <c r="B66" i="67"/>
  <c r="B74" i="67"/>
  <c r="B78" i="67"/>
  <c r="B88" i="67"/>
  <c r="B99" i="67"/>
  <c r="B105" i="67"/>
  <c r="B112" i="67"/>
  <c r="B122" i="67"/>
  <c r="B126" i="67"/>
  <c r="B136" i="67"/>
  <c r="B140" i="67"/>
  <c r="B144" i="67"/>
  <c r="B157" i="67"/>
  <c r="B162" i="67"/>
  <c r="B170" i="67"/>
  <c r="B177" i="67"/>
  <c r="B186" i="67"/>
  <c r="B195" i="67"/>
  <c r="B199" i="67"/>
  <c r="B203" i="67"/>
  <c r="B208" i="67"/>
  <c r="B211" i="67"/>
  <c r="B215" i="67"/>
  <c r="B219" i="67"/>
  <c r="B227" i="67"/>
  <c r="B235" i="67"/>
  <c r="B243" i="67"/>
  <c r="B251" i="67"/>
  <c r="B260" i="67"/>
  <c r="J258" i="67"/>
  <c r="D258" i="67"/>
  <c r="J252" i="67"/>
  <c r="J253" i="67"/>
  <c r="J254" i="67"/>
  <c r="J255" i="67"/>
  <c r="J256" i="67"/>
  <c r="D252" i="67"/>
  <c r="D253" i="67"/>
  <c r="D254" i="67"/>
  <c r="D255" i="67"/>
  <c r="D256" i="67"/>
  <c r="J244" i="67"/>
  <c r="J245" i="67"/>
  <c r="J246" i="67"/>
  <c r="J247" i="67"/>
  <c r="J248" i="67"/>
  <c r="D244" i="67"/>
  <c r="D245" i="67"/>
  <c r="D246" i="67"/>
  <c r="D247" i="67"/>
  <c r="D248" i="67"/>
  <c r="J228" i="67"/>
  <c r="J229" i="67"/>
  <c r="J230" i="67"/>
  <c r="J231" i="67"/>
  <c r="J232" i="67"/>
  <c r="D228" i="67"/>
  <c r="D229" i="67"/>
  <c r="D230" i="67"/>
  <c r="D231" i="67"/>
  <c r="D232" i="67"/>
  <c r="J220" i="67"/>
  <c r="J221" i="67"/>
  <c r="J222" i="67"/>
  <c r="J223" i="67"/>
  <c r="J224" i="67"/>
  <c r="D220" i="67"/>
  <c r="D221" i="67"/>
  <c r="D222" i="67"/>
  <c r="D223" i="67"/>
  <c r="D224" i="67"/>
  <c r="J145" i="67"/>
  <c r="J146" i="67"/>
  <c r="J147" i="67"/>
  <c r="J148" i="67"/>
  <c r="J149" i="67"/>
  <c r="J150" i="67"/>
  <c r="J151" i="67"/>
  <c r="J152" i="67"/>
  <c r="J153" i="67"/>
  <c r="D145" i="67"/>
  <c r="D146" i="67"/>
  <c r="D147" i="67"/>
  <c r="D148" i="67"/>
  <c r="D149" i="67"/>
  <c r="D150" i="67"/>
  <c r="D151" i="67"/>
  <c r="D152" i="67"/>
  <c r="D153" i="67"/>
  <c r="J127" i="67"/>
  <c r="J128" i="67"/>
  <c r="J129" i="67"/>
  <c r="J130" i="67"/>
  <c r="J132" i="67"/>
  <c r="D127" i="67"/>
  <c r="D128" i="67"/>
  <c r="D129" i="67"/>
  <c r="D130" i="67"/>
  <c r="D132" i="67"/>
  <c r="J113" i="67"/>
  <c r="J114" i="67"/>
  <c r="J115" i="67"/>
  <c r="J116" i="67"/>
  <c r="J117" i="67"/>
  <c r="J118" i="67"/>
  <c r="D113" i="67"/>
  <c r="D114" i="67"/>
  <c r="D115" i="67"/>
  <c r="D116" i="67"/>
  <c r="D117" i="67"/>
  <c r="D118" i="67"/>
  <c r="J106" i="67"/>
  <c r="J107" i="67"/>
  <c r="J108" i="67"/>
  <c r="D106" i="67"/>
  <c r="D107" i="67"/>
  <c r="D108" i="67"/>
  <c r="J100" i="67"/>
  <c r="J101" i="67"/>
  <c r="D100" i="67"/>
  <c r="D101" i="67"/>
  <c r="J89" i="67"/>
  <c r="J90" i="67"/>
  <c r="J91" i="67"/>
  <c r="J92" i="67"/>
  <c r="J93" i="67"/>
  <c r="J94" i="67"/>
  <c r="D89" i="67"/>
  <c r="D90" i="67"/>
  <c r="D91" i="67"/>
  <c r="D92" i="67"/>
  <c r="D93" i="67"/>
  <c r="D94" i="67"/>
  <c r="J84" i="67"/>
  <c r="D84" i="67"/>
  <c r="J79" i="67"/>
  <c r="D79" i="67"/>
  <c r="G76" i="67"/>
  <c r="G75" i="67"/>
  <c r="G74" i="67"/>
  <c r="J67" i="67"/>
  <c r="J68" i="67"/>
  <c r="J69" i="67"/>
  <c r="J70" i="67"/>
  <c r="D67" i="67"/>
  <c r="D68" i="67"/>
  <c r="D69" i="67"/>
  <c r="D70" i="67"/>
  <c r="J31" i="67"/>
  <c r="J32" i="67"/>
  <c r="J33" i="67"/>
  <c r="J34" i="67"/>
  <c r="J35" i="67"/>
  <c r="J36" i="67"/>
  <c r="J37" i="67"/>
  <c r="J38" i="67"/>
  <c r="D31" i="67"/>
  <c r="D32" i="67"/>
  <c r="D33" i="67"/>
  <c r="D34" i="67"/>
  <c r="D35" i="67"/>
  <c r="D36" i="67"/>
  <c r="D37" i="67"/>
  <c r="D38" i="67"/>
  <c r="AL24" i="66"/>
  <c r="AL25" i="66"/>
  <c r="AL27" i="66"/>
  <c r="AL28" i="66"/>
  <c r="AL29" i="66"/>
  <c r="AL31" i="66"/>
  <c r="AL32" i="66"/>
  <c r="AL33" i="66"/>
  <c r="AL35" i="66"/>
  <c r="AL36" i="66"/>
  <c r="AL37" i="66"/>
  <c r="U24" i="66"/>
  <c r="U25" i="66"/>
  <c r="U27" i="66"/>
  <c r="U28" i="66"/>
  <c r="U29" i="66"/>
  <c r="U31" i="66"/>
  <c r="U32" i="66"/>
  <c r="U33" i="66"/>
  <c r="U35" i="66"/>
  <c r="U36" i="66"/>
  <c r="U37" i="66"/>
  <c r="B24" i="66"/>
  <c r="B25" i="66"/>
  <c r="B27" i="66"/>
  <c r="B28" i="66"/>
  <c r="B29" i="66"/>
  <c r="B31" i="66"/>
  <c r="B32" i="66"/>
  <c r="B33" i="66"/>
  <c r="B35" i="66"/>
  <c r="B36" i="66"/>
  <c r="B37" i="66"/>
  <c r="C4" i="66"/>
  <c r="G4" i="66"/>
  <c r="K4" i="66"/>
  <c r="O4" i="66"/>
  <c r="Q4" i="66"/>
  <c r="V4" i="66"/>
  <c r="AF4" i="66"/>
  <c r="AI4" i="66"/>
  <c r="AA19" i="66"/>
  <c r="N14" i="66"/>
  <c r="N13" i="66"/>
  <c r="T12" i="66"/>
  <c r="AK4" i="66"/>
  <c r="AA4" i="45"/>
  <c r="W4" i="45"/>
  <c r="K19" i="45"/>
  <c r="I4" i="45"/>
  <c r="L4" i="45"/>
  <c r="M4" i="45"/>
  <c r="O4" i="45"/>
  <c r="T4" i="45"/>
  <c r="AE4" i="45"/>
  <c r="A31" i="64"/>
  <c r="C4" i="51"/>
  <c r="G4" i="51" s="1"/>
  <c r="I4" i="51" s="1"/>
  <c r="K4" i="51" s="1"/>
  <c r="O4" i="51" s="1"/>
  <c r="H14" i="7"/>
  <c r="C4" i="33"/>
  <c r="F11" i="49"/>
  <c r="B9" i="47"/>
  <c r="B10" i="47"/>
  <c r="B11" i="47"/>
  <c r="B12" i="47"/>
  <c r="B13" i="47"/>
  <c r="B14" i="47"/>
  <c r="B15" i="47"/>
  <c r="B16" i="47"/>
  <c r="B17" i="47"/>
  <c r="B18" i="47"/>
  <c r="B19" i="47"/>
  <c r="B20" i="47"/>
  <c r="B21" i="47"/>
  <c r="B22" i="47"/>
  <c r="B23" i="47"/>
  <c r="B3" i="31"/>
  <c r="F3" i="31"/>
  <c r="Q3" i="31"/>
  <c r="V3" i="31"/>
  <c r="X3" i="31"/>
  <c r="AE3" i="31"/>
  <c r="AI3" i="31"/>
  <c r="T15" i="31"/>
  <c r="A23" i="31"/>
  <c r="U23" i="31"/>
  <c r="A24" i="31"/>
  <c r="U24" i="31"/>
  <c r="A26" i="31"/>
  <c r="U26" i="31"/>
  <c r="A27" i="31"/>
  <c r="U27" i="31"/>
  <c r="A28" i="31"/>
  <c r="U28" i="31"/>
  <c r="A30" i="31"/>
  <c r="U30" i="31"/>
  <c r="A31" i="31"/>
  <c r="U31" i="31"/>
  <c r="A32" i="31"/>
  <c r="U32" i="31"/>
  <c r="A34" i="31"/>
  <c r="U34" i="31"/>
  <c r="A35" i="31"/>
  <c r="U35" i="31"/>
  <c r="A36" i="31"/>
  <c r="U36" i="31"/>
  <c r="N3" i="32"/>
  <c r="P3" i="32"/>
  <c r="B23" i="32"/>
  <c r="V23" i="32"/>
  <c r="B24" i="32"/>
  <c r="V24" i="32"/>
  <c r="B26" i="32"/>
  <c r="V26" i="32"/>
  <c r="B27" i="32"/>
  <c r="V27" i="32"/>
  <c r="B28" i="32"/>
  <c r="V28" i="32"/>
  <c r="B30" i="32"/>
  <c r="V30" i="32"/>
  <c r="B31" i="32"/>
  <c r="V31" i="32"/>
  <c r="B32" i="32"/>
  <c r="V32" i="32"/>
  <c r="B34" i="32"/>
  <c r="V34" i="32"/>
  <c r="B35" i="32"/>
  <c r="V35" i="32"/>
  <c r="B36" i="32"/>
  <c r="V36" i="32"/>
  <c r="B8" i="60"/>
  <c r="B13" i="60"/>
  <c r="B20" i="60"/>
  <c r="B26" i="60"/>
  <c r="B32" i="60"/>
  <c r="B37" i="60"/>
  <c r="B43" i="60"/>
  <c r="S2" i="60"/>
  <c r="S8" i="60"/>
  <c r="S14" i="60"/>
  <c r="S20" i="60"/>
  <c r="S27" i="60"/>
  <c r="S32" i="60"/>
  <c r="S37" i="60"/>
  <c r="B4" i="40"/>
  <c r="B8" i="40"/>
  <c r="B13" i="40"/>
  <c r="B15" i="40"/>
  <c r="B8" i="55"/>
  <c r="B9" i="55"/>
  <c r="B10" i="55"/>
  <c r="B11" i="55"/>
  <c r="B12" i="55"/>
  <c r="B13" i="55"/>
  <c r="B14" i="55"/>
  <c r="B15" i="55"/>
  <c r="B16" i="55"/>
  <c r="B8" i="56"/>
  <c r="B9" i="56"/>
  <c r="B10" i="56"/>
  <c r="B11" i="56"/>
  <c r="B12" i="56"/>
  <c r="B13" i="56"/>
  <c r="B14" i="56"/>
  <c r="B15" i="56"/>
  <c r="B16" i="56"/>
  <c r="B17" i="56"/>
  <c r="B18" i="56"/>
  <c r="B19" i="56"/>
  <c r="B20" i="56"/>
  <c r="B4" i="27"/>
  <c r="B10" i="27"/>
  <c r="B17" i="27"/>
  <c r="B23" i="27"/>
  <c r="B28" i="27"/>
  <c r="B34" i="27"/>
  <c r="B40" i="27"/>
  <c r="B3" i="25"/>
  <c r="B11" i="25"/>
  <c r="B20" i="25"/>
  <c r="B24" i="25"/>
  <c r="B28" i="25"/>
  <c r="B32" i="25"/>
  <c r="B35" i="25"/>
  <c r="M3" i="25"/>
  <c r="M12" i="25"/>
  <c r="M22" i="25"/>
  <c r="M31" i="25"/>
  <c r="M36" i="25"/>
  <c r="X3" i="25"/>
  <c r="X9" i="25"/>
  <c r="X14" i="25"/>
  <c r="X24" i="25"/>
  <c r="X35" i="25"/>
  <c r="B3" i="42"/>
  <c r="B4" i="26"/>
  <c r="B10" i="26"/>
  <c r="B17" i="26"/>
  <c r="B3" i="18"/>
  <c r="D3" i="18"/>
  <c r="H3" i="18"/>
  <c r="J3" i="18"/>
  <c r="L3" i="18"/>
  <c r="N3" i="18"/>
  <c r="O3" i="18"/>
  <c r="Q3" i="18"/>
  <c r="R3" i="18"/>
  <c r="T3" i="18"/>
  <c r="B5" i="19"/>
  <c r="B11" i="19"/>
  <c r="B15" i="19"/>
  <c r="B19" i="19"/>
  <c r="B23" i="19"/>
  <c r="B27" i="19"/>
  <c r="B31" i="19"/>
  <c r="B35" i="19"/>
  <c r="B45" i="19"/>
  <c r="B49" i="19"/>
  <c r="E5" i="19"/>
  <c r="E11" i="19"/>
  <c r="E19" i="19"/>
  <c r="E28" i="19"/>
  <c r="E37" i="19"/>
  <c r="E47" i="19"/>
  <c r="K5" i="19"/>
  <c r="K14" i="19"/>
  <c r="K22" i="19"/>
  <c r="R5" i="19"/>
  <c r="R14" i="19"/>
  <c r="R21" i="19"/>
  <c r="B4" i="20"/>
  <c r="B18" i="20"/>
  <c r="B30" i="20"/>
  <c r="B40" i="20"/>
  <c r="J4" i="20"/>
  <c r="J14" i="20"/>
  <c r="J29" i="20"/>
  <c r="J42" i="20"/>
  <c r="S4" i="20"/>
  <c r="S15" i="20"/>
  <c r="S27" i="20"/>
  <c r="AB4" i="20"/>
  <c r="AB13" i="20"/>
  <c r="AB25" i="20"/>
  <c r="AB35" i="20"/>
  <c r="B4" i="21"/>
  <c r="B13" i="21"/>
  <c r="B24" i="21"/>
  <c r="B35" i="21"/>
  <c r="B43" i="21"/>
  <c r="B52" i="21"/>
  <c r="K4" i="21"/>
  <c r="K14" i="21"/>
  <c r="K23" i="21"/>
  <c r="K36" i="21"/>
  <c r="K49" i="21"/>
  <c r="B4" i="22"/>
  <c r="B16" i="22"/>
  <c r="B26" i="22"/>
  <c r="B41" i="22"/>
  <c r="K4" i="22"/>
  <c r="K19" i="22"/>
  <c r="K30" i="22"/>
  <c r="U4" i="22"/>
  <c r="U29" i="22"/>
  <c r="U42" i="22"/>
  <c r="U48" i="22"/>
  <c r="AE4" i="22"/>
  <c r="AE21" i="22"/>
  <c r="AE27" i="22"/>
  <c r="AE39" i="22"/>
  <c r="B4" i="23"/>
  <c r="B15" i="23"/>
  <c r="B21" i="23"/>
  <c r="B35" i="23"/>
  <c r="B48" i="23"/>
  <c r="K4" i="23"/>
  <c r="K11" i="23"/>
  <c r="K25" i="23"/>
  <c r="K40" i="23"/>
  <c r="K51" i="23"/>
  <c r="T4" i="23"/>
  <c r="AB4" i="23"/>
  <c r="AG4" i="23"/>
  <c r="AG12" i="23"/>
  <c r="AP4" i="23"/>
  <c r="U3" i="18"/>
  <c r="W3" i="18"/>
  <c r="Y3" i="18"/>
  <c r="AA3" i="18"/>
  <c r="AB3" i="18"/>
  <c r="AD3" i="18"/>
  <c r="AE3" i="18"/>
  <c r="G12" i="18"/>
  <c r="A23" i="18"/>
  <c r="X23" i="18"/>
  <c r="A24" i="18"/>
  <c r="X24" i="18"/>
  <c r="A26" i="18"/>
  <c r="X26" i="18"/>
  <c r="A27" i="18"/>
  <c r="X27" i="18"/>
  <c r="A28" i="18"/>
  <c r="X28" i="18"/>
  <c r="A30" i="18"/>
  <c r="X30" i="18"/>
  <c r="A31" i="18"/>
  <c r="X31" i="18"/>
  <c r="A32" i="18"/>
  <c r="X32" i="18"/>
  <c r="A34" i="18"/>
  <c r="X34" i="18"/>
  <c r="A35" i="18"/>
  <c r="X35" i="18"/>
  <c r="A36" i="18"/>
  <c r="X36" i="18"/>
  <c r="H4" i="33"/>
  <c r="L4" i="33"/>
  <c r="P4" i="33"/>
  <c r="T4" i="33"/>
  <c r="G14" i="33"/>
  <c r="B24" i="33"/>
  <c r="B25" i="33"/>
  <c r="B27" i="33"/>
  <c r="B28" i="33"/>
  <c r="B29" i="33"/>
  <c r="B31" i="33"/>
  <c r="B32" i="33"/>
  <c r="B33" i="33"/>
  <c r="B35" i="33"/>
  <c r="B36" i="33"/>
  <c r="B37" i="33"/>
  <c r="B24" i="51"/>
  <c r="B25" i="51" s="1"/>
  <c r="B27" i="51" s="1"/>
  <c r="B28" i="51" s="1"/>
  <c r="B29" i="51" s="1"/>
  <c r="B31" i="51" s="1"/>
  <c r="B32" i="51" s="1"/>
  <c r="B33" i="51" s="1"/>
  <c r="B35" i="51" s="1"/>
  <c r="B36" i="51" s="1"/>
  <c r="B37" i="51" s="1"/>
  <c r="U24" i="51"/>
  <c r="U25" i="51" s="1"/>
  <c r="U27" i="51" s="1"/>
  <c r="U28" i="51" s="1"/>
  <c r="U29" i="51" s="1"/>
  <c r="U31" i="51" s="1"/>
  <c r="U32" i="51" s="1"/>
  <c r="U33" i="51" s="1"/>
  <c r="U35" i="51" s="1"/>
  <c r="U36" i="51" s="1"/>
  <c r="U37" i="51" s="1"/>
  <c r="C4" i="49"/>
  <c r="G4" i="49"/>
  <c r="J4" i="49"/>
  <c r="N4" i="49"/>
  <c r="P4" i="49"/>
  <c r="S4" i="49"/>
  <c r="B3" i="36"/>
  <c r="D3" i="36"/>
  <c r="H3" i="36"/>
  <c r="J3" i="36"/>
  <c r="L3" i="36"/>
  <c r="P3" i="36"/>
  <c r="S3" i="36"/>
  <c r="U3" i="36"/>
  <c r="W3" i="36"/>
  <c r="AA3" i="36"/>
  <c r="AD3" i="36"/>
  <c r="AH3" i="36"/>
  <c r="AK3" i="36"/>
  <c r="B8" i="43"/>
  <c r="F5" i="43"/>
  <c r="H5" i="43"/>
  <c r="J5" i="43"/>
  <c r="L5" i="43"/>
  <c r="M5" i="43"/>
  <c r="B39" i="43"/>
  <c r="G13" i="36"/>
  <c r="O13" i="36"/>
  <c r="G14" i="36"/>
  <c r="O14" i="36"/>
  <c r="G15" i="36"/>
  <c r="O15" i="36"/>
  <c r="Z15" i="36"/>
  <c r="AG15" i="36"/>
  <c r="A24" i="36"/>
  <c r="R24" i="36"/>
  <c r="A25" i="36"/>
  <c r="R25" i="36"/>
  <c r="A27" i="36"/>
  <c r="R27" i="36"/>
  <c r="A28" i="36"/>
  <c r="R28" i="36"/>
  <c r="A29" i="36"/>
  <c r="R29" i="36"/>
  <c r="A31" i="36"/>
  <c r="R31" i="36"/>
  <c r="A32" i="36"/>
  <c r="R32" i="36"/>
  <c r="A33" i="36"/>
  <c r="R33" i="36"/>
  <c r="A35" i="36"/>
  <c r="R35" i="36"/>
  <c r="A36" i="36"/>
  <c r="R36" i="36"/>
  <c r="A37" i="36"/>
  <c r="R37" i="36"/>
  <c r="D4" i="34"/>
  <c r="H4" i="34"/>
  <c r="L4" i="34"/>
  <c r="N4" i="34"/>
  <c r="P4" i="34"/>
  <c r="T4" i="34"/>
  <c r="G9" i="34"/>
  <c r="AX33" i="16"/>
  <c r="BE1" i="16"/>
  <c r="A8" i="15"/>
  <c r="A13" i="15"/>
  <c r="A20" i="15"/>
  <c r="A28" i="15"/>
  <c r="A35" i="15"/>
  <c r="I8" i="15"/>
  <c r="I14" i="15"/>
  <c r="I21" i="15"/>
  <c r="I28" i="15"/>
  <c r="P3" i="15"/>
  <c r="P14" i="15"/>
  <c r="P22" i="15"/>
  <c r="P28" i="15"/>
  <c r="P34" i="15"/>
  <c r="W3" i="15"/>
  <c r="W10" i="15"/>
  <c r="W19" i="15"/>
  <c r="W34" i="15"/>
  <c r="AD3" i="15"/>
  <c r="AD9" i="15"/>
  <c r="AD16" i="15"/>
  <c r="AD23" i="15"/>
  <c r="AD29" i="15"/>
  <c r="AD40" i="15"/>
  <c r="AK2" i="15"/>
  <c r="AK3" i="15"/>
  <c r="AK9" i="15"/>
  <c r="AK15" i="15"/>
  <c r="AK28" i="15"/>
  <c r="AK33" i="15"/>
  <c r="AR3" i="15"/>
  <c r="AR8" i="15"/>
  <c r="AR14" i="15"/>
  <c r="AR20" i="15"/>
  <c r="AR25" i="15"/>
  <c r="AR30" i="15"/>
  <c r="AR35" i="15"/>
  <c r="AR40" i="15"/>
  <c r="AR45" i="15"/>
  <c r="AY3" i="15"/>
  <c r="AY9" i="15"/>
  <c r="AY15" i="15"/>
  <c r="C17" i="15"/>
  <c r="B4" i="14"/>
  <c r="D4" i="14"/>
  <c r="H4" i="14"/>
  <c r="I4" i="14"/>
  <c r="L4" i="14"/>
  <c r="P4" i="14"/>
  <c r="R4" i="14"/>
  <c r="T4" i="14"/>
  <c r="V4" i="14"/>
  <c r="Y4" i="14"/>
  <c r="AC4" i="14"/>
  <c r="AE4" i="14"/>
  <c r="AI4" i="14"/>
  <c r="AK4" i="14"/>
  <c r="AM4" i="14"/>
  <c r="AQ4" i="14"/>
  <c r="AS4" i="14"/>
  <c r="AU4" i="14"/>
  <c r="AX4" i="14"/>
  <c r="AZ4" i="14"/>
  <c r="BB4" i="14"/>
  <c r="BD4" i="14"/>
  <c r="BF4" i="14"/>
  <c r="BH4" i="14"/>
  <c r="BI6" i="14"/>
  <c r="BM5" i="14"/>
  <c r="BS5" i="14"/>
  <c r="BY5" i="14"/>
  <c r="CC5" i="14"/>
  <c r="CG5" i="14"/>
  <c r="CI5" i="14"/>
  <c r="CK5" i="14"/>
  <c r="CM5" i="14"/>
  <c r="CP5" i="14"/>
  <c r="CU5" i="14"/>
  <c r="CW5" i="14"/>
  <c r="CY5" i="14"/>
  <c r="DC5" i="14"/>
  <c r="DD5" i="14"/>
  <c r="DF5" i="14"/>
  <c r="DH5" i="14"/>
  <c r="DL5" i="14"/>
  <c r="DN5" i="14"/>
  <c r="DS5" i="14"/>
  <c r="DU4" i="14"/>
  <c r="DY4" i="14"/>
  <c r="EA4" i="14"/>
  <c r="EE4" i="14"/>
  <c r="EG4" i="14"/>
  <c r="EI4" i="14"/>
  <c r="EK4" i="14"/>
  <c r="EM4" i="14"/>
  <c r="EP4" i="14"/>
  <c r="ER4" i="14"/>
  <c r="ET4" i="14"/>
  <c r="EV4" i="14"/>
  <c r="EX4" i="14"/>
  <c r="FB4" i="14"/>
  <c r="FD4" i="14"/>
  <c r="FF4" i="14"/>
  <c r="FH4" i="14"/>
  <c r="FK4" i="14"/>
  <c r="FM4" i="14"/>
  <c r="FO4" i="14"/>
  <c r="FQ4" i="14"/>
  <c r="FS4" i="14"/>
  <c r="FU4" i="14"/>
  <c r="FY4" i="14"/>
  <c r="GA4" i="14"/>
  <c r="GB4" i="14"/>
  <c r="GC4" i="14"/>
  <c r="GD4" i="14"/>
  <c r="GF4" i="14"/>
  <c r="GG4" i="14"/>
  <c r="GH5" i="14"/>
  <c r="GJ5" i="14"/>
  <c r="GL5" i="14"/>
  <c r="GN5" i="14"/>
  <c r="GP5" i="14"/>
  <c r="GR5" i="14"/>
  <c r="GU5" i="14"/>
  <c r="GW5" i="14"/>
  <c r="GY5" i="14"/>
  <c r="HA5" i="14"/>
  <c r="HE5" i="14"/>
  <c r="HG5" i="14"/>
  <c r="HK5" i="14"/>
  <c r="HN5" i="14"/>
  <c r="HO5" i="14"/>
  <c r="HQ5" i="14"/>
  <c r="HU5" i="14"/>
  <c r="HV5" i="14"/>
  <c r="HZ5" i="14"/>
  <c r="IC5" i="14"/>
  <c r="IG5" i="14"/>
  <c r="IK5" i="14"/>
  <c r="IM5" i="14"/>
  <c r="IQ5" i="14"/>
  <c r="G11" i="14"/>
  <c r="DQ12" i="14"/>
  <c r="HJ12" i="14"/>
  <c r="AH13" i="14"/>
  <c r="DK13" i="14"/>
  <c r="ED13" i="14"/>
  <c r="FA13" i="14"/>
  <c r="HT13" i="14"/>
  <c r="O14" i="14"/>
  <c r="AB14" i="14"/>
  <c r="AP14" i="14"/>
  <c r="CS14" i="14"/>
  <c r="DB14" i="14"/>
  <c r="DX14" i="14"/>
  <c r="FX14" i="14"/>
  <c r="HD15" i="14"/>
  <c r="IJ19" i="14"/>
  <c r="A23" i="14"/>
  <c r="X23" i="14"/>
  <c r="AW23" i="14"/>
  <c r="BL23" i="14"/>
  <c r="CB23" i="14"/>
  <c r="CT23" i="14"/>
  <c r="DR23" i="14"/>
  <c r="EO23" i="14"/>
  <c r="FJ23" i="14"/>
  <c r="GE23" i="14"/>
  <c r="GT23" i="14"/>
  <c r="HM23" i="14"/>
  <c r="IB23" i="14"/>
  <c r="A24" i="14"/>
  <c r="X24" i="14"/>
  <c r="AW24" i="14"/>
  <c r="BL24" i="14"/>
  <c r="CB24" i="14"/>
  <c r="CT24" i="14"/>
  <c r="DR24" i="14"/>
  <c r="EO24" i="14"/>
  <c r="FJ24" i="14"/>
  <c r="GE24" i="14"/>
  <c r="GT24" i="14"/>
  <c r="HM24" i="14"/>
  <c r="IB24" i="14"/>
  <c r="A26" i="14"/>
  <c r="X26" i="14"/>
  <c r="AW26" i="14"/>
  <c r="BL26" i="14"/>
  <c r="CB26" i="14"/>
  <c r="CT26" i="14"/>
  <c r="DR26" i="14"/>
  <c r="EO26" i="14"/>
  <c r="FJ26" i="14"/>
  <c r="GE26" i="14"/>
  <c r="GT26" i="14"/>
  <c r="HM26" i="14"/>
  <c r="IB26" i="14"/>
  <c r="A27" i="14"/>
  <c r="X27" i="14"/>
  <c r="AW27" i="14"/>
  <c r="BL27" i="14"/>
  <c r="CB27" i="14"/>
  <c r="CT27" i="14"/>
  <c r="DR27" i="14"/>
  <c r="EO27" i="14"/>
  <c r="FJ27" i="14"/>
  <c r="GE27" i="14"/>
  <c r="GT27" i="14"/>
  <c r="HM27" i="14"/>
  <c r="IB27" i="14"/>
  <c r="A28" i="14"/>
  <c r="X28" i="14"/>
  <c r="AW28" i="14"/>
  <c r="BL28" i="14"/>
  <c r="CB28" i="14"/>
  <c r="CT28" i="14"/>
  <c r="DR28" i="14"/>
  <c r="EO28" i="14"/>
  <c r="FJ28" i="14"/>
  <c r="GE28" i="14"/>
  <c r="GT28" i="14"/>
  <c r="HM28" i="14"/>
  <c r="IB28" i="14"/>
  <c r="A30" i="14"/>
  <c r="X30" i="14"/>
  <c r="AW30" i="14"/>
  <c r="BL30" i="14"/>
  <c r="CB30" i="14"/>
  <c r="CT30" i="14"/>
  <c r="DR30" i="14"/>
  <c r="EO30" i="14"/>
  <c r="FJ30" i="14"/>
  <c r="GE30" i="14"/>
  <c r="GT30" i="14"/>
  <c r="HM30" i="14"/>
  <c r="IB30" i="14"/>
  <c r="A31" i="14"/>
  <c r="X31" i="14"/>
  <c r="AW31" i="14"/>
  <c r="BL31" i="14"/>
  <c r="CB31" i="14"/>
  <c r="CT31" i="14"/>
  <c r="DR31" i="14"/>
  <c r="EO31" i="14"/>
  <c r="FJ31" i="14"/>
  <c r="GE31" i="14"/>
  <c r="GT31" i="14"/>
  <c r="HM31" i="14"/>
  <c r="IB31" i="14"/>
  <c r="A32" i="14"/>
  <c r="X32" i="14"/>
  <c r="AW32" i="14"/>
  <c r="BL32" i="14"/>
  <c r="CB32" i="14"/>
  <c r="CT32" i="14"/>
  <c r="DR32" i="14"/>
  <c r="EO32" i="14"/>
  <c r="FJ32" i="14"/>
  <c r="GE32" i="14"/>
  <c r="GT32" i="14"/>
  <c r="HM32" i="14"/>
  <c r="IB32" i="14"/>
  <c r="A34" i="14"/>
  <c r="X34" i="14"/>
  <c r="AW34" i="14"/>
  <c r="BL34" i="14"/>
  <c r="CB34" i="14"/>
  <c r="CT34" i="14"/>
  <c r="DR34" i="14"/>
  <c r="EO34" i="14"/>
  <c r="FJ34" i="14"/>
  <c r="GE34" i="14"/>
  <c r="GT34" i="14"/>
  <c r="HM34" i="14"/>
  <c r="IB34" i="14"/>
  <c r="A35" i="14"/>
  <c r="X35" i="14"/>
  <c r="AW35" i="14"/>
  <c r="BL35" i="14"/>
  <c r="CB35" i="14"/>
  <c r="CT35" i="14"/>
  <c r="DR35" i="14"/>
  <c r="EO35" i="14"/>
  <c r="FJ35" i="14"/>
  <c r="GE35" i="14"/>
  <c r="GT35" i="14"/>
  <c r="HM35" i="14"/>
  <c r="IB35" i="14"/>
  <c r="A36" i="14"/>
  <c r="X36" i="14"/>
  <c r="AW36" i="14"/>
  <c r="BL36" i="14"/>
  <c r="CB36" i="14"/>
  <c r="CT36" i="14"/>
  <c r="DR36" i="14"/>
  <c r="EO36" i="14"/>
  <c r="FJ36" i="14"/>
  <c r="GE36" i="14"/>
  <c r="GT36" i="14"/>
  <c r="HM36" i="14"/>
  <c r="IB36" i="14"/>
  <c r="AM4" i="45"/>
  <c r="AO4" i="45"/>
  <c r="AS4" i="45"/>
  <c r="AY4" i="45"/>
  <c r="AZ4" i="45"/>
  <c r="BA4" i="45"/>
  <c r="BB4" i="45"/>
  <c r="BL4" i="45"/>
  <c r="BQ4" i="45"/>
  <c r="BT4" i="45"/>
  <c r="AD12" i="45"/>
  <c r="AL12" i="45"/>
  <c r="AR12" i="45"/>
  <c r="B3" i="12"/>
  <c r="F3" i="12"/>
  <c r="H3" i="12"/>
  <c r="J3" i="12"/>
  <c r="N3" i="12"/>
  <c r="P3" i="12"/>
  <c r="T3" i="12"/>
  <c r="W3" i="12"/>
  <c r="AA3" i="12"/>
  <c r="AC3" i="12"/>
  <c r="AG3" i="12"/>
  <c r="AI3" i="12"/>
  <c r="AL3" i="12"/>
  <c r="AR3" i="12"/>
  <c r="AT3" i="12"/>
  <c r="Z12" i="12"/>
  <c r="E13" i="12"/>
  <c r="M13" i="12"/>
  <c r="S19" i="12"/>
  <c r="A23" i="12"/>
  <c r="V23" i="12"/>
  <c r="AK23" i="12"/>
  <c r="A24" i="12"/>
  <c r="V24" i="12"/>
  <c r="AK24" i="12"/>
  <c r="A26" i="12"/>
  <c r="V26" i="12"/>
  <c r="AK26" i="12"/>
  <c r="A27" i="12"/>
  <c r="V27" i="12"/>
  <c r="AK27" i="12"/>
  <c r="A28" i="12"/>
  <c r="V28" i="12"/>
  <c r="AK28" i="12"/>
  <c r="A30" i="12"/>
  <c r="V30" i="12"/>
  <c r="AK30" i="12"/>
  <c r="A31" i="12"/>
  <c r="V31" i="12"/>
  <c r="AK31" i="12"/>
  <c r="A32" i="12"/>
  <c r="V32" i="12"/>
  <c r="AK32" i="12"/>
  <c r="A34" i="12"/>
  <c r="V34" i="12"/>
  <c r="AK34" i="12"/>
  <c r="A35" i="12"/>
  <c r="V35" i="12"/>
  <c r="AK35" i="12"/>
  <c r="A36" i="12"/>
  <c r="V36" i="12"/>
  <c r="AK36" i="12"/>
  <c r="C4" i="10"/>
  <c r="G4" i="10"/>
  <c r="K4" i="10"/>
  <c r="O4" i="10"/>
  <c r="R4" i="10"/>
  <c r="S4" i="10"/>
  <c r="T4" i="10"/>
  <c r="V4" i="10"/>
  <c r="X4" i="10"/>
  <c r="J9" i="10"/>
  <c r="F10" i="10"/>
  <c r="F11" i="10"/>
  <c r="J13" i="10"/>
  <c r="J15" i="10"/>
  <c r="J17" i="10"/>
  <c r="J19" i="10"/>
  <c r="J20" i="10"/>
  <c r="C5" i="9"/>
  <c r="G5" i="9"/>
  <c r="I5" i="9"/>
  <c r="M5" i="9"/>
  <c r="P5" i="9"/>
  <c r="T5" i="9"/>
  <c r="X5" i="9"/>
  <c r="AB5" i="9"/>
  <c r="F16" i="9"/>
  <c r="B26" i="9"/>
  <c r="B27" i="9"/>
  <c r="B29" i="9"/>
  <c r="B30" i="9"/>
  <c r="B31" i="9"/>
  <c r="B33" i="9"/>
  <c r="B34" i="9"/>
  <c r="B35" i="9"/>
  <c r="B37" i="9"/>
  <c r="B38" i="9"/>
  <c r="B39" i="9"/>
  <c r="A26" i="8"/>
  <c r="I26" i="8"/>
  <c r="A27" i="8"/>
  <c r="I27" i="8"/>
  <c r="A29" i="8"/>
  <c r="I29" i="8"/>
  <c r="A30" i="8"/>
  <c r="I30" i="8"/>
  <c r="A31" i="8"/>
  <c r="I31" i="8"/>
  <c r="A33" i="8"/>
  <c r="I33" i="8"/>
  <c r="A34" i="8"/>
  <c r="I34" i="8"/>
  <c r="A35" i="8"/>
  <c r="I35" i="8"/>
  <c r="A37" i="8"/>
  <c r="I37" i="8"/>
  <c r="A38" i="8"/>
  <c r="I38" i="8"/>
  <c r="A39" i="8"/>
  <c r="I39" i="8"/>
  <c r="B25" i="7"/>
  <c r="B26" i="7"/>
  <c r="B28" i="7"/>
  <c r="B29" i="7"/>
  <c r="B30" i="7"/>
  <c r="B32" i="7"/>
  <c r="B33" i="7"/>
  <c r="B34" i="7"/>
  <c r="B36" i="7"/>
  <c r="B37" i="7"/>
  <c r="B38" i="7"/>
  <c r="B22" i="42"/>
  <c r="M3" i="42"/>
  <c r="M11" i="42"/>
  <c r="V22" i="44"/>
  <c r="B39" i="44"/>
  <c r="H25" i="42"/>
  <c r="J13" i="25"/>
  <c r="J16" i="25"/>
  <c r="J17" i="25"/>
  <c r="J18" i="25"/>
  <c r="J22" i="25"/>
  <c r="W4" i="49"/>
  <c r="AC4" i="49"/>
  <c r="AG4" i="49"/>
  <c r="AI4" i="49"/>
  <c r="AP4" i="49"/>
  <c r="M14" i="49"/>
  <c r="K14" i="32"/>
  <c r="K15" i="32"/>
  <c r="K13" i="32"/>
  <c r="K16" i="32"/>
  <c r="T3" i="32"/>
  <c r="W3" i="32"/>
  <c r="X3" i="32"/>
  <c r="W9" i="40"/>
  <c r="C24" i="40"/>
  <c r="B24" i="47"/>
  <c r="AR4" i="49"/>
  <c r="AT4" i="49"/>
  <c r="AX4" i="49"/>
  <c r="BA4" i="49"/>
  <c r="AF9" i="49"/>
  <c r="W11" i="40"/>
  <c r="W24" i="40"/>
  <c r="AA24" i="40"/>
  <c r="AE24" i="40"/>
  <c r="AM24" i="40"/>
  <c r="BE4" i="49"/>
  <c r="BH4" i="49"/>
  <c r="AW15" i="49"/>
  <c r="B4" i="50"/>
  <c r="BD15" i="49"/>
  <c r="V17" i="49"/>
  <c r="E4" i="50"/>
  <c r="G4" i="50"/>
  <c r="I4" i="50"/>
  <c r="V16" i="8"/>
  <c r="AC16" i="8"/>
  <c r="AE16" i="8"/>
  <c r="F10" i="51" l="1"/>
  <c r="S4" i="51"/>
  <c r="V4" i="51" s="1"/>
  <c r="Y4" i="51" s="1"/>
  <c r="AC4" i="51" s="1"/>
  <c r="AG4" i="51" l="1"/>
  <c r="AI4" i="51" s="1"/>
  <c r="AM4" i="51" s="1"/>
  <c r="AO4" i="51" s="1"/>
  <c r="R10" i="51"/>
  <c r="AF10" i="51" l="1"/>
  <c r="AQ4" i="51"/>
  <c r="AW4" i="51" s="1"/>
  <c r="BA4" i="51" s="1"/>
  <c r="BC4" i="51" s="1"/>
  <c r="BG4" i="51" s="1"/>
  <c r="BI4" i="5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Navarrete</author>
  </authors>
  <commentList>
    <comment ref="R11" authorId="0" shapeId="0" xr:uid="{9186EEA9-554B-2A44-81DC-D2B4A33EE6F8}">
      <text>
        <r>
          <rPr>
            <b/>
            <sz val="10"/>
            <color rgb="FF000000"/>
            <rFont val="Tahoma"/>
            <family val="2"/>
          </rPr>
          <t>Mario Navarrete: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Jacobo, por favor indicar rangos normales para cada programa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Navarrete</author>
  </authors>
  <commentList>
    <comment ref="C3" authorId="0" shapeId="0" xr:uid="{451E44C7-F5C2-8446-AA78-7CA5D66E6F3A}">
      <text>
        <r>
          <rPr>
            <b/>
            <sz val="8"/>
            <color rgb="FF000000"/>
            <rFont val="Tahoma"/>
            <family val="2"/>
          </rPr>
          <t>Mario Navarrete: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Calibri"/>
            <family val="2"/>
          </rPr>
          <t xml:space="preserve">filtro:
</t>
        </r>
        <r>
          <rPr>
            <sz val="8"/>
            <color rgb="FF000000"/>
            <rFont val="Calibri"/>
            <family val="2"/>
          </rPr>
          <t xml:space="preserve">
</t>
        </r>
        <r>
          <rPr>
            <sz val="8"/>
            <color rgb="FF000000"/>
            <rFont val="Calibri"/>
            <family val="2"/>
            <scheme val="minor"/>
          </rPr>
          <t xml:space="preserve">
</t>
        </r>
        <r>
          <rPr>
            <sz val="18"/>
            <color rgb="FF000000"/>
            <rFont val="Calibri"/>
            <family val="2"/>
            <scheme val="minor"/>
          </rPr>
          <t>FILTRO IDEM SECCION 6</t>
        </r>
        <r>
          <rPr>
            <sz val="8"/>
            <color rgb="FF000000"/>
            <rFont val="Calibri"/>
            <family val="2"/>
            <scheme val="minor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Navarrete</author>
  </authors>
  <commentList>
    <comment ref="B3" authorId="0" shapeId="0" xr:uid="{00000000-0006-0000-1C00-000001000000}">
      <text>
        <r>
          <rPr>
            <b/>
            <sz val="9"/>
            <color indexed="81"/>
            <rFont val="Calibri"/>
            <family val="2"/>
          </rPr>
          <t>Mario Navarrete:</t>
        </r>
        <r>
          <rPr>
            <sz val="9"/>
            <color indexed="81"/>
            <rFont val="Calibri"/>
            <family val="2"/>
          </rPr>
          <t xml:space="preserve">
llevar al módulo 8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PALOMA ACEVEDO</author>
  </authors>
  <commentList>
    <comment ref="B5" authorId="0" shapeId="0" xr:uid="{00000000-0006-0000-1D00-000001000000}">
      <text>
        <r>
          <rPr>
            <b/>
            <sz val="9"/>
            <color indexed="81"/>
            <rFont val="Calibri"/>
            <family val="2"/>
          </rPr>
          <t>PALOMA ACEVEDO:</t>
        </r>
        <r>
          <rPr>
            <sz val="9"/>
            <color indexed="81"/>
            <rFont val="Calibri"/>
            <family val="2"/>
          </rPr>
          <t xml:space="preserve">
Instrucciones sobre a qué niño se le realizan las mediciones.
Muchas preguntas se podrían llevar a la carátula o si ya están en la caratula, eliminar de aquí. 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PALOMA ACEVEDO</author>
  </authors>
  <commentList>
    <comment ref="T31" authorId="0" shapeId="0" xr:uid="{00000000-0006-0000-1F00-000001000000}">
      <text>
        <r>
          <rPr>
            <b/>
            <sz val="9"/>
            <color indexed="81"/>
            <rFont val="Calibri"/>
            <family val="2"/>
          </rPr>
          <t>PALOMA ACEVEDO:</t>
        </r>
        <r>
          <rPr>
            <sz val="9"/>
            <color indexed="81"/>
            <rFont val="Calibri"/>
            <family val="2"/>
          </rPr>
          <t xml:space="preserve">
Salto, instrucciones para nombre monitora y enumerar campos de respuesta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PALOMA ACEVEDO</author>
  </authors>
  <commentList>
    <comment ref="AF27" authorId="0" shapeId="0" xr:uid="{00000000-0006-0000-2100-000001000000}">
      <text>
        <r>
          <rPr>
            <b/>
            <sz val="9"/>
            <color indexed="81"/>
            <rFont val="Calibri"/>
            <family val="2"/>
          </rPr>
          <t>PALOMA ACEVEDO:</t>
        </r>
        <r>
          <rPr>
            <sz val="9"/>
            <color indexed="81"/>
            <rFont val="Calibri"/>
            <family val="2"/>
          </rPr>
          <t xml:space="preserve">
Traer esta pregunta desde un salto anterior, no? Quizás ni siquiera fue llevado al hospitarl...</t>
        </r>
      </text>
    </comment>
    <comment ref="V31" authorId="0" shapeId="0" xr:uid="{00000000-0006-0000-2100-000002000000}">
      <text>
        <r>
          <rPr>
            <b/>
            <sz val="9"/>
            <color indexed="81"/>
            <rFont val="Calibri"/>
            <family val="2"/>
          </rPr>
          <t>PALOMA ACEVEDO:</t>
        </r>
        <r>
          <rPr>
            <sz val="9"/>
            <color indexed="81"/>
            <rFont val="Calibri"/>
            <family val="2"/>
          </rPr>
          <t xml:space="preserve">
Qué poner si le dio varias?</t>
        </r>
      </text>
    </comment>
    <comment ref="L32" authorId="0" shapeId="0" xr:uid="{00000000-0006-0000-2100-000003000000}">
      <text>
        <r>
          <rPr>
            <b/>
            <sz val="9"/>
            <color indexed="81"/>
            <rFont val="Calibri"/>
            <family val="2"/>
          </rPr>
          <t>PALOMA ACEVEDO:</t>
        </r>
        <r>
          <rPr>
            <sz val="9"/>
            <color indexed="81"/>
            <rFont val="Calibri"/>
            <family val="2"/>
          </rPr>
          <t xml:space="preserve">
Leer opciones o dejar que el otro las diga? Cómo se seleccionan? Qué se pone en las que no slecciona?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Navarrete</author>
  </authors>
  <commentList>
    <comment ref="E18" authorId="0" shapeId="0" xr:uid="{00000000-0006-0000-2400-000001000000}">
      <text>
        <r>
          <rPr>
            <b/>
            <sz val="9"/>
            <color indexed="81"/>
            <rFont val="Calibri"/>
            <family val="2"/>
          </rPr>
          <t>Mario Navarrete:</t>
        </r>
        <r>
          <rPr>
            <sz val="9"/>
            <color indexed="81"/>
            <rFont val="Calibri"/>
            <family val="2"/>
          </rPr>
          <t xml:space="preserve">
aca debiera ser si o no o se cambia la pregunta pidiendo que detalle el número de hectareas y poseción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Navarrete</author>
  </authors>
  <commentList>
    <comment ref="C3" authorId="0" shapeId="0" xr:uid="{75613C02-2998-444F-AF3E-57A453B69E21}">
      <text>
        <r>
          <rPr>
            <b/>
            <sz val="10"/>
            <color rgb="FF000000"/>
            <rFont val="Tahoma"/>
            <family val="2"/>
          </rPr>
          <t>Mario Navarrete: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8"/>
            <color rgb="FF000000"/>
            <rFont val="Calibri"/>
            <family val="2"/>
          </rPr>
          <t>filtro: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  <r>
          <rPr>
            <sz val="18"/>
            <color rgb="FF000000"/>
            <rFont val="Calibri"/>
            <family val="2"/>
            <scheme val="minor"/>
          </rPr>
          <t>FILTRO IDEM SECCION 6</t>
        </r>
        <r>
          <rPr>
            <sz val="10"/>
            <color rgb="FF000000"/>
            <rFont val="Calibri"/>
            <family val="2"/>
            <scheme val="minor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Navarrete</author>
  </authors>
  <commentList>
    <comment ref="B2" authorId="0" shapeId="0" xr:uid="{BABE5B74-A04B-6C48-99C0-4050C0AA16DE}">
      <text>
        <r>
          <rPr>
            <b/>
            <sz val="10"/>
            <color rgb="FF000000"/>
            <rFont val="Tahoma"/>
            <family val="2"/>
          </rPr>
          <t>Mario Navarrete: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B050"/>
            <rFont val="Tahoma"/>
            <family val="2"/>
          </rPr>
          <t>Mujer inscrita en mejores familias (2.20=1 o 2) y cuidadora de niño Spoon DE 15 AÑOS O MAS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Navarrete</author>
  </authors>
  <commentList>
    <comment ref="D33" authorId="0" shapeId="0" xr:uid="{1413CBDD-357A-7B4B-9B79-5D820F385612}">
      <text>
        <r>
          <rPr>
            <b/>
            <sz val="10"/>
            <color rgb="FF000000"/>
            <rFont val="Tahoma"/>
            <family val="2"/>
          </rPr>
          <t>Mario Navarrete: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Registrar numero de hijos inscritos</t>
        </r>
      </text>
    </comment>
    <comment ref="D219" authorId="0" shapeId="0" xr:uid="{EEE9F5EB-6109-1244-B83E-ABE9648CA5D3}">
      <text>
        <r>
          <rPr>
            <b/>
            <sz val="10"/>
            <color rgb="FF000000"/>
            <rFont val="Tahoma"/>
            <family val="2"/>
          </rPr>
          <t>Mario Navarrete: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Poner este texto en la tablet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Navarrete</author>
  </authors>
  <commentList>
    <comment ref="B3" authorId="0" shapeId="0" xr:uid="{55DB9DAC-C83D-EC45-A888-A3567066D1F4}">
      <text>
        <r>
          <rPr>
            <b/>
            <sz val="10"/>
            <color rgb="FF000000"/>
            <rFont val="Tahoma"/>
            <family val="2"/>
          </rPr>
          <t>Mario Navarrete: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Cambia texto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Navarrete</author>
  </authors>
  <commentList>
    <comment ref="AO7" authorId="0" shapeId="0" xr:uid="{B4BCA261-388B-BC49-B873-0734696F729F}">
      <text>
        <r>
          <rPr>
            <b/>
            <sz val="10"/>
            <color rgb="FF000000"/>
            <rFont val="Tahoma"/>
            <family val="2"/>
          </rPr>
          <t>Mario Navarrete: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VICENTE: ESTA PREGUNTA NO SE REALIZARÁ, SOLO SE PUEDE MOSTRAR LA INFORMACIÓN QUE SE TRAEE DE LA LINEA DE BASE PERO NO SE MODIFICA
</t>
        </r>
        <r>
          <rPr>
            <sz val="10"/>
            <color rgb="FF000000"/>
            <rFont val="Tahoma"/>
            <family val="2"/>
          </rPr>
          <t>En los datos del listado vendrán 1 y 2 para esta columna, en donde 1 es inscrita en mejores familias y 2 para los controles de mejores familias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Navarrete</author>
  </authors>
  <commentList>
    <comment ref="B3" authorId="0" shapeId="0" xr:uid="{BD8D62D4-6ABE-EF47-ADC2-1D02F7455879}">
      <text>
        <r>
          <rPr>
            <b/>
            <sz val="10"/>
            <color rgb="FF000000"/>
            <rFont val="Tahoma"/>
            <family val="2"/>
          </rPr>
          <t>Mario Navarrete: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 ESTA SECCION SE LES DEBE PREGUNTAR POR EL HISTORIAL DE EMBARAZOS EN LOS ULTIMOS 48 MESES A:
</t>
        </r>
        <r>
          <rPr>
            <sz val="10"/>
            <color rgb="FF000000"/>
            <rFont val="Tahoma"/>
            <family val="2"/>
          </rPr>
          <t>- MADRE BILOÓGICA DEL NIÑO SPOON</t>
        </r>
        <r>
          <rPr>
            <sz val="10"/>
            <color rgb="FFFF0000"/>
            <rFont val="Tahoma"/>
            <family val="2"/>
          </rPr>
          <t xml:space="preserve"> (INDICE)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PARA SABER SI ES LA MADRE BIOLOGICA CONSULTAR LA PREGUNTA 2.15=1 Y FILTRAR SI EDAD DEL NIÑO ES MENOR O IGUAL A 48 MESES. SI LA MADRE ESTA ACTUALMENTE EMBARAZADA (2.21=1) SE DEBE AGREGAR OTRO REGISTRO PARA ESTE EMBARAZO.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EL PROCEDIMIENTO ES SIMILAR PARA LA MUJER IDENTIFICADA COMO CUIDADORA.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PARA TOMAR EN CUENTA A LAS MUJERES CUIDADORAS EN ESTA SECCION, ELLASA DEBEN SER MUJERES DE 15 AÑOS O MAS, TENER ALGUN HIJO MENOR DE 48 MESES O ESTAR EMBARAZADA (2.21=1)
</t>
        </r>
      </text>
    </comment>
    <comment ref="BA21" authorId="0" shapeId="0" xr:uid="{D1F17363-265F-0747-86EB-BBBF32268048}">
      <text>
        <r>
          <rPr>
            <b/>
            <sz val="10"/>
            <color rgb="FF000000"/>
            <rFont val="Tahoma"/>
            <family val="2"/>
          </rPr>
          <t>Mario Navarrete: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Validar que fecha sea menor o igual al dia actual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PALOMA ACEVEDO</author>
    <author>Usuario</author>
  </authors>
  <commentList>
    <comment ref="B3" authorId="0" shapeId="0" xr:uid="{00000000-0006-0000-1200-000001000000}">
      <text>
        <r>
          <rPr>
            <b/>
            <sz val="9"/>
            <color indexed="81"/>
            <rFont val="Calibri"/>
            <family val="2"/>
          </rPr>
          <t>PALOMA ACEVEDO:</t>
        </r>
        <r>
          <rPr>
            <sz val="9"/>
            <color indexed="81"/>
            <rFont val="Calibri"/>
            <family val="2"/>
          </rPr>
          <t xml:space="preserve">
No entiendo las instrucciones… preguntar por todos los embarazos o sólo por el último?
Hacerlas explíticas para que se lean. 
 Hacer un filtro para mujeres embarazadas. 
</t>
        </r>
      </text>
    </comment>
    <comment ref="R25" authorId="1" shapeId="0" xr:uid="{00000000-0006-0000-12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Cual seria esa pregunta?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PALOMA ACEVEDO</author>
  </authors>
  <commentList>
    <comment ref="D9" authorId="0" shapeId="0" xr:uid="{00000000-0006-0000-1300-000001000000}">
      <text>
        <r>
          <rPr>
            <b/>
            <sz val="9"/>
            <color indexed="81"/>
            <rFont val="Calibri"/>
            <family val="2"/>
          </rPr>
          <t>PALOMA ACEVEDO:</t>
        </r>
        <r>
          <rPr>
            <sz val="9"/>
            <color indexed="81"/>
            <rFont val="Calibri"/>
            <family val="2"/>
          </rPr>
          <t xml:space="preserve">
Añadir saltos </t>
        </r>
      </text>
    </comment>
    <comment ref="B23" authorId="0" shapeId="0" xr:uid="{00000000-0006-0000-1300-000002000000}">
      <text>
        <r>
          <rPr>
            <b/>
            <sz val="9"/>
            <color indexed="81"/>
            <rFont val="Calibri"/>
            <family val="2"/>
          </rPr>
          <t>PALOMA ACEVEDO:</t>
        </r>
        <r>
          <rPr>
            <sz val="9"/>
            <color indexed="81"/>
            <rFont val="Calibri"/>
            <family val="2"/>
          </rPr>
          <t xml:space="preserve">
Añadir salto</t>
        </r>
      </text>
    </comment>
    <comment ref="AD27" authorId="0" shapeId="0" xr:uid="{00000000-0006-0000-1300-000003000000}">
      <text>
        <r>
          <rPr>
            <b/>
            <sz val="9"/>
            <color indexed="81"/>
            <rFont val="Calibri"/>
            <family val="2"/>
          </rPr>
          <t>PALOMA ACEVEDO:</t>
        </r>
        <r>
          <rPr>
            <sz val="9"/>
            <color indexed="81"/>
            <rFont val="Calibri"/>
            <family val="2"/>
          </rPr>
          <t xml:space="preserve">
Añadir salto para llegar hasta esta pregunta y reformular. 
Tambnién añadir salto en esta pregunta</t>
        </r>
      </text>
    </comment>
    <comment ref="AK28" authorId="0" shapeId="0" xr:uid="{00000000-0006-0000-1300-000004000000}">
      <text>
        <r>
          <rPr>
            <b/>
            <sz val="9"/>
            <color indexed="81"/>
            <rFont val="Calibri"/>
            <family val="2"/>
          </rPr>
          <t>PALOMA ACEVEDO:</t>
        </r>
        <r>
          <rPr>
            <sz val="9"/>
            <color indexed="81"/>
            <rFont val="Calibri"/>
            <family val="2"/>
          </rPr>
          <t xml:space="preserve">
Salto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Navarrete</author>
  </authors>
  <commentList>
    <comment ref="B3" authorId="0" shapeId="0" xr:uid="{C46E7669-5F9E-A240-B58D-E65510B682D9}">
      <text>
        <r>
          <rPr>
            <b/>
            <sz val="10"/>
            <color rgb="FF000000"/>
            <rFont val="Tahoma"/>
            <family val="2"/>
          </rPr>
          <t>Mario Navarrete: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filtro:
</t>
        </r>
        <r>
          <rPr>
            <sz val="10"/>
            <color rgb="FF000000"/>
            <rFont val="Tahoma"/>
            <family val="2"/>
          </rPr>
          <t xml:space="preserve">- Niños SPOON (2.09A=1)
</t>
        </r>
        <r>
          <rPr>
            <sz val="10"/>
            <color rgb="FF000000"/>
            <rFont val="Tahoma"/>
            <family val="2"/>
          </rPr>
          <t xml:space="preserve">- Niños hermanos del niño SPOON menores de 48 meses (deben compartir la misma madre biológica).
</t>
        </r>
        <r>
          <rPr>
            <sz val="10"/>
            <color rgb="FF000000"/>
            <rFont val="Tahoma"/>
            <family val="2"/>
          </rPr>
          <t xml:space="preserve">- </t>
        </r>
        <r>
          <rPr>
            <sz val="10"/>
            <color rgb="FF00B050"/>
            <rFont val="Tahoma"/>
            <family val="2"/>
          </rPr>
          <t>HIJO DE CUIDADORA SEGUN CRITERIO DE SECCION 5 (MUJER DE 15 AÑOS O MAS CON HIJOS MENORES DE 48 MESES)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Navarrete</author>
  </authors>
  <commentList>
    <comment ref="C3" authorId="0" shapeId="0" xr:uid="{C9569D70-4D0B-D643-8290-25CA9E2ACB21}">
      <text>
        <r>
          <rPr>
            <b/>
            <sz val="10"/>
            <color rgb="FF000000"/>
            <rFont val="Tahoma"/>
            <family val="2"/>
          </rPr>
          <t>Mario Navarrete: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8"/>
            <color rgb="FF000000"/>
            <rFont val="Calibri"/>
            <family val="2"/>
          </rPr>
          <t>filtro: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8"/>
            <color rgb="FF000000"/>
            <rFont val="Calibri"/>
            <family val="2"/>
          </rPr>
          <t>- Niños SPOON (2.09A=1)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8"/>
            <color rgb="FF000000"/>
            <rFont val="Calibri"/>
            <family val="2"/>
          </rPr>
          <t>- Niños hermanos del niño SPOON menores de 48 meses (deben compartir la misma madre biológica).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8"/>
            <color rgb="FF000000"/>
            <rFont val="Calibri"/>
            <family val="2"/>
          </rPr>
          <t>- Hijos de CUIDADORAS SEGUN CRITERIO DE LA SECCION 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>FILTRO IDEM SECCION 6</t>
        </r>
      </text>
    </comment>
    <comment ref="G5" authorId="0" shapeId="0" xr:uid="{510F5790-F6D2-6943-BE16-557F31F0711C}">
      <text>
        <r>
          <rPr>
            <b/>
            <sz val="10"/>
            <color rgb="FF000000"/>
            <rFont val="Tahoma"/>
            <family val="2"/>
          </rPr>
          <t>Mario Navarrete: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SE trata de un residente contrataado para el cuidado del niño.   como se debe registrar.  se trata de un cuidador residente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Navarrete</author>
  </authors>
  <commentList>
    <comment ref="B2" authorId="0" shapeId="0" xr:uid="{FC597BE6-C3F8-7D4D-B86A-6C16986095BC}">
      <text>
        <r>
          <rPr>
            <b/>
            <sz val="10"/>
            <color rgb="FF000000"/>
            <rFont val="Tahoma"/>
            <family val="2"/>
          </rPr>
          <t>Mario Navarrete: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8"/>
            <color rgb="FF000000"/>
            <rFont val="Calibri"/>
            <family val="2"/>
          </rPr>
          <t>filtro: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8"/>
            <color rgb="FF000000"/>
            <rFont val="Calibri"/>
            <family val="2"/>
          </rPr>
          <t xml:space="preserve">IDEM SECCION 7A
</t>
        </r>
        <r>
          <rPr>
            <sz val="18"/>
            <color rgb="FF000000"/>
            <rFont val="Calibri"/>
            <family val="2"/>
          </rPr>
          <t xml:space="preserve">
</t>
        </r>
        <r>
          <rPr>
            <sz val="18"/>
            <color rgb="FF000000"/>
            <rFont val="Calibri"/>
            <family val="2"/>
          </rPr>
          <t>SOLICITUD DE COMPLETAR PRIMERO EN VERTICAL</t>
        </r>
        <r>
          <rPr>
            <sz val="10"/>
            <color rgb="FF000000"/>
            <rFont val="Calibri"/>
            <family val="2"/>
          </rPr>
          <t xml:space="preserve">
</t>
        </r>
      </text>
    </comment>
    <comment ref="C14" authorId="0" shapeId="0" xr:uid="{AAA08E49-A8D2-AE40-9F38-F3EFDDA6C574}">
      <text>
        <r>
          <rPr>
            <b/>
            <sz val="10"/>
            <color rgb="FF000000"/>
            <rFont val="Tahoma"/>
            <family val="2"/>
          </rPr>
          <t>Mario Navarrete: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Cambia el texto</t>
        </r>
      </text>
    </comment>
    <comment ref="C27" authorId="0" shapeId="0" xr:uid="{35CB6C18-D75A-4A43-9EB5-423E7976CBB3}">
      <text>
        <r>
          <rPr>
            <b/>
            <sz val="10"/>
            <color rgb="FF000000"/>
            <rFont val="Tahoma"/>
            <family val="2"/>
          </rPr>
          <t>Mario Navarrete: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Cambiaa texto, se agrega mosh al final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Navarrete</author>
  </authors>
  <commentList>
    <comment ref="C3" authorId="0" shapeId="0" xr:uid="{90091DCD-5574-4241-92C9-648A9F2ABFDF}">
      <text>
        <r>
          <rPr>
            <b/>
            <sz val="6"/>
            <color rgb="FF000000"/>
            <rFont val="Tahoma"/>
            <family val="2"/>
          </rPr>
          <t>Mario Navarrete:</t>
        </r>
        <r>
          <rPr>
            <sz val="6"/>
            <color rgb="FF000000"/>
            <rFont val="Tahoma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filtro:</t>
        </r>
        <r>
          <rPr>
            <sz val="6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8"/>
            <color rgb="FF000000"/>
            <rFont val="Calibri"/>
            <family val="2"/>
          </rPr>
          <t>FILTRO IDEM SECCION 7 A</t>
        </r>
        <r>
          <rPr>
            <sz val="11"/>
            <color rgb="FF000000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<sst xmlns="http://schemas.openxmlformats.org/spreadsheetml/2006/main" count="5016" uniqueCount="2919">
  <si>
    <t>INDICE</t>
  </si>
  <si>
    <t>CUESTIONARIO DE EVALUACION DE INCENTIVOS - AINC</t>
  </si>
  <si>
    <t>PANAMA</t>
  </si>
  <si>
    <t>INFORME DE CONSENTIMIENTO&gt;&gt;</t>
  </si>
  <si>
    <t>INFORME CONSENTIMIENTO</t>
  </si>
  <si>
    <t>Se incluye en archivo aparte</t>
  </si>
  <si>
    <t>CUBIERTA&gt;&gt;</t>
  </si>
  <si>
    <t>PAGINA 1 Y GEOREFERENCIACION</t>
  </si>
  <si>
    <t>DEMOGRAFICO&gt;&gt;</t>
  </si>
  <si>
    <t>IDENTIFICACION PERSONAS</t>
  </si>
  <si>
    <t>HOGAR Y MIEMBROS</t>
  </si>
  <si>
    <t>EDUCACION</t>
  </si>
  <si>
    <t>EMPLEO E INGRESOS</t>
  </si>
  <si>
    <t>SALUD &gt;&gt;</t>
  </si>
  <si>
    <t>SALUD MIEMBROS DEL HOGAR</t>
  </si>
  <si>
    <t>Incluir migracion</t>
  </si>
  <si>
    <t>EMBARAZOS Y PARTOS&gt;&gt;</t>
  </si>
  <si>
    <t>FECUNDIDAD Y SALUD REPRODUCTIVA</t>
  </si>
  <si>
    <t>PRENATAL Y PLAN DE PARTO 1</t>
  </si>
  <si>
    <t>PRENATAL Y PLAN DE PARTO 2</t>
  </si>
  <si>
    <t>NUTRICION&gt;&gt;</t>
  </si>
  <si>
    <t>INMUNIZACION Y NUTRICION</t>
  </si>
  <si>
    <t>MODULO DE NUTRICIÓN</t>
  </si>
  <si>
    <t>SERVICIOS DE SALUD</t>
  </si>
  <si>
    <t>LACTANCIA MATERNA</t>
  </si>
  <si>
    <t>MANEJO DE DIARREA</t>
  </si>
  <si>
    <t>ALIMENTACION DEL NIÑO</t>
  </si>
  <si>
    <t>VIVIENDA, AGUA Y SANEAMIENTO&gt;&gt;</t>
  </si>
  <si>
    <t>DATOS DEL HOGAR 1</t>
  </si>
  <si>
    <t>DATOS DEL HOGAR 2</t>
  </si>
  <si>
    <t>DATOS DEL HOGAR 3</t>
  </si>
  <si>
    <t>RECONTACTO&gt;&gt;</t>
  </si>
  <si>
    <t>RECONTACTO</t>
  </si>
  <si>
    <t>TRABAJADOR COMUNITARIO&gt;&gt;</t>
  </si>
  <si>
    <t>TRABAJADOR COMUNITARIO, USO Y S</t>
  </si>
  <si>
    <t>Ver Archivo:</t>
  </si>
  <si>
    <t>CONSENTIMIENTO INFORME</t>
  </si>
  <si>
    <t>BID - Fundazúcar</t>
  </si>
  <si>
    <t xml:space="preserve">ENCUESTA DE EVALUACIÓN DE SALUD Y NUTRICIÓN INFANTIL </t>
  </si>
  <si>
    <t>IDENTIFICADOR DEL HOGAR</t>
  </si>
  <si>
    <t>Unidad Primaria de Muestreo</t>
  </si>
  <si>
    <t>No. HOGAR</t>
  </si>
  <si>
    <t>A.- UBICACIÓN GEOGRÁFICA DE LA VIVIENDA</t>
  </si>
  <si>
    <t>B.- DIRECCIÓN DE LA VIVIENDA</t>
  </si>
  <si>
    <t>MUNICIPIO</t>
  </si>
  <si>
    <t>NOMBRE JEFE DE HOGAR:</t>
  </si>
  <si>
    <t>COMUNIDAD</t>
  </si>
  <si>
    <t>TELÉFONO</t>
  </si>
  <si>
    <t>SECTOR</t>
  </si>
  <si>
    <t>DIRECCIÓN</t>
  </si>
  <si>
    <t>GEOREFERENCIACIÓN:</t>
  </si>
  <si>
    <t>S</t>
  </si>
  <si>
    <t>°</t>
  </si>
  <si>
    <t>'</t>
  </si>
  <si>
    <t>.</t>
  </si>
  <si>
    <t>''</t>
  </si>
  <si>
    <t>NÚMERO CASA / APTO</t>
  </si>
  <si>
    <t>W</t>
  </si>
  <si>
    <t>OTRAS REFERENCIAS</t>
  </si>
  <si>
    <t>Altura en metros:</t>
  </si>
  <si>
    <t>C. INFORMACIÓN SOBRE LA ENTREVISTA</t>
  </si>
  <si>
    <t>VISITA</t>
  </si>
  <si>
    <t>IDIOMA DE LA ENTREVISTA</t>
  </si>
  <si>
    <t>ENCUESTADOR/A</t>
  </si>
  <si>
    <t>FECHA</t>
  </si>
  <si>
    <t>RESULTADO</t>
  </si>
  <si>
    <t>HORA INICIO</t>
  </si>
  <si>
    <t>HORA FIN</t>
  </si>
  <si>
    <t>ESPAÑOL</t>
  </si>
  <si>
    <t>ACHI</t>
  </si>
  <si>
    <t>SUPERVISOR/A</t>
  </si>
  <si>
    <t>POQOMCHI</t>
  </si>
  <si>
    <t>DD</t>
  </si>
  <si>
    <t>MM</t>
  </si>
  <si>
    <t>AAAA</t>
  </si>
  <si>
    <t>OTRA LENGUA</t>
  </si>
  <si>
    <t>NOMBRE NIÑO SPOON_________________________________________</t>
  </si>
  <si>
    <t>:</t>
  </si>
  <si>
    <t>NOMBRE MADRE NIÑO SPOON O CUIDADORA</t>
  </si>
  <si>
    <t>¿SE UTILIZÓ TRADUCTOR?</t>
  </si>
  <si>
    <t>______________________________________________________________</t>
  </si>
  <si>
    <t>SI</t>
  </si>
  <si>
    <t>¿Algun Niño de [CADENA DE NOMBRES] continúa habitando este hogar?</t>
  </si>
  <si>
    <t>NO</t>
  </si>
  <si>
    <t>►</t>
  </si>
  <si>
    <t>CÓDIGOS RESULTADO</t>
  </si>
  <si>
    <t>COMPLETA</t>
  </si>
  <si>
    <t>RECHAZO</t>
  </si>
  <si>
    <t>VIVIENDA DESOCUPADA</t>
  </si>
  <si>
    <t>PARCIAL</t>
  </si>
  <si>
    <t>NO CONTACTÓ</t>
  </si>
  <si>
    <t>AUSENTE TEMPORAL</t>
  </si>
  <si>
    <t>¿Porqué razón ya no habita en el hogar?</t>
  </si>
  <si>
    <t>CAMBIO DE VIVIENDA</t>
  </si>
  <si>
    <t>Cambio de casa</t>
  </si>
  <si>
    <t>Nunca vivio aquí</t>
  </si>
  <si>
    <t>Falleció</t>
  </si>
  <si>
    <t>No lo conozco</t>
  </si>
  <si>
    <t>Desconozco</t>
  </si>
  <si>
    <t>NS/NR</t>
  </si>
  <si>
    <t>¿Me puede indicar dónde vive actualmente (Nombre_Niño)?</t>
  </si>
  <si>
    <t>Termina entrevista</t>
  </si>
  <si>
    <t>ENTREVISTAR EN NUEVA DIRECCION</t>
  </si>
  <si>
    <t>¿Me puede decir de qué falleció (Nombre)?</t>
  </si>
  <si>
    <t>Enfermedad</t>
  </si>
  <si>
    <t>COVID</t>
  </si>
  <si>
    <t>Accidente</t>
  </si>
  <si>
    <t>Otro</t>
  </si>
  <si>
    <t>El jefe de hogar da el consentimiento para la entrevista</t>
  </si>
  <si>
    <t>SECCIÓN 1A. VIVIENDA Y PATRIMONIO</t>
  </si>
  <si>
    <t>RESPONDE JEFE DE HOGAR O CONYUGE</t>
  </si>
  <si>
    <t>ENCUESTADOR OBSERVE Y REGISTRE EL TIPO DE VIVIENDA</t>
  </si>
  <si>
    <t>ENCUESTADOR OBSERVE Y REGISTRE EL MATERIAL DE LA MAYOR PARTE DE LAS PAREDES EXTERIORES DEL EDIFICIO O CASA DONDE VIVE ESTE HOGAR</t>
  </si>
  <si>
    <t>¿Qué tipo de alumbrado tiene este hogar?</t>
  </si>
  <si>
    <t xml:space="preserve">Eléctrico público (DEORSA) </t>
  </si>
  <si>
    <t xml:space="preserve">Gas </t>
  </si>
  <si>
    <t>CASA</t>
  </si>
  <si>
    <t>Planta eléctrica comunitaria</t>
  </si>
  <si>
    <t xml:space="preserve">Velas </t>
  </si>
  <si>
    <t>CHOZA O RANCHO</t>
  </si>
  <si>
    <t xml:space="preserve">BLOQUE, LADRILLO, PIEDRA, CONCRETO </t>
  </si>
  <si>
    <t>Planta eléctrica personal</t>
  </si>
  <si>
    <t xml:space="preserve">Paneles Solares </t>
  </si>
  <si>
    <t>APARTAMENTO</t>
  </si>
  <si>
    <t xml:space="preserve">MADERA (TABLAS, TROZA) </t>
  </si>
  <si>
    <t xml:space="preserve">Queroseno o diesel </t>
  </si>
  <si>
    <t>Linterna a batería</t>
  </si>
  <si>
    <t xml:space="preserve"> HABITACIÓN EN CUARTO</t>
  </si>
  <si>
    <t xml:space="preserve">BAJAREQUE CON ADOBE </t>
  </si>
  <si>
    <t>Otro, ¿cuál?_____________________</t>
  </si>
  <si>
    <t>OTRO, CUAL?</t>
  </si>
  <si>
    <t>__________________________</t>
  </si>
  <si>
    <t xml:space="preserve">METAL (ZINC, ALUMINIO, ETC.) </t>
  </si>
  <si>
    <t>¿Qué combustible utilizan con más frecuencia para cocinar en este hogar? Utiliza algún otro combustible?</t>
  </si>
  <si>
    <t>BAMBU, CAÑA  U OTRO VEGETAL</t>
  </si>
  <si>
    <t>La vivienda que ocupa el hogar es:</t>
  </si>
  <si>
    <t xml:space="preserve">OTROS MATERIALES </t>
  </si>
  <si>
    <t>Gas propano</t>
  </si>
  <si>
    <t xml:space="preserve">Electricidad </t>
  </si>
  <si>
    <t>ENCUESTADOR OBSERVE Y REGISTRE  EL MATERIAL DE LA MAYOR PARTE DEL TECHO DEL EDIFICIO O CASA DONDE VIVE ESTE HOGAR</t>
  </si>
  <si>
    <t xml:space="preserve">Leña </t>
  </si>
  <si>
    <t xml:space="preserve">No cocina </t>
  </si>
  <si>
    <t xml:space="preserve">Propia totalmente pagada </t>
  </si>
  <si>
    <t xml:space="preserve">Carbón </t>
  </si>
  <si>
    <t xml:space="preserve">Propia y la está pagando (hipotecada) </t>
  </si>
  <si>
    <t>¿Cómo eliminan principalmente la basura en este hogar?</t>
  </si>
  <si>
    <t xml:space="preserve">Alquilada </t>
  </si>
  <si>
    <t xml:space="preserve">CONCRETO (CEMENTO) </t>
  </si>
  <si>
    <t>Camión público de recolección de basura</t>
  </si>
  <si>
    <t xml:space="preserve">Cedida o prestada </t>
  </si>
  <si>
    <t xml:space="preserve">TEJA </t>
  </si>
  <si>
    <t xml:space="preserve">Carro recolector privado </t>
  </si>
  <si>
    <t xml:space="preserve">Ocupantes de hecho (invadida) </t>
  </si>
  <si>
    <t>ETERNIT, LAMINA DE FIBRA DE VIDRIO</t>
  </si>
  <si>
    <t xml:space="preserve">En terreno baldío </t>
  </si>
  <si>
    <t>Otra, ¿Cuál? __________________________</t>
  </si>
  <si>
    <t xml:space="preserve">Río, quebrada o mar </t>
  </si>
  <si>
    <t>MADERA</t>
  </si>
  <si>
    <t xml:space="preserve">Incineración o quema </t>
  </si>
  <si>
    <t>¿Cuánto paga mensualmente por alquiler o cuota de la hipoteca ?</t>
  </si>
  <si>
    <t xml:space="preserve">PAJA, BAMBU, CAÑA, TECHO DE PALMA U OTRO VEGETAL </t>
  </si>
  <si>
    <t xml:space="preserve">Entierro </t>
  </si>
  <si>
    <t>Patio trasero (acumulación de basura sin tratar)</t>
  </si>
  <si>
    <t>Quetzales</t>
  </si>
  <si>
    <t>ENCUESTADOR OBSERVE Y REGISTRE  EL MATERIAL DE LA MAYOR PARTE DEL PISO DONDE VIVE ESTE HOGAR</t>
  </si>
  <si>
    <t xml:space="preserve">Reciclaje </t>
  </si>
  <si>
    <t>Si tuviera que pagar alquiler por esta vivienda,  ¿Cuánto estima que tendría que pagar al mes?</t>
  </si>
  <si>
    <t>¿De dónde obtiene principalmente el agua para beber este hogar?</t>
  </si>
  <si>
    <t xml:space="preserve">CONCRETO, CEMENTO </t>
  </si>
  <si>
    <t xml:space="preserve">CERAMICO, BALDOSAS, LADRILLO, GRANITO </t>
  </si>
  <si>
    <t>Agua entubada a nivel de hogar</t>
  </si>
  <si>
    <t>MADERA PULIDA</t>
  </si>
  <si>
    <t>Agua entubada a nivel comunitario</t>
  </si>
  <si>
    <r>
      <t xml:space="preserve">Cuántos ambientes tiene su hogar? </t>
    </r>
    <r>
      <rPr>
        <b/>
        <i/>
        <sz val="9"/>
        <rFont val="Arial Narrow"/>
        <family val="2"/>
      </rPr>
      <t>(No incluya cocina, baño, garaje ni cuartos destinados al negocio)</t>
    </r>
  </si>
  <si>
    <t>ALFOMBRA</t>
  </si>
  <si>
    <t>Pozo</t>
  </si>
  <si>
    <t>TIERRA</t>
  </si>
  <si>
    <t xml:space="preserve">Agua lluvia </t>
  </si>
  <si>
    <t xml:space="preserve">OTRO (CAÑA, PALOS, DESECHOS) </t>
  </si>
  <si>
    <t>Nacimiento de agua</t>
  </si>
  <si>
    <t>¿Con qué tipo de sanitario cuenta el hogar?</t>
  </si>
  <si>
    <t xml:space="preserve">Rio, quebrada </t>
  </si>
  <si>
    <t>De estos cuartos, ¿cuántos son sólo para dormir?</t>
  </si>
  <si>
    <t xml:space="preserve">De pozo ciego o letrina </t>
  </si>
  <si>
    <t xml:space="preserve">Camión cisterna </t>
  </si>
  <si>
    <t xml:space="preserve">Conectado al alcantarillado </t>
  </si>
  <si>
    <t>Compra de agua pura</t>
  </si>
  <si>
    <t xml:space="preserve">Conectado a fosa séptica </t>
  </si>
  <si>
    <t>¿Tiene un ambiente exclusivo para cocinar?</t>
  </si>
  <si>
    <t xml:space="preserve">No tiene </t>
  </si>
  <si>
    <t>¿Qué tratamiento le dan principalmente al agua para beber?</t>
  </si>
  <si>
    <t xml:space="preserve"> ¿El servicio sanitario o letrina es de uso?</t>
  </si>
  <si>
    <t xml:space="preserve">Exclusivo del hogar </t>
  </si>
  <si>
    <t xml:space="preserve">Ninguno </t>
  </si>
  <si>
    <t xml:space="preserve">Le pone cloro </t>
  </si>
  <si>
    <t xml:space="preserve">Compartido con otros hogares </t>
  </si>
  <si>
    <t xml:space="preserve">La hierve </t>
  </si>
  <si>
    <t>SODIS</t>
  </si>
  <si>
    <t xml:space="preserve">La filtra </t>
  </si>
  <si>
    <t>Otro, ¿cuál?__________________</t>
  </si>
  <si>
    <t>SECCIÓN 1B. PATRIMONIO</t>
  </si>
  <si>
    <t xml:space="preserve">¿Tiene este hogar… </t>
  </si>
  <si>
    <t>1 SI</t>
  </si>
  <si>
    <t>¿La tierra que trabajan es …</t>
  </si>
  <si>
    <t>ENUNCIE TODAS LAS OPCIONES</t>
  </si>
  <si>
    <t>2 NO</t>
  </si>
  <si>
    <t>propia con título?</t>
  </si>
  <si>
    <t xml:space="preserve">Televisor? </t>
  </si>
  <si>
    <t>a</t>
  </si>
  <si>
    <t>propia sin título?</t>
  </si>
  <si>
    <t>Antena de cable?</t>
  </si>
  <si>
    <t>b</t>
  </si>
  <si>
    <t>alquilada?</t>
  </si>
  <si>
    <t xml:space="preserve">Radio / Equipo de sonido? </t>
  </si>
  <si>
    <t>c</t>
  </si>
  <si>
    <t>cedida?</t>
  </si>
  <si>
    <t xml:space="preserve">Teléfono de línea fija? </t>
  </si>
  <si>
    <t>d</t>
  </si>
  <si>
    <t>tierra comunal?</t>
  </si>
  <si>
    <t xml:space="preserve">Teléfono celular? </t>
  </si>
  <si>
    <t>e</t>
  </si>
  <si>
    <t>OTRO, ESPECIFICAR.  _________________</t>
  </si>
  <si>
    <t xml:space="preserve">Estufa? </t>
  </si>
  <si>
    <t>f</t>
  </si>
  <si>
    <t xml:space="preserve">Refrigeradora? </t>
  </si>
  <si>
    <t>g</t>
  </si>
  <si>
    <t>¿Cuál es la superficie del terreno?</t>
  </si>
  <si>
    <t xml:space="preserve">Lavadora? </t>
  </si>
  <si>
    <t>h</t>
  </si>
  <si>
    <t>Cantidad</t>
  </si>
  <si>
    <t xml:space="preserve">Aire acondicionado? </t>
  </si>
  <si>
    <t>i</t>
  </si>
  <si>
    <t>MANZANAS</t>
  </si>
  <si>
    <t xml:space="preserve">Máquina de coser? </t>
  </si>
  <si>
    <t>j</t>
  </si>
  <si>
    <t>BARAS CUADRADAS O METROS CUADRADOS</t>
  </si>
  <si>
    <t>Unidad</t>
  </si>
  <si>
    <t xml:space="preserve">Computadora o tablet? </t>
  </si>
  <si>
    <t>k</t>
  </si>
  <si>
    <t>CUERDAS</t>
  </si>
  <si>
    <t xml:space="preserve">Carro? </t>
  </si>
  <si>
    <t>l</t>
  </si>
  <si>
    <t>NO SABE</t>
  </si>
  <si>
    <t xml:space="preserve">Bote, lancha o motor fuera de borda? </t>
  </si>
  <si>
    <t>m</t>
  </si>
  <si>
    <t>¿Cuál es el valor de este terreno?</t>
  </si>
  <si>
    <t xml:space="preserve">Motocicleta? </t>
  </si>
  <si>
    <t>n</t>
  </si>
  <si>
    <t xml:space="preserve">Bicicleta? </t>
  </si>
  <si>
    <t>o</t>
  </si>
  <si>
    <t>Planta eléctrica o Paneles solares?</t>
  </si>
  <si>
    <t>p</t>
  </si>
  <si>
    <t>Esa tierra la utiliza en:</t>
  </si>
  <si>
    <t>1 SI / 2 NO</t>
  </si>
  <si>
    <t>¿Tiene usted, o algún miembro de su hogar, tierra para trabajar?</t>
  </si>
  <si>
    <t>A</t>
  </si>
  <si>
    <t>actividad agrícola?</t>
  </si>
  <si>
    <t>B</t>
  </si>
  <si>
    <t>actividad pecuaria?</t>
  </si>
  <si>
    <t>¿Algún miembro del hogar, tiene negocio propio?</t>
  </si>
  <si>
    <t>SECCIÓN 1C. OTROS INGRESOS DEL HOGAR</t>
  </si>
  <si>
    <t>¿En los últimos doce meses, el hogar se ha beneficiado en algún momento de alguno de los siguientes  programas o ayudas?</t>
  </si>
  <si>
    <t>¿Cuánto recibió o a cuánto equivaldría esta prestación?</t>
  </si>
  <si>
    <t>En los últimos doce meses cuántas veces recibió este beneficio?</t>
  </si>
  <si>
    <t>SIGUIENTE PROGRAMA</t>
  </si>
  <si>
    <t>PROGRAMAS O AYUDAS</t>
  </si>
  <si>
    <t>CÓDIGO</t>
  </si>
  <si>
    <t>QUETZALES</t>
  </si>
  <si>
    <t>VECES</t>
  </si>
  <si>
    <t>Asistencia alimentaria</t>
  </si>
  <si>
    <r>
      <t>Bono.(transferencia monetaria condicionada) /</t>
    </r>
    <r>
      <rPr>
        <b/>
        <sz val="9"/>
        <color rgb="FFFF0000"/>
        <rFont val="Arial Narrow"/>
        <family val="2"/>
      </rPr>
      <t xml:space="preserve"> </t>
    </r>
    <r>
      <rPr>
        <b/>
        <sz val="9"/>
        <rFont val="Arial Narrow"/>
        <family val="2"/>
      </rPr>
      <t>BONO FAMILIA / OTRA AYUDA)</t>
    </r>
  </si>
  <si>
    <t>Fertilizante.</t>
  </si>
  <si>
    <t>Becas: escolares, Jóvenes artesanos</t>
  </si>
  <si>
    <t xml:space="preserve">Semillas mejoradas. 
</t>
  </si>
  <si>
    <t xml:space="preserve">Incentivos forestales. </t>
  </si>
  <si>
    <t>Alimentación escolar</t>
  </si>
  <si>
    <t>Otro; Especificar</t>
  </si>
  <si>
    <t>En el último mes, ¿su hogar recibió ingresos por alquiler de viviendas, propiedades agrícolas, maquinaria o equipo?</t>
  </si>
  <si>
    <t xml:space="preserve">NO  </t>
  </si>
  <si>
    <t>¿Cuál fue el ingreso que recibió por este concepto el último mes?</t>
  </si>
  <si>
    <r>
      <t>En los últimos 12 meses, ¿su hogar recibió ingresos por envíos</t>
    </r>
    <r>
      <rPr>
        <sz val="9"/>
        <color rgb="FFFF0000"/>
        <rFont val="Arial Narrow"/>
        <family val="2"/>
      </rPr>
      <t xml:space="preserve"> </t>
    </r>
    <r>
      <rPr>
        <sz val="9"/>
        <rFont val="Arial Narrow"/>
        <family val="2"/>
      </rPr>
      <t xml:space="preserve">en dinero o en especie de otras personas, tanto a nivel nacional como del extranjero? (Si fueron en especie valorar) </t>
    </r>
  </si>
  <si>
    <t>¿Cuál fue el ingreso que recibió por este concepto en el último envío monetario?</t>
  </si>
  <si>
    <t>En los últimos doce meses, ¿cuántas veces recibió envíos de dinero?</t>
  </si>
  <si>
    <t xml:space="preserve"> VECES</t>
  </si>
  <si>
    <t>¿Me podría indicar cuál fue el monto aproximado total en quetzales que el hogar gastó durante este último mes?</t>
  </si>
  <si>
    <t>¿Y de ese monto, cuánto gastó el hogar en alimentación?</t>
  </si>
  <si>
    <t>SECCIÓN 2A. IDENTIFICACIÓN PERSONAS</t>
  </si>
  <si>
    <t>CÓDIGO DE IDENTIFICACIÓN</t>
  </si>
  <si>
    <r>
      <t xml:space="preserve">ENCUESTADOR, PREGUNTE POR CADA UNO DE LOS INTEGRANTES DE LA LISTA Y CONFIRME QUE CONTINUAN HABITANDO EN EL HOGAR. UNA VEZ REALIZADA ESTA VERIFICACIÓN AGREGUE A LA LISTA LOS EVENTUALES NUEVOS INTEGRANTES DEL HOGAR
Por favor, dígame los nombres de las personas que habitualmente comen y duermen en este hogar, hayan dormido o no anoche aquí </t>
    </r>
    <r>
      <rPr>
        <sz val="8"/>
        <rFont val="Arial Narrow"/>
        <family val="2"/>
      </rPr>
      <t>y que no haya mencionado</t>
    </r>
  </si>
  <si>
    <r>
      <t>¿Continua [</t>
    </r>
    <r>
      <rPr>
        <i/>
        <sz val="9"/>
        <rFont val="Arial Narrow"/>
        <family val="2"/>
      </rPr>
      <t xml:space="preserve">NOMBRE] </t>
    </r>
    <r>
      <rPr>
        <sz val="9"/>
        <rFont val="Arial Narrow"/>
        <family val="2"/>
      </rPr>
      <t>siendo parte del hogar?</t>
    </r>
  </si>
  <si>
    <r>
      <t>¿Es [</t>
    </r>
    <r>
      <rPr>
        <i/>
        <sz val="9"/>
        <rFont val="Arial Narrow"/>
        <family val="2"/>
      </rPr>
      <t xml:space="preserve">NOMBRE] </t>
    </r>
    <r>
      <rPr>
        <sz val="9"/>
        <rFont val="Arial Narrow"/>
        <family val="2"/>
      </rPr>
      <t>hombre o mujer?</t>
    </r>
  </si>
  <si>
    <t>¿Cuál es la fecha de nacimiento de [NOMBRE]?</t>
  </si>
  <si>
    <r>
      <t>¿Cuántos años cumplidos tiene  [</t>
    </r>
    <r>
      <rPr>
        <i/>
        <sz val="9"/>
        <rFont val="Arial Narrow"/>
        <family val="2"/>
      </rPr>
      <t>NOMBRE]</t>
    </r>
    <r>
      <rPr>
        <sz val="9"/>
        <rFont val="Arial Narrow"/>
        <family val="2"/>
      </rPr>
      <t>?</t>
    </r>
  </si>
  <si>
    <r>
      <t>¿Porqué [</t>
    </r>
    <r>
      <rPr>
        <i/>
        <sz val="9"/>
        <rFont val="Arial Narrow"/>
        <family val="2"/>
      </rPr>
      <t xml:space="preserve">NOMBRE] </t>
    </r>
    <r>
      <rPr>
        <sz val="9"/>
        <rFont val="Arial Narrow"/>
        <family val="2"/>
      </rPr>
      <t>ya no es parte de este hogar?</t>
    </r>
  </si>
  <si>
    <t>¿Cuál fue la causa de fallecimiento de [NOMBRE]?</t>
  </si>
  <si>
    <r>
      <t>¿De los últimos 12 meses, cuántos meses vivió [</t>
    </r>
    <r>
      <rPr>
        <i/>
        <sz val="9"/>
        <rFont val="Arial Narrow"/>
        <family val="2"/>
      </rPr>
      <t xml:space="preserve">NOMBRE] </t>
    </r>
    <r>
      <rPr>
        <sz val="9"/>
        <rFont val="Arial Narrow"/>
        <family val="2"/>
      </rPr>
      <t>en este hogar?</t>
    </r>
  </si>
  <si>
    <t xml:space="preserve">ENCUESTADOR: ¿ES [NOMBRE] MIEMBRO DEL HOGAR?    </t>
  </si>
  <si>
    <t>SOLICITAR DPI PARA COPIAR FECHA DE NACIMIENTO</t>
  </si>
  <si>
    <t>ANOTE 99 EN LA PRIMERA COLUMNA SÍ NO CONOCE EL DÍA</t>
  </si>
  <si>
    <t>[SE CONSIDERA PARTE DEL HOGAR SI COMIÓ Y DURMIÓ BAJO EL MISMO TECHO AL MENOS 6 MESES EN EL ULTIMO AÑO O TIENE LA INTENCIÓN DE QUEDARSE POR LOS PRÓXIMOS SEIS MESES</t>
  </si>
  <si>
    <t>Especificar</t>
  </si>
  <si>
    <t>Hombre</t>
  </si>
  <si>
    <t>ANOTE 99 EN LA SEGUNDA COLUMNA SÍ NO CONOCE EL MES</t>
  </si>
  <si>
    <t>SE CAMBIO</t>
  </si>
  <si>
    <t>siguiente persona</t>
  </si>
  <si>
    <t>Mujer</t>
  </si>
  <si>
    <t>FALLECIO</t>
  </si>
  <si>
    <t>NUEVO</t>
  </si>
  <si>
    <t>► 2.10</t>
  </si>
  <si>
    <t>EMIGRÓ</t>
  </si>
  <si>
    <t>ANOTE 9999 EN LA TERCERA COLUMNA SÍ NO CONOCE EL AÑO</t>
  </si>
  <si>
    <t>PRÓXIMA PERSONA</t>
  </si>
  <si>
    <t>NOMBRE</t>
  </si>
  <si>
    <t>APELLIDO</t>
  </si>
  <si>
    <t>DÍA</t>
  </si>
  <si>
    <t>MES</t>
  </si>
  <si>
    <t>AÑO</t>
  </si>
  <si>
    <t>AÑOS</t>
  </si>
  <si>
    <t>MESES</t>
  </si>
  <si>
    <t>SECCIÓN 2B. CARACTERÍSTICAS GENERALES DEL HOGAR Y SUS MIEMBROS</t>
  </si>
  <si>
    <t xml:space="preserve">RESPONDE LA CABEZA DEL HOGAR O SU CÓNYUGE </t>
  </si>
  <si>
    <t>FILTRO SECCION: 2.11=1</t>
  </si>
  <si>
    <t>SOLO PARA MIEMBROS DE 12 AÑOS Y MÁS</t>
  </si>
  <si>
    <t>SOLO PARA NIÑOS MENORES DE 48 MESES</t>
  </si>
  <si>
    <t>SOLO PARA MAYORES DE 3 AÑOS</t>
  </si>
  <si>
    <t>SOLO PARA MADRES BIOLOGICAS Y MUJER INSCRITA EN MEJORES FAMILIAS</t>
  </si>
  <si>
    <t>¿Cuál es la relación de parentesco de [NOMBRE] con la cabeza del hogar?</t>
  </si>
  <si>
    <t>(2,09A)</t>
  </si>
  <si>
    <t>(2,09B)</t>
  </si>
  <si>
    <t>[SI EL ENCUESTADOR YA CONOCE LA RESPUESTA, NO PREGUNTAR Y ANOTAR LA RESPUESTA DIRECTAMENTE]</t>
  </si>
  <si>
    <t>¿Cuál es el estado civil actual de [NOMBRE]?</t>
  </si>
  <si>
    <t>PREGUNTE EL NOMBRE DEL / LA CÓNYUGE Y ANOTE EL CÓDIGO DE IDENTIFICACIÓN DE ESTA PERSONA</t>
  </si>
  <si>
    <t>¿[NOMBRE] FIGURA EN LA LISTA DE NIÑOS SPOON?</t>
  </si>
  <si>
    <t>¿Quién es el cuidador principal de [NIÑO SPOON]?</t>
  </si>
  <si>
    <t>¿El padre de [NOMBRE] vive en este hogar?</t>
  </si>
  <si>
    <t>PREGUNTE EL NOMBRE DEL PADRE Y ANOTE EL CÓDIGO DE IDENTIFICACIÓN DE ESTA PERSONA</t>
  </si>
  <si>
    <t>¿Cuál es el nivel y curso más alto de educación que completó el padre de [NOMBRE]?</t>
  </si>
  <si>
    <t>¿La persona que tuvo a (madre BIOLÓGICA)  [NOMBRE] vive en este hogar?</t>
  </si>
  <si>
    <t>PREGUNTE EL NOMBRE DE LA MADRE  Y ANOTE EL CÓDIGO DE IDENTIFICACIÓN DE ESTA PERSONA</t>
  </si>
  <si>
    <t>¿Cuál es el nivel y curso más alto de educación que completó la madre de [NOMBRE] ?</t>
  </si>
  <si>
    <t>ENCUESTADOR: CON LA AYUDA DEL LISTADO QUE SE LE ENTREGÓ, IDENTIFIQUE EN LA LISTA DE MIEMBROS DEL HOGAR A LA(S) PERSONA(S) INSCRITA(S) EN MEJORES FAMILIAS</t>
  </si>
  <si>
    <t>¿Está Usted/[NOMBRE] embarazada?</t>
  </si>
  <si>
    <t>CABEZA DEL HOGAR</t>
  </si>
  <si>
    <t>ESPOSO/A O COMPAÑERO/A</t>
  </si>
  <si>
    <t>HIJO/HIJA</t>
  </si>
  <si>
    <t>¿Qué idiomas o lenguas habla [NOMBRE]?</t>
  </si>
  <si>
    <t>[NOMBRE] ¿Se considera ladino, mestizo, maya, xinca, garifuna?</t>
  </si>
  <si>
    <t>YERNO/NUERA</t>
  </si>
  <si>
    <t>SOLTERO/A</t>
  </si>
  <si>
    <t>ENCUESTADOR RESPONDE</t>
  </si>
  <si>
    <t>DESPLEGAR LISTA DE PERSONAS DEL HOGAR DE 5 AÑOS Y MAS</t>
  </si>
  <si>
    <t>NIVEL</t>
  </si>
  <si>
    <t>CURSO</t>
  </si>
  <si>
    <t>HERMANO/A O CUÑADO/A</t>
  </si>
  <si>
    <t>CASADO/A</t>
  </si>
  <si>
    <t>Ninguna</t>
  </si>
  <si>
    <t>MENCIONE LOS DOS PRINCIPALES</t>
  </si>
  <si>
    <t>PADRE/MADRE</t>
  </si>
  <si>
    <t>CONVIVIENTE O UNIÓN LIBRE</t>
  </si>
  <si>
    <t>Pre-escolar</t>
  </si>
  <si>
    <t>¿[NOMBRE]  estaba inscrita en Mejores Familias / Programa?</t>
  </si>
  <si>
    <t>SUEGRO/SUEGRA</t>
  </si>
  <si>
    <t>DIVORCIADO/A O SEPARADO/A</t>
  </si>
  <si>
    <t>ANOTE 98 SÍ EL CÓNYUGE NO ES MIEMBRO DEL HOGAR</t>
  </si>
  <si>
    <t>Primaria</t>
  </si>
  <si>
    <t>NIETO/NIETA</t>
  </si>
  <si>
    <t>VIUDO/A</t>
  </si>
  <si>
    <t>Secundaria Básica</t>
  </si>
  <si>
    <t>Ninguno</t>
  </si>
  <si>
    <t>Mejores Familias</t>
  </si>
  <si>
    <t>OTRO PARIENTE</t>
  </si>
  <si>
    <t>Secundaria Diversificada</t>
  </si>
  <si>
    <t>Ladino/mestizo?</t>
  </si>
  <si>
    <t>Programa</t>
  </si>
  <si>
    <t>OTRO NO PARIENTE</t>
  </si>
  <si>
    <t>Técnica</t>
  </si>
  <si>
    <t>Maya/indígena?</t>
  </si>
  <si>
    <t>EMPLEADA/O DEL HOGAR INTERNO</t>
  </si>
  <si>
    <t>Universitaria</t>
  </si>
  <si>
    <t>OTRO</t>
  </si>
  <si>
    <t>Xinca?</t>
  </si>
  <si>
    <t>PARIENTE DE LA EMPLEADA/O DEL HOGAR</t>
  </si>
  <si>
    <t>No universitaria</t>
  </si>
  <si>
    <t>Garifuna?</t>
  </si>
  <si>
    <t>Enseñanza especial</t>
  </si>
  <si>
    <t>Alfabetización</t>
  </si>
  <si>
    <t>CÓDIGO ID CÓNYUGE</t>
  </si>
  <si>
    <t>CODIGO DE IDENTIFICACIÓN</t>
  </si>
  <si>
    <t>ID PADRE</t>
  </si>
  <si>
    <t>ID MADRE</t>
  </si>
  <si>
    <t>CÓDIGO 1</t>
  </si>
  <si>
    <t>CÓDIGO  2</t>
  </si>
  <si>
    <t xml:space="preserve">CÓDIGO </t>
  </si>
  <si>
    <t>SECCIÓN 3. EDUCACIÓN</t>
  </si>
  <si>
    <t>RESPONDE EL/LA CABEZA DEL HOGAR, CÓNYUGE O EL MIEMBRO RESPONSABLE</t>
  </si>
  <si>
    <t>FILTRO SECCIÓN: 2.11=1</t>
  </si>
  <si>
    <t>PARA PERSONAS DE 5 O MÁS AÑOS</t>
  </si>
  <si>
    <t>PARA PERSONAS DE 3 A 18 AÑOS</t>
  </si>
  <si>
    <t>PARA MENORES DE 3 AÑOS</t>
  </si>
  <si>
    <t>¿Puede [NOMBRE] leer en español?</t>
  </si>
  <si>
    <t>¿Puede [NOMBRE] escribir una carta o un mensaje simple en español?</t>
  </si>
  <si>
    <t>¿Asistió [NOMBRE] alguna vez a la escuela?</t>
  </si>
  <si>
    <t>¿Cuál es el nivel y curso más alto de educación que [NOMBRE] completó?</t>
  </si>
  <si>
    <t>Durante los últimos 12 meses, ¿[NOMBRE] se inscribió o matriculó en alguna institución educativa?</t>
  </si>
  <si>
    <t>¿Actualmente  [NOMBRE] esta estudiando en alguna institución educativa?</t>
  </si>
  <si>
    <t xml:space="preserve">Durante los últimos 12 meses, ¿[NOMBRE] a qué modalidad de educación inicial asiste o asistió? </t>
  </si>
  <si>
    <t>¿Con que frecuencia asistió?</t>
  </si>
  <si>
    <t>OFICIAL</t>
  </si>
  <si>
    <t>Diariamente</t>
  </si>
  <si>
    <t>PRIVADA</t>
  </si>
  <si>
    <t>Tres veces por semana</t>
  </si>
  <si>
    <t>Dos veces por semana</t>
  </si>
  <si>
    <t>NINGUNA</t>
  </si>
  <si>
    <t>De vez en cuando</t>
  </si>
  <si>
    <t>CURSO / AÑOS</t>
  </si>
  <si>
    <t>SECCIÓN 4. EMPLEO  E INGRESOS (PERSONAS DE 7 AÑOS O MÁS)</t>
  </si>
  <si>
    <t>LAS PERSONAS DE 18 AÑOS Y MÁS RESPONDEN POR SÍ MISMAS. LA MADRE/PADRE O CUIDADOR/A RESPONDE POR LOS MENORES</t>
  </si>
  <si>
    <t>FILTRO:2,11=1 &amp; 2.04&lt;=7</t>
  </si>
  <si>
    <t>¿Qué hizo [NOMBRE] durante la mayor parte del tiempo la semana pasada?</t>
  </si>
  <si>
    <t>Además de (RESPUESTA EN 4.01), la semana pasada [NOMBRE]…</t>
  </si>
  <si>
    <t>La semana pasada, ¿[NOMBRE] realizó PRINCIPALMENTE alguna de las siguientes actividades para consumo o ingreso del hogar? Caza, pesca, cría de animales, siembra o cosecha de alimentos</t>
  </si>
  <si>
    <t xml:space="preserve">En los últimos 12 meses, ¿Cuántas semanas o meses dedicó [NOMBRE] o hizo esta actividad? </t>
  </si>
  <si>
    <t xml:space="preserve">¿Cuántos días a la semana [NOMBRE] trabajó o realizó las actividades descritas? </t>
  </si>
  <si>
    <t xml:space="preserve">¿usualmente cuántas horas trabajó por día? </t>
  </si>
  <si>
    <t>¿Qué cantidad recibe [NOMBRE] casi siempre (generalmente) por este trabajo?</t>
  </si>
  <si>
    <t>¿Cada cuánto recibe este ingreso?</t>
  </si>
  <si>
    <t>¿Cuántas veces recibió este cantidad/pago en los últimos 12 meses?</t>
  </si>
  <si>
    <t>Realizó alguna tarea en un negocio propio o de algún familiar para obtener algún ingreso, ya sea en casa o fuera de casa?</t>
  </si>
  <si>
    <t>Trabajó</t>
  </si>
  <si>
    <t>No trabajó, pero tenía trabajo</t>
  </si>
  <si>
    <t>DIARIO</t>
  </si>
  <si>
    <t>LUEGO DE ANOTAR EL NÚMERO, MARQUE SI SON SEMANAS O MESES</t>
  </si>
  <si>
    <t>SEMANAL</t>
  </si>
  <si>
    <t>Tiene alguna discapacidad</t>
  </si>
  <si>
    <t>Ayudó en algún negocio o actividad familiar sin remuneración?</t>
  </si>
  <si>
    <t>QUINCENAL</t>
  </si>
  <si>
    <t>Buscó trabajo</t>
  </si>
  <si>
    <t>MENSUAL</t>
  </si>
  <si>
    <t>Labores domésticas</t>
  </si>
  <si>
    <t>Realizó  labores agrícolas o cuidado de animales, pesca?</t>
  </si>
  <si>
    <t>TRIMESTRAL</t>
  </si>
  <si>
    <t>Vivió de la renta</t>
  </si>
  <si>
    <t>SEMESTRE</t>
  </si>
  <si>
    <t>Es pensionada o jubilado</t>
  </si>
  <si>
    <t>Trabajó como aprendiz remunerado en dinero o en especie?</t>
  </si>
  <si>
    <t>si 4.07=0</t>
  </si>
  <si>
    <t>COSECHA</t>
  </si>
  <si>
    <t>ANUAL</t>
  </si>
  <si>
    <t>Estudió</t>
  </si>
  <si>
    <t>Estudió y realizó algún trabajo?</t>
  </si>
  <si>
    <t>SEMANAS</t>
  </si>
  <si>
    <t>Nada / ocio</t>
  </si>
  <si>
    <t>Realizó otra actividad por un ingreso?</t>
  </si>
  <si>
    <t>No realizó ninguna actividad</t>
  </si>
  <si>
    <t>NÚMERO</t>
  </si>
  <si>
    <t>UNIDAD</t>
  </si>
  <si>
    <t>DÍAS</t>
  </si>
  <si>
    <t>HORAS</t>
  </si>
  <si>
    <t>SECCIÓN 4. SALUD (PARA TODOS LOS MIEMBROS DEL HOGAR)</t>
  </si>
  <si>
    <t>¿Está usted/[NOMBRE] registrado/afiliado/tiene cobertura en alguno de los siguientes seguros de salud …</t>
  </si>
  <si>
    <t>¿Tiene usted/[NOMBRE] derecho a este seguro por su….</t>
  </si>
  <si>
    <t>¿Sufre usted/ [NOMBRE]  de alguna discapacidad?</t>
  </si>
  <si>
    <t>¿Tiene usted/[NOMBRE] alguna enfermedad crónica como por ej. diabetes, hipertensión, etc.?</t>
  </si>
  <si>
    <t>¿Cuál es la principal enfermedad crónica de la que usted/[NOMBRE] sufre?</t>
  </si>
  <si>
    <t>¿En los últimos 30 días,  ha usted/[NOMBRE] tenido algún problema de salud, excluyendo enfermedades crónicas? Por ej. un resfrío, tos, diarrea, dolor de espalda, fiebre, dolor de cabeza ó estómago, o ha sufrido un accidente?</t>
  </si>
  <si>
    <t>¿Cuál ha sido la principal dolencia de usted/[NOMBRE] durante los últimos 30 días?</t>
  </si>
  <si>
    <t>¿Buscó usted/[NOMBRE] atención de salud por esta dolencia, ya sea profesional o no?</t>
  </si>
  <si>
    <t>¿Por qué usted/[NOMBRE] no buscó atención en algún establecimiento de salud por sus problemas médicos?</t>
  </si>
  <si>
    <t>¿En los últimos 30 días  buscó usted/[NOMBRE] atención de salud de algún tipo, ya sea profesional o no?</t>
  </si>
  <si>
    <t>¿Dónde buscó atención de salud usted/[NOMBRE] en los últimos 30 días?</t>
  </si>
  <si>
    <t>¿Cuál fue el propósito de su visita de atención médica?</t>
  </si>
  <si>
    <t>¿Cuánto BALBOAS pagó usted/ [NOMBRE] en total por la(s) visitas médicas que realizó en los últimos 30 días? ¿Podría distinguir los gastos en…</t>
  </si>
  <si>
    <t>¿Cuánto tiempo le tomó a usted/[NOMBRE] llegar al establecimiento de salud?</t>
  </si>
  <si>
    <t>¿Cuál fue el principal medio de transporte que usted/[NOMBRE] utilizó para llegar al establecimiento de Salud?</t>
  </si>
  <si>
    <t>Inmunización</t>
  </si>
  <si>
    <t>¿Diabetes?</t>
  </si>
  <si>
    <t>RAZÓN PRINCIPAL</t>
  </si>
  <si>
    <t>Hospital publico</t>
  </si>
  <si>
    <t>Control de rutina</t>
  </si>
  <si>
    <t>¿Artritis/arterosclerosis?</t>
  </si>
  <si>
    <t>Escabiasis</t>
  </si>
  <si>
    <t>No era nada serio</t>
  </si>
  <si>
    <t>Hospital de ONG o iglesia</t>
  </si>
  <si>
    <t>Consulta</t>
  </si>
  <si>
    <t>{ Agregar Seguro  1 }</t>
  </si>
  <si>
    <t>trabajo?</t>
  </si>
  <si>
    <t>¿Tuberculosis o tos persistente?</t>
  </si>
  <si>
    <t>Tos</t>
  </si>
  <si>
    <t>Establecimiento queda lejos</t>
  </si>
  <si>
    <t>Clínica privada</t>
  </si>
  <si>
    <t>Medicamentos</t>
  </si>
  <si>
    <t>A pie</t>
  </si>
  <si>
    <t>{ Agregar Seguro  2 }</t>
  </si>
  <si>
    <t>por algún pariente?</t>
  </si>
  <si>
    <t>¿Cáncer?</t>
  </si>
  <si>
    <t>Diarrea</t>
  </si>
  <si>
    <t>Falta de transporte</t>
  </si>
  <si>
    <t>Centro / puesto de salud publico</t>
  </si>
  <si>
    <t>Inyección</t>
  </si>
  <si>
    <t>ANOTE CERO SI NO REALIZÓ GASTOS</t>
  </si>
  <si>
    <t>Minibús/micro</t>
  </si>
  <si>
    <t>{ Agregar Seguro  3 }</t>
  </si>
  <si>
    <t>por la escuela / universidad?</t>
  </si>
  <si>
    <t>¿Meningitis?</t>
  </si>
  <si>
    <t>Vómitos</t>
  </si>
  <si>
    <t>Atención de salud es muy cara</t>
  </si>
  <si>
    <t>Consultorio médico/</t>
  </si>
  <si>
    <t>Tratar lesión</t>
  </si>
  <si>
    <t>Camión</t>
  </si>
  <si>
    <t>{ Agregar Seguro  4 }</t>
  </si>
  <si>
    <t>por la comunidad?</t>
  </si>
  <si>
    <t>¿Chagas?</t>
  </si>
  <si>
    <t>Dolor abdominal</t>
  </si>
  <si>
    <t>El transporte es muy caro</t>
  </si>
  <si>
    <t>Médico particular</t>
  </si>
  <si>
    <t>Tratar enfermedad</t>
  </si>
  <si>
    <t>Moto</t>
  </si>
  <si>
    <t>{ Agregar Seguro  5 }</t>
  </si>
  <si>
    <t>porque lo adquirió y paga por él?</t>
  </si>
  <si>
    <t>Si</t>
  </si>
  <si>
    <t>¿Dolor persistente?</t>
  </si>
  <si>
    <t xml:space="preserve">Irritación de la piel </t>
  </si>
  <si>
    <t>Mal trato del personal de salud</t>
  </si>
  <si>
    <t>Medico tradicional</t>
  </si>
  <si>
    <t>Control prenatal</t>
  </si>
  <si>
    <t>C</t>
  </si>
  <si>
    <t>D</t>
  </si>
  <si>
    <t>E</t>
  </si>
  <si>
    <t>F</t>
  </si>
  <si>
    <t>Bicicleta</t>
  </si>
  <si>
    <t>por algún programa?</t>
  </si>
  <si>
    <t>No</t>
  </si>
  <si>
    <t>¿Presión alta, hipertensión?</t>
  </si>
  <si>
    <t>Infección en ojos/oídos</t>
  </si>
  <si>
    <t>Personal de salud ausente</t>
  </si>
  <si>
    <t>PRÓXIMA SECCIÓN</t>
  </si>
  <si>
    <t>(curandero/ naturista)</t>
  </si>
  <si>
    <t>Parto</t>
  </si>
  <si>
    <t>Consultas?</t>
  </si>
  <si>
    <t>Exámenes de laboratorio, radiografías, etc.?</t>
  </si>
  <si>
    <t>Medicamentos recetados en estas consultas (SÍ los compró aparte)?</t>
  </si>
  <si>
    <t>Transporte?</t>
  </si>
  <si>
    <t>Otros?</t>
  </si>
  <si>
    <t>TOTAL</t>
  </si>
  <si>
    <t>Animal</t>
  </si>
  <si>
    <t>ninguno</t>
  </si>
  <si>
    <t>¿Problemas de riñones?</t>
  </si>
  <si>
    <t>Dolor de cabeza</t>
  </si>
  <si>
    <t>Atención  de baja calidad</t>
  </si>
  <si>
    <t>Enfermera</t>
  </si>
  <si>
    <t>Control posnatal</t>
  </si>
  <si>
    <t>Lancha</t>
  </si>
  <si>
    <t>¿Problemas gástricos o estomacales?</t>
  </si>
  <si>
    <t>Otros dolores</t>
  </si>
  <si>
    <t>Otra razón. Especificar</t>
  </si>
  <si>
    <t>Clínica móvil</t>
  </si>
  <si>
    <t>Información de prevención</t>
  </si>
  <si>
    <t>Otro (especifique)</t>
  </si>
  <si>
    <t>¿Otro? Especificar</t>
  </si>
  <si>
    <t>Picadura de serpiente</t>
  </si>
  <si>
    <t>Farmacia</t>
  </si>
  <si>
    <t>SOLO IDA</t>
  </si>
  <si>
    <t>Otro Especificar</t>
  </si>
  <si>
    <t>Medico/curandero tradicional del poblado</t>
  </si>
  <si>
    <t>MENCIONE MÁS IMPORTANTE</t>
  </si>
  <si>
    <t>MONTO</t>
  </si>
  <si>
    <t>SECCION 5: HISTORIA DE EMBARAZOS (MADRES BIOLOGICAS NIÑOS SPOON O MUJERES INSCRITAS EN PROGRAMA CON EMBARAZOS EN LOS ULTIMOS 48 MESES)</t>
  </si>
  <si>
    <t>PARTE A: CUIDADOS PRENATALES</t>
  </si>
  <si>
    <t>PARTE B: PARTO</t>
  </si>
  <si>
    <t xml:space="preserve">PARTE C: CONTROL PUERPERAL Y NEONATAL </t>
  </si>
  <si>
    <t>Filtro: ver nota</t>
  </si>
  <si>
    <t>SUPLEMENTOS</t>
  </si>
  <si>
    <t>NO PREGUNTAR PARA EMBARAZOS</t>
  </si>
  <si>
    <t>CÓDIGO DE IDENTIFICACIÓN MADRE</t>
  </si>
  <si>
    <t>CÓDIGO DE IDENTIFICACIÓN DEL NIÑO SI VIVE EN EL HOGAR, SI NO TIENE HIJOS Y ESTA EMBARAZADA ANOTAR 00</t>
  </si>
  <si>
    <t>CÓDIGO DE IDENTIFICACIÓN DEL NIÑO SI VIVE EN EL HOGAR</t>
  </si>
  <si>
    <t>(5,16B)</t>
  </si>
  <si>
    <t>¿Está [MADRE] afiliada o es beneficiaria de alguno de los siguientes regímenes de salud?</t>
  </si>
  <si>
    <t>¿Realizó algún control o atención prenatal en el embarazo de [NIÑO] o en su embarazo actual?</t>
  </si>
  <si>
    <r>
      <t xml:space="preserve">¿Cuántas semanas de embarazo tenía cuando se hizo el </t>
    </r>
    <r>
      <rPr>
        <b/>
        <u/>
        <sz val="9"/>
        <rFont val="Arial Narrow"/>
        <family val="2"/>
      </rPr>
      <t>primer</t>
    </r>
    <r>
      <rPr>
        <sz val="9"/>
        <rFont val="Arial Narrow"/>
        <family val="2"/>
      </rPr>
      <t xml:space="preserve"> control prenatal?</t>
    </r>
  </si>
  <si>
    <t>¿Dónde se atendió?</t>
  </si>
  <si>
    <t>¿Quién le atendió? 
ANOTE HASTA 3 RESPUESTAS</t>
  </si>
  <si>
    <t>¿Cuántos controles se realizó después del primero?</t>
  </si>
  <si>
    <t>¿Por qué no la atendieron?</t>
  </si>
  <si>
    <t>¿Le recetaron a [MADRE] hierro durante el embarazo?</t>
  </si>
  <si>
    <t>¿Con que frecuencia tomó o toma hierro?</t>
  </si>
  <si>
    <t>Le recetaron a Ud ácido fólico  durante el embarazo?</t>
  </si>
  <si>
    <t>¿Con que frecuencia tomó o toma ácido fólico?</t>
  </si>
  <si>
    <t>Le recetaron a usted prenatales durante la gestación?</t>
  </si>
  <si>
    <t>¿Con que frecuencia tomó o toma los prenatales?</t>
  </si>
  <si>
    <t>¿Qué fecha fue el parto de NOMBRE?</t>
  </si>
  <si>
    <t>¿Dónde se llevó a cabo el parto?</t>
  </si>
  <si>
    <t>Razones de parto no institucional</t>
  </si>
  <si>
    <t>¿Quién la atendió en el parto de (NOMBRE)?</t>
  </si>
  <si>
    <t>¿Pesaron a (NOMBRE) al momento de nacer o en la primera semana de vida?</t>
  </si>
  <si>
    <t>¿Cuánto pesó?</t>
  </si>
  <si>
    <t xml:space="preserve">ENCUESTADORA: SONDEE POR TODAS LAS PERSONAS Y LISTE LOS TRES MÁS IMPORTANTES POR ORDEN DE CAPACIDAD RESOLUTIVA </t>
  </si>
  <si>
    <t>HOSPITAL</t>
  </si>
  <si>
    <t>MÉDICO</t>
  </si>
  <si>
    <t>CENTRO DE SALUD</t>
  </si>
  <si>
    <t>ENFERMERA</t>
  </si>
  <si>
    <t>REGISTRAR PESO EN LIBRAS Y ONZAS</t>
  </si>
  <si>
    <t>CLÍNICA PRIVADA</t>
  </si>
  <si>
    <t>AUXILIAR DE ENFERMERÍA</t>
  </si>
  <si>
    <t>Instituto Guatemalteco de Seguridad Social</t>
  </si>
  <si>
    <t>PUESTO DE SALUD</t>
  </si>
  <si>
    <t>PROMOTOR DE LA SALUD</t>
  </si>
  <si>
    <t>Nunca fue</t>
  </si>
  <si>
    <t>Preferencia</t>
  </si>
  <si>
    <t>SI, AL NACER</t>
  </si>
  <si>
    <t>COMADRONA CERTIFICADA</t>
  </si>
  <si>
    <t>Fue pero no habia servicio</t>
  </si>
  <si>
    <t>no alcance a llegar</t>
  </si>
  <si>
    <t>SI, PRIMERA SEMANA</t>
  </si>
  <si>
    <t>SI NO SABE PREGUNTE EN MESES Y MUTIPLIQUE POR 4 PARA ANOTAR EN SEMANAS</t>
  </si>
  <si>
    <t>FAMILIAR/AMIGA</t>
  </si>
  <si>
    <t>Fue ,había servicio  pero no me atendieron</t>
  </si>
  <si>
    <t>TODOS LOS DIAS</t>
  </si>
  <si>
    <t>no tenía donde asistir</t>
  </si>
  <si>
    <t>CURANDERO</t>
  </si>
  <si>
    <t>Otra.  Registrar</t>
  </si>
  <si>
    <t>HOGAR DE LA MUJER</t>
  </si>
  <si>
    <t>Otro  especificar</t>
  </si>
  <si>
    <t>NO PESARON</t>
  </si>
  <si>
    <t>NATURISTA</t>
  </si>
  <si>
    <t>2 A 3 VECES POR SEMANA</t>
  </si>
  <si>
    <t>EN CAMINO A AREA DE SALUD</t>
  </si>
  <si>
    <t>PARTERA TRADICIONAL</t>
  </si>
  <si>
    <t xml:space="preserve"> ►</t>
  </si>
  <si>
    <t>SIGUIENTE NIÑO</t>
  </si>
  <si>
    <t>MOSTRAR ENVASE</t>
  </si>
  <si>
    <t>MUESTRAR ENVASE</t>
  </si>
  <si>
    <t>EN CASA DE LA COMADRONA</t>
  </si>
  <si>
    <t>TOMAR DATO DE ACTA DE NACIMIENTO SI ES POSIBLE</t>
  </si>
  <si>
    <t xml:space="preserve"> ► (5,08)</t>
  </si>
  <si>
    <t>UNA VEZ POR SEMANA</t>
  </si>
  <si>
    <t>DE VEZ EN CUANDO</t>
  </si>
  <si>
    <t>NO ►</t>
  </si>
  <si>
    <t>NO TOMO</t>
  </si>
  <si>
    <t>OTRO (ESPECIFIQUE)</t>
  </si>
  <si>
    <t>NOMBRE MADRE</t>
  </si>
  <si>
    <t>NOMBRE NIÑO</t>
  </si>
  <si>
    <t>Cód. ID</t>
  </si>
  <si>
    <t>CÓDIGO 2</t>
  </si>
  <si>
    <t>CÓDIGO 3</t>
  </si>
  <si>
    <t>T</t>
  </si>
  <si>
    <t>LIBRAS</t>
  </si>
  <si>
    <t>ONZAS</t>
  </si>
  <si>
    <t xml:space="preserve">SECCIÓN 4. ETAPA PRENATAL, PARTO, PUERPERIO Y CONTROL NEONATO </t>
  </si>
  <si>
    <t>APLICAR A CADA MUJER (EN LOS GRUPOS DE EDAD QUE SE PRECISÓ AL INICIO), POR CADA EMBARAZO, PREVIO CONSENTIMIENTO INFORMADO.</t>
  </si>
  <si>
    <t>CARACTERÍSTICAS Y ATRIBUTOS DEL PRENATAL</t>
  </si>
  <si>
    <t>PAPEL DEL PROMOTOR</t>
  </si>
  <si>
    <t>SOBRE CONTROLES PRENATALES Y PLAN DE PARTO</t>
  </si>
  <si>
    <t>PLAN DE PARTO - EMERGENCIA</t>
  </si>
  <si>
    <t>CONTROL PRENATAL</t>
  </si>
  <si>
    <t>EN GENERAL DURANTE EL  [X] TRIMESTRE</t>
  </si>
  <si>
    <t xml:space="preserve"> SIGNOS DE ALARMA</t>
  </si>
  <si>
    <t xml:space="preserve"> SIGNOS DE ALARMA – EMERGENCIAS EN EL [X] TRIMESTRE</t>
  </si>
  <si>
    <t xml:space="preserve"> SIGNOS DE ALARMA – EMERGENCIAS </t>
  </si>
  <si>
    <t>SI TIENE PLAN DE PARTO DESDE EL 1° o 2° TRIMESTRE, PREGUNTAR:</t>
  </si>
  <si>
    <t>ATENCIÓN DEL PARTO INSTITUCIONAL</t>
  </si>
  <si>
    <t>ATENCIÓN DEL PARTO INSTITUCIONAL, CONTROL DE PUÉRPERA Y DEL NEONATO. A cada mujer (en los grupos de edad que se precisó al inicio), por ultimo parto.</t>
  </si>
  <si>
    <t xml:space="preserve">PREGUNTAR PARA TRIMESTRE 1, 2 Y 3 DE ULTIMO O ACTUAL EMBARAZO </t>
  </si>
  <si>
    <t>AL TERMINAR LA EVALUACIÓN DEL CONTROL PRENATAL</t>
  </si>
  <si>
    <t>SOBRE EL ÚLTIMO PARTO</t>
  </si>
  <si>
    <t>PROMOTOR Y COMUNIDAD</t>
  </si>
  <si>
    <t>SI TENÍA PLAN DE PARTO - EMERGENCIA DESDE LA ETAPA PRENATAL, PREGUNTAR:</t>
  </si>
  <si>
    <t>ATENCIÓN DEL PARTO, POSTPARTO Y NEONATO</t>
  </si>
  <si>
    <t>INCENTIVOS</t>
  </si>
  <si>
    <t>Hasta la fecha, ¿Cuántos embarazos en total, incluidos los abortos, ha tenido usted?</t>
  </si>
  <si>
    <t>¿Está embarazada actualmente?</t>
  </si>
  <si>
    <t>¿Cuántas semanas tiene?</t>
  </si>
  <si>
    <t>¿En qué mes y año terminó su último embarazo o fecha en que inició el actual?</t>
  </si>
  <si>
    <t xml:space="preserve">En su último o actual embarazo ¿se ha reunido o encontrado con el promotor en su casa o en la comunidad? </t>
  </si>
  <si>
    <t>¿El Promotor le aconsejo para acudir al control prenatal?</t>
  </si>
  <si>
    <t>¿Ud. Fue a buscarlo o él/ella vino a visitarla a su casa para esto?</t>
  </si>
  <si>
    <t xml:space="preserve">¿Le acompañó el promotor a cada uno de los controles prenatales? </t>
  </si>
  <si>
    <t xml:space="preserve">¿Le visitaba el promotor para recordarle cuando era que debía acudir al siguiente y/o a cada control prenatal? </t>
  </si>
  <si>
    <t xml:space="preserve">¿Recibió Ud. algún apoyo económico para/por acudir al control prenatal? </t>
  </si>
  <si>
    <t xml:space="preserve">¿Qué tipo de apoyo? ¿Le parece adecuado? </t>
  </si>
  <si>
    <t xml:space="preserve">¿Fue a Control Prenatal en su último o actual embarazo? </t>
  </si>
  <si>
    <t xml:space="preserve">¿Cuál es la razón por la que no se ha controlado o no se controló? </t>
  </si>
  <si>
    <t xml:space="preserve">¿Le hablaron – explicaron en alguno de sus controles prenatales acerca de cómo y dónde podría decidir Ud. tener su parto: su plan de parto? </t>
  </si>
  <si>
    <t xml:space="preserve">¿Le hicieron su Plan de Parto? </t>
  </si>
  <si>
    <t>¿En qué trimestre del embarazo?</t>
  </si>
  <si>
    <t xml:space="preserve">¿Le indicaron que debía participar su familia? </t>
  </si>
  <si>
    <t xml:space="preserve">¿Le indicaron que viniera al siguiente control prenatal con la persona que más la apoya en su casa y la va a acompañar para el parto? </t>
  </si>
  <si>
    <t>¿Le explicaron que era para su atención del parto en el centro de salud?</t>
  </si>
  <si>
    <t xml:space="preserve">¿Y también para ayudarla a movilizarse en caso de una Emergencia como al tener sangrado vaginal, dolores fuera de fecha, fiebre, presión alta, pérdida de líquido? </t>
  </si>
  <si>
    <t xml:space="preserve">¿Qué solicitó Ud. en su plan de parto? </t>
  </si>
  <si>
    <t>De todo lo solicitado ¿Cuáles consideraba Ud. las dos más importantes?</t>
  </si>
  <si>
    <t xml:space="preserve">Tiene la tarjeta de Controles Prenatales de Embarazos? </t>
  </si>
  <si>
    <t>¿Cuántas semanas de embarazo tenía cuando se controló por primera vez – del último o actual embarazo?</t>
  </si>
  <si>
    <t xml:space="preserve">¿Tuvo que pagar por alguna medicina o remedio o prueba que necesitara por motivo de su embarazo? </t>
  </si>
  <si>
    <t>¿Cuánto pago? ¿Qué cosa pagó? Especificar</t>
  </si>
  <si>
    <t>¿Tuvo que pagar por alguna consulta o control por motivo de su embarazo?</t>
  </si>
  <si>
    <t>¿Cuánto pago? Especifique el motivo de la consulta o control por el que pago</t>
  </si>
  <si>
    <t xml:space="preserve">¿Tuvo sangrado por sus partes? </t>
  </si>
  <si>
    <t xml:space="preserve">¿Tuvo descensos malolientes y fluidos? </t>
  </si>
  <si>
    <t xml:space="preserve">¿Tuvo presión alta? </t>
  </si>
  <si>
    <t xml:space="preserve">¿Tuvo fiebre? </t>
  </si>
  <si>
    <t xml:space="preserve">¿Tuvo dolores de cabeza? </t>
  </si>
  <si>
    <t xml:space="preserve">¿Tuvo como dolores de parto? </t>
  </si>
  <si>
    <t>¿Tuvo molestias urinarias?</t>
  </si>
  <si>
    <t xml:space="preserve">¿Tuvo los pies muy hinchados? </t>
  </si>
  <si>
    <t xml:space="preserve">¿Tuvo problemas de glucosa alta en sangre (diabetes)? </t>
  </si>
  <si>
    <t xml:space="preserve">¿Cómo lo supo? </t>
  </si>
  <si>
    <t>Si tuvo algo de lo anterior: ¿Qué hizo? ¿Adonde acudió? ¿Quién la atendió? Detallar</t>
  </si>
  <si>
    <t xml:space="preserve">Si busco atención: ¿Cómo se desplazó o movilizo hasta el lugar o sitio de la atención? </t>
  </si>
  <si>
    <t xml:space="preserve">¿Cómo pagó o financió su desplazamiento hasta el lugar o sitio de la atención? </t>
  </si>
  <si>
    <t>¿Quiénes le acompañaron hasta el lugar o sitio de la atención?</t>
  </si>
  <si>
    <t xml:space="preserve">¿Cómo terminó esta situación? </t>
  </si>
  <si>
    <t>¿Le volvieron a hablar en estos nuevos controles a Ud. acerca de su plan de parto?</t>
  </si>
  <si>
    <t xml:space="preserve">¿Estaba su familia enterada y coordinada para el parto y/o una emergencia? </t>
  </si>
  <si>
    <t>¿Quién sería su acompañante al parto o ante una eventual emergencia?</t>
  </si>
  <si>
    <t xml:space="preserve">¿Hizo algún cambio a su plan de parto? </t>
  </si>
  <si>
    <t xml:space="preserve">¿Solicitó algo más? </t>
  </si>
  <si>
    <t>¿En qué consistió el cambio o lo adicional solicitado? Especificar</t>
  </si>
  <si>
    <t xml:space="preserve">En los últimos X meses ¿Cuántos partos ha tenido Ud.? </t>
  </si>
  <si>
    <t>En los últimos X meses ¿Cuántos hijos/as nacidos vivos ha tenido Ud.?</t>
  </si>
  <si>
    <t>De estos hijos/as cuantos están vivos actualmente?</t>
  </si>
  <si>
    <t>De los últimos X meses ¿En qué mes – fecha – tuvo su último hijo/a nacido vivo?</t>
  </si>
  <si>
    <t xml:space="preserve"> De los últimos X meses ¿Cuánto pesó su último hijo/a nacido vivo?</t>
  </si>
  <si>
    <t xml:space="preserve">¿Adonde acudió para hacerse el/los control(es)? [SI SE HIZO VARIOS CONTROLES Y EN SITIOS DIFERENTES TOMAR EL ULTIMO DE ESE TRIMESTRE] </t>
  </si>
  <si>
    <t>¿Quién(es) le atendieron?</t>
  </si>
  <si>
    <t xml:space="preserve">¿Cómo se desplazó o movilizo hasta el lugar o sitio del control prenatal? </t>
  </si>
  <si>
    <t>¿Qué le hicieron durante el/los controles prenatal(es)? Que recuerde y haya visto</t>
  </si>
  <si>
    <t xml:space="preserve">¿Le dijeron cuantas semanas de embarazo tenia? </t>
  </si>
  <si>
    <t>¿Le dijeron en el/los control(es) prenatal(es) si todo estaba bien o normal con el embarazo incluido al bebe?</t>
  </si>
  <si>
    <t xml:space="preserve">¿Le dijeron en el/los control(es) prenatal(es) si algo estaba o marchaba mal con el embarazo incluido al bebe? </t>
  </si>
  <si>
    <t xml:space="preserve">¿Le dijeron o explicaron algo o algo más? </t>
  </si>
  <si>
    <t>¿Le dieron complementos o suplementos como vitaminas o hierro o ácido fólico o crema nutricional u otro para tomar en casa?</t>
  </si>
  <si>
    <t>¿Qué le dieron?</t>
  </si>
  <si>
    <t>¿Le explicaron como tomarlos?</t>
  </si>
  <si>
    <t xml:space="preserve">En caso tuviera que hacerse análisis, ¿Le explicaron adónde y cuando tenía que acudir? </t>
  </si>
  <si>
    <t xml:space="preserve">Al ser la respuesta SI, favor indicar adonde y cuando. </t>
  </si>
  <si>
    <t xml:space="preserve">¿Y si tendría que pagar algo? </t>
  </si>
  <si>
    <t xml:space="preserve">¿Le indicaron y explicaron en cada control prenatal cuando era su próxima cita y tenía que volver para su próximo control prenatal? </t>
  </si>
  <si>
    <t xml:space="preserve">Si tuvo Indicaciones de Análisis, ¿Se hizo los análisis? </t>
  </si>
  <si>
    <t xml:space="preserve">¿Cuál es la razón por la que no se los ha realizado o no se lo realizó? </t>
  </si>
  <si>
    <t xml:space="preserve">¿Quedo satisfecha con la atención que recibió? </t>
  </si>
  <si>
    <t xml:space="preserve">¿Por qué no se sintió satisfecha con la atención que recibió? </t>
  </si>
  <si>
    <t>¿Dónde le atendieron en su último parto?</t>
  </si>
  <si>
    <t>¿Quién(es) le atendieron en su último parto?</t>
  </si>
  <si>
    <t xml:space="preserve">¿Cómo se desplazó o movilizó hasta el lugar o sitio de la atención del parto? </t>
  </si>
  <si>
    <t xml:space="preserve">¿Cómo pagó o financió| su desplazamiento hasta el lugar o sitio de la atención del parto? </t>
  </si>
  <si>
    <t>¿Quién o quienes le acompañaron hasta el lugar o sitio de la atención del parto</t>
  </si>
  <si>
    <t xml:space="preserve">¿El Promotor le aconsejo para acudir a atenderse el parto al centro de salud?  </t>
  </si>
  <si>
    <t xml:space="preserve"> ¿Ud. Fue a buscarlo o él/ella vino a visitarla a su casa para esto?</t>
  </si>
  <si>
    <t xml:space="preserve">¿Le visitaba el promotor para recordarle cuando era que debía acudir para la atención del parto institucional? </t>
  </si>
  <si>
    <t xml:space="preserve">¿Le acompañó el promotor a la atención de su parto? </t>
  </si>
  <si>
    <t xml:space="preserve">¿Recibió Ud. algún apoyo más para acudir y movilizarse desde la comunidad a la atención del parto institucional? </t>
  </si>
  <si>
    <t xml:space="preserve">¿Se cumplió todo lo que decía el Plan de Parto? </t>
  </si>
  <si>
    <t xml:space="preserve">¿Qué es lo que no se cumplió? </t>
  </si>
  <si>
    <t>De lo que NO se cumplió ¿Cuáles considera Ud. Las dos más importantes?</t>
  </si>
  <si>
    <t xml:space="preserve">¿Cómo calificaría Ud. Su satisfacción con el Plan de Parto? </t>
  </si>
  <si>
    <t xml:space="preserve">¿Su último parto fue normal sin complicaciones? </t>
  </si>
  <si>
    <t>¿Cuándo se hizo su primer control Postparto (después del parto)? ¿A los cuantos días después del parto?</t>
  </si>
  <si>
    <t>¿Qué le hicieron durante este control postparto? Que recuerde y haya visto</t>
  </si>
  <si>
    <t>¿Cuándo le hizo su primer control a su Recién Nacido/a? ¿A los cuantos días después del nacimiento?</t>
  </si>
  <si>
    <t>¿Qué le hicieron durante este primer control a su Recién Nacido/a? Que recuerde y haya visto</t>
  </si>
  <si>
    <t>¿Recibió Ud. algún apoyo o incentivo en el establecimiento de salud por acudir a atenderse su parto como institucional y haberse controlado Ud. después del parto y haber controlado a su recién nacido/a?</t>
  </si>
  <si>
    <t>¿Quedo satisfecha con la atención que recibió?</t>
  </si>
  <si>
    <t>¿Por qué no se sintió satisfecha con la atención que recibió?</t>
  </si>
  <si>
    <t>Acompañante específico</t>
  </si>
  <si>
    <t>¿Cuántas veces fue a control prenatal en el  trimestre [X]?</t>
  </si>
  <si>
    <t>No hay establecimiento de salud</t>
  </si>
  <si>
    <t>Le hablen en su idioma</t>
  </si>
  <si>
    <t>Equipo itinerante</t>
  </si>
  <si>
    <t>Le hablaron en su lengua – idioma</t>
  </si>
  <si>
    <t>Le vacunaron para la rubeola</t>
  </si>
  <si>
    <t>No entendió lo que el personal de salud dijo</t>
  </si>
  <si>
    <t>Le vieron revisaron los flujos por sus partes</t>
  </si>
  <si>
    <t xml:space="preserve">SI FUE ANTES DE ….. DEL 2012 FIN DE LA SECCIÓN </t>
  </si>
  <si>
    <t>Si en mi casa</t>
  </si>
  <si>
    <t>No viene el equipo de salud a la comunidad</t>
  </si>
  <si>
    <t>Vestido adecuado o propio</t>
  </si>
  <si>
    <t xml:space="preserve">SI </t>
  </si>
  <si>
    <t>Puesto de salud</t>
  </si>
  <si>
    <t>Médico ginecólogo</t>
  </si>
  <si>
    <t>Le tomaron la presión arterial</t>
  </si>
  <si>
    <t>Le solicitaron análisis de sangre</t>
  </si>
  <si>
    <t>El personal médico no me dedico suficiente tiempo</t>
  </si>
  <si>
    <t>Si tenía los pies hinchados</t>
  </si>
  <si>
    <t>le tomaron la temperatura</t>
  </si>
  <si>
    <t>análisis de orina</t>
  </si>
  <si>
    <t>Si en la comunidad</t>
  </si>
  <si>
    <t>Posición vertical</t>
  </si>
  <si>
    <t xml:space="preserve">NO                               </t>
  </si>
  <si>
    <t>Subcentro de salud</t>
  </si>
  <si>
    <t>Médico general</t>
  </si>
  <si>
    <t>a lomo de bestia</t>
  </si>
  <si>
    <t>La temperatura</t>
  </si>
  <si>
    <t>Análisis de orina</t>
  </si>
  <si>
    <t>La enfermera no me dedico suficiente tiempo</t>
  </si>
  <si>
    <t>Me apoyo la comunidad con los pasajes</t>
  </si>
  <si>
    <t>Mi esposo</t>
  </si>
  <si>
    <t>le auscultaron el corazón y el pulmón</t>
  </si>
  <si>
    <t>solicitaron otros análisis</t>
  </si>
  <si>
    <t>Si en ambos sitios</t>
  </si>
  <si>
    <t>Falta de dinero</t>
  </si>
  <si>
    <t xml:space="preserve">Otra posición tradicional (especificar: cuclillas, de rodillas, echada, otra), </t>
  </si>
  <si>
    <t>Centro de salud</t>
  </si>
  <si>
    <t>en carreta</t>
  </si>
  <si>
    <t>Le midieron la altura del útero</t>
  </si>
  <si>
    <t>Solicitaron otros análisis</t>
  </si>
  <si>
    <t>No hay establecimiento de salud con laboratorio</t>
  </si>
  <si>
    <t>Tuve que esperar mucho tiempo hasta que me atendieran</t>
  </si>
  <si>
    <t>Mi esposo pago</t>
  </si>
  <si>
    <t>Se recuperó</t>
  </si>
  <si>
    <t>Suegra</t>
  </si>
  <si>
    <t>Le auscultaron el corazón suyo y el pulmón</t>
  </si>
  <si>
    <t>le dieron consejería para cuidados y nutricional</t>
  </si>
  <si>
    <t>PREGUNTA RELACIONADA AL INCENTIVO DE LAS EMBARAZADAS</t>
  </si>
  <si>
    <t>Si en otro lugar</t>
  </si>
  <si>
    <t>PREGUNTA RELACIONADA A LOS INCENTIVOS</t>
  </si>
  <si>
    <t> Muy lejano (distancia)</t>
  </si>
  <si>
    <t xml:space="preserve">EN ESTE PUNTO SOLICITAR A LA MUJER QUE SI LA TIENE LA ENSEÑE Y LA INFORMACIÓN QUE SE PUEDA SE COTEJARA CON LA TARJETA. </t>
  </si>
  <si>
    <t>Hospital MINSA</t>
  </si>
  <si>
    <t>Auxiliar de enfermería</t>
  </si>
  <si>
    <t>en piragua</t>
  </si>
  <si>
    <t>Le hicieron tacto vaginal</t>
  </si>
  <si>
    <t>Recibió consejería nutricional</t>
  </si>
  <si>
    <t>Me trataron bruscamente</t>
  </si>
  <si>
    <t>Me tomaron un análisis de sangre</t>
  </si>
  <si>
    <t>Mis familiares pagaron</t>
  </si>
  <si>
    <t>Se interrumpió el embarazo</t>
  </si>
  <si>
    <t>Mamá</t>
  </si>
  <si>
    <t>Fue a buscarlo</t>
  </si>
  <si>
    <t>PREGUNTA RELACIONADA AL USO DEL FONDO COMUNITARIO</t>
  </si>
  <si>
    <t>Muy insatisfecho</t>
  </si>
  <si>
    <t>Le revisaron las mamas</t>
  </si>
  <si>
    <t>la pesaron</t>
  </si>
  <si>
    <t>FIN DE LA SECCIÓN</t>
  </si>
  <si>
    <t>No se han reunido - ni encontrado estos 3 meses</t>
  </si>
  <si>
    <t>Ud fue a buscarlo</t>
  </si>
  <si>
    <t>Alimentación</t>
  </si>
  <si>
    <t>Consultorio o clínica privada</t>
  </si>
  <si>
    <t>Asistente de salud</t>
  </si>
  <si>
    <t>en panga</t>
  </si>
  <si>
    <t>Le vieron revisaron si tenía los pies hinchados</t>
  </si>
  <si>
    <t>Recibió consejería sobre prácticas de lactancia materna</t>
  </si>
  <si>
    <t>Las instalaciones no eran adecuadas (limpieza o privacidad)</t>
  </si>
  <si>
    <t>Otro ¿Cuál? especificar</t>
  </si>
  <si>
    <t>Otro ¿Cuál? Especificar</t>
  </si>
  <si>
    <t>Papá</t>
  </si>
  <si>
    <t>Vino a visitarla</t>
  </si>
  <si>
    <t>Insatisfecho</t>
  </si>
  <si>
    <t>La pesaron</t>
  </si>
  <si>
    <t>Consejería para autocuidado y nutricional</t>
  </si>
  <si>
    <t>le midieron la longitud (talla)</t>
  </si>
  <si>
    <t>de lactancia materna</t>
  </si>
  <si>
    <t>Él/ella vino a visitarla</t>
  </si>
  <si>
    <t>Calidad del servicio</t>
  </si>
  <si>
    <t>Privacidad</t>
  </si>
  <si>
    <t>Hospital privado</t>
  </si>
  <si>
    <t>en vehículo particular</t>
  </si>
  <si>
    <t>La distancia</t>
  </si>
  <si>
    <t>No me dejaron elegir el género/sexo del personal para mi atención</t>
  </si>
  <si>
    <t>Se perdió el niño/a</t>
  </si>
  <si>
    <t>Hermana</t>
  </si>
  <si>
    <t>Satisfecho</t>
  </si>
  <si>
    <t>Le examinaron el abdomen</t>
  </si>
  <si>
    <t>Consejería sobre lactancia materna</t>
  </si>
  <si>
    <t>le midieron la cabecita</t>
  </si>
  <si>
    <t>indicación de próxima cita</t>
  </si>
  <si>
    <t>Las instalaciones no eran adecuadas (limpieza, privacidad, frío)</t>
  </si>
  <si>
    <t>No lo considera importante</t>
  </si>
  <si>
    <t>Adecuación del ambiente</t>
  </si>
  <si>
    <t>Policlínico de CSS</t>
  </si>
  <si>
    <t>en transporte público</t>
  </si>
  <si>
    <t>Le vacunaron para el tétanos</t>
  </si>
  <si>
    <t>Consejería sobre PF</t>
  </si>
  <si>
    <t>La calidad del servicio</t>
  </si>
  <si>
    <t>No me dieron medicamentos</t>
  </si>
  <si>
    <t>Otro (especificar)</t>
  </si>
  <si>
    <t>Promotor</t>
  </si>
  <si>
    <t>Muy Satisfecho</t>
  </si>
  <si>
    <t>Consejería de planificación familiar</t>
  </si>
  <si>
    <t>le vacunaron</t>
  </si>
  <si>
    <t>otras acciones ¿Cuáles? Especificar</t>
  </si>
  <si>
    <t>Otra razón. ¿Cuál? Especificar</t>
  </si>
  <si>
    <t>Ir con anticipación a la casa materna o albergue</t>
  </si>
  <si>
    <t>Hospital CSS</t>
  </si>
  <si>
    <t xml:space="preserve">Otras acciones ¿Cuáles? Especificar  </t>
  </si>
  <si>
    <t>Al ser la respuesta SI que describa</t>
  </si>
  <si>
    <t>No me dieron suplementos o complementos</t>
  </si>
  <si>
    <t>PREGUNTA RELACIONADA A REAL Y EFECTIVO USO DEL FONDO COMUNITARIO</t>
  </si>
  <si>
    <t>Partera</t>
  </si>
  <si>
    <t>Le revisaron sus partes y si había sangre</t>
  </si>
  <si>
    <t>Indicación de próxima cita</t>
  </si>
  <si>
    <t>le examinaron el abdomen</t>
  </si>
  <si>
    <t>Cuidar la temperatura</t>
  </si>
  <si>
    <t>Otra ¿Cuál? Especificar</t>
  </si>
  <si>
    <t>Otros ¿Cuáles? Especificar</t>
  </si>
  <si>
    <t>Otras acciones ¿Cuáles? Especificar</t>
  </si>
  <si>
    <t>le miraron sus partes</t>
  </si>
  <si>
    <t>cuidador del mismo sexo</t>
  </si>
  <si>
    <t>le solicitaron análisis de sangre</t>
  </si>
  <si>
    <t>Otras ¿Cuáles? Especificar</t>
  </si>
  <si>
    <t>CÓDIGOS</t>
  </si>
  <si>
    <t>I TRIMESTRE</t>
  </si>
  <si>
    <t>II TRIMESTRE</t>
  </si>
  <si>
    <t>III TRIMESTRE</t>
  </si>
  <si>
    <t>N° DE VECES</t>
  </si>
  <si>
    <t>DESCRIBA</t>
  </si>
  <si>
    <t>INDICAR</t>
  </si>
  <si>
    <t>DESCRIPCIÓN</t>
  </si>
  <si>
    <t>DETALLAR</t>
  </si>
  <si>
    <t>CÓDIGO (S)</t>
  </si>
  <si>
    <t>KILOGRAMOS</t>
  </si>
  <si>
    <t>DESCRIBIR</t>
  </si>
  <si>
    <t>SECCIÓN 6A: Etapa Prenatal</t>
  </si>
  <si>
    <t>Sobre el Plan de Parto - Emergencia</t>
  </si>
  <si>
    <t>Al terminar la evaluación del control prenatal:</t>
  </si>
  <si>
    <t>Signos de alarma – emergencias en el 1er trimestre</t>
  </si>
  <si>
    <t xml:space="preserve">¿Le indicaron y explicaron en cada control prenatal </t>
  </si>
  <si>
    <t xml:space="preserve">NOTA: Aplicar a cada mujer (en los grupos de edad que se precisó al inicio), por cada embarazo, </t>
  </si>
  <si>
    <t xml:space="preserve">¿Conoce o sabe Ud. Si hay o existe un acuerdo firmado de </t>
  </si>
  <si>
    <t xml:space="preserve">¿Le explicaron que era para su atención del parto </t>
  </si>
  <si>
    <t xml:space="preserve">cuando era su próxima cita y tenía que volver para </t>
  </si>
  <si>
    <t xml:space="preserve">Al ser la respuesta SI preguntar: ¿Cómo lo supo? </t>
  </si>
  <si>
    <t>previo consentimiento informado.</t>
  </si>
  <si>
    <t xml:space="preserve">Plan de Parto – Emergencias entre los representantes de </t>
  </si>
  <si>
    <t>en el centro de salud?</t>
  </si>
  <si>
    <t xml:space="preserve">su próximo control prenatal? </t>
  </si>
  <si>
    <t>1. Si</t>
  </si>
  <si>
    <t xml:space="preserve">Opciones: </t>
  </si>
  <si>
    <t xml:space="preserve">Luego preguntar solo acerca de la etapa del 1er trimestre (primeras 12 semanas o primeros 3 meses) </t>
  </si>
  <si>
    <t xml:space="preserve">su comunidad y el MINSA – centro de salud? Opciones: </t>
  </si>
  <si>
    <t>2. No</t>
  </si>
  <si>
    <t xml:space="preserve">1. me tomaron un análisis de sangre, </t>
  </si>
  <si>
    <t>de su último o actual embarazo:</t>
  </si>
  <si>
    <t>2. otro ¿Cuál? Especificar</t>
  </si>
  <si>
    <t>¿Cuántas veces fue a control prenatal en el 1er trimestre?</t>
  </si>
  <si>
    <t xml:space="preserve">¿Le acompañó el promotor a cada uno de los controles </t>
  </si>
  <si>
    <t xml:space="preserve">1. Si hay un acuerdo firmado, </t>
  </si>
  <si>
    <t xml:space="preserve">prenatales? </t>
  </si>
  <si>
    <t xml:space="preserve">2. No hay ningún acuerdo firmado, </t>
  </si>
  <si>
    <t xml:space="preserve">¿Le dijeron en el/los control(es) prenatal(es) si </t>
  </si>
  <si>
    <t xml:space="preserve">Si tuvo Indicaciones de Análisis, ¿Se hizo los </t>
  </si>
  <si>
    <t xml:space="preserve">Si tuvo algo de lo anterior: ¿Qué hizo? </t>
  </si>
  <si>
    <t>Numero</t>
  </si>
  <si>
    <t xml:space="preserve">3. No Sabe. </t>
  </si>
  <si>
    <t xml:space="preserve">¿Y también para ayudarla a movilizarse en caso </t>
  </si>
  <si>
    <t xml:space="preserve">todo estaba bien o normal con el embarazo </t>
  </si>
  <si>
    <t xml:space="preserve">análisis? </t>
  </si>
  <si>
    <t>¿Adonde acudió? ¿Quién la atendió? Detallar</t>
  </si>
  <si>
    <t xml:space="preserve">de una Emergencia como al tener sangrado </t>
  </si>
  <si>
    <t xml:space="preserve">incluido  al bebe? </t>
  </si>
  <si>
    <t>___________________________________________</t>
  </si>
  <si>
    <t xml:space="preserve">vaginal, dolores fuera de fecha, fiebre, presión </t>
  </si>
  <si>
    <t xml:space="preserve">Durante el 1er trimestre, ¿se ha reunido o encontrado con el </t>
  </si>
  <si>
    <t>alta, pérdida de líquido?</t>
  </si>
  <si>
    <t>promotor?</t>
  </si>
  <si>
    <t xml:space="preserve">¿Le visitaba el promotor para recordarle cuando era que </t>
  </si>
  <si>
    <t>¿Le explicaron acerca de las ventajas de realizar</t>
  </si>
  <si>
    <t xml:space="preserve">debía acudir al siguiente y/o a cada control prenatal? </t>
  </si>
  <si>
    <t xml:space="preserve">su plan de parto? </t>
  </si>
  <si>
    <t>Si la respuesta es NO, preguntar:</t>
  </si>
  <si>
    <t>Si buscó atención: ¿Cómo se desplazó o movilizó</t>
  </si>
  <si>
    <t xml:space="preserve">1. Si </t>
  </si>
  <si>
    <t xml:space="preserve">¿Cuál es la razón por la que no se los ha realizado o </t>
  </si>
  <si>
    <t xml:space="preserve">hasta el lugar o sitio de la atención? Opciones: </t>
  </si>
  <si>
    <t>2. No          ----&gt;</t>
  </si>
  <si>
    <t xml:space="preserve">algo estaba o marchaba mal con el embarazo </t>
  </si>
  <si>
    <t xml:space="preserve">no se lo realizó? Opciones: </t>
  </si>
  <si>
    <t xml:space="preserve">1. A pie, </t>
  </si>
  <si>
    <t xml:space="preserve">incluido al bebe? </t>
  </si>
  <si>
    <t>1. No hay establecimiento de salud</t>
  </si>
  <si>
    <t xml:space="preserve">2. a lomo de bestia, </t>
  </si>
  <si>
    <t xml:space="preserve">¿Qué solicito Ud. en su plan de parto? Opciones: </t>
  </si>
  <si>
    <t xml:space="preserve"> con laboratorio, </t>
  </si>
  <si>
    <t xml:space="preserve">3. en carreta, </t>
  </si>
  <si>
    <t>Donde?</t>
  </si>
  <si>
    <t xml:space="preserve">1. Acompañante especifico, </t>
  </si>
  <si>
    <t xml:space="preserve">2. falta de dinero, </t>
  </si>
  <si>
    <t xml:space="preserve">4. en piragua, </t>
  </si>
  <si>
    <t xml:space="preserve">¿Recibió Ud. algún apoyo para/por acudir al control </t>
  </si>
  <si>
    <t xml:space="preserve">2. le hablen en su idioma, </t>
  </si>
  <si>
    <t xml:space="preserve">3. la distancia, </t>
  </si>
  <si>
    <t xml:space="preserve">5. en panga, </t>
  </si>
  <si>
    <t>1. Si en mi casa</t>
  </si>
  <si>
    <t xml:space="preserve">prenatal? </t>
  </si>
  <si>
    <t xml:space="preserve">3. vestido adecuado o propio, </t>
  </si>
  <si>
    <t xml:space="preserve">4. la calidad del servicio, </t>
  </si>
  <si>
    <t xml:space="preserve">6. en vehículo particular, </t>
  </si>
  <si>
    <t>2. Si en la comunidad</t>
  </si>
  <si>
    <t xml:space="preserve">4. posición vertical, </t>
  </si>
  <si>
    <t xml:space="preserve">5. no lo considera importante, </t>
  </si>
  <si>
    <t xml:space="preserve">7. en transporte público, </t>
  </si>
  <si>
    <t>3. Si en ambos sitios</t>
  </si>
  <si>
    <t xml:space="preserve">5. otra posición tradicional </t>
  </si>
  <si>
    <t>6. otra ¿Cuál? Especificar.</t>
  </si>
  <si>
    <t xml:space="preserve">8. en ambulancia, </t>
  </si>
  <si>
    <t>4. Si en otro lugar</t>
  </si>
  <si>
    <t>(--&gt;128)</t>
  </si>
  <si>
    <t xml:space="preserve">6. alimentación, </t>
  </si>
  <si>
    <t>_________________________________</t>
  </si>
  <si>
    <t>9. Otro ¿Cuál? Especificar</t>
  </si>
  <si>
    <t xml:space="preserve">7. privacidad, </t>
  </si>
  <si>
    <t>_________________________________________</t>
  </si>
  <si>
    <t xml:space="preserve">8. adecuación del ambiente, </t>
  </si>
  <si>
    <t xml:space="preserve">Si se han reunido o encontrado, preguntar ¿El Promotor le </t>
  </si>
  <si>
    <t xml:space="preserve">Si la respuesta es SI, preguntar: </t>
  </si>
  <si>
    <t>Si la respuesta es SI, preguntar:</t>
  </si>
  <si>
    <t xml:space="preserve">9. ir con anticipación a la casa materna </t>
  </si>
  <si>
    <t xml:space="preserve">aconsejo para acudir al control prenatal? </t>
  </si>
  <si>
    <t>¿Le indicaron que debía participar su familia?</t>
  </si>
  <si>
    <t xml:space="preserve">10. cuidar la temperatura, </t>
  </si>
  <si>
    <t>Al ser la respuesta SI que describa.</t>
  </si>
  <si>
    <t>(pregunta relacionada a incentivos)</t>
  </si>
  <si>
    <t xml:space="preserve">11. cuidador del mismo sexo, </t>
  </si>
  <si>
    <t xml:space="preserve">¿Le dieron complementos o suplementos como </t>
  </si>
  <si>
    <t>______________________________________________</t>
  </si>
  <si>
    <t>12. Otras ¿Cuáles? Especificar.</t>
  </si>
  <si>
    <t>vitaminas o hierro o ácido fólico o nutricrema u</t>
  </si>
  <si>
    <t xml:space="preserve"> otro para tomar en casa? </t>
  </si>
  <si>
    <t>En caso que la respuesta fuera NO, preguntar:</t>
  </si>
  <si>
    <t xml:space="preserve">¿Le indicaron que viniera al siguiente control prenatal con </t>
  </si>
  <si>
    <t xml:space="preserve">De todo lo solicitado ¿Cuáles consideraba Ud. </t>
  </si>
  <si>
    <t xml:space="preserve">¿Por qué no se sintió satisfecha con la atención que </t>
  </si>
  <si>
    <t xml:space="preserve">¿Ud. </t>
  </si>
  <si>
    <t xml:space="preserve">la persona que más la apoya en su casa y la va a acompañar </t>
  </si>
  <si>
    <t>las dos más importantes ?</t>
  </si>
  <si>
    <t xml:space="preserve">recibió? Opciones: </t>
  </si>
  <si>
    <t xml:space="preserve">¿Tuvo molestias urinarias? </t>
  </si>
  <si>
    <t>para el parto?</t>
  </si>
  <si>
    <t xml:space="preserve">Si la respuesta es SI preguntar que le dieron…. </t>
  </si>
  <si>
    <t xml:space="preserve">1. No entendió lo que el personal de </t>
  </si>
  <si>
    <t>1. Fue a buscarlo</t>
  </si>
  <si>
    <t>__________________________________________</t>
  </si>
  <si>
    <t xml:space="preserve">salud dijo, </t>
  </si>
  <si>
    <t>2. él/ella vino a visitarla a su casa para esto?</t>
  </si>
  <si>
    <t>1:_________________________________</t>
  </si>
  <si>
    <t xml:space="preserve">2. el personal médico no me dedico </t>
  </si>
  <si>
    <t>2:_________________________________</t>
  </si>
  <si>
    <t xml:space="preserve">suficiente tiempo, </t>
  </si>
  <si>
    <t>(USAR CODIGO ANTERIOR)</t>
  </si>
  <si>
    <t xml:space="preserve">En caso tuviera que hacerse análisis, ¿Le explicaron </t>
  </si>
  <si>
    <t xml:space="preserve">3. la enfermera no me dedico  </t>
  </si>
  <si>
    <t xml:space="preserve">adónde y cuando tenía que acudir? </t>
  </si>
  <si>
    <t xml:space="preserve">4. tuve que esperar mucho tiempo </t>
  </si>
  <si>
    <t xml:space="preserve">hasta que me atendieran, </t>
  </si>
  <si>
    <t xml:space="preserve">5. me trataron bruscamente, </t>
  </si>
  <si>
    <t xml:space="preserve">Si la respuesta es SI preguntar adonde le dieron…. </t>
  </si>
  <si>
    <t xml:space="preserve">6. las instalaciones no eran </t>
  </si>
  <si>
    <t xml:space="preserve">¿Tuvo problemas de glucosa alta en sangre </t>
  </si>
  <si>
    <t xml:space="preserve">adecuadas limpieza o privacidad), </t>
  </si>
  <si>
    <t xml:space="preserve">(diabetes)? </t>
  </si>
  <si>
    <t>7. no me dejaron elegir el género/sexo</t>
  </si>
  <si>
    <t xml:space="preserve"> del personal para mi atención, </t>
  </si>
  <si>
    <t xml:space="preserve">8. no me dieron medicamentos, </t>
  </si>
  <si>
    <t xml:space="preserve">9. no me dieron suplementos o </t>
  </si>
  <si>
    <t xml:space="preserve">complementos, </t>
  </si>
  <si>
    <t>10. otros ¿Cuáles? Especificar.</t>
  </si>
  <si>
    <t>Si ya ha referido en la encuesta tener plan de parto desde el 1er trimestre, entonces preguntar:</t>
  </si>
  <si>
    <t>159</t>
  </si>
  <si>
    <t>En caso tuviera que hacerse análisis,</t>
  </si>
  <si>
    <t>164</t>
  </si>
  <si>
    <t>168</t>
  </si>
  <si>
    <t xml:space="preserve">¿Tuvo que pagar por alguna consulta o control por </t>
  </si>
  <si>
    <t>174</t>
  </si>
  <si>
    <t xml:space="preserve">Si busco atención: ¿Cómo se desplazó o movilizo </t>
  </si>
  <si>
    <t xml:space="preserve">Si no ha referido plan de parto en el 1er trimestre o se aborda por primera vez a la mujer directo </t>
  </si>
  <si>
    <t xml:space="preserve"> ¿Le explicaron adónde y cuando tenía que acudir?  </t>
  </si>
  <si>
    <t>(--&gt;166)</t>
  </si>
  <si>
    <t xml:space="preserve">motivo de su embarazo? </t>
  </si>
  <si>
    <t>por el 2do trimestre (porque inicio sus controles en este trimestre); entonces preguntar:</t>
  </si>
  <si>
    <t>149</t>
  </si>
  <si>
    <t xml:space="preserve">¿Le volvieron a hablar en estos nuevos controles </t>
  </si>
  <si>
    <t>154</t>
  </si>
  <si>
    <t xml:space="preserve">a Ud. acerca de su plan de parto? </t>
  </si>
  <si>
    <t>140</t>
  </si>
  <si>
    <t xml:space="preserve">¿Conoce o sabe Ud. Si hay o existe un acuerdo </t>
  </si>
  <si>
    <t>145</t>
  </si>
  <si>
    <t xml:space="preserve">¿Le explicaron que el plan de parto es para su atención del  </t>
  </si>
  <si>
    <t xml:space="preserve">firmado de Plan de Parto – Emergencias entre </t>
  </si>
  <si>
    <t xml:space="preserve">parto en el centro de salud? </t>
  </si>
  <si>
    <t>165</t>
  </si>
  <si>
    <t>175</t>
  </si>
  <si>
    <t xml:space="preserve">los representantes de su comunidad y el MINSA – </t>
  </si>
  <si>
    <t>159a</t>
  </si>
  <si>
    <t>Al ser la respuesta SI,  favor indicar adonde y cuando.</t>
  </si>
  <si>
    <t>169</t>
  </si>
  <si>
    <t>Al ser la respuesta SI, preguntar:</t>
  </si>
  <si>
    <t xml:space="preserve">centro de salud? Opciones: </t>
  </si>
  <si>
    <t>____________________________________________</t>
  </si>
  <si>
    <t>¿Cuánto pago?</t>
  </si>
  <si>
    <t>150</t>
  </si>
  <si>
    <t xml:space="preserve">¿Estaba su familia enterada y coordinada para el </t>
  </si>
  <si>
    <t>155</t>
  </si>
  <si>
    <t xml:space="preserve">1. NO ENTENDIÓ LO QUE EL PERSONAL DE </t>
  </si>
  <si>
    <t xml:space="preserve">parto y/o una emergencia? </t>
  </si>
  <si>
    <t xml:space="preserve">SALUD DIJO, </t>
  </si>
  <si>
    <t>3. No Sabe.</t>
  </si>
  <si>
    <t>incluido al bebe? SI / NO</t>
  </si>
  <si>
    <t xml:space="preserve">2. EL PERSONAL MÉDICO NO ME DEDICO </t>
  </si>
  <si>
    <t>169a</t>
  </si>
  <si>
    <t xml:space="preserve"> Y que especifique el motivo de la </t>
  </si>
  <si>
    <t>176</t>
  </si>
  <si>
    <t>146</t>
  </si>
  <si>
    <t xml:space="preserve">¿Le explicaron que el plan de parto también sirve ayudarla a </t>
  </si>
  <si>
    <t xml:space="preserve">SUFICIENTE TIEMPO, </t>
  </si>
  <si>
    <t xml:space="preserve">consulta o control por el que pago. </t>
  </si>
  <si>
    <t xml:space="preserve">movilizarse en caso de una Emergencia como al tener sangrado </t>
  </si>
  <si>
    <t>160</t>
  </si>
  <si>
    <t xml:space="preserve">En caso tuviera que hacerse análisis, le explciaron </t>
  </si>
  <si>
    <t xml:space="preserve">3. LA ENFERMERA NO ME DEDICO  </t>
  </si>
  <si>
    <t>141</t>
  </si>
  <si>
    <t xml:space="preserve">¿Le hablaron – explicaron en estos controles acerca </t>
  </si>
  <si>
    <t xml:space="preserve">vaginal, dolores fuera de fecha, fiebre, presión alta, </t>
  </si>
  <si>
    <t xml:space="preserve"> si tendría que pagar algo? </t>
  </si>
  <si>
    <t xml:space="preserve">de cómo y dónde podría decidir Ud. tener su parto: </t>
  </si>
  <si>
    <t xml:space="preserve">pérdida de líquido? </t>
  </si>
  <si>
    <t>151</t>
  </si>
  <si>
    <t xml:space="preserve">¿Quién sería su acompañante al parto o ante una </t>
  </si>
  <si>
    <t xml:space="preserve">4. TUVE QUE ESPERAR MUCHO TIEMPO </t>
  </si>
  <si>
    <t>eventual emergencia?</t>
  </si>
  <si>
    <t>156</t>
  </si>
  <si>
    <t xml:space="preserve">HASTA QUE ME ATENDIERAN, </t>
  </si>
  <si>
    <t>Signos de alarma – emergencias en el 2DO trimestre</t>
  </si>
  <si>
    <t>177</t>
  </si>
  <si>
    <t>Nombre:</t>
  </si>
  <si>
    <t xml:space="preserve">5. ME TRATARON BRUSCAMENTE, </t>
  </si>
  <si>
    <t>170</t>
  </si>
  <si>
    <t>Relaicion:</t>
  </si>
  <si>
    <t xml:space="preserve">6. LAS INSTALACIONES NO ERAN </t>
  </si>
  <si>
    <t xml:space="preserve">ADECUADAS LIMPIEZA O PRIVACIDAD), </t>
  </si>
  <si>
    <t>147</t>
  </si>
  <si>
    <t xml:space="preserve">¿Qué solicito en su plan de parto? Opciones: </t>
  </si>
  <si>
    <t>161</t>
  </si>
  <si>
    <t>7. NO ME DEJARON ELEGIR EL GÉNERO/SEXO</t>
  </si>
  <si>
    <t>142</t>
  </si>
  <si>
    <t>152</t>
  </si>
  <si>
    <t xml:space="preserve">cuando era su próxima cita y tenía que volver para su </t>
  </si>
  <si>
    <t xml:space="preserve"> DEL PERSONAL PARA MI ATENCIÓN, </t>
  </si>
  <si>
    <t>178</t>
  </si>
  <si>
    <t xml:space="preserve">próximo control prenatal? </t>
  </si>
  <si>
    <t xml:space="preserve">8. NO ME DIERON MEDICAMENTOS, </t>
  </si>
  <si>
    <t>171</t>
  </si>
  <si>
    <t>(---&gt; 154)</t>
  </si>
  <si>
    <t>157</t>
  </si>
  <si>
    <t xml:space="preserve">9. NO ME DIERON SUPLEMENTOS O </t>
  </si>
  <si>
    <t xml:space="preserve">COMPLEMENTOS, </t>
  </si>
  <si>
    <t>10. OTROS ¿CUÁLES? ESPECIFICAR.</t>
  </si>
  <si>
    <t>143</t>
  </si>
  <si>
    <t>153</t>
  </si>
  <si>
    <t>¿Solicito algo más? Si la respuesta es SI, preguntar:</t>
  </si>
  <si>
    <t>162</t>
  </si>
  <si>
    <t xml:space="preserve">¿En qué consistió el cambio o lo adicional </t>
  </si>
  <si>
    <t>157a</t>
  </si>
  <si>
    <t>166</t>
  </si>
  <si>
    <t>Durante el segundo trimestre:</t>
  </si>
  <si>
    <t>172</t>
  </si>
  <si>
    <t xml:space="preserve">solicitado? Especificar. </t>
  </si>
  <si>
    <t xml:space="preserve">¿Tuvo que pagar por alguna medicina o remedio o </t>
  </si>
  <si>
    <t xml:space="preserve">prueba que necesitara por motivo de su embarazo? </t>
  </si>
  <si>
    <t>144</t>
  </si>
  <si>
    <t xml:space="preserve">¿Le indicaron que viniera al siguiente control </t>
  </si>
  <si>
    <t>163</t>
  </si>
  <si>
    <t>Si la respuesta es NO, preguntar :</t>
  </si>
  <si>
    <t xml:space="preserve">prenatal con la persona que más la apoya en su </t>
  </si>
  <si>
    <t>158</t>
  </si>
  <si>
    <t xml:space="preserve">¿Cuál es la razón por la que no se los ha realizado </t>
  </si>
  <si>
    <t xml:space="preserve">casa y la va a acompañar para el parto? </t>
  </si>
  <si>
    <t xml:space="preserve">vitaminas o hierro o ácido fólico o nutricrema </t>
  </si>
  <si>
    <t xml:space="preserve">o no se lo realizó? Opciones: </t>
  </si>
  <si>
    <t>173</t>
  </si>
  <si>
    <t>148</t>
  </si>
  <si>
    <t xml:space="preserve">u otro para tomar en casa? </t>
  </si>
  <si>
    <t xml:space="preserve">1. No hay establecimiento de salud con </t>
  </si>
  <si>
    <t>167</t>
  </si>
  <si>
    <t>Al ser la respuesta  SI, preguntar:</t>
  </si>
  <si>
    <t xml:space="preserve">laboratorio, </t>
  </si>
  <si>
    <t>179a</t>
  </si>
  <si>
    <t xml:space="preserve">¿Adonde acudió? </t>
  </si>
  <si>
    <t>167a</t>
  </si>
  <si>
    <t xml:space="preserve"> ¿Quel cosa pago? Especificar</t>
  </si>
  <si>
    <t>__________________________________</t>
  </si>
  <si>
    <t>179b</t>
  </si>
  <si>
    <t>¿Quién la atendió? Detallar</t>
  </si>
  <si>
    <t>SECCIÓN 6. LACTANCIA MATERNA</t>
  </si>
  <si>
    <t>SE APLICA A NIÑOS SPOON O MENORES HIJOS DE MADRES OBJETIVO</t>
  </si>
  <si>
    <t xml:space="preserve">Filtro:de todos los niños menores de 48 meses que o son spoon o son hijos de la madre INSCRITA EN spoon </t>
  </si>
  <si>
    <t>¿Qué fue lo primero que tomó [NOMBRE] después de nacer?</t>
  </si>
  <si>
    <t>¿Alguna vez le dio pecho a [NOMBRE]?</t>
  </si>
  <si>
    <t xml:space="preserve">¿A los cuántos minutos u horas de nacido le dio pecho al niño por primera vez? </t>
  </si>
  <si>
    <t>¿Le dio calostro (la primera leche del pecho) a su niño?</t>
  </si>
  <si>
    <t>¿Actualmente le está dando pecho al niño?</t>
  </si>
  <si>
    <t>¿Qué edad (en meses) tenía el niño cuando dejó el pecho?</t>
  </si>
  <si>
    <t xml:space="preserve">LECHE MATERNA        </t>
  </si>
  <si>
    <t xml:space="preserve">TÉ </t>
  </si>
  <si>
    <t>Inmediatamente después del parto</t>
  </si>
  <si>
    <t xml:space="preserve">AGUA </t>
  </si>
  <si>
    <t xml:space="preserve">Menos de 1 hora después del parto </t>
  </si>
  <si>
    <t>HIERBAS O AROMÁTICAS</t>
  </si>
  <si>
    <t xml:space="preserve">De 1 a 3 horas después del parto </t>
  </si>
  <si>
    <t>LECHE DE BOTE</t>
  </si>
  <si>
    <t xml:space="preserve">Más de 3 horas después del parto </t>
  </si>
  <si>
    <t>OTRO, ESPECIFIQUE</t>
  </si>
  <si>
    <t>SECCIÓN 6. ALIMENTACIÓN DEL NIÑO</t>
  </si>
  <si>
    <t>SE APLICA A NIÑOS MENORES DE 1 AÑO Y RESPONDE LA MADRE O CUIDADORA</t>
  </si>
  <si>
    <t>¿Quién es la persona que usualmente alimenta al niño?</t>
  </si>
  <si>
    <t>¿A qué edad le dio al niño líquidos diferentes a la leche materna por primera vez?</t>
  </si>
  <si>
    <t xml:space="preserve">¿Cuál fue el primer líquido diferente a la leche materna, que le dio al niño? </t>
  </si>
  <si>
    <t>¿En qué (recipiente) le sirvió este líquido al niño?</t>
  </si>
  <si>
    <t>¿A qué edad le dio al niño su primer alimento o comida (sólidos o semisólidos)?</t>
  </si>
  <si>
    <t xml:space="preserve">¿Cuál fue el alimento o preparación que le dio primero? </t>
  </si>
  <si>
    <t>En su opinión, generalmente, ¿cómo es el apetito de [NOMBRE DEL NIÑO] cuando está sano? (LEA LAS PRIMERAS 3 OPCIONES)</t>
  </si>
  <si>
    <t>¿Con quién almorzó [NOMBRE] el día de ayer?</t>
  </si>
  <si>
    <t>Ayer mientras le daba el almuerzo o amamantaba a [NOMBRE]  ¿usted le habló algo?</t>
  </si>
  <si>
    <t>¿Qué le dijo? … ¿Alguna otra cosa?</t>
  </si>
  <si>
    <t>¿Durante el almuerzo de ayer o mientras lo amamantaba, usted hizo algo para animar a que coma o mame [NOMBRE]?</t>
  </si>
  <si>
    <t>¿Qué hizo?… ¿Hizo algo más?</t>
  </si>
  <si>
    <t xml:space="preserve">Cuántas veces en el día su niño comió alimentos sólidos o semisólidos (no líquidos) durante el día o la noche de ayer? </t>
  </si>
  <si>
    <t>SI NO ESTUVO PARA EL ALMUERZO CONSULTAR POR DESAYUNO O CENA</t>
  </si>
  <si>
    <t>La madre</t>
  </si>
  <si>
    <t>Menos de 1 mes</t>
  </si>
  <si>
    <t>Agua</t>
  </si>
  <si>
    <t>Cucharita</t>
  </si>
  <si>
    <t>Fruta</t>
  </si>
  <si>
    <t>LE DIJO AL NIÑO QUE COMIERA</t>
  </si>
  <si>
    <t>ANIMÓ VERBALMENTE</t>
  </si>
  <si>
    <t>Una abuela</t>
  </si>
  <si>
    <t>Al mes 2</t>
  </si>
  <si>
    <t>Jugo</t>
  </si>
  <si>
    <t>Biberón o pacha</t>
  </si>
  <si>
    <t>Verdura</t>
  </si>
  <si>
    <t>JUGÓ CON O SIN JUGUETE</t>
  </si>
  <si>
    <t>Una hermana</t>
  </si>
  <si>
    <r>
      <t>Al</t>
    </r>
    <r>
      <rPr>
        <sz val="9"/>
        <color indexed="8"/>
        <rFont val="Arial Narrow"/>
        <family val="2"/>
      </rPr>
      <t xml:space="preserve"> mes 3</t>
    </r>
  </si>
  <si>
    <t>Formula</t>
  </si>
  <si>
    <t>Gotero</t>
  </si>
  <si>
    <t>Al mes 3</t>
  </si>
  <si>
    <t xml:space="preserve">Cereal </t>
  </si>
  <si>
    <t>NO HACER ESTAS PREGUNTAS CUANDO LE DIO DE COMER UN MENOR DE 12 AÑOS EN AUSENCIA DE UN ADULTO</t>
  </si>
  <si>
    <t>MOSTRÓ CARIÑO AL NIÑO</t>
  </si>
  <si>
    <t>Una tía</t>
  </si>
  <si>
    <t>Al mes 4</t>
  </si>
  <si>
    <t>Te/Mate/Infusión</t>
  </si>
  <si>
    <t>Taza</t>
  </si>
  <si>
    <t xml:space="preserve">Leguminosa </t>
  </si>
  <si>
    <t>HIZO PREGUNTAS AL NIÑO</t>
  </si>
  <si>
    <t>FORZÓ PARA QUE COMA</t>
  </si>
  <si>
    <t>Una vecina/amiga</t>
  </si>
  <si>
    <t>Al mes 5</t>
  </si>
  <si>
    <t>Otra</t>
  </si>
  <si>
    <t>Jeringa</t>
  </si>
  <si>
    <t xml:space="preserve">Carne </t>
  </si>
  <si>
    <t>Come muy bien</t>
  </si>
  <si>
    <t>HABLÓ ACERCA DE LA COMIDA</t>
  </si>
  <si>
    <t>El esposo/compañero</t>
  </si>
  <si>
    <t>Al mes 6</t>
  </si>
  <si>
    <t>No aplica</t>
  </si>
  <si>
    <t>Otro, especifique</t>
  </si>
  <si>
    <t xml:space="preserve">Vísceras </t>
  </si>
  <si>
    <t>Come bien</t>
  </si>
  <si>
    <t>LE DIÓ DE COMER</t>
  </si>
  <si>
    <t xml:space="preserve">No aplica/No procede    </t>
  </si>
  <si>
    <t>No sabe/No recuerda</t>
  </si>
  <si>
    <t xml:space="preserve">No aplica/No procede     </t>
  </si>
  <si>
    <t xml:space="preserve">Huevo </t>
  </si>
  <si>
    <t>Come poco</t>
  </si>
  <si>
    <t>SOLO RESPONDE LA PERSONA ADULTA QUE ESTUVO PRESENTE DURANTE EL ALMUERZO, DESAYUNO O CENA DE [NOMBRE]</t>
  </si>
  <si>
    <t>AMENAZÓ AL NIÑO/ LE PEGÓ</t>
  </si>
  <si>
    <t>OTRA PERSONA LE AYUDÓ A DARLE DE COMER</t>
  </si>
  <si>
    <t xml:space="preserve">No sabe/No recuerda     </t>
  </si>
  <si>
    <t xml:space="preserve">Se negó a responder </t>
  </si>
  <si>
    <t>Se negó a responder</t>
  </si>
  <si>
    <t xml:space="preserve">Productos lácteos </t>
  </si>
  <si>
    <t>No sabe /No recuerda</t>
  </si>
  <si>
    <t>LE DIJO QUE A UD. LE GUSTABA LA COMIDA</t>
  </si>
  <si>
    <t xml:space="preserve">Se negó a responder     </t>
  </si>
  <si>
    <t xml:space="preserve">Se negó a responder      </t>
  </si>
  <si>
    <t xml:space="preserve">Otro, especifique </t>
  </si>
  <si>
    <t>PREMIÓ AL NIÑO</t>
  </si>
  <si>
    <t>NADA</t>
  </si>
  <si>
    <t xml:space="preserve">
REGISTRE EL CODIGO ID</t>
  </si>
  <si>
    <t>CÓDIGO ID</t>
  </si>
  <si>
    <t>SECCION 6B: REGISTRO DE COMIDAS (NIÑOS DE 0 A 12 MESES)</t>
  </si>
  <si>
    <t>ID NIÑO</t>
  </si>
  <si>
    <t>NOMBRE DEL NIÑO</t>
  </si>
  <si>
    <t>Ahora le voy a hacer algunas preguntas sobre la alimentación de sus niños</t>
  </si>
  <si>
    <t>INSTRUCCIÓN</t>
  </si>
  <si>
    <t>¿LO COMIÓ?</t>
  </si>
  <si>
    <t>INGREDIENTES</t>
  </si>
  <si>
    <t xml:space="preserve">CONSISTENCIA </t>
  </si>
  <si>
    <t>HORA</t>
  </si>
  <si>
    <t>ALIMENTO / PREPARACION</t>
  </si>
  <si>
    <t>1. SOLIDO, SEMI-SOLIDO, ESPESO
2. SEMI-LIQUIDO, LIQUIDO</t>
  </si>
  <si>
    <r>
      <rPr>
        <b/>
        <sz val="8"/>
        <rFont val="Arial Narrow"/>
        <family val="2"/>
      </rPr>
      <t>ENCUESTADOR</t>
    </r>
    <r>
      <rPr>
        <sz val="8"/>
        <rFont val="Arial Narrow"/>
        <family val="2"/>
      </rPr>
      <t xml:space="preserve"> entreviste a la madre o responsable de cocinar para la familia, aclarando que estamos interesados específicamente en saber todo lo qué comieron los niños de 0 a 12 meses en la casa, entre las 6 de la mañana de ayer y las 6 de la mañana de hoy, desde que se levantó </t>
    </r>
    <r>
      <rPr>
        <b/>
        <sz val="8"/>
        <rFont val="Arial Narrow"/>
        <family val="2"/>
      </rPr>
      <t xml:space="preserve">AYER </t>
    </r>
    <r>
      <rPr>
        <sz val="8"/>
        <rFont val="Arial Narrow"/>
        <family val="2"/>
      </rPr>
      <t xml:space="preserve">hasta que se despertó el día de </t>
    </r>
    <r>
      <rPr>
        <b/>
        <sz val="8"/>
        <rFont val="Arial Narrow"/>
        <family val="2"/>
      </rPr>
      <t>HOY</t>
    </r>
    <r>
      <rPr>
        <sz val="8"/>
        <rFont val="Arial Narrow"/>
        <family val="2"/>
      </rPr>
      <t>. Registre los ingredientes de las preparaciones, registrando si lo comió o no lo comió, considerando como mínimo 2 cucharas.</t>
    </r>
  </si>
  <si>
    <t xml:space="preserve">NOTA: Si la madre menciona preparaciones o platos combinados habrá que preguntar qué ingredientes tenía la preparación o mezcla. </t>
  </si>
  <si>
    <t>REGISTRE TODOS LOS ALIMENTOS MENCIONADOS POR LA MADRE CON EL CODIGO 1 ENTRE AQUELLOS QUE FIGURAN EN LA TABLA</t>
  </si>
  <si>
    <t>ALIMENTO</t>
  </si>
  <si>
    <t>CÓD</t>
  </si>
  <si>
    <t>Arroz, Pan, Galletas, Tallarines (incluye sopas instantáneas), Maíz o comidas hechas de Maíz, Avena, Cebada u otras comidas hechas de granos.</t>
  </si>
  <si>
    <t>Crema nutricional</t>
  </si>
  <si>
    <t>Papa, ………. Harinas de: papa, ……. u otros.</t>
  </si>
  <si>
    <t>Zapallo, Zanahorias, Camote Amarillo (fuentes Vitamina A).</t>
  </si>
  <si>
    <t>Frijoles, Lentejas, Soya, Habas, Arveja (fresca o seca), Garbanzos.</t>
  </si>
  <si>
    <t>Hojas verde oscuro (Espinaca, Acelga, Berros, Albahaca).</t>
  </si>
  <si>
    <t>Mango, Papaya (Frutas fuentes de Vitamina A).</t>
  </si>
  <si>
    <t>Cualquier otro tipo de Fruta (Ejemplo: Manzana, Plátano, Mandarina, Naranja, etc.) o Vegetal (Ejemplo: Cebolla, Tomate, Apio, etc.).</t>
  </si>
  <si>
    <t>Hígado de Pollo, u otras Vísceras, Sangre de algun Animal.</t>
  </si>
  <si>
    <t>Cualquier tipo de carne: Res, Cerdo, Pollo o Pato, …………</t>
  </si>
  <si>
    <t>Pescado fresco o enlatados (atún, sardina u otros).</t>
  </si>
  <si>
    <t>Huevos de gallina, codorniz, pato u otros.</t>
  </si>
  <si>
    <t>Queso, Quesillo, Yogurt, Cuajada, Leche, Requesón u otros Productos Lácteos.</t>
  </si>
  <si>
    <t>Aceite, Manteca, Mantequilla, Margarina, Mayonesa o comidas hechas con cualquiera de éstos.</t>
  </si>
  <si>
    <t>Chocolates, Caramelos, Tortas u otros Alimentos o Comidas Azucaradas.</t>
  </si>
  <si>
    <t>Si usted preparó crema nutricional, ¿cómo lo preparó?</t>
  </si>
  <si>
    <t>¿Cuánto de agua?</t>
  </si>
  <si>
    <t>¿Cuánto de crema?</t>
  </si>
  <si>
    <t>¿Cuánta leche?</t>
  </si>
  <si>
    <t>¿O utilizó la crema nutricional en otras preparaciones?</t>
  </si>
  <si>
    <t>¿En qué preparación?</t>
  </si>
  <si>
    <t>SECCIÓN 7A. HISTORIAL DE ALIMENTACIÓN DEL NIÑO</t>
  </si>
  <si>
    <t>Filtro</t>
  </si>
  <si>
    <t>CÓDIGO DE IDENTIFICACIÓN DEL NIÑO</t>
  </si>
  <si>
    <t>¿Se le ha dado a [NOMBRE] comida o alimentos diferentes que la leche materna?</t>
  </si>
  <si>
    <t>¿Quién es la persona que usualmente alimenta a [NOMBRE]?</t>
  </si>
  <si>
    <t>¿A qué edad le dio a [NOMBRE] líquidos diferentes a la leche materna por primera vez?</t>
  </si>
  <si>
    <t xml:space="preserve">¿Cuál fue el primer líquido diferente a la leche materna, que le dio a [NOMBRE]? </t>
  </si>
  <si>
    <t>¿En qué recipiente le sirvió este líquido a [NOMBRE]?</t>
  </si>
  <si>
    <t>¿A qué edad le dio a [NOMBRE] su primer alimento o comida (sólidos o semisólidos)?</t>
  </si>
  <si>
    <t xml:space="preserve">¿La preparación era ... </t>
  </si>
  <si>
    <t>¿A qué edad le dio a [NOMBRE] su primer alimento o comida en trozos?</t>
  </si>
  <si>
    <t xml:space="preserve">¿Cuál fue el alimento que le dio en trozos? </t>
  </si>
  <si>
    <t>En su opinión, generalmente, ¿cómo es el apetito de [NOMBRE] cuando está sano? (LEA LAS PRIMERAS 3 OPCIONES)</t>
  </si>
  <si>
    <t>¿Quién le dio el almuerzo a [NOMBRE] el día de ayer?</t>
  </si>
  <si>
    <t>Ayer mientras le daba el almuerzo o daba de mamar a [NOMBRE]  ¿usted le habló algo?</t>
  </si>
  <si>
    <t xml:space="preserve">Cuántas veces en el día [NOMBRE] comió alimentos sólidos o semisólidos (no líquidos) durante el día o la noche de ayer? </t>
  </si>
  <si>
    <t>FRUTA</t>
  </si>
  <si>
    <t>papilla semi líquida?</t>
  </si>
  <si>
    <t>MADRE</t>
  </si>
  <si>
    <t>VERDURA</t>
  </si>
  <si>
    <t>papilla espesa o puré?</t>
  </si>
  <si>
    <t>ABUELA</t>
  </si>
  <si>
    <t>ANOTE LA EDAD EN MESES. PARA MENOS DE UN MES ANOTE 00</t>
  </si>
  <si>
    <t>AGUA</t>
  </si>
  <si>
    <t>CUCHARA</t>
  </si>
  <si>
    <t>ATOLES</t>
  </si>
  <si>
    <t>comida con trozos?</t>
  </si>
  <si>
    <t>HERMANA</t>
  </si>
  <si>
    <t>JUGO</t>
  </si>
  <si>
    <t>PACHA</t>
  </si>
  <si>
    <t xml:space="preserve">CEREAL </t>
  </si>
  <si>
    <t>TÍA</t>
  </si>
  <si>
    <t>GOTERO</t>
  </si>
  <si>
    <t>FRIJOLES</t>
  </si>
  <si>
    <t>VECINA/AMIGA</t>
  </si>
  <si>
    <t>AGUITAS Y/O ATOLES</t>
  </si>
  <si>
    <t>TAZA O POCILLO</t>
  </si>
  <si>
    <t xml:space="preserve">CARNE </t>
  </si>
  <si>
    <t xml:space="preserve">LEGUMINOSA </t>
  </si>
  <si>
    <t>LE DIO DE COMER</t>
  </si>
  <si>
    <t>ESPOSO/COMPAÑERO</t>
  </si>
  <si>
    <t>OTRA</t>
  </si>
  <si>
    <t>JERINGA</t>
  </si>
  <si>
    <t>MENUDOS DE POLLO</t>
  </si>
  <si>
    <t>NO APLICA</t>
  </si>
  <si>
    <t xml:space="preserve">VÍSCERAS </t>
  </si>
  <si>
    <t xml:space="preserve">HUEVO </t>
  </si>
  <si>
    <t>ANOTE EL ID SI LA PERSONA RESIDE EN EL HOGAR. SI LA PERSONA NO ES RESIDENTE ANOTE 66</t>
  </si>
  <si>
    <t xml:space="preserve">PRODUCTOS LÁCTEOS </t>
  </si>
  <si>
    <t xml:space="preserve">OTRO, ESPECIFIQUE </t>
  </si>
  <si>
    <t>ANOTE HASTA TRES ALIMENTOS</t>
  </si>
  <si>
    <t xml:space="preserve">
REGISTRE EL CÓDIGO ID</t>
  </si>
  <si>
    <t>ID</t>
  </si>
  <si>
    <t>SECCION 7B: REGISTRO DE COMIDAS (NIÑO SPOON Y MENORES).    NIÑOS SPOON O NIÑOS MENORES DE 48 MESES HIJOS DE LA MADRE INSCRITA EN SPOON</t>
  </si>
  <si>
    <t>Filtro:</t>
  </si>
  <si>
    <r>
      <rPr>
        <b/>
        <sz val="9"/>
        <rFont val="Arial Narrow"/>
        <family val="2"/>
      </rPr>
      <t>ENCUESTADOR</t>
    </r>
    <r>
      <rPr>
        <sz val="9"/>
        <rFont val="Arial Narrow"/>
        <family val="2"/>
      </rPr>
      <t xml:space="preserve"> entreviste a la madre o responsable de cocinar para la familia, aclarando que estamos interesados específicamente en saber todo lo que comieron los niños Spoon y menores en la casa, entre las 6 de la mañana de ayer y las 6 de la mañana de hoy, desde que se levantó </t>
    </r>
    <r>
      <rPr>
        <b/>
        <sz val="9"/>
        <rFont val="Arial Narrow"/>
        <family val="2"/>
      </rPr>
      <t xml:space="preserve">AYER </t>
    </r>
    <r>
      <rPr>
        <sz val="9"/>
        <rFont val="Arial Narrow"/>
        <family val="2"/>
      </rPr>
      <t xml:space="preserve">hasta que se despertó el día de </t>
    </r>
    <r>
      <rPr>
        <b/>
        <sz val="9"/>
        <rFont val="Arial Narrow"/>
        <family val="2"/>
      </rPr>
      <t>HOY</t>
    </r>
    <r>
      <rPr>
        <sz val="9"/>
        <rFont val="Arial Narrow"/>
        <family val="2"/>
      </rPr>
      <t>. Registre los ingredientes de las preparaciones, registrando si lo comió o no lo comió, considerando como mínimo 2 cucharas.</t>
    </r>
  </si>
  <si>
    <t>¿Cuántas veces en el día de ayer hasta hoy a las seis de la mañana el niño consumió al menos dos cucharas de esta preparación o producto?</t>
  </si>
  <si>
    <t>¿Qué consistencia tenía esta preparación o producto?</t>
  </si>
  <si>
    <t>¿Me podría indicar con qué frecuencia consumió su niño durante la última semana el ALIMENTO?</t>
  </si>
  <si>
    <t>SOLIDO</t>
  </si>
  <si>
    <t>SEMI SOLIDO</t>
  </si>
  <si>
    <t>5 A 6 DÍAS</t>
  </si>
  <si>
    <t>PURE</t>
  </si>
  <si>
    <t>3 A 4 DÍAS</t>
  </si>
  <si>
    <t>REGISTRE "1" EN LA COLUMNA SI TODOS LOS ALIMENTOS MENCIONADOS POR LA MADRE, ENTRE AQUELLOS QUE FIGURAN EN LA TABLA</t>
  </si>
  <si>
    <t>LIQUIDO</t>
  </si>
  <si>
    <t>1 A 2 DIAS</t>
  </si>
  <si>
    <t>NUNCA</t>
  </si>
  <si>
    <t>NÚMERO VECES</t>
  </si>
  <si>
    <r>
      <rPr>
        <b/>
        <sz val="9"/>
        <rFont val="Arial Narrow"/>
        <family val="2"/>
      </rPr>
      <t>Alimentos de origen animal:</t>
    </r>
    <r>
      <rPr>
        <sz val="9"/>
        <rFont val="Arial Narrow"/>
        <family val="2"/>
      </rPr>
      <t xml:space="preserve"> Carne res, marrano (cerdo, pollo, chivo, Chompipe, pato, animales de caza, gallina.  </t>
    </r>
  </si>
  <si>
    <r>
      <t xml:space="preserve">Órganos de Origen animal: </t>
    </r>
    <r>
      <rPr>
        <sz val="9"/>
        <rFont val="Arial Narrow"/>
        <family val="2"/>
      </rPr>
      <t>Hígado, riñón, corazón, menudos o víceras .</t>
    </r>
  </si>
  <si>
    <t>Huevos</t>
  </si>
  <si>
    <r>
      <t xml:space="preserve">Pescado: </t>
    </r>
    <r>
      <rPr>
        <sz val="9"/>
        <rFont val="Arial Narrow"/>
        <family val="2"/>
      </rPr>
      <t>sardinas, atún, mariscos, pescado como trucha</t>
    </r>
  </si>
  <si>
    <r>
      <t xml:space="preserve">Lacteos: </t>
    </r>
    <r>
      <rPr>
        <sz val="9"/>
        <rFont val="Arial Narrow"/>
        <family val="2"/>
      </rPr>
      <t xml:space="preserve">Leche, queso, yogurt </t>
    </r>
  </si>
  <si>
    <r>
      <rPr>
        <b/>
        <sz val="9"/>
        <rFont val="Arial Narrow"/>
        <family val="2"/>
      </rPr>
      <t>Frituras:</t>
    </r>
    <r>
      <rPr>
        <sz val="9"/>
        <rFont val="Arial Narrow"/>
        <family val="2"/>
      </rPr>
      <t xml:space="preserve">  (masa de harina frita en aceite), empanada, buñuelo, Chicarrón, tostadas, tacos, carnitas, churros, pupusas, </t>
    </r>
  </si>
  <si>
    <r>
      <rPr>
        <b/>
        <sz val="9"/>
        <rFont val="Arial Narrow"/>
        <family val="2"/>
      </rPr>
      <t>Vegetales de hoja verde:</t>
    </r>
    <r>
      <rPr>
        <sz val="9"/>
        <rFont val="Arial Narrow"/>
        <family val="2"/>
      </rPr>
      <t xml:space="preserve"> Berro, espinaca, ejotes, lechuga, otras hierbas, bledo, macuy, chipilín, Quixtan, moringa. </t>
    </r>
  </si>
  <si>
    <r>
      <rPr>
        <b/>
        <sz val="9"/>
        <rFont val="Arial Narrow"/>
        <family val="2"/>
      </rPr>
      <t>Vegetales amarillos</t>
    </r>
    <r>
      <rPr>
        <sz val="9"/>
        <rFont val="Arial Narrow"/>
        <family val="2"/>
      </rPr>
      <t>: Zanahoria, calabaza, quicoy sazón, tomate</t>
    </r>
  </si>
  <si>
    <r>
      <t xml:space="preserve">Otros vegetales y frutas: </t>
    </r>
    <r>
      <rPr>
        <sz val="9"/>
        <rFont val="Arial Narrow"/>
        <family val="2"/>
      </rPr>
      <t xml:space="preserve">Cebolla, chile pimiento, tomate, piña, banano, platano, naranja, mandarina, guayaba, aguacate, guanábana, Guayaba, granadillas, zapote, fresa, mora, pera, manzana, sandìa, tamarindo, limón, repollo, güisquil, perulero, güicollito, ràbano, remolacha, berenjena. </t>
    </r>
  </si>
  <si>
    <r>
      <t xml:space="preserve">Frutas amarillas: </t>
    </r>
    <r>
      <rPr>
        <sz val="9"/>
        <rFont val="Arial Narrow"/>
        <family val="2"/>
      </rPr>
      <t>Mango, papaya, mandarina, naranja, mamey, nance, jocotes, melocotones, nísperos, toronjas, chico-zapote, melón.</t>
    </r>
  </si>
  <si>
    <r>
      <t xml:space="preserve">Condimentos: </t>
    </r>
    <r>
      <rPr>
        <sz val="9"/>
        <rFont val="Arial Narrow"/>
        <family val="2"/>
      </rPr>
      <t>Sal, especias, hierbas, salsa de tomate, cubitos (caldo magie), knor, favora, picante.</t>
    </r>
  </si>
  <si>
    <r>
      <rPr>
        <b/>
        <sz val="9"/>
        <rFont val="Arial Narrow"/>
        <family val="2"/>
      </rPr>
      <t>Bebidas azucaradas</t>
    </r>
    <r>
      <rPr>
        <sz val="9"/>
        <rFont val="Arial Narrow"/>
        <family val="2"/>
      </rPr>
      <t>: Agua gaseosa (coca cola), Bebida artificial en polvo,  jugos de caja, bebidas artificiales líquidas.</t>
    </r>
  </si>
  <si>
    <r>
      <rPr>
        <b/>
        <sz val="9"/>
        <rFont val="Arial Narrow"/>
        <family val="2"/>
      </rPr>
      <t>Infusiones:</t>
    </r>
    <r>
      <rPr>
        <sz val="9"/>
        <rFont val="Arial Narrow"/>
        <family val="2"/>
      </rPr>
      <t xml:space="preserve"> Café, Té, aromáticas, te de hierbas</t>
    </r>
  </si>
  <si>
    <r>
      <rPr>
        <b/>
        <sz val="9"/>
        <rFont val="Arial Narrow"/>
        <family val="2"/>
      </rPr>
      <t>Otras cremas preparadas en casa:</t>
    </r>
    <r>
      <rPr>
        <sz val="9"/>
        <rFont val="Arial Narrow"/>
        <family val="2"/>
      </rPr>
      <t xml:space="preserve"> Atol de elote, atol de masa, atol de haba, atole de plátano, arroz con leche, arroz con chocolate, atol de maicena, pinol, mosh </t>
    </r>
  </si>
  <si>
    <r>
      <rPr>
        <b/>
        <sz val="9"/>
        <rFont val="Arial Narrow"/>
        <family val="2"/>
      </rPr>
      <t>Comida chatarra: Papas de paquete,</t>
    </r>
    <r>
      <rPr>
        <sz val="9"/>
        <rFont val="Arial Narrow"/>
        <family val="2"/>
      </rPr>
      <t xml:space="preserve"> Galletas dulce, doritos, platanitos, chicharrones, Tortrix, papas fritas, chicharines, Cheetos, Risitos, plataninas, elotitos, gomitas.</t>
    </r>
  </si>
  <si>
    <r>
      <rPr>
        <b/>
        <sz val="9"/>
        <rFont val="Arial Narrow"/>
        <family val="2"/>
      </rPr>
      <t>Grasas:</t>
    </r>
    <r>
      <rPr>
        <sz val="9"/>
        <rFont val="Arial Narrow"/>
        <family val="2"/>
      </rPr>
      <t xml:space="preserve"> Aceite, Mantequilla, Margarina, Manteca, Mayonesa </t>
    </r>
  </si>
  <si>
    <t>q</t>
  </si>
  <si>
    <r>
      <rPr>
        <b/>
        <sz val="9"/>
        <rFont val="Arial Narrow"/>
        <family val="2"/>
      </rPr>
      <t>Granos:</t>
    </r>
    <r>
      <rPr>
        <sz val="9"/>
        <rFont val="Arial Narrow"/>
        <family val="2"/>
      </rPr>
      <t xml:space="preserve"> Fríjoles, lentejas, garbanzos, arvejas, habas, ejotes, frijol piloy, frijol camagua o nuevo</t>
    </r>
  </si>
  <si>
    <t>r</t>
  </si>
  <si>
    <r>
      <rPr>
        <b/>
        <sz val="9"/>
        <rFont val="Arial Narrow"/>
        <family val="2"/>
      </rPr>
      <t>Semillas:</t>
    </r>
    <r>
      <rPr>
        <sz val="9"/>
        <rFont val="Arial Narrow"/>
        <family val="2"/>
      </rPr>
      <t xml:space="preserve"> Maní, nueces y semillas, Pepita, semilla de marañon, ajonjolí, habas.</t>
    </r>
  </si>
  <si>
    <t>s</t>
  </si>
  <si>
    <r>
      <rPr>
        <b/>
        <sz val="9"/>
        <rFont val="Arial Narrow"/>
        <family val="2"/>
      </rPr>
      <t>Almidones:</t>
    </r>
    <r>
      <rPr>
        <sz val="9"/>
        <rFont val="Arial Narrow"/>
        <family val="2"/>
      </rPr>
      <t xml:space="preserve"> Arroz, Harina de trigo, Pastas (macarrones o fideos), Pan, Galleta salada, Papa, Yuca, nabos,  tamales, pasteles, maíz, Ichintal, camote, malanga, tortilla, chuchitos, elote.</t>
    </r>
  </si>
  <si>
    <t>t</t>
  </si>
  <si>
    <r>
      <t xml:space="preserve">Complemento alimentario fortificado: </t>
    </r>
    <r>
      <rPr>
        <sz val="9"/>
        <rFont val="Arial Narrow"/>
        <family val="2"/>
      </rPr>
      <t>Bienestarina, cerelac, Vitaceral, Incaparina, CSB, Vitatol, SQ-LNS, Chispitas, corazón de trigo, Trece cereales. Nestum</t>
    </r>
  </si>
  <si>
    <t>u</t>
  </si>
  <si>
    <r>
      <t xml:space="preserve">Azúcares: </t>
    </r>
    <r>
      <rPr>
        <sz val="9"/>
        <rFont val="Arial Narrow"/>
        <family val="2"/>
      </rPr>
      <t>Azúcar, Panela, Miel, dulces, chocolates, chocolate en polvo</t>
    </r>
  </si>
  <si>
    <t>v</t>
  </si>
  <si>
    <t>Otros alimentos</t>
  </si>
  <si>
    <t>SECCION 7 C: SUPLEMENTOS NUTRICIONALES</t>
  </si>
  <si>
    <r>
      <rPr>
        <b/>
        <sz val="9"/>
        <rFont val="Arial Narrow"/>
        <family val="2"/>
      </rPr>
      <t>Durante los últimos 12 meses,</t>
    </r>
    <r>
      <rPr>
        <sz val="9"/>
        <rFont val="Arial Narrow"/>
        <family val="2"/>
      </rPr>
      <t xml:space="preserve"> ¿alguna vez le dieron al niño </t>
    </r>
    <r>
      <rPr>
        <b/>
        <sz val="9"/>
        <rFont val="Arial Narrow"/>
        <family val="2"/>
      </rPr>
      <t>suplemento o jarabe de hierro</t>
    </r>
    <r>
      <rPr>
        <sz val="9"/>
        <rFont val="Arial Narrow"/>
        <family val="2"/>
      </rPr>
      <t>?</t>
    </r>
  </si>
  <si>
    <r>
      <t>¿Donde obtuvo el</t>
    </r>
    <r>
      <rPr>
        <b/>
        <sz val="9"/>
        <rFont val="Arial Narrow"/>
        <family val="2"/>
      </rPr>
      <t xml:space="preserve"> suplemento o jarabe de hierro</t>
    </r>
    <r>
      <rPr>
        <sz val="9"/>
        <rFont val="Arial Narrow"/>
        <family val="2"/>
      </rPr>
      <t>?</t>
    </r>
  </si>
  <si>
    <t>¿Con que frecuencia tomó  [NOMBRE] el suplemento o jarabe de hierro?</t>
  </si>
  <si>
    <t>¿Qué cantidad le daba cada vez?</t>
  </si>
  <si>
    <t xml:space="preserve">Durante los últimos 12 meses,  ¿alguna vez le dieron al niño suplemento o perla de vitamina A? </t>
  </si>
  <si>
    <t>¿Dónde obtuvo el suplemento o tónico de Vitamina A?</t>
  </si>
  <si>
    <t>¿Con que frecuencia tomó [NOMBRE] el suplemento o tónico ?</t>
  </si>
  <si>
    <t xml:space="preserve">Durante los últimos 12 meses,  ¿alguna vez le dieron al niño micronutrientes en polvo? </t>
  </si>
  <si>
    <t>¿Dónde obtuvo el micronutriente en polvo?</t>
  </si>
  <si>
    <t>¿Con que frecuencia tomo [NOMBRE] el micronutriente en polvo ?</t>
  </si>
  <si>
    <t>¿Qué cantidad de sobres le daba cada vez?</t>
  </si>
  <si>
    <t>Durante los últimos 12 meses, ¿recibió [NOMBRE] Vitaceral?</t>
  </si>
  <si>
    <t>¿Algún otro miembro de la familia consumió Vitacereal durante los últimos 6 meses?</t>
  </si>
  <si>
    <t xml:space="preserve">Durante los últimos 12 meses,  ¿alguna vez le dieron al niño Vitalito? </t>
  </si>
  <si>
    <t>¿Dónde obtuvo el Vitalito?</t>
  </si>
  <si>
    <t>¿Con que frecuencia tomo Vitalito ?</t>
  </si>
  <si>
    <t>¿Cómo se lo daba?</t>
  </si>
  <si>
    <t>Hospital público</t>
  </si>
  <si>
    <t>REVISAR EL CARNE DEL NIÑO(A)</t>
  </si>
  <si>
    <t>MUESTRE LA TARJETA CON LA IMAGEN DE LA VITACEREAL</t>
  </si>
  <si>
    <t>SIGUIENTE</t>
  </si>
  <si>
    <t>Las compró con receta en farmacia</t>
  </si>
  <si>
    <t>PERSONA</t>
  </si>
  <si>
    <t>Las compró sin receta médica en farmacia</t>
  </si>
  <si>
    <t>Consultorio médico</t>
  </si>
  <si>
    <t>Directo del sobre</t>
  </si>
  <si>
    <t>SI EL NIÑO ES MENOR DE SEIS MESES APLICAR PREGUNTA SIN REFERENCIA DE TIEMPO</t>
  </si>
  <si>
    <t xml:space="preserve">Otro (especifique) </t>
  </si>
  <si>
    <t>Mezclado con comidas</t>
  </si>
  <si>
    <t>EN SU CASA</t>
  </si>
  <si>
    <t>NO LO CONSUMIO</t>
  </si>
  <si>
    <t>Hermanos &lt;5 años</t>
  </si>
  <si>
    <t>Hermanos &gt;=5 años</t>
  </si>
  <si>
    <t>Padre</t>
  </si>
  <si>
    <t>Madre</t>
  </si>
  <si>
    <t>Otros</t>
  </si>
  <si>
    <t>NINGUNO</t>
  </si>
  <si>
    <t>Indistintamente</t>
  </si>
  <si>
    <t>No Aplica (no le dieron en los últimos 6 meses)</t>
  </si>
  <si>
    <t>MUESTRE LOS TIPOS COMUNES DE AMPOLLETAS/ CÁPSULAS/ JARABES</t>
  </si>
  <si>
    <t>MUESTRE LOS SOBRES DE MICRONUTRIENTES</t>
  </si>
  <si>
    <t>MUESTRE LOS SOBRES DE VITALITO</t>
  </si>
  <si>
    <t>EXHIBIR MUESTRA DE PRODUCTO</t>
  </si>
  <si>
    <t>1 GOTAS</t>
  </si>
  <si>
    <t>EN SU CASA (Programa)</t>
  </si>
  <si>
    <t>2 CUCHARADAS</t>
  </si>
  <si>
    <t>CANTIDAD</t>
  </si>
  <si>
    <t>SECCIÓN 8. SERVICIOS DE SALUD INFANTIL</t>
  </si>
  <si>
    <t>En los últimos tres meses, ¿a qué servicio de salud llevó a [NOMBRE]?</t>
  </si>
  <si>
    <t>¿Cuál fue el motivo para llevar a [NOMBRE] al servicio de salud?</t>
  </si>
  <si>
    <t>¿Está [NOMBRE] afiliado a alguno de los siguientes regímenes de salud?</t>
  </si>
  <si>
    <t>En el último año, ¿han pesado a [NOMBRE]?</t>
  </si>
  <si>
    <t xml:space="preserve">¿Dónde pesaron al niño? </t>
  </si>
  <si>
    <t>MENCIONAR TODOS LOS MOTIVOS</t>
  </si>
  <si>
    <t>Hospital</t>
  </si>
  <si>
    <t>Para ponerle sus vacunas</t>
  </si>
  <si>
    <t>Para sus controles de crecimiento y desarrollo</t>
  </si>
  <si>
    <t>Contributivo</t>
  </si>
  <si>
    <t>PRÓXIMO NIÑO</t>
  </si>
  <si>
    <t>Porque estaba enfermo/a</t>
  </si>
  <si>
    <t>IGSS</t>
  </si>
  <si>
    <t>Porque aproveche que llevaba a otro hijo/a u otro familiar</t>
  </si>
  <si>
    <t>Subsidiado</t>
  </si>
  <si>
    <t>Especiales</t>
  </si>
  <si>
    <t>Porque aproveche que iba yo</t>
  </si>
  <si>
    <t>Hogar</t>
  </si>
  <si>
    <t xml:space="preserve">No lo ha llevado.                        </t>
  </si>
  <si>
    <t>Porque me quedaba en el camino</t>
  </si>
  <si>
    <t>Centro de convergencia</t>
  </si>
  <si>
    <t>Por cita / seguimiento</t>
  </si>
  <si>
    <t>Otros motivos. Especifíque.</t>
  </si>
  <si>
    <t>Casa</t>
  </si>
  <si>
    <t>RESPUESTAS MULTIPLES</t>
  </si>
  <si>
    <t>SECCIÓN 9. INMUNIZACIÓN Y SUPLEMENTOS NUTRICIONALES (SOLO HIJOS ACTUALMENTE VIVOS)</t>
  </si>
  <si>
    <t>SOLO PARA NIÑOS MENORES DE 12 MESES. RESPONDE LA MADRE/PADRE O CUIDADOR/A.</t>
  </si>
  <si>
    <t>Tiene usted algún comprobante de vacunación? (Nombre) SI LA RESPUESTA ES SI, PIDA USTED EL COMPROBANTE</t>
  </si>
  <si>
    <t>Recibió la vacuna contra la Hepatitis B?</t>
  </si>
  <si>
    <t>Recibió la vacuna BCG?</t>
  </si>
  <si>
    <t>Recibió la vacuna B.C.G?</t>
  </si>
  <si>
    <t>Recibió la vacuna Neumococo Conjugado que se aplica a los 2 y 4 meses?</t>
  </si>
  <si>
    <t>Cuantas veces le dieron la vacuna Neumococo Conjugado?</t>
  </si>
  <si>
    <t>Recibió la vacuna Polio Oral que se aplica a los 2, 4 y 6 meses?</t>
  </si>
  <si>
    <t>Cuantas veces le dieron la vacuna Polio Oral?</t>
  </si>
  <si>
    <t>Recibió la vacuna Polio Inactivado que se aplica a los 2, 4 y 6 meses?</t>
  </si>
  <si>
    <t>Cuantas veces le dieron la vacuna Polio Inactivado?</t>
  </si>
  <si>
    <t>Recibió la vacuna Pentavalente que se aplica a los 2, 4 y 6 meses?</t>
  </si>
  <si>
    <t>Cuantas veces le dieron la vacuna Pentavalente?</t>
  </si>
  <si>
    <t>Recibió la vacuna contra la Influenza que se aplica a los 6 y 11 meses?</t>
  </si>
  <si>
    <t>Cuantas veces le dieron la vacuna contra la Influenza?</t>
  </si>
  <si>
    <t>Recibió la vacuna contra Rotavirus que se aplica a los 2 y 8 meses?</t>
  </si>
  <si>
    <t>Cuantas veces le dieron la vacuna contra Rotavirus?</t>
  </si>
  <si>
    <t>Recibió vitamína A?</t>
  </si>
  <si>
    <t>La tierra que usted trabaja es</t>
  </si>
  <si>
    <t>Algún miembro del hogar, tiene negocio?</t>
  </si>
  <si>
    <t>En el día del nacimiento</t>
  </si>
  <si>
    <t>Después del día del nacimiento</t>
  </si>
  <si>
    <t>Si tiene, visto</t>
  </si>
  <si>
    <t xml:space="preserve">No sabe  </t>
  </si>
  <si>
    <t>Si tiene, no visto</t>
  </si>
  <si>
    <t>No sabe</t>
  </si>
  <si>
    <t>No tiene</t>
  </si>
  <si>
    <t>Mediciones físicas</t>
  </si>
  <si>
    <t>Fecha de la encuesta:                             __ __/ __ __ /__ __ __ __</t>
  </si>
  <si>
    <t>Sexo del niño</t>
  </si>
  <si>
    <t>Peso = __ __ . __ kg</t>
  </si>
  <si>
    <t>Si no se tomó una muestra de sangre, ¿por qué no?</t>
  </si>
  <si>
    <t>(día/mes/año)</t>
  </si>
  <si>
    <t>1. Masculino</t>
  </si>
  <si>
    <t>ENTREVISTADOR:</t>
  </si>
  <si>
    <t>(SELECCIONE UNA OPCIÓN)</t>
  </si>
  <si>
    <t>2. Femenino</t>
  </si>
  <si>
    <t>Registre el peso en kilos y compare el peso contra</t>
  </si>
  <si>
    <t>1. La madre no dio su consentimiento</t>
  </si>
  <si>
    <t>la tabla de peso para la talla de acuerdo con el sexo.</t>
  </si>
  <si>
    <t>2. No salió suficiente sangre para la medición</t>
  </si>
  <si>
    <t>Si el niño tiene un peso bajo para la talla &lt;3 percentil,</t>
  </si>
  <si>
    <t>3. Niño se movió mucho</t>
  </si>
  <si>
    <t>remítalo al servicio de salud correspondiente.</t>
  </si>
  <si>
    <t>4. Otros</t>
  </si>
  <si>
    <t>_________</t>
  </si>
  <si>
    <t>Código del entrevistador: __ __ __ __</t>
  </si>
  <si>
    <t xml:space="preserve">¿Cuál es la fecha de nacimiento del niño? (PIDA LA CARTILLA </t>
  </si>
  <si>
    <t>DE VACUNACIÓN O CERTIFICADO DE NACIMIENTO)</t>
  </si>
  <si>
    <t>Fecha de nacimiento:                                  __ __/ __ __ /__ __ __ __</t>
  </si>
  <si>
    <t>Remitido (bajo peso para la edad)</t>
  </si>
  <si>
    <t>Concentración de hemoglobina = __ __ . __ g/dL</t>
  </si>
  <si>
    <t>Código del encargado de mediciones físicas: __ __ __ __</t>
  </si>
  <si>
    <t xml:space="preserve"> (SELECCIONE UNA OPCIÓN)</t>
  </si>
  <si>
    <t>ENTREVISTADOR: Si la concentración de hemoglobina es</t>
  </si>
  <si>
    <t xml:space="preserve"> inferior al límite inferior de las tablas de referencia ajustadas </t>
  </si>
  <si>
    <t>por altitud, el niño debe ser referido a los servicios de salud.</t>
  </si>
  <si>
    <t>Código del supervisor: __ __ __ __</t>
  </si>
  <si>
    <t>Documento oficial utilizado para verificar la fecha de nacimiento</t>
  </si>
  <si>
    <t>Remitido (por anemia)</t>
  </si>
  <si>
    <t>1. Tarjeta de vacunación</t>
  </si>
  <si>
    <t>Al nacer, ¿Se tomó una muestra de sangre (pinchazo en el dedo)?</t>
  </si>
  <si>
    <t>Comunidad: ________________________________________</t>
  </si>
  <si>
    <t>2. Certificado o acta de nacimiento</t>
  </si>
  <si>
    <t>3. Otro</t>
  </si>
  <si>
    <t>_________________________</t>
  </si>
  <si>
    <t>Segmento: _________________________________________</t>
  </si>
  <si>
    <t>Obtuvo el consentimiento de la madre/el padre o el cuidador</t>
  </si>
  <si>
    <t xml:space="preserve"> principal para medir y pesar al niño (a la niña) </t>
  </si>
  <si>
    <t>Número del hogar: __ __ __ __</t>
  </si>
  <si>
    <t>Nombre de la madre:</t>
  </si>
  <si>
    <t>Apellido paterno  ____________________________________</t>
  </si>
  <si>
    <t>Si no se obtuvo el consentimiento, ¿por qué no?</t>
  </si>
  <si>
    <t>Apellido Materno ____________________________________</t>
  </si>
  <si>
    <t>1. Se negó</t>
  </si>
  <si>
    <t>Nombre(s) ___________________________________________</t>
  </si>
  <si>
    <t>2. Ausente</t>
  </si>
  <si>
    <t>3. Enfermo/a</t>
  </si>
  <si>
    <t>ID del madre del niño: __ __ __ __</t>
  </si>
  <si>
    <t>Talla = __ __ __ . __ cm</t>
  </si>
  <si>
    <t>Método (SELECCIONE UNA OPCIÓN)</t>
  </si>
  <si>
    <t>Nombre del niño:</t>
  </si>
  <si>
    <t>1. Parado</t>
  </si>
  <si>
    <t>2. Acostado</t>
  </si>
  <si>
    <r>
      <rPr>
        <b/>
        <sz val="8"/>
        <color indexed="49"/>
        <rFont val="Times New Roman"/>
        <family val="1"/>
      </rPr>
      <t xml:space="preserve"> </t>
    </r>
    <r>
      <rPr>
        <b/>
        <sz val="8"/>
        <color indexed="49"/>
        <rFont val="Calibri"/>
        <family val="2"/>
      </rPr>
      <t xml:space="preserve">Servicios de salud </t>
    </r>
  </si>
  <si>
    <t>En los últimos tres meses, desde la edad de ____________meses,</t>
  </si>
  <si>
    <t>Durante los últimos 6 meses, desde el mes de ______</t>
  </si>
  <si>
    <t>Durante los últimos 6 meses, ¿recibió usted Nutricereal?</t>
  </si>
  <si>
    <t>¿La monitora peso a su niño?</t>
  </si>
  <si>
    <t>Que servicio de salud utilizo?</t>
  </si>
  <si>
    <t>¿alguna vez le dieron al niño suplemento o jarabe de hierro?</t>
  </si>
  <si>
    <t xml:space="preserve">Entrevistador: muestre la tarjeta con la imagen de Nutricereal. </t>
  </si>
  <si>
    <r>
      <t xml:space="preserve">1. </t>
    </r>
    <r>
      <rPr>
        <sz val="8"/>
        <color indexed="8"/>
        <rFont val="Calibri"/>
        <family val="2"/>
      </rPr>
      <t>Sí</t>
    </r>
  </si>
  <si>
    <r>
      <t xml:space="preserve">1. </t>
    </r>
    <r>
      <rPr>
        <sz val="8"/>
        <color indexed="8"/>
        <rFont val="Calibri"/>
        <family val="2"/>
      </rPr>
      <t>Hospital</t>
    </r>
  </si>
  <si>
    <r>
      <t xml:space="preserve">1. </t>
    </r>
    <r>
      <rPr>
        <sz val="8"/>
        <color indexed="8"/>
        <rFont val="Calibri"/>
        <family val="2"/>
      </rPr>
      <t xml:space="preserve">Si </t>
    </r>
  </si>
  <si>
    <r>
      <t xml:space="preserve">2. </t>
    </r>
    <r>
      <rPr>
        <sz val="8"/>
        <color indexed="8"/>
        <rFont val="Calibri"/>
        <family val="2"/>
      </rPr>
      <t>No</t>
    </r>
  </si>
  <si>
    <r>
      <t xml:space="preserve">2. </t>
    </r>
    <r>
      <rPr>
        <sz val="8"/>
        <color indexed="8"/>
        <rFont val="Calibri"/>
        <family val="2"/>
      </rPr>
      <t>Centro de salud, clínica</t>
    </r>
  </si>
  <si>
    <r>
      <t xml:space="preserve">2. </t>
    </r>
    <r>
      <rPr>
        <sz val="8"/>
        <color indexed="8"/>
        <rFont val="Calibri"/>
        <family val="2"/>
      </rPr>
      <t xml:space="preserve">No (PASE A PREGUNTA 7) </t>
    </r>
  </si>
  <si>
    <r>
      <t xml:space="preserve">88. </t>
    </r>
    <r>
      <rPr>
        <sz val="8"/>
        <color indexed="8"/>
        <rFont val="Calibri"/>
        <family val="2"/>
      </rPr>
      <t>No sabe /No recuerda</t>
    </r>
  </si>
  <si>
    <r>
      <t xml:space="preserve">3. </t>
    </r>
    <r>
      <rPr>
        <sz val="8"/>
        <color indexed="8"/>
        <rFont val="Calibri"/>
        <family val="2"/>
      </rPr>
      <t>Unidad móvil</t>
    </r>
  </si>
  <si>
    <r>
      <t xml:space="preserve">88. </t>
    </r>
    <r>
      <rPr>
        <sz val="8"/>
        <color indexed="8"/>
        <rFont val="Calibri"/>
        <family val="2"/>
      </rPr>
      <t>No sabe /No recuerda (IR A PREGUNTA 7)</t>
    </r>
  </si>
  <si>
    <r>
      <t xml:space="preserve">99. </t>
    </r>
    <r>
      <rPr>
        <sz val="8"/>
        <color indexed="8"/>
        <rFont val="Calibri"/>
        <family val="2"/>
      </rPr>
      <t>Se negó a responder</t>
    </r>
  </si>
  <si>
    <r>
      <t xml:space="preserve">4. </t>
    </r>
    <r>
      <rPr>
        <sz val="8"/>
        <color indexed="8"/>
        <rFont val="Calibri"/>
        <family val="2"/>
      </rPr>
      <t>Consultorio /Médico privado</t>
    </r>
  </si>
  <si>
    <r>
      <t xml:space="preserve">99. </t>
    </r>
    <r>
      <rPr>
        <sz val="8"/>
        <color indexed="8"/>
        <rFont val="Calibri"/>
        <family val="2"/>
      </rPr>
      <t>Se negó a responder (IR A PREGUNTA 7)</t>
    </r>
  </si>
  <si>
    <r>
      <t xml:space="preserve">66. </t>
    </r>
    <r>
      <rPr>
        <sz val="8"/>
        <color indexed="8"/>
        <rFont val="Calibri"/>
        <family val="2"/>
      </rPr>
      <t>Otra, especifique ____________________</t>
    </r>
  </si>
  <si>
    <r>
      <t xml:space="preserve">77. </t>
    </r>
    <r>
      <rPr>
        <sz val="8"/>
        <color indexed="8"/>
        <rFont val="Calibri"/>
        <family val="2"/>
      </rPr>
      <t>No lo ha llevado (PASE A PREGUNTA 3)</t>
    </r>
  </si>
  <si>
    <t>88. No sabe /No recuerda</t>
  </si>
  <si>
    <t>Durante la visita, la monitora realizo alguna otra actividad?</t>
  </si>
  <si>
    <t>99. Se negó a responder</t>
  </si>
  <si>
    <t>¿Dónde obtuvo o le dieron el Suplemento o jarabe de hierro?</t>
  </si>
  <si>
    <t xml:space="preserve">Algun otro miembro de la familia consumió Nutricereal  </t>
  </si>
  <si>
    <t>durante los últimos 6 meses?</t>
  </si>
  <si>
    <r>
      <t xml:space="preserve">1. </t>
    </r>
    <r>
      <rPr>
        <sz val="8"/>
        <color indexed="8"/>
        <rFont val="Calibri"/>
        <family val="2"/>
      </rPr>
      <t>Talla del niño</t>
    </r>
  </si>
  <si>
    <r>
      <t xml:space="preserve">2. </t>
    </r>
    <r>
      <rPr>
        <sz val="8"/>
        <color indexed="8"/>
        <rFont val="Calibri"/>
        <family val="2"/>
      </rPr>
      <t>Brindó consejería sobre lactancia</t>
    </r>
  </si>
  <si>
    <t xml:space="preserve">El hospital, clínica o consultorio donde llevó al niño, ¿es </t>
  </si>
  <si>
    <r>
      <t xml:space="preserve">3. </t>
    </r>
    <r>
      <rPr>
        <sz val="8"/>
        <color indexed="8"/>
        <rFont val="Calibri"/>
        <family val="2"/>
      </rPr>
      <t xml:space="preserve">Brindó consejería sobre alimentación </t>
    </r>
  </si>
  <si>
    <t>particular (privado) o del gobierno (público)?</t>
  </si>
  <si>
    <r>
      <t xml:space="preserve">4. </t>
    </r>
    <r>
      <rPr>
        <sz val="8"/>
        <color indexed="8"/>
        <rFont val="Calibri"/>
        <family val="2"/>
      </rPr>
      <t>Clínica o médico particular/consultorio</t>
    </r>
  </si>
  <si>
    <r>
      <t xml:space="preserve">1. </t>
    </r>
    <r>
      <rPr>
        <sz val="8"/>
        <color indexed="8"/>
        <rFont val="Calibri"/>
        <family val="2"/>
      </rPr>
      <t>Hermanos &lt;5 años</t>
    </r>
  </si>
  <si>
    <r>
      <t xml:space="preserve">4. </t>
    </r>
    <r>
      <rPr>
        <sz val="8"/>
        <color indexed="8"/>
        <rFont val="Calibri"/>
        <family val="2"/>
      </rPr>
      <t>Brindó consejería sobre cuidado del niño</t>
    </r>
  </si>
  <si>
    <r>
      <t xml:space="preserve">5. </t>
    </r>
    <r>
      <rPr>
        <sz val="8"/>
        <color indexed="8"/>
        <rFont val="Calibri"/>
        <family val="2"/>
      </rPr>
      <t xml:space="preserve">Las compró con receta </t>
    </r>
  </si>
  <si>
    <r>
      <t xml:space="preserve">2. </t>
    </r>
    <r>
      <rPr>
        <sz val="8"/>
        <color indexed="8"/>
        <rFont val="Calibri"/>
        <family val="2"/>
      </rPr>
      <t>Hermanos &gt;=5 años</t>
    </r>
  </si>
  <si>
    <r>
      <t xml:space="preserve">88. </t>
    </r>
    <r>
      <rPr>
        <sz val="8"/>
        <color indexed="8"/>
        <rFont val="Calibri"/>
        <family val="2"/>
      </rPr>
      <t>No sabe/ No recuerda</t>
    </r>
  </si>
  <si>
    <r>
      <t>1.</t>
    </r>
    <r>
      <rPr>
        <sz val="8"/>
        <color indexed="8"/>
        <rFont val="Calibri"/>
        <family val="2"/>
      </rPr>
      <t>Del gobierno</t>
    </r>
  </si>
  <si>
    <r>
      <t xml:space="preserve">6. </t>
    </r>
    <r>
      <rPr>
        <sz val="8"/>
        <color indexed="8"/>
        <rFont val="Calibri"/>
        <family val="2"/>
      </rPr>
      <t>Las compró sin receta médica</t>
    </r>
  </si>
  <si>
    <r>
      <t xml:space="preserve">3. </t>
    </r>
    <r>
      <rPr>
        <sz val="8"/>
        <color indexed="8"/>
        <rFont val="Calibri"/>
        <family val="2"/>
      </rPr>
      <t>Padre</t>
    </r>
  </si>
  <si>
    <r>
      <t xml:space="preserve">2. </t>
    </r>
    <r>
      <rPr>
        <sz val="8"/>
        <color indexed="8"/>
        <rFont val="Calibri"/>
        <family val="2"/>
      </rPr>
      <t xml:space="preserve">Particular </t>
    </r>
  </si>
  <si>
    <r>
      <t xml:space="preserve">66. </t>
    </r>
    <r>
      <rPr>
        <sz val="8"/>
        <color indexed="8"/>
        <rFont val="Calibri"/>
        <family val="2"/>
      </rPr>
      <t>Otro (especifique) _________________________</t>
    </r>
  </si>
  <si>
    <r>
      <t xml:space="preserve">4. </t>
    </r>
    <r>
      <rPr>
        <sz val="8"/>
        <color indexed="8"/>
        <rFont val="Calibri"/>
        <family val="2"/>
      </rPr>
      <t>Madre</t>
    </r>
  </si>
  <si>
    <r>
      <t xml:space="preserve">3. </t>
    </r>
    <r>
      <rPr>
        <sz val="8"/>
        <color indexed="8"/>
        <rFont val="Calibri"/>
        <family val="2"/>
      </rPr>
      <t>Médico tradicional</t>
    </r>
  </si>
  <si>
    <r>
      <t xml:space="preserve">77. </t>
    </r>
    <r>
      <rPr>
        <sz val="8"/>
        <color indexed="8"/>
        <rFont val="Calibri"/>
        <family val="2"/>
      </rPr>
      <t>No Aplica (no le dieron en los últimos 6 meses)</t>
    </r>
  </si>
  <si>
    <r>
      <t xml:space="preserve">66. </t>
    </r>
    <r>
      <rPr>
        <sz val="8"/>
        <color indexed="8"/>
        <rFont val="Calibri"/>
        <family val="2"/>
      </rPr>
      <t>Otros miembros de la familia _____________________</t>
    </r>
  </si>
  <si>
    <r>
      <t xml:space="preserve">77. </t>
    </r>
    <r>
      <rPr>
        <sz val="8"/>
        <color indexed="8"/>
        <rFont val="Calibri"/>
        <family val="2"/>
      </rPr>
      <t>No llevo al niño a servicios de salud</t>
    </r>
  </si>
  <si>
    <t xml:space="preserve">¿Le pareció útil la información que le proporcionó </t>
  </si>
  <si>
    <t>la monitora?</t>
  </si>
  <si>
    <t xml:space="preserve">En el último mes ha recibido la visita de la monitora </t>
  </si>
  <si>
    <t>del programa AIN-C [INCLUIR NOMBRE LOCAL]</t>
  </si>
  <si>
    <t xml:space="preserve">Durante los últimos 6 meses, desde el mes de ______ </t>
  </si>
  <si>
    <t>En los últimos tres meses, desde el mes de _____</t>
  </si>
  <si>
    <t xml:space="preserve">¿alguna vez le dieron al niño suplemento </t>
  </si>
  <si>
    <t xml:space="preserve"> ¿han pesado al niño? </t>
  </si>
  <si>
    <t xml:space="preserve">o tónico de vitamina A? </t>
  </si>
  <si>
    <t>Entrevistador: Muestre los tipos comunes de</t>
  </si>
  <si>
    <t xml:space="preserve"> ampolletas/cápsulas/jarabes.</t>
  </si>
  <si>
    <r>
      <t xml:space="preserve">2. </t>
    </r>
    <r>
      <rPr>
        <sz val="8"/>
        <color indexed="8"/>
        <rFont val="Calibri"/>
        <family val="2"/>
      </rPr>
      <t>No IR  A PREGUNTA 5)</t>
    </r>
  </si>
  <si>
    <r>
      <t xml:space="preserve">88. </t>
    </r>
    <r>
      <rPr>
        <sz val="8"/>
        <color indexed="8"/>
        <rFont val="Calibri"/>
        <family val="2"/>
      </rPr>
      <t>No sabe /No recuerda (IR A PREGUNTA 5)</t>
    </r>
  </si>
  <si>
    <t>Apellido paterno  __________________________________________</t>
  </si>
  <si>
    <t xml:space="preserve">¿Le gustan o está satisfecha con las visitas de la </t>
  </si>
  <si>
    <r>
      <t xml:space="preserve">99. </t>
    </r>
    <r>
      <rPr>
        <sz val="8"/>
        <color indexed="8"/>
        <rFont val="Calibri"/>
        <family val="2"/>
      </rPr>
      <t>Se negó a responder (IR A PREGUNTA 5)</t>
    </r>
  </si>
  <si>
    <r>
      <t xml:space="preserve">2. </t>
    </r>
    <r>
      <rPr>
        <sz val="8"/>
        <color indexed="8"/>
        <rFont val="Calibri"/>
        <family val="2"/>
      </rPr>
      <t xml:space="preserve">No (PASE A PREGUNTA 9) </t>
    </r>
  </si>
  <si>
    <t>monitora?</t>
  </si>
  <si>
    <r>
      <t xml:space="preserve">88. </t>
    </r>
    <r>
      <rPr>
        <sz val="8"/>
        <color indexed="8"/>
        <rFont val="Calibri"/>
        <family val="2"/>
      </rPr>
      <t>No sabe /No recuerda (PASE A PREGUNTA 9)</t>
    </r>
  </si>
  <si>
    <t>Apellido Materno __________________________________________</t>
  </si>
  <si>
    <r>
      <t xml:space="preserve">99. </t>
    </r>
    <r>
      <rPr>
        <sz val="8"/>
        <color indexed="8"/>
        <rFont val="Calibri"/>
        <family val="2"/>
      </rPr>
      <t>Se negó a responder (PASE A PREGUNTA 9)</t>
    </r>
  </si>
  <si>
    <t>Nombre(s) ________________________________________________</t>
  </si>
  <si>
    <t xml:space="preserve">¿Dónde obtuvo o le dieron el Suplemento o tónico de </t>
  </si>
  <si>
    <r>
      <t xml:space="preserve">2. </t>
    </r>
    <r>
      <rPr>
        <sz val="8"/>
        <color indexed="8"/>
        <rFont val="Calibri"/>
        <family val="2"/>
      </rPr>
      <t>Centro de salud</t>
    </r>
  </si>
  <si>
    <t>Vitamina A?</t>
  </si>
  <si>
    <r>
      <t xml:space="preserve">3. </t>
    </r>
    <r>
      <rPr>
        <sz val="8"/>
        <color indexed="8"/>
        <rFont val="Calibri"/>
        <family val="2"/>
      </rPr>
      <t xml:space="preserve">Unidad Móvil </t>
    </r>
  </si>
  <si>
    <r>
      <t xml:space="preserve">4. </t>
    </r>
    <r>
      <rPr>
        <sz val="8"/>
        <color indexed="8"/>
        <rFont val="Calibri"/>
        <family val="2"/>
      </rPr>
      <t>Consultorio/Médico privado</t>
    </r>
  </si>
  <si>
    <r>
      <t xml:space="preserve">66. </t>
    </r>
    <r>
      <rPr>
        <sz val="8"/>
        <color indexed="8"/>
        <rFont val="Calibri"/>
        <family val="2"/>
      </rPr>
      <t>Otro, especifique ___________________</t>
    </r>
  </si>
  <si>
    <r>
      <t xml:space="preserve">77. </t>
    </r>
    <r>
      <rPr>
        <sz val="8"/>
        <color indexed="8"/>
        <rFont val="Calibri"/>
        <family val="2"/>
      </rPr>
      <t>No aplica</t>
    </r>
  </si>
  <si>
    <r>
      <t xml:space="preserve">99. Se </t>
    </r>
    <r>
      <rPr>
        <sz val="8"/>
        <color indexed="8"/>
        <rFont val="Calibri"/>
        <family val="2"/>
      </rPr>
      <t>negó a responder</t>
    </r>
  </si>
  <si>
    <r>
      <t xml:space="preserve">66. </t>
    </r>
    <r>
      <rPr>
        <sz val="8"/>
        <color indexed="8"/>
        <rFont val="Calibri"/>
        <family val="2"/>
      </rPr>
      <t xml:space="preserve">Otro (especifique) </t>
    </r>
  </si>
  <si>
    <t xml:space="preserve">Lactancia materna </t>
  </si>
  <si>
    <t xml:space="preserve">¿Cuántas veces visitó un centro de salud para hacerse un control </t>
  </si>
  <si>
    <t>prenatal mientras estaba embarazada de ________</t>
  </si>
  <si>
    <t xml:space="preserve"> (NOMBRE DEL NIÑO)?</t>
  </si>
  <si>
    <r>
      <t xml:space="preserve">1. </t>
    </r>
    <r>
      <rPr>
        <sz val="8"/>
        <color indexed="8"/>
        <rFont val="Calibri"/>
        <family val="2"/>
      </rPr>
      <t>No visitó ningún centro de salud</t>
    </r>
  </si>
  <si>
    <r>
      <t xml:space="preserve">2. </t>
    </r>
    <r>
      <rPr>
        <sz val="8"/>
        <color indexed="8"/>
        <rFont val="Calibri"/>
        <family val="2"/>
      </rPr>
      <t xml:space="preserve">No (PASE A PREGUNTA 11) </t>
    </r>
  </si>
  <si>
    <r>
      <t xml:space="preserve">88. </t>
    </r>
    <r>
      <rPr>
        <sz val="8"/>
        <color indexed="8"/>
        <rFont val="Calibri"/>
        <family val="2"/>
      </rPr>
      <t>No sabe/No recuerda</t>
    </r>
  </si>
  <si>
    <r>
      <t xml:space="preserve">77. </t>
    </r>
    <r>
      <rPr>
        <sz val="8"/>
        <color indexed="8"/>
        <rFont val="Calibri"/>
        <family val="2"/>
      </rPr>
      <t>No aplica (PASE A PREGUNTA 11)</t>
    </r>
  </si>
  <si>
    <r>
      <t xml:space="preserve">88. </t>
    </r>
    <r>
      <rPr>
        <sz val="8"/>
        <color indexed="8"/>
        <rFont val="Calibri"/>
        <family val="2"/>
      </rPr>
      <t>No sabe /No recuerda (PASE A PREGUNTA 11)</t>
    </r>
  </si>
  <si>
    <r>
      <t xml:space="preserve">99. </t>
    </r>
    <r>
      <rPr>
        <sz val="8"/>
        <color indexed="8"/>
        <rFont val="Calibri"/>
        <family val="2"/>
      </rPr>
      <t>Se negó a responder (PASE A PREGUNTA 11)</t>
    </r>
  </si>
  <si>
    <t>¿Dónde dio a luz a ________ (NOMBRE DEL NIÑO)?</t>
  </si>
  <si>
    <r>
      <t xml:space="preserve">1. </t>
    </r>
    <r>
      <rPr>
        <sz val="8"/>
        <color indexed="8"/>
        <rFont val="Calibri"/>
        <family val="2"/>
      </rPr>
      <t>En el hospital</t>
    </r>
  </si>
  <si>
    <t>¿Le da pecho cada vez que el niño lo pide o le da con horario?</t>
  </si>
  <si>
    <r>
      <t xml:space="preserve">2. </t>
    </r>
    <r>
      <rPr>
        <sz val="8"/>
        <color indexed="8"/>
        <rFont val="Calibri"/>
        <family val="2"/>
      </rPr>
      <t xml:space="preserve">En el centro de salud, consultorio del doctor, clínica </t>
    </r>
  </si>
  <si>
    <r>
      <t xml:space="preserve">3. </t>
    </r>
    <r>
      <rPr>
        <sz val="8"/>
        <color indexed="8"/>
        <rFont val="Calibri"/>
        <family val="2"/>
      </rPr>
      <t>En su casa</t>
    </r>
  </si>
  <si>
    <r>
      <t xml:space="preserve">1. </t>
    </r>
    <r>
      <rPr>
        <sz val="8"/>
        <color indexed="8"/>
        <rFont val="Calibri"/>
        <family val="2"/>
      </rPr>
      <t>Cuando el niño pide/ a la hora que el niño quiere</t>
    </r>
  </si>
  <si>
    <r>
      <t xml:space="preserve">4. </t>
    </r>
    <r>
      <rPr>
        <sz val="8"/>
        <color indexed="8"/>
        <rFont val="Calibri"/>
        <family val="2"/>
      </rPr>
      <t>En casa de la partera</t>
    </r>
  </si>
  <si>
    <r>
      <t xml:space="preserve">2. </t>
    </r>
    <r>
      <rPr>
        <sz val="8"/>
        <color indexed="8"/>
        <rFont val="Calibri"/>
        <family val="2"/>
      </rPr>
      <t>Le da con horario</t>
    </r>
  </si>
  <si>
    <r>
      <t xml:space="preserve">66. </t>
    </r>
    <r>
      <rPr>
        <sz val="8"/>
        <color indexed="8"/>
        <rFont val="Calibri"/>
        <family val="2"/>
      </rPr>
      <t>Otro, especifique:______________________________</t>
    </r>
  </si>
  <si>
    <r>
      <t xml:space="preserve">99. </t>
    </r>
    <r>
      <rPr>
        <sz val="8"/>
        <color indexed="8"/>
        <rFont val="Calibri"/>
        <family val="2"/>
      </rPr>
      <t xml:space="preserve">Se negó a responder </t>
    </r>
  </si>
  <si>
    <t xml:space="preserve">Usualmente cuando el niño está sano, ¿cuántas veces le da </t>
  </si>
  <si>
    <t>¿Qué fue lo primero que tomó el niño después de nacer?</t>
  </si>
  <si>
    <t xml:space="preserve">pecho durante el día? </t>
  </si>
  <si>
    <r>
      <t xml:space="preserve">1. </t>
    </r>
    <r>
      <rPr>
        <sz val="8"/>
        <color indexed="8"/>
        <rFont val="Calibri"/>
        <family val="2"/>
      </rPr>
      <t>Leche materna (PASE A LA PREGUNTA 5)</t>
    </r>
  </si>
  <si>
    <r>
      <t xml:space="preserve">2. </t>
    </r>
    <r>
      <rPr>
        <sz val="8"/>
        <color indexed="8"/>
        <rFont val="Calibri"/>
        <family val="2"/>
      </rPr>
      <t xml:space="preserve">Té </t>
    </r>
  </si>
  <si>
    <r>
      <t xml:space="preserve">1. </t>
    </r>
    <r>
      <rPr>
        <sz val="8"/>
        <color indexed="8"/>
        <rFont val="Calibri"/>
        <family val="2"/>
      </rPr>
      <t>0 veces</t>
    </r>
  </si>
  <si>
    <r>
      <t xml:space="preserve">3. </t>
    </r>
    <r>
      <rPr>
        <sz val="8"/>
        <color indexed="8"/>
        <rFont val="Calibri"/>
        <family val="2"/>
      </rPr>
      <t xml:space="preserve">Agua </t>
    </r>
  </si>
  <si>
    <r>
      <t xml:space="preserve">2. </t>
    </r>
    <r>
      <rPr>
        <sz val="8"/>
        <color indexed="8"/>
        <rFont val="Calibri"/>
        <family val="2"/>
      </rPr>
      <t>1 a 3 veces</t>
    </r>
  </si>
  <si>
    <r>
      <t xml:space="preserve">4. </t>
    </r>
    <r>
      <rPr>
        <sz val="8"/>
        <color indexed="8"/>
        <rFont val="Calibri"/>
        <family val="2"/>
      </rPr>
      <t xml:space="preserve">Mate </t>
    </r>
  </si>
  <si>
    <r>
      <t xml:space="preserve">3. </t>
    </r>
    <r>
      <rPr>
        <sz val="8"/>
        <color indexed="8"/>
        <rFont val="Calibri"/>
        <family val="2"/>
      </rPr>
      <t>4 a 6 veces</t>
    </r>
  </si>
  <si>
    <r>
      <t xml:space="preserve">66. </t>
    </r>
    <r>
      <rPr>
        <sz val="8"/>
        <color indexed="8"/>
        <rFont val="Calibri"/>
        <family val="2"/>
      </rPr>
      <t xml:space="preserve">Otro, especifique:________________ </t>
    </r>
  </si>
  <si>
    <r>
      <t xml:space="preserve">4. </t>
    </r>
    <r>
      <rPr>
        <sz val="8"/>
        <color indexed="8"/>
        <rFont val="Calibri"/>
        <family val="2"/>
      </rPr>
      <t>7 a 9 veces</t>
    </r>
  </si>
  <si>
    <r>
      <t xml:space="preserve">5. </t>
    </r>
    <r>
      <rPr>
        <sz val="8"/>
        <color indexed="8"/>
        <rFont val="Calibri"/>
        <family val="2"/>
      </rPr>
      <t>10 o más veces</t>
    </r>
  </si>
  <si>
    <r>
      <t xml:space="preserve">88. </t>
    </r>
    <r>
      <rPr>
        <sz val="8"/>
        <color indexed="8"/>
        <rFont val="Calibri"/>
        <family val="2"/>
      </rPr>
      <t>No sabe/No contesta</t>
    </r>
  </si>
  <si>
    <t>¿Alguna vez le dio pecho a ________ (NOMBRE DEL NIÑO)?</t>
  </si>
  <si>
    <r>
      <t xml:space="preserve">2. </t>
    </r>
    <r>
      <rPr>
        <sz val="8"/>
        <color indexed="8"/>
        <rFont val="Calibri"/>
        <family val="2"/>
      </rPr>
      <t>No (PASE A PREGUNTA 11)</t>
    </r>
  </si>
  <si>
    <t xml:space="preserve">pecho  en la noche? </t>
  </si>
  <si>
    <r>
      <t xml:space="preserve">88. </t>
    </r>
    <r>
      <rPr>
        <sz val="8"/>
        <color indexed="8"/>
        <rFont val="Calibri"/>
        <family val="2"/>
      </rPr>
      <t xml:space="preserve">No sabe /No recuerda (PASE A PREGUNTA 11) </t>
    </r>
  </si>
  <si>
    <r>
      <t xml:space="preserve">1. </t>
    </r>
    <r>
      <rPr>
        <sz val="8"/>
        <color indexed="8"/>
        <rFont val="Calibri"/>
        <family val="2"/>
      </rPr>
      <t xml:space="preserve">0 veces (PASE A PREGUNTA 11) </t>
    </r>
  </si>
  <si>
    <r>
      <t xml:space="preserve">2. </t>
    </r>
    <r>
      <rPr>
        <sz val="8"/>
        <color indexed="8"/>
        <rFont val="Calibri"/>
        <family val="2"/>
      </rPr>
      <t xml:space="preserve">1 a 3 veces </t>
    </r>
  </si>
  <si>
    <r>
      <t xml:space="preserve">3. </t>
    </r>
    <r>
      <rPr>
        <sz val="8"/>
        <color indexed="8"/>
        <rFont val="Calibri"/>
        <family val="2"/>
      </rPr>
      <t xml:space="preserve">4 a 6 veces </t>
    </r>
  </si>
  <si>
    <r>
      <t xml:space="preserve">4. </t>
    </r>
    <r>
      <rPr>
        <sz val="8"/>
        <color indexed="8"/>
        <rFont val="Calibri"/>
        <family val="2"/>
      </rPr>
      <t xml:space="preserve">7 a 9 veces </t>
    </r>
  </si>
  <si>
    <t xml:space="preserve">¿A las cuántas horas de nacido le dio pecho al niño por primera vez? </t>
  </si>
  <si>
    <r>
      <t xml:space="preserve">5. </t>
    </r>
    <r>
      <rPr>
        <sz val="8"/>
        <color indexed="8"/>
        <rFont val="Calibri"/>
        <family val="2"/>
      </rPr>
      <t xml:space="preserve">10 o más veces </t>
    </r>
  </si>
  <si>
    <r>
      <t xml:space="preserve">1. </t>
    </r>
    <r>
      <rPr>
        <sz val="8"/>
        <color indexed="8"/>
        <rFont val="Calibri"/>
        <family val="2"/>
      </rPr>
      <t xml:space="preserve">Menos de 1 hora después del parto </t>
    </r>
  </si>
  <si>
    <r>
      <t xml:space="preserve">2. </t>
    </r>
    <r>
      <rPr>
        <sz val="8"/>
        <color indexed="8"/>
        <rFont val="Calibri"/>
        <family val="2"/>
      </rPr>
      <t xml:space="preserve">De 1 a 3 horas después del parto </t>
    </r>
  </si>
  <si>
    <r>
      <t xml:space="preserve">3. </t>
    </r>
    <r>
      <rPr>
        <sz val="8"/>
        <color indexed="8"/>
        <rFont val="Calibri"/>
        <family val="2"/>
      </rPr>
      <t xml:space="preserve">Más de 3 horas después del parto </t>
    </r>
  </si>
  <si>
    <r>
      <t xml:space="preserve">1. </t>
    </r>
    <r>
      <rPr>
        <sz val="8"/>
        <color indexed="8"/>
        <rFont val="Calibri"/>
        <family val="2"/>
      </rPr>
      <t xml:space="preserve">Menos de 1 mes </t>
    </r>
  </si>
  <si>
    <t>¿Le dio calostro (la primera leche del seno) a su niño?</t>
  </si>
  <si>
    <r>
      <t xml:space="preserve">77. </t>
    </r>
    <r>
      <rPr>
        <sz val="8"/>
        <color indexed="8"/>
        <rFont val="Calibri"/>
        <family val="2"/>
      </rPr>
      <t xml:space="preserve">No aplica/ Sigue tomando pecho </t>
    </r>
  </si>
  <si>
    <r>
      <t xml:space="preserve">2. </t>
    </r>
    <r>
      <rPr>
        <sz val="8"/>
        <color indexed="8"/>
        <rFont val="Calibri"/>
        <family val="2"/>
      </rPr>
      <t xml:space="preserve">No </t>
    </r>
  </si>
  <si>
    <r>
      <rPr>
        <b/>
        <sz val="8"/>
        <color indexed="49"/>
        <rFont val="Times New Roman"/>
        <family val="1"/>
      </rPr>
      <t xml:space="preserve"> </t>
    </r>
    <r>
      <rPr>
        <b/>
        <sz val="8"/>
        <color indexed="49"/>
        <rFont val="Calibri"/>
        <family val="2"/>
      </rPr>
      <t xml:space="preserve">MANEJO DE DIARREA </t>
    </r>
  </si>
  <si>
    <t>En las últimas 2 semanas, ¿ [NOMBRE DEL NIÑO o NIÑA]  ha</t>
  </si>
  <si>
    <t xml:space="preserve">Si le dio de comer, ¿Le dio de comer menos que lo habitual, </t>
  </si>
  <si>
    <t>Si buscó atención ¿Dónde buscó atención o tratamiento?</t>
  </si>
  <si>
    <t xml:space="preserve">Si le dio algo más, ¿Qué más le dio para tratar la diarrea? </t>
  </si>
  <si>
    <t xml:space="preserve"> tenido diarrea? Y, si fue así, ¿había sangre en las heces?</t>
  </si>
  <si>
    <t>casi igual, más que lo habitual o nada?</t>
  </si>
  <si>
    <t xml:space="preserve">Entrevistador: si es MENOS indague: ¿se le dio de comer </t>
  </si>
  <si>
    <t xml:space="preserve">mucho menos que lo habitual o un poco menos de lo </t>
  </si>
  <si>
    <r>
      <t xml:space="preserve">1. </t>
    </r>
    <r>
      <rPr>
        <sz val="8"/>
        <color indexed="8"/>
        <rFont val="Calibri"/>
        <family val="2"/>
      </rPr>
      <t>Hospital público MINSA</t>
    </r>
  </si>
  <si>
    <r>
      <t xml:space="preserve">1. </t>
    </r>
    <r>
      <rPr>
        <sz val="8"/>
        <color indexed="8"/>
        <rFont val="Calibri"/>
        <family val="2"/>
      </rPr>
      <t>Antibiótico (pastilla, tableta o jarabe)</t>
    </r>
  </si>
  <si>
    <r>
      <t xml:space="preserve">1. </t>
    </r>
    <r>
      <rPr>
        <sz val="8"/>
        <color indexed="8"/>
        <rFont val="Calibri"/>
        <family val="2"/>
      </rPr>
      <t>Sí, diarrea con sangre</t>
    </r>
  </si>
  <si>
    <t xml:space="preserve">habitual? </t>
  </si>
  <si>
    <r>
      <t xml:space="preserve">2. </t>
    </r>
    <r>
      <rPr>
        <sz val="8"/>
        <color indexed="8"/>
        <rFont val="Calibri"/>
        <family val="2"/>
      </rPr>
      <t>Hospital público CSS</t>
    </r>
  </si>
  <si>
    <r>
      <t xml:space="preserve">2. </t>
    </r>
    <r>
      <rPr>
        <sz val="8"/>
        <color indexed="8"/>
        <rFont val="Calibri"/>
        <family val="2"/>
      </rPr>
      <t>Antimotilidad/antidiarreico (pastilla o jarabe)</t>
    </r>
  </si>
  <si>
    <r>
      <t xml:space="preserve">2. </t>
    </r>
    <r>
      <rPr>
        <sz val="8"/>
        <color indexed="8"/>
        <rFont val="Calibri"/>
        <family val="2"/>
      </rPr>
      <t>Sí, diarrea sin sangre</t>
    </r>
  </si>
  <si>
    <r>
      <t xml:space="preserve">1. </t>
    </r>
    <r>
      <rPr>
        <sz val="8"/>
        <color indexed="8"/>
        <rFont val="Calibri"/>
        <family val="2"/>
      </rPr>
      <t>Nada de comer/se interrumpió la alimentación</t>
    </r>
  </si>
  <si>
    <r>
      <t xml:space="preserve">3. </t>
    </r>
    <r>
      <rPr>
        <sz val="8"/>
        <color indexed="8"/>
        <rFont val="Calibri"/>
        <family val="2"/>
      </rPr>
      <t>ULAPS/CAPPS</t>
    </r>
  </si>
  <si>
    <r>
      <t xml:space="preserve">3. </t>
    </r>
    <r>
      <rPr>
        <sz val="8"/>
        <color indexed="8"/>
        <rFont val="Calibri"/>
        <family val="2"/>
      </rPr>
      <t>Zinc (pastilla, tableta o jarabe)</t>
    </r>
  </si>
  <si>
    <r>
      <t xml:space="preserve">3. </t>
    </r>
    <r>
      <rPr>
        <sz val="8"/>
        <color indexed="8"/>
        <rFont val="Calibri"/>
        <family val="2"/>
      </rPr>
      <t>Sin diarrea (FIN)</t>
    </r>
  </si>
  <si>
    <t>(--&gt; ir a modulo Alimentacion)</t>
  </si>
  <si>
    <r>
      <t xml:space="preserve">2. </t>
    </r>
    <r>
      <rPr>
        <sz val="8"/>
        <color indexed="8"/>
        <rFont val="Calibri"/>
        <family val="2"/>
      </rPr>
      <t>Mucho menos</t>
    </r>
  </si>
  <si>
    <r>
      <t xml:space="preserve">4. </t>
    </r>
    <r>
      <rPr>
        <sz val="8"/>
        <color indexed="8"/>
        <rFont val="Calibri"/>
        <family val="2"/>
      </rPr>
      <t>Policlínica de la CSS</t>
    </r>
  </si>
  <si>
    <r>
      <t xml:space="preserve">4. </t>
    </r>
    <r>
      <rPr>
        <sz val="8"/>
        <color indexed="8"/>
        <rFont val="Calibri"/>
        <family val="2"/>
      </rPr>
      <t>Otro (no antibiótico, antimotilidad/antidiarreico)</t>
    </r>
  </si>
  <si>
    <r>
      <t xml:space="preserve">88. </t>
    </r>
    <r>
      <rPr>
        <sz val="8"/>
        <color indexed="8"/>
        <rFont val="Calibri"/>
        <family val="2"/>
      </rPr>
      <t>No sabe /No recuerda (FIN)</t>
    </r>
  </si>
  <si>
    <r>
      <t xml:space="preserve">3. </t>
    </r>
    <r>
      <rPr>
        <sz val="8"/>
        <color indexed="8"/>
        <rFont val="Calibri"/>
        <family val="2"/>
      </rPr>
      <t>Un poco menos</t>
    </r>
  </si>
  <si>
    <r>
      <t xml:space="preserve">5. </t>
    </r>
    <r>
      <rPr>
        <sz val="8"/>
        <color indexed="8"/>
        <rFont val="Calibri"/>
        <family val="2"/>
      </rPr>
      <t>Unidad de salud pública</t>
    </r>
  </si>
  <si>
    <r>
      <t xml:space="preserve">5. </t>
    </r>
    <r>
      <rPr>
        <sz val="8"/>
        <color indexed="8"/>
        <rFont val="Calibri"/>
        <family val="2"/>
      </rPr>
      <t>Antibiótico (inyección)</t>
    </r>
  </si>
  <si>
    <r>
      <t xml:space="preserve">99. </t>
    </r>
    <r>
      <rPr>
        <sz val="8"/>
        <color indexed="8"/>
        <rFont val="Calibri"/>
        <family val="2"/>
      </rPr>
      <t>Se negó a responder (FIN)</t>
    </r>
  </si>
  <si>
    <r>
      <t xml:space="preserve">4. </t>
    </r>
    <r>
      <rPr>
        <sz val="8"/>
        <color indexed="8"/>
        <rFont val="Calibri"/>
        <family val="2"/>
      </rPr>
      <t>Casi igual</t>
    </r>
  </si>
  <si>
    <r>
      <t xml:space="preserve">6. </t>
    </r>
    <r>
      <rPr>
        <sz val="8"/>
        <color indexed="8"/>
        <rFont val="Calibri"/>
        <family val="2"/>
      </rPr>
      <t>Clínica/centro de salud público</t>
    </r>
  </si>
  <si>
    <r>
      <t xml:space="preserve">6. </t>
    </r>
    <r>
      <rPr>
        <sz val="8"/>
        <color indexed="8"/>
        <rFont val="Calibri"/>
        <family val="2"/>
      </rPr>
      <t>No antibiótico (inyección)</t>
    </r>
  </si>
  <si>
    <r>
      <t xml:space="preserve">5. </t>
    </r>
    <r>
      <rPr>
        <sz val="8"/>
        <color indexed="8"/>
        <rFont val="Calibri"/>
        <family val="2"/>
      </rPr>
      <t>Más</t>
    </r>
  </si>
  <si>
    <r>
      <t xml:space="preserve">7. </t>
    </r>
    <r>
      <rPr>
        <sz val="8"/>
        <color indexed="8"/>
        <rFont val="Calibri"/>
        <family val="2"/>
      </rPr>
      <t>Clínica móvil pública</t>
    </r>
  </si>
  <si>
    <r>
      <t xml:space="preserve">7. </t>
    </r>
    <r>
      <rPr>
        <sz val="8"/>
        <color indexed="8"/>
        <rFont val="Calibri"/>
        <family val="2"/>
      </rPr>
      <t>Píldora, inyección Jarabe desconocido</t>
    </r>
  </si>
  <si>
    <r>
      <t xml:space="preserve">88. </t>
    </r>
    <r>
      <rPr>
        <sz val="8"/>
        <color indexed="8"/>
        <rFont val="Calibri"/>
        <family val="2"/>
      </rPr>
      <t>No sabe/ No responde</t>
    </r>
  </si>
  <si>
    <r>
      <t xml:space="preserve">8. </t>
    </r>
    <r>
      <rPr>
        <sz val="8"/>
        <color indexed="8"/>
        <rFont val="Calibri"/>
        <family val="2"/>
      </rPr>
      <t>Otro centro de salud público</t>
    </r>
  </si>
  <si>
    <r>
      <t xml:space="preserve">8. </t>
    </r>
    <r>
      <rPr>
        <sz val="8"/>
        <color indexed="8"/>
        <rFont val="Calibri"/>
        <family val="2"/>
      </rPr>
      <t>Remedio casero/medicamento a base de hierbas</t>
    </r>
  </si>
  <si>
    <r>
      <t xml:space="preserve">9. </t>
    </r>
    <r>
      <rPr>
        <sz val="8"/>
        <color indexed="8"/>
        <rFont val="Calibri"/>
        <family val="2"/>
      </rPr>
      <t>Hospital privado</t>
    </r>
  </si>
  <si>
    <r>
      <t xml:space="preserve">9. </t>
    </r>
    <r>
      <rPr>
        <sz val="8"/>
        <color indexed="8"/>
        <rFont val="Calibri"/>
        <family val="2"/>
      </rPr>
      <t>Jarabe desconocido</t>
    </r>
  </si>
  <si>
    <t xml:space="preserve">Durante los días que [NOMBRE DEL NIÑO o NIÑA] tuvo diarrea </t>
  </si>
  <si>
    <r>
      <t xml:space="preserve">10. </t>
    </r>
    <r>
      <rPr>
        <sz val="8"/>
        <color indexed="8"/>
        <rFont val="Calibri"/>
        <family val="2"/>
      </rPr>
      <t>Clínica/centro de salud privado</t>
    </r>
  </si>
  <si>
    <t>le dio de beber líquidos (incluida la leche materna)?</t>
  </si>
  <si>
    <r>
      <t xml:space="preserve">11. </t>
    </r>
    <r>
      <rPr>
        <sz val="8"/>
        <color indexed="8"/>
        <rFont val="Calibri"/>
        <family val="2"/>
      </rPr>
      <t>Consultorio privado</t>
    </r>
  </si>
  <si>
    <r>
      <t xml:space="preserve">12. </t>
    </r>
    <r>
      <rPr>
        <sz val="8"/>
        <color indexed="8"/>
        <rFont val="Calibri"/>
        <family val="2"/>
      </rPr>
      <t>Clínica móvil privada</t>
    </r>
  </si>
  <si>
    <r>
      <t xml:space="preserve">1. </t>
    </r>
    <r>
      <rPr>
        <sz val="8"/>
        <color indexed="8"/>
        <rFont val="Calibri"/>
        <family val="2"/>
      </rPr>
      <t>Si</t>
    </r>
  </si>
  <si>
    <t>¿Buscó atención o tratamiento para la diarrea del</t>
  </si>
  <si>
    <r>
      <t xml:space="preserve">13. </t>
    </r>
    <r>
      <rPr>
        <sz val="8"/>
        <color indexed="8"/>
        <rFont val="Calibri"/>
        <family val="2"/>
      </rPr>
      <t>Otro centro de salud privado</t>
    </r>
  </si>
  <si>
    <r>
      <t xml:space="preserve">2. </t>
    </r>
    <r>
      <rPr>
        <sz val="8"/>
        <color indexed="8"/>
        <rFont val="Calibri"/>
        <family val="2"/>
      </rPr>
      <t>No (PASE A PREGUNTA 4)</t>
    </r>
  </si>
  <si>
    <t xml:space="preserve"> niño en las últimas dos semanas?</t>
  </si>
  <si>
    <r>
      <t>1</t>
    </r>
    <r>
      <rPr>
        <sz val="8"/>
        <color indexed="8"/>
        <rFont val="Calibri"/>
        <family val="2"/>
      </rPr>
      <t>4. Farmacia</t>
    </r>
  </si>
  <si>
    <r>
      <t xml:space="preserve">88. </t>
    </r>
    <r>
      <rPr>
        <sz val="8"/>
        <color indexed="8"/>
        <rFont val="Calibri"/>
        <family val="2"/>
      </rPr>
      <t>No sabe/ No responde (PASE A PREGUNTA 4)</t>
    </r>
  </si>
  <si>
    <r>
      <t xml:space="preserve">15. </t>
    </r>
    <r>
      <rPr>
        <sz val="8"/>
        <color indexed="8"/>
        <rFont val="Calibri"/>
        <family val="2"/>
      </rPr>
      <t>Asistente o promotor de salud+M38</t>
    </r>
  </si>
  <si>
    <t>Si tomó zinc ¿Durante cuántos días tomó zinc?</t>
  </si>
  <si>
    <r>
      <t xml:space="preserve">99. </t>
    </r>
    <r>
      <rPr>
        <sz val="8"/>
        <color indexed="8"/>
        <rFont val="Calibri"/>
        <family val="2"/>
      </rPr>
      <t>Se negó a responder (PASE A PREGUNTA 4)</t>
    </r>
  </si>
  <si>
    <r>
      <t xml:space="preserve">16. </t>
    </r>
    <r>
      <rPr>
        <sz val="8"/>
        <color indexed="8"/>
        <rFont val="Calibri"/>
        <family val="2"/>
      </rPr>
      <t>Médico tradicional o partera</t>
    </r>
  </si>
  <si>
    <r>
      <t xml:space="preserve">1. </t>
    </r>
    <r>
      <rPr>
        <sz val="8"/>
        <color indexed="8"/>
        <rFont val="Calibri"/>
        <family val="2"/>
      </rPr>
      <t>Sí (PASAR A PREGUNTA 8)</t>
    </r>
  </si>
  <si>
    <r>
      <t xml:space="preserve">66. </t>
    </r>
    <r>
      <rPr>
        <sz val="8"/>
        <color indexed="8"/>
        <rFont val="Calibri"/>
        <family val="2"/>
      </rPr>
      <t>Otros</t>
    </r>
  </si>
  <si>
    <t>INGRESE LA CANTIDAD DE DÍAS:</t>
  </si>
  <si>
    <r>
      <t xml:space="preserve">88. </t>
    </r>
    <r>
      <rPr>
        <sz val="8"/>
        <color indexed="8"/>
        <rFont val="Calibri"/>
        <family val="2"/>
      </rPr>
      <t>No sabe/ No responde (PASAR A PREGUNTA 9)</t>
    </r>
  </si>
  <si>
    <t xml:space="preserve">Si le dio de beber líquidos ¿Le dio de beber menos de lo habitual, </t>
  </si>
  <si>
    <r>
      <t xml:space="preserve">99. </t>
    </r>
    <r>
      <rPr>
        <sz val="8"/>
        <color indexed="8"/>
        <rFont val="Calibri"/>
        <family val="2"/>
      </rPr>
      <t>Se negó a responder (PASAR A PREGUNTA 9)</t>
    </r>
  </si>
  <si>
    <t>casi la misma cantidad o más que lo habitual?</t>
  </si>
  <si>
    <t xml:space="preserve">En las últimas dos semanas, ¿fue  [NOMBRE DEL NIÑO o NIÑA]  </t>
  </si>
  <si>
    <t xml:space="preserve">Entrevistador: Si es MENOS, explorar: ¿Le dio de beber mucho </t>
  </si>
  <si>
    <t xml:space="preserve">admitido(a) </t>
  </si>
  <si>
    <t xml:space="preserve">menos que lo habitual o un poco menos de lo habitual? </t>
  </si>
  <si>
    <t xml:space="preserve">¿Le dio a [NOMBRE DEL NIÑO o NIÑA] algunas de las siguientes bebidas </t>
  </si>
  <si>
    <t>en el hospital para tratar esta diarrea?</t>
  </si>
  <si>
    <t xml:space="preserve">Si NO buscó atención ¿Existe algún motivo en particular por el </t>
  </si>
  <si>
    <t>en algún momento desde que comenzó a tener diarrea?</t>
  </si>
  <si>
    <r>
      <t xml:space="preserve">1. </t>
    </r>
    <r>
      <rPr>
        <sz val="8"/>
        <color indexed="8"/>
        <rFont val="Calibri"/>
        <family val="2"/>
      </rPr>
      <t>Nada de beber</t>
    </r>
  </si>
  <si>
    <t>cual no buscó atención?¿Cuáles son esos motivos?</t>
  </si>
  <si>
    <t>(SELECCIONE TODAS LAS OPCIONES QUE CORRESPONDAN)</t>
  </si>
  <si>
    <t>1. Sí</t>
  </si>
  <si>
    <t>1. Sales de rehidratación oral en sobre [NOMBRE LOCAL]</t>
  </si>
  <si>
    <r>
      <t xml:space="preserve">1. </t>
    </r>
    <r>
      <rPr>
        <sz val="8"/>
        <color indexed="8"/>
        <rFont val="Calibri"/>
        <family val="2"/>
      </rPr>
      <t>No estaba tan enfermo</t>
    </r>
  </si>
  <si>
    <r>
      <t xml:space="preserve">2. </t>
    </r>
    <r>
      <rPr>
        <sz val="8"/>
        <color indexed="8"/>
        <rFont val="Calibri"/>
        <family val="2"/>
      </rPr>
      <t>Traté a mi hijo en el hogar</t>
    </r>
  </si>
  <si>
    <r>
      <t xml:space="preserve">2. </t>
    </r>
    <r>
      <rPr>
        <sz val="8"/>
        <color indexed="8"/>
        <rFont val="Calibri"/>
        <family val="2"/>
      </rPr>
      <t>Sales de rehidratación oral pre-envasadas (Suero oral)</t>
    </r>
  </si>
  <si>
    <r>
      <t xml:space="preserve">3. </t>
    </r>
    <r>
      <rPr>
        <sz val="8"/>
        <color indexed="8"/>
        <rFont val="Calibri"/>
        <family val="2"/>
      </rPr>
      <t>La atención es demasiado costosa</t>
    </r>
  </si>
  <si>
    <r>
      <t xml:space="preserve">3. </t>
    </r>
    <r>
      <rPr>
        <sz val="8"/>
        <color indexed="8"/>
        <rFont val="Calibri"/>
        <family val="2"/>
      </rPr>
      <t>Fluido casero recomendado por las autoridades de salud</t>
    </r>
  </si>
  <si>
    <r>
      <t xml:space="preserve">4. </t>
    </r>
    <r>
      <rPr>
        <sz val="8"/>
        <color indexed="8"/>
        <rFont val="Calibri"/>
        <family val="2"/>
      </rPr>
      <t>El centro está a demasiada distancia</t>
    </r>
  </si>
  <si>
    <r>
      <t xml:space="preserve">5. </t>
    </r>
    <r>
      <rPr>
        <sz val="8"/>
        <color indexed="8"/>
        <rFont val="Calibri"/>
        <family val="2"/>
      </rPr>
      <t>No podía encontrar el transporte</t>
    </r>
  </si>
  <si>
    <r>
      <t xml:space="preserve">6. </t>
    </r>
    <r>
      <rPr>
        <sz val="8"/>
        <color indexed="8"/>
        <rFont val="Calibri"/>
        <family val="2"/>
      </rPr>
      <t>No podía pagar el transporte</t>
    </r>
  </si>
  <si>
    <t xml:space="preserve">Si, si ¿En total, cuántos días estuvo hospitalizado en las </t>
  </si>
  <si>
    <r>
      <t xml:space="preserve">7. </t>
    </r>
    <r>
      <rPr>
        <sz val="8"/>
        <color indexed="8"/>
        <rFont val="Calibri"/>
        <family val="2"/>
      </rPr>
      <t>No sabía dónde ir</t>
    </r>
  </si>
  <si>
    <t>últimas dos semanas? _____</t>
  </si>
  <si>
    <r>
      <t xml:space="preserve">8. </t>
    </r>
    <r>
      <rPr>
        <sz val="8"/>
        <color indexed="8"/>
        <rFont val="Calibri"/>
        <family val="2"/>
      </rPr>
      <t>La estructura del centro es deficiente</t>
    </r>
  </si>
  <si>
    <t>le dio de comer?</t>
  </si>
  <si>
    <r>
      <t xml:space="preserve">9. </t>
    </r>
    <r>
      <rPr>
        <sz val="8"/>
        <color indexed="8"/>
        <rFont val="Calibri"/>
        <family val="2"/>
      </rPr>
      <t>El centro no tiene suficientes medicamentos</t>
    </r>
  </si>
  <si>
    <t>¿Durante cuántos días realizó este tratamiento?</t>
  </si>
  <si>
    <r>
      <t xml:space="preserve">10. </t>
    </r>
    <r>
      <rPr>
        <sz val="8"/>
        <color indexed="8"/>
        <rFont val="Calibri"/>
        <family val="2"/>
      </rPr>
      <t>El centro no está bien equipado</t>
    </r>
  </si>
  <si>
    <r>
      <t xml:space="preserve">2. </t>
    </r>
    <r>
      <rPr>
        <sz val="8"/>
        <color indexed="8"/>
        <rFont val="Calibri"/>
        <family val="2"/>
      </rPr>
      <t>No (PASE A PREGUNTA 6)</t>
    </r>
  </si>
  <si>
    <r>
      <t xml:space="preserve">11. </t>
    </r>
    <r>
      <rPr>
        <sz val="8"/>
        <color indexed="8"/>
        <rFont val="Calibri"/>
        <family val="2"/>
      </rPr>
      <t>Es difícil tratar con el personal del centro</t>
    </r>
  </si>
  <si>
    <r>
      <t xml:space="preserve">88. </t>
    </r>
    <r>
      <rPr>
        <sz val="8"/>
        <color indexed="8"/>
        <rFont val="Calibri"/>
        <family val="2"/>
      </rPr>
      <t>No sabe/ No responde (PASE A PREGUNTA 6)</t>
    </r>
  </si>
  <si>
    <t>12. El personal del centro no está bien informado</t>
  </si>
  <si>
    <r>
      <t xml:space="preserve">99. </t>
    </r>
    <r>
      <rPr>
        <sz val="8"/>
        <color indexed="8"/>
        <rFont val="Calibri"/>
        <family val="2"/>
      </rPr>
      <t>Se negó a responder (PASE A PREGUNTA 6)</t>
    </r>
  </si>
  <si>
    <r>
      <t xml:space="preserve">13. </t>
    </r>
    <r>
      <rPr>
        <sz val="8"/>
        <color indexed="8"/>
        <rFont val="Calibri"/>
        <family val="2"/>
      </rPr>
      <t>No confía en el personal</t>
    </r>
  </si>
  <si>
    <r>
      <t xml:space="preserve">14. </t>
    </r>
    <r>
      <rPr>
        <sz val="8"/>
        <color indexed="8"/>
        <rFont val="Calibri"/>
        <family val="2"/>
      </rPr>
      <t>Me habían tratado mal con anterioridad</t>
    </r>
  </si>
  <si>
    <r>
      <t xml:space="preserve">15. </t>
    </r>
    <r>
      <rPr>
        <sz val="8"/>
        <color indexed="8"/>
        <rFont val="Calibri"/>
        <family val="2"/>
      </rPr>
      <t>Lo intenté, pero me negaron la atención</t>
    </r>
  </si>
  <si>
    <t>¿Le dio algo (más) para tratar la diarrea?</t>
  </si>
  <si>
    <r>
      <t xml:space="preserve">16. </t>
    </r>
    <r>
      <rPr>
        <sz val="8"/>
        <color indexed="8"/>
        <rFont val="Calibri"/>
        <family val="2"/>
      </rPr>
      <t>No puede obtener autorización para ir al médico</t>
    </r>
  </si>
  <si>
    <t>(SELECCCIONE UNA OPCIÓN)</t>
  </si>
  <si>
    <r>
      <t xml:space="preserve">17. </t>
    </r>
    <r>
      <rPr>
        <sz val="8"/>
        <color indexed="8"/>
        <rFont val="Calibri"/>
        <family val="2"/>
      </rPr>
      <t>No quiere ir sola</t>
    </r>
  </si>
  <si>
    <r>
      <t xml:space="preserve">18. </t>
    </r>
    <r>
      <rPr>
        <sz val="8"/>
        <color indexed="8"/>
        <rFont val="Calibri"/>
        <family val="2"/>
      </rPr>
      <t>Demasiado ocupada con  otros compromisos</t>
    </r>
  </si>
  <si>
    <r>
      <t xml:space="preserve">19. </t>
    </r>
    <r>
      <rPr>
        <sz val="8"/>
        <color indexed="8"/>
        <rFont val="Calibri"/>
        <family val="2"/>
      </rPr>
      <t>Creencias religiosas/culturales</t>
    </r>
  </si>
  <si>
    <r>
      <t xml:space="preserve">2. </t>
    </r>
    <r>
      <rPr>
        <sz val="8"/>
        <color indexed="8"/>
        <rFont val="Calibri"/>
        <family val="2"/>
      </rPr>
      <t>No (PASE A PREGUNTA 14)</t>
    </r>
  </si>
  <si>
    <r>
      <t xml:space="preserve">10. </t>
    </r>
    <r>
      <rPr>
        <sz val="8"/>
        <color indexed="8"/>
        <rFont val="Calibri"/>
        <family val="2"/>
      </rPr>
      <t>No había personal en el centro cuando lo visité</t>
    </r>
  </si>
  <si>
    <r>
      <t xml:space="preserve">88. </t>
    </r>
    <r>
      <rPr>
        <sz val="8"/>
        <color indexed="8"/>
        <rFont val="Calibri"/>
        <family val="2"/>
      </rPr>
      <t>No sabe/ No responde (PASE A PREGUNTA 14)</t>
    </r>
  </si>
  <si>
    <r>
      <t xml:space="preserve">66. </t>
    </r>
    <r>
      <rPr>
        <sz val="8"/>
        <color indexed="8"/>
        <rFont val="Calibri"/>
        <family val="2"/>
      </rPr>
      <t>Otro, especificar:</t>
    </r>
  </si>
  <si>
    <r>
      <t xml:space="preserve">99. </t>
    </r>
    <r>
      <rPr>
        <sz val="8"/>
        <color indexed="8"/>
        <rFont val="Calibri"/>
        <family val="2"/>
      </rPr>
      <t>Se negó a responder (PASE A PREGUNTA 14)</t>
    </r>
  </si>
  <si>
    <t>Desde ésta misma hora del día de ayer ¿Ha tomado o comido algo?</t>
  </si>
  <si>
    <t xml:space="preserve">Quisiera que me contara todo lo que su niño comió el día de ayer o por la noche, ya sea en casa o fuera. </t>
  </si>
  <si>
    <t>Durante el día o la noche de ayer, su niño comió alimentos sólidos, semi-sólidos o bandos?</t>
  </si>
  <si>
    <t xml:space="preserve">Cuántas veces en el día su niño comió alimentos sólidos o </t>
  </si>
  <si>
    <t>Ayer o anoche, ¿consumió su niño Crema Nutricional?</t>
  </si>
  <si>
    <r>
      <t xml:space="preserve">1. </t>
    </r>
    <r>
      <rPr>
        <sz val="8"/>
        <color indexed="8"/>
        <rFont val="Calibri"/>
        <family val="2"/>
      </rPr>
      <t>La madre</t>
    </r>
  </si>
  <si>
    <t xml:space="preserve">a. Cuando el niño se despertó por la mañana comió algo a esa hora? Si, si qué fue lo que comió </t>
  </si>
  <si>
    <t xml:space="preserve">semisólidos </t>
  </si>
  <si>
    <t xml:space="preserve">Entrevistador: Muestre los tipos más comunes de hierro en </t>
  </si>
  <si>
    <r>
      <t xml:space="preserve">2. </t>
    </r>
    <r>
      <rPr>
        <sz val="8"/>
        <color indexed="8"/>
        <rFont val="Calibri"/>
        <family val="2"/>
      </rPr>
      <t>Una abuela</t>
    </r>
  </si>
  <si>
    <t xml:space="preserve">(MARQUE LA RESPUESTA EN LA TABLA). ¿Algo más? (CONTINÚE HASTA QUE LA MADRE O CUIDADOR NO TENGA NADA </t>
  </si>
  <si>
    <t xml:space="preserve">(no líquidos) durante el día o la noche de ayer? </t>
  </si>
  <si>
    <t>comprimidos/chispitas/jarabes.</t>
  </si>
  <si>
    <r>
      <t xml:space="preserve">3. </t>
    </r>
    <r>
      <rPr>
        <sz val="8"/>
        <color indexed="8"/>
        <rFont val="Calibri"/>
        <family val="2"/>
      </rPr>
      <t>Una hermana</t>
    </r>
  </si>
  <si>
    <t xml:space="preserve">MÁS QUE DECIR A ESA HORA).  </t>
  </si>
  <si>
    <r>
      <t xml:space="preserve">4. </t>
    </r>
    <r>
      <rPr>
        <sz val="8"/>
        <color indexed="8"/>
        <rFont val="Calibri"/>
        <family val="2"/>
      </rPr>
      <t>Una tía</t>
    </r>
  </si>
  <si>
    <t xml:space="preserve">b. ¿Qué hizo su niño después de despertar? ¿Comió algo a esa hora? Si, si qué fue lo que comió </t>
  </si>
  <si>
    <t>NUMERO DE VECES=</t>
  </si>
  <si>
    <r>
      <t xml:space="preserve">5. </t>
    </r>
    <r>
      <rPr>
        <sz val="8"/>
        <color indexed="8"/>
        <rFont val="Calibri"/>
        <family val="2"/>
      </rPr>
      <t>Una vecina/amiga</t>
    </r>
  </si>
  <si>
    <t xml:space="preserve">(MARQUE LA RESPUESTA EN LA TABLA). ¿Algo más? (CONTINÚE HASTA QUE LA MADRE O CUIDADOR </t>
  </si>
  <si>
    <r>
      <t xml:space="preserve">6. </t>
    </r>
    <r>
      <rPr>
        <sz val="8"/>
        <color indexed="8"/>
        <rFont val="Calibri"/>
        <family val="2"/>
      </rPr>
      <t>El esposo/compañero</t>
    </r>
  </si>
  <si>
    <t xml:space="preserve">LLEGUE A LA HORA DE ALMUERZO).  </t>
  </si>
  <si>
    <r>
      <t xml:space="preserve">66. </t>
    </r>
    <r>
      <rPr>
        <sz val="8"/>
        <color indexed="8"/>
        <rFont val="Calibri"/>
        <family val="2"/>
      </rPr>
      <t>Otro, especifique:____________________________</t>
    </r>
  </si>
  <si>
    <t xml:space="preserve">¿A qué edad le dio al niño su primer alimento o comida </t>
  </si>
  <si>
    <t xml:space="preserve">c. ¿Comió algo durante el mediodía? Si, si qué fue lo que comió (MARQUE LA RESPUESTA EN LA TABLA). ¿Algo más? </t>
  </si>
  <si>
    <t>Alimento</t>
  </si>
  <si>
    <t>(sólidos o semisólidos)?</t>
  </si>
  <si>
    <t>(CONTINÚE HASTA QUE LA MADRE O CUIDADOR LLEGUE A LA NOCHE).</t>
  </si>
  <si>
    <t>Pecho/ Leche materna</t>
  </si>
  <si>
    <t xml:space="preserve">Ayer o anoche, ¿consumió su niño hierro en </t>
  </si>
  <si>
    <r>
      <t xml:space="preserve">1. </t>
    </r>
    <r>
      <rPr>
        <sz val="8"/>
        <color indexed="8"/>
        <rFont val="Calibri"/>
        <family val="2"/>
      </rPr>
      <t>Menos de 1 mes</t>
    </r>
  </si>
  <si>
    <t>Leche materna en biberón, taza o cuchara</t>
  </si>
  <si>
    <t>pastillas/tabletas/jarabe o chispitas?</t>
  </si>
  <si>
    <r>
      <t xml:space="preserve">2. </t>
    </r>
    <r>
      <rPr>
        <sz val="8"/>
        <color indexed="8"/>
        <rFont val="Calibri"/>
        <family val="2"/>
      </rPr>
      <t>Al mes 2</t>
    </r>
  </si>
  <si>
    <t xml:space="preserve">d. ¿Comió algo durante la noche? Si, si qué fue lo que comió (MARQUE LA RESPUESTA EN LA TABLA). ¿Algo más? </t>
  </si>
  <si>
    <t xml:space="preserve">Entrevistador: Indique los tipos más comunes de hierro en </t>
  </si>
  <si>
    <t>Si sí, ¿cuánto consumió?</t>
  </si>
  <si>
    <t>¿Está esta persona en la casa?</t>
  </si>
  <si>
    <r>
      <t xml:space="preserve">3. </t>
    </r>
    <r>
      <rPr>
        <sz val="8"/>
        <color indexed="8"/>
        <rFont val="Calibri"/>
        <family val="2"/>
      </rPr>
      <t>Al mes 3</t>
    </r>
  </si>
  <si>
    <t xml:space="preserve">(CONTINÚE HASTA QUE LA MADRE O CUIDADOR LLEGUE HASTA LA HORA QUE EL NIÑO SE DESPERTÓ AL DIA SIGUIENTE).  </t>
  </si>
  <si>
    <t>Leche de fórmula como [insertar ejemplos de marcas locales]</t>
  </si>
  <si>
    <t>REGISTRE CANTIDAD DE POLVO EN GRAMOS =</t>
  </si>
  <si>
    <r>
      <t xml:space="preserve">4. </t>
    </r>
    <r>
      <rPr>
        <sz val="8"/>
        <color indexed="8"/>
        <rFont val="Calibri"/>
        <family val="2"/>
      </rPr>
      <t>Al mes 4</t>
    </r>
  </si>
  <si>
    <t>Leche en polvo o fresca</t>
  </si>
  <si>
    <r>
      <t xml:space="preserve">2. </t>
    </r>
    <r>
      <rPr>
        <sz val="8"/>
        <color indexed="8"/>
        <rFont val="Calibri"/>
        <family val="2"/>
      </rPr>
      <t>No (PASAR A PREGUNTA X)</t>
    </r>
  </si>
  <si>
    <r>
      <t xml:space="preserve">5. </t>
    </r>
    <r>
      <rPr>
        <sz val="8"/>
        <color indexed="8"/>
        <rFont val="Calibri"/>
        <family val="2"/>
      </rPr>
      <t>Al mes 5</t>
    </r>
  </si>
  <si>
    <t>Leche fortificada con hierro</t>
  </si>
  <si>
    <r>
      <t xml:space="preserve">6. </t>
    </r>
    <r>
      <rPr>
        <sz val="8"/>
        <color indexed="8"/>
        <rFont val="Calibri"/>
        <family val="2"/>
      </rPr>
      <t>Al mes 6</t>
    </r>
  </si>
  <si>
    <t>Si se utilizaron condimentos, marque la línea de condimentos.</t>
  </si>
  <si>
    <t>Jugos o bebidas a base de jugos</t>
  </si>
  <si>
    <r>
      <t xml:space="preserve">77. </t>
    </r>
    <r>
      <rPr>
        <sz val="8"/>
        <color indexed="8"/>
        <rFont val="Calibri"/>
        <family val="2"/>
      </rPr>
      <t>No aplica/No procede (PASE A PREGUNTA 11)</t>
    </r>
  </si>
  <si>
    <t>Caldo o sopa (pollo, res, verduras)</t>
  </si>
  <si>
    <r>
      <t xml:space="preserve">88. </t>
    </r>
    <r>
      <rPr>
        <sz val="8"/>
        <color indexed="8"/>
        <rFont val="Calibri"/>
        <family val="2"/>
      </rPr>
      <t>No sabe/No recuerda (PASE A PREGUNTA 11)</t>
    </r>
  </si>
  <si>
    <t>Yogurt</t>
  </si>
  <si>
    <t xml:space="preserve">¿A qué edad le dio al niño líquidos diferentes a la leche </t>
  </si>
  <si>
    <t>Papilla líquida [insertar nombre de ejemplos locales]</t>
  </si>
  <si>
    <t>materna por primera vez?</t>
  </si>
  <si>
    <t>Té o Café</t>
  </si>
  <si>
    <t>Soda</t>
  </si>
  <si>
    <t>Algún otro líquido [listar otros líquidos locales]</t>
  </si>
  <si>
    <r>
      <t>3</t>
    </r>
    <r>
      <rPr>
        <sz val="8"/>
        <color indexed="8"/>
        <rFont val="Calibri"/>
        <family val="2"/>
      </rPr>
      <t>.  mes 3</t>
    </r>
  </si>
  <si>
    <t>Nutricrema o crema nutricional</t>
  </si>
  <si>
    <r>
      <t xml:space="preserve">1. </t>
    </r>
    <r>
      <rPr>
        <sz val="8"/>
        <color indexed="8"/>
        <rFont val="Calibri"/>
        <family val="2"/>
      </rPr>
      <t>Fruta</t>
    </r>
  </si>
  <si>
    <t>Alimentos para bebés fortificados (p. ej., Cerelac y Nestum)</t>
  </si>
  <si>
    <r>
      <t xml:space="preserve">2. </t>
    </r>
    <r>
      <rPr>
        <sz val="8"/>
        <color indexed="8"/>
        <rFont val="Calibri"/>
        <family val="2"/>
      </rPr>
      <t>Verdura</t>
    </r>
  </si>
  <si>
    <t>Cereal de desayuno</t>
  </si>
  <si>
    <r>
      <t xml:space="preserve">3. </t>
    </r>
    <r>
      <rPr>
        <sz val="8"/>
        <color indexed="8"/>
        <rFont val="Calibri"/>
        <family val="2"/>
      </rPr>
      <t xml:space="preserve">Cereal </t>
    </r>
  </si>
  <si>
    <t>Pan, arroz, fideos, avena u otros alimentos hechos con granos</t>
  </si>
  <si>
    <r>
      <t xml:space="preserve">77. </t>
    </r>
    <r>
      <rPr>
        <sz val="8"/>
        <color indexed="8"/>
        <rFont val="Calibri"/>
        <family val="2"/>
      </rPr>
      <t>No aplica/No procede  (PASE A PREGUNTA 6)</t>
    </r>
  </si>
  <si>
    <r>
      <t xml:space="preserve">4. </t>
    </r>
    <r>
      <rPr>
        <sz val="8"/>
        <color indexed="8"/>
        <rFont val="Calibri"/>
        <family val="2"/>
      </rPr>
      <t xml:space="preserve">Leguminosa </t>
    </r>
  </si>
  <si>
    <t>Papas blancas, yuca, camote, ñame, ñampi, otoe u otros tubérculos</t>
  </si>
  <si>
    <r>
      <t xml:space="preserve">88. </t>
    </r>
    <r>
      <rPr>
        <sz val="8"/>
        <color indexed="8"/>
        <rFont val="Calibri"/>
        <family val="2"/>
      </rPr>
      <t>No sabe/No recuerda (PASE A PREGUNTA 6)</t>
    </r>
  </si>
  <si>
    <r>
      <t xml:space="preserve">5. </t>
    </r>
    <r>
      <rPr>
        <sz val="8"/>
        <color indexed="8"/>
        <rFont val="Calibri"/>
        <family val="2"/>
      </rPr>
      <t xml:space="preserve">Carne </t>
    </r>
  </si>
  <si>
    <t>Zanahorias, tomates, melón o cualquier otra fruta o vegetal de color naranja o amarillo en el centro</t>
  </si>
  <si>
    <r>
      <t xml:space="preserve">6. </t>
    </r>
    <r>
      <rPr>
        <sz val="8"/>
        <color indexed="8"/>
        <rFont val="Calibri"/>
        <family val="2"/>
      </rPr>
      <t xml:space="preserve">Víceras </t>
    </r>
  </si>
  <si>
    <t>Cualquier vegetal de hoja verde oscura</t>
  </si>
  <si>
    <r>
      <t xml:space="preserve">7. </t>
    </r>
    <r>
      <rPr>
        <sz val="8"/>
        <color indexed="8"/>
        <rFont val="Calibri"/>
        <family val="2"/>
      </rPr>
      <t xml:space="preserve">Huevo </t>
    </r>
  </si>
  <si>
    <t>Mangos o papayas maduros</t>
  </si>
  <si>
    <r>
      <t xml:space="preserve">8. </t>
    </r>
    <r>
      <rPr>
        <sz val="8"/>
        <color indexed="8"/>
        <rFont val="Calibri"/>
        <family val="2"/>
      </rPr>
      <t xml:space="preserve">Productos lácteos </t>
    </r>
  </si>
  <si>
    <t>Cualquier otra fruta o vegetal</t>
  </si>
  <si>
    <r>
      <t xml:space="preserve">66. </t>
    </r>
    <r>
      <rPr>
        <sz val="8"/>
        <color indexed="8"/>
        <rFont val="Calibri"/>
        <family val="2"/>
      </rPr>
      <t>Otro, especifique ___________________________</t>
    </r>
  </si>
  <si>
    <t>Hígado, riñón, corazón o carne de otros órganos</t>
  </si>
  <si>
    <t xml:space="preserve">¿Cuál fue el primer líquido diferente a la leche materna, </t>
  </si>
  <si>
    <t>Cualquier tipo de carne, como carne de res, de cerdo, de cabra, de pollo o de pato</t>
  </si>
  <si>
    <t xml:space="preserve">que le dio al niño? </t>
  </si>
  <si>
    <t>Pescado o mariscos frescos o disecados</t>
  </si>
  <si>
    <t>1. Agua</t>
  </si>
  <si>
    <t>Frijoles, lentejas, chícharos, maní, nueces o semillas</t>
  </si>
  <si>
    <r>
      <t xml:space="preserve">2. </t>
    </r>
    <r>
      <rPr>
        <sz val="8"/>
        <color indexed="8"/>
        <rFont val="Calibri"/>
        <family val="2"/>
      </rPr>
      <t>Jugo</t>
    </r>
  </si>
  <si>
    <t>Queso u otro alimento hecho con leche</t>
  </si>
  <si>
    <r>
      <t xml:space="preserve">3. </t>
    </r>
    <r>
      <rPr>
        <sz val="8"/>
        <color indexed="8"/>
        <rFont val="Calibri"/>
        <family val="2"/>
      </rPr>
      <t>Formula</t>
    </r>
  </si>
  <si>
    <t xml:space="preserve">En su opinión, generalmente, ¿cómo es el apetito de </t>
  </si>
  <si>
    <t>Chocolate, dulces, golosinas, galletas, pastel</t>
  </si>
  <si>
    <r>
      <t xml:space="preserve">4. </t>
    </r>
    <r>
      <rPr>
        <sz val="8"/>
        <color indexed="8"/>
        <rFont val="Calibri"/>
        <family val="2"/>
      </rPr>
      <t>Te/Mate/Infusión</t>
    </r>
  </si>
  <si>
    <t>[NOMBRE DEL NIÑO] cuando está sano?</t>
  </si>
  <si>
    <t>Condimentos agregados a los alimentos de los niños (p. ej., chile, sal, pimienta, hierbas)</t>
  </si>
  <si>
    <t>(LEA LAS PRIMERAS 3 OPCIONES)</t>
  </si>
  <si>
    <t>Aceite, grasa animal o mantequilla</t>
  </si>
  <si>
    <r>
      <t xml:space="preserve">1. </t>
    </r>
    <r>
      <rPr>
        <sz val="8"/>
        <color indexed="8"/>
        <rFont val="Calibri"/>
        <family val="2"/>
      </rPr>
      <t>Come demasiado</t>
    </r>
  </si>
  <si>
    <t>Caracoles o insectos</t>
  </si>
  <si>
    <t xml:space="preserve">99. Se negó a responder </t>
  </si>
  <si>
    <r>
      <t xml:space="preserve">2. </t>
    </r>
    <r>
      <rPr>
        <sz val="8"/>
        <color indexed="8"/>
        <rFont val="Calibri"/>
        <family val="2"/>
      </rPr>
      <t>Come bien</t>
    </r>
  </si>
  <si>
    <t>Cualquier otro alimento sólido, semisólido o blando</t>
  </si>
  <si>
    <r>
      <t xml:space="preserve">3. </t>
    </r>
    <r>
      <rPr>
        <sz val="8"/>
        <color indexed="8"/>
        <rFont val="Calibri"/>
        <family val="2"/>
      </rPr>
      <t>Come poco</t>
    </r>
  </si>
  <si>
    <r>
      <t xml:space="preserve">1. </t>
    </r>
    <r>
      <rPr>
        <sz val="8"/>
        <color indexed="8"/>
        <rFont val="Calibri"/>
        <family val="2"/>
      </rPr>
      <t>Cucharita</t>
    </r>
  </si>
  <si>
    <r>
      <t xml:space="preserve">2. </t>
    </r>
    <r>
      <rPr>
        <sz val="8"/>
        <color indexed="8"/>
        <rFont val="Calibri"/>
        <family val="2"/>
      </rPr>
      <t>Biberón o pacha</t>
    </r>
  </si>
  <si>
    <r>
      <t xml:space="preserve">3. </t>
    </r>
    <r>
      <rPr>
        <sz val="8"/>
        <color indexed="8"/>
        <rFont val="Calibri"/>
        <family val="2"/>
      </rPr>
      <t>Gotero</t>
    </r>
  </si>
  <si>
    <t xml:space="preserve">Si el niño deja de comer, y usted cree que todavía tiene </t>
  </si>
  <si>
    <r>
      <t xml:space="preserve">4. </t>
    </r>
    <r>
      <rPr>
        <sz val="8"/>
        <color indexed="8"/>
        <rFont val="Calibri"/>
        <family val="2"/>
      </rPr>
      <t>Taza</t>
    </r>
  </si>
  <si>
    <t xml:space="preserve">hambre o que  no ha comido suficiente ¿Qué hace?  </t>
  </si>
  <si>
    <r>
      <t xml:space="preserve">5. </t>
    </r>
    <r>
      <rPr>
        <sz val="8"/>
        <color indexed="8"/>
        <rFont val="Calibri"/>
        <family val="2"/>
      </rPr>
      <t>Jeringa</t>
    </r>
  </si>
  <si>
    <t>1. Lo motiva (con gestos, juegos, palabras)</t>
  </si>
  <si>
    <r>
      <t xml:space="preserve">2. </t>
    </r>
    <r>
      <rPr>
        <sz val="8"/>
        <color indexed="8"/>
        <rFont val="Calibri"/>
        <family val="2"/>
      </rPr>
      <t>No lo motiva</t>
    </r>
  </si>
  <si>
    <t>TENENCIA DE TIERRA</t>
  </si>
  <si>
    <t>Tiene usted tierra para trabajar?</t>
  </si>
  <si>
    <t>Esa tierra la utiliza en</t>
  </si>
  <si>
    <t>Actividad agricola?</t>
  </si>
  <si>
    <t>Actividad pecuaria?</t>
  </si>
  <si>
    <t>No trabaja la tierra?</t>
  </si>
  <si>
    <t>La tierra que estud trabaja es</t>
  </si>
  <si>
    <t>Hectareas</t>
  </si>
  <si>
    <t>1. Propia?</t>
  </si>
  <si>
    <t>2. Sin titulo?</t>
  </si>
  <si>
    <t>3. Alquilada?</t>
  </si>
  <si>
    <t>4. Cedida?</t>
  </si>
  <si>
    <t>PATRIMONIO DEL HOGAR</t>
  </si>
  <si>
    <t>Algun miembro del hogar, tiene negocio?</t>
  </si>
  <si>
    <t>Que tipo de negocio?</t>
  </si>
  <si>
    <t>(Explique)</t>
  </si>
  <si>
    <t>Tiene este hogar ganado vacuno propio?</t>
  </si>
  <si>
    <t>Cuantas cabezas de ganado tiene?</t>
  </si>
  <si>
    <t>Estan secuestrados o embargadas?</t>
  </si>
  <si>
    <t>Tiene este hogar maquinaria agropecuaria propio?</t>
  </si>
  <si>
    <t>Que tipo de maquinaria?</t>
  </si>
  <si>
    <t>SECCIÓN 9.  MANEJO DE DIARREA</t>
  </si>
  <si>
    <t>Filtrro</t>
  </si>
  <si>
    <t xml:space="preserve">En las últimas 2 semanas, ¿[NOMBRE]  ha  tenido diarrea? </t>
  </si>
  <si>
    <t>Durante los días que [NOMBRE] tuvo diarrea, ¿continuó amantándolo?</t>
  </si>
  <si>
    <t>Durante los días que [NOMBRE] tuvo diarrea le dio de comer?</t>
  </si>
  <si>
    <t>¿Le dio de comer menos, la misma cantidad, o más que lo que come cuando el niño está sano?</t>
  </si>
  <si>
    <t>¿Buscó atención para la diarrea de [NOMBRE] en las últimas dos semanas?</t>
  </si>
  <si>
    <t xml:space="preserve">Si NO buscó atención ¿Existe algún motivo en particular por el cual no buscó atención?¿Cuáles son esos motivos? </t>
  </si>
  <si>
    <t>¿Dónde buscó atención?</t>
  </si>
  <si>
    <t xml:space="preserve">¿Le dio a [NOMBRE] algunas de las siguientes bebidas en algún momento desde que comenzó a tener diarrea? </t>
  </si>
  <si>
    <t>NO LEER Y SONDEAR</t>
  </si>
  <si>
    <t>|</t>
  </si>
  <si>
    <t>No estaba tan enfermo</t>
  </si>
  <si>
    <t>El personal del centro no está bien informado</t>
  </si>
  <si>
    <t>Traté a mi hijo en el hogar</t>
  </si>
  <si>
    <t>No confía en el personal</t>
  </si>
  <si>
    <t xml:space="preserve">Sales de rehidratación oral en sobre [NOMBRE LOCAL] </t>
  </si>
  <si>
    <t>La atención es demasiado cara</t>
  </si>
  <si>
    <t>Me habían tratado mal con anterioridad</t>
  </si>
  <si>
    <t>El centro está a demasiada distancia</t>
  </si>
  <si>
    <t>Lo intenté, pero me negaron la atención</t>
  </si>
  <si>
    <t>Sales de rehidratación oral o suero ya preparado (Pedialite)</t>
  </si>
  <si>
    <t>Nada de comer/ se interrumpió la alimentación</t>
  </si>
  <si>
    <t>No podía encontrar el transporte</t>
  </si>
  <si>
    <t>No puede obtener autorización para ir al médico</t>
  </si>
  <si>
    <t>No podía pagar el transporte</t>
  </si>
  <si>
    <t>No quiere ir sola</t>
  </si>
  <si>
    <t>OTRO (ESPECIFICAR)</t>
  </si>
  <si>
    <t>Suero casero</t>
  </si>
  <si>
    <t>Mucho menos</t>
  </si>
  <si>
    <t>No sabía dónde ir</t>
  </si>
  <si>
    <t>Demasiado ocupada con  otros compromisos</t>
  </si>
  <si>
    <t>Un poco menos</t>
  </si>
  <si>
    <t>La estructura del centro es deficiente</t>
  </si>
  <si>
    <t>Creencias religiosas/culturales</t>
  </si>
  <si>
    <t>No, ninguno</t>
  </si>
  <si>
    <t>La misma cantidad</t>
  </si>
  <si>
    <t>El centro no tiene suficientes medicamentos</t>
  </si>
  <si>
    <t xml:space="preserve"> No había personal en el centro cuando lo visité</t>
  </si>
  <si>
    <t>PROXIMA</t>
  </si>
  <si>
    <t>Más</t>
  </si>
  <si>
    <t>El centro no está bien equipado</t>
  </si>
  <si>
    <t>Puesto de salud cerrado</t>
  </si>
  <si>
    <t>Es difícil tratar con el personal del centro</t>
  </si>
  <si>
    <t xml:space="preserve"> Otro, especificar</t>
  </si>
  <si>
    <t>Nº DÍAS</t>
  </si>
  <si>
    <t>SECCIÓN 10: CONOCIMIENTO DE MADRES</t>
  </si>
  <si>
    <t xml:space="preserve">POR FAVOR CONFIRME EL NOMBRE DE LA ENTREVISTADA_________________________     ID: ____________
ENTREVISTADOR LEE EN VOZ ALTA: Quisiera hacerle algunas preguntas sobre la salud y alimentación de los niños.
</t>
  </si>
  <si>
    <t>FILTRO: INSCRITA EN SPOON Y CUIDADORA</t>
  </si>
  <si>
    <r>
      <t xml:space="preserve">¿Sabe usted cuales son las </t>
    </r>
    <r>
      <rPr>
        <i/>
        <u/>
        <sz val="9"/>
        <color indexed="8"/>
        <rFont val="Arial Narrow"/>
        <family val="2"/>
      </rPr>
      <t>señales de peligro</t>
    </r>
    <r>
      <rPr>
        <i/>
        <sz val="9"/>
        <color indexed="8"/>
        <rFont val="Arial Narrow"/>
        <family val="2"/>
      </rPr>
      <t xml:space="preserve">  </t>
    </r>
    <r>
      <rPr>
        <sz val="9"/>
        <color indexed="8"/>
        <rFont val="Arial Narrow"/>
        <family val="2"/>
      </rPr>
      <t>en niños/as con diarrea? RM</t>
    </r>
  </si>
  <si>
    <t>(Haga la pregunta por cada una de las 3 enfermedades)</t>
  </si>
  <si>
    <t>Deshidratación</t>
  </si>
  <si>
    <t>Intranquilidad e irritabilidad</t>
  </si>
  <si>
    <t>Presencia de sangres en las heces (disentería)</t>
  </si>
  <si>
    <t>Mollera caída / ojos hundidos</t>
  </si>
  <si>
    <t>Orina poco, no orina / llanto sin lágrimas</t>
  </si>
  <si>
    <t>Presencia del signo del pliegue</t>
  </si>
  <si>
    <t>Deposiciones a cada rato / deposiciones abundantes</t>
  </si>
  <si>
    <t>Decaimiento  acentuado (niños/as sin energía)</t>
  </si>
  <si>
    <t>No sabe / No responde</t>
  </si>
  <si>
    <r>
      <t xml:space="preserve">¿Sabe usted cuales son las </t>
    </r>
    <r>
      <rPr>
        <i/>
        <u/>
        <sz val="9"/>
        <color indexed="8"/>
        <rFont val="Arial Narrow"/>
        <family val="2"/>
      </rPr>
      <t>señales de peligro</t>
    </r>
    <r>
      <rPr>
        <i/>
        <sz val="9"/>
        <color indexed="8"/>
        <rFont val="Arial Narrow"/>
        <family val="2"/>
      </rPr>
      <t xml:space="preserve">  </t>
    </r>
    <r>
      <rPr>
        <sz val="9"/>
        <color indexed="8"/>
        <rFont val="Arial Narrow"/>
        <family val="2"/>
      </rPr>
      <t>en niños/as con tos, catarro o gripe? RM</t>
    </r>
  </si>
  <si>
    <t>Catarro / Gripe</t>
  </si>
  <si>
    <t>Respiración rápida o entrecortada</t>
  </si>
  <si>
    <t>Silbido al respirar</t>
  </si>
  <si>
    <t>Hervor de pecho</t>
  </si>
  <si>
    <t>Fiebre alta por más de 2 días</t>
  </si>
  <si>
    <t>Hundimiento de costillas</t>
  </si>
  <si>
    <t>Dificultad para beber y/o comer</t>
  </si>
  <si>
    <r>
      <t xml:space="preserve">¿Sabe usted cuales son las </t>
    </r>
    <r>
      <rPr>
        <i/>
        <u/>
        <sz val="9"/>
        <color indexed="8"/>
        <rFont val="Arial Narrow"/>
        <family val="2"/>
      </rPr>
      <t xml:space="preserve">señales de peligro </t>
    </r>
    <r>
      <rPr>
        <sz val="9"/>
        <color indexed="8"/>
        <rFont val="Arial Narrow"/>
        <family val="2"/>
      </rPr>
      <t>en niños/as con enfermedades de la piel? RM</t>
    </r>
  </si>
  <si>
    <t>Enfermedades de la piel</t>
  </si>
  <si>
    <t>Abundante piel reseca</t>
  </si>
  <si>
    <t xml:space="preserve">Escozor o picazón constante </t>
  </si>
  <si>
    <t>Presencia de erupciones o secreciones</t>
  </si>
  <si>
    <t>Presencia de llagas</t>
  </si>
  <si>
    <r>
      <t xml:space="preserve">¿Cómo se debe alimentar a un(a) niño/a menor de 2 años que está enfermo/a? RM
• ¿Darle / [Dándole]  más, menos o la misma cantidad   de alimentos / [de comida?]
• ¿Darle / [Dándole ] más, menos o la misma cantidad  de líquidos?
</t>
    </r>
    <r>
      <rPr>
        <sz val="9"/>
        <rFont val="Arial Narrow"/>
        <family val="2"/>
      </rPr>
      <t>•¿Darle / [Dándole] más, menos o la misma cantidad de leche materna?</t>
    </r>
    <r>
      <rPr>
        <sz val="9"/>
        <color theme="1"/>
        <rFont val="Arial Narrow"/>
        <family val="2"/>
      </rPr>
      <t xml:space="preserve">
NO SONDEAR, NO DAR IDEAS 
CUANDO TERMINE DE CONTESTAR PREGUNTAR: ¿Algo más? HASTA QUE NO HAYA MÁS RESPUESTAS. ANOTAR TODAS LAS RESPUESTAS
</t>
    </r>
  </si>
  <si>
    <t>Dar menos alimentos de lo normal</t>
  </si>
  <si>
    <t>Dar la misma cantidad de alimentos de lo normal</t>
  </si>
  <si>
    <t>Dar más alimentos de lo normal</t>
  </si>
  <si>
    <t>Dar menos líquidos de lo normal</t>
  </si>
  <si>
    <t>Dar la misma cantidad de líquidos de lo normal</t>
  </si>
  <si>
    <t>Dar más líquidos de lo normal</t>
  </si>
  <si>
    <t>Dar menos leche materna de lo normal</t>
  </si>
  <si>
    <t>Dar la misma cantidad de leche materna de lo normal</t>
  </si>
  <si>
    <t>Dar más leche materna de lo normal</t>
  </si>
  <si>
    <t>NO SABE / NO RESPONDE</t>
  </si>
  <si>
    <r>
      <t xml:space="preserve">Ejercicio: Supongamos que en su familia son </t>
    </r>
    <r>
      <rPr>
        <sz val="9"/>
        <color indexed="8"/>
        <rFont val="Arial Narrow"/>
        <family val="2"/>
      </rPr>
      <t xml:space="preserve">cinco miembros, Su esposo, usted y tres hijos Juan de 16 años, Pablo de 10 y María tiene  12 meses.  Supongamos además que  usted ya preparó </t>
    </r>
    <r>
      <rPr>
        <u/>
        <sz val="9"/>
        <color indexed="8"/>
        <rFont val="Arial Narrow"/>
        <family val="2"/>
      </rPr>
      <t>el almuerzo</t>
    </r>
    <r>
      <rPr>
        <sz val="9"/>
        <color indexed="8"/>
        <rFont val="Arial Narrow"/>
        <family val="2"/>
      </rPr>
      <t xml:space="preserve"> para su familia el día de hoy, y tiene las siguientes preparaciones: Caldo de res,  [zanahoria, güicoy sazón, güisquil, elote y carne de res], también hay arroz, tortillas y fresco.</t>
    </r>
  </si>
  <si>
    <r>
      <t xml:space="preserve">¿Con qué orden </t>
    </r>
    <r>
      <rPr>
        <u/>
        <sz val="9"/>
        <color indexed="8"/>
        <rFont val="Arial Narrow"/>
        <family val="2"/>
      </rPr>
      <t>serviría,</t>
    </r>
    <r>
      <rPr>
        <sz val="9"/>
        <color indexed="8"/>
        <rFont val="Arial Narrow"/>
        <family val="2"/>
      </rPr>
      <t xml:space="preserve">  y como </t>
    </r>
    <r>
      <rPr>
        <u/>
        <sz val="9"/>
        <color indexed="8"/>
        <rFont val="Arial Narrow"/>
        <family val="2"/>
      </rPr>
      <t xml:space="preserve">repartiría </t>
    </r>
    <r>
      <rPr>
        <sz val="9"/>
        <color indexed="8"/>
        <rFont val="Arial Narrow"/>
        <family val="2"/>
      </rPr>
      <t>usted estas preparaciones para cada uno de los miembros de su familia?</t>
    </r>
  </si>
  <si>
    <t>¿Cuál de estos alimentos le daría a cada uno de los miembros de fu familia?</t>
  </si>
  <si>
    <r>
      <t>Códigos de las preparaciones</t>
    </r>
    <r>
      <rPr>
        <b/>
        <sz val="9"/>
        <color indexed="8"/>
        <rFont val="Arial Narrow"/>
        <family val="2"/>
      </rPr>
      <t>:</t>
    </r>
  </si>
  <si>
    <t>Caldo de res: [(1) zanahoria, (2) güicoy sazón, (3) güisquil, (4) elote y (5) carne de res, (6) caldo], ---- [(7) arroz, (8) tortillas y (9) limonada]</t>
  </si>
  <si>
    <t>Orden  al servir</t>
  </si>
  <si>
    <t>ORDEN</t>
  </si>
  <si>
    <t>[Circule los códigos que aplican de acuerdo a las respuestas de la informante]</t>
  </si>
  <si>
    <r>
      <t>·</t>
    </r>
    <r>
      <rPr>
        <sz val="9"/>
        <color indexed="8"/>
        <rFont val="Arial Narrow"/>
        <family val="2"/>
      </rPr>
      <t xml:space="preserve">   El   (esposo o compañero)</t>
    </r>
  </si>
  <si>
    <t xml:space="preserve">       1       2       3       4       5       6       7       8       9</t>
  </si>
  <si>
    <r>
      <t>·</t>
    </r>
    <r>
      <rPr>
        <sz val="9"/>
        <color indexed="8"/>
        <rFont val="Arial Narrow"/>
        <family val="2"/>
      </rPr>
      <t xml:space="preserve">   Ella   (la entrevistada)</t>
    </r>
  </si>
  <si>
    <r>
      <t>·</t>
    </r>
    <r>
      <rPr>
        <sz val="9"/>
        <color indexed="8"/>
        <rFont val="Arial Narrow"/>
        <family val="2"/>
      </rPr>
      <t xml:space="preserve">   Juan  (hijo, 16 años)</t>
    </r>
  </si>
  <si>
    <r>
      <t>·</t>
    </r>
    <r>
      <rPr>
        <sz val="9"/>
        <color indexed="8"/>
        <rFont val="Arial Narrow"/>
        <family val="2"/>
      </rPr>
      <t xml:space="preserve">   Pablo  (hijo, 10 años)</t>
    </r>
  </si>
  <si>
    <r>
      <t>·</t>
    </r>
    <r>
      <rPr>
        <sz val="9"/>
        <color indexed="8"/>
        <rFont val="Arial Narrow"/>
        <family val="2"/>
      </rPr>
      <t xml:space="preserve">   María  (hija, 12 meses)</t>
    </r>
  </si>
  <si>
    <r>
      <t>¿</t>
    </r>
    <r>
      <rPr>
        <sz val="9"/>
        <color indexed="8"/>
        <rFont val="Arial Narrow"/>
        <family val="2"/>
      </rPr>
      <t xml:space="preserve">Por qué les repartiría usted las preparaciones (alimentos) de esta forma,  a cada uno de los miembros de su familia?    </t>
    </r>
    <r>
      <rPr>
        <sz val="9"/>
        <color theme="1"/>
        <rFont val="Arial Narrow"/>
        <family val="2"/>
      </rPr>
      <t>RM</t>
    </r>
  </si>
  <si>
    <t>Aporte económico al hogar</t>
  </si>
  <si>
    <t>El trabajo que hace cada uno</t>
  </si>
  <si>
    <t>Edades de los miembros</t>
  </si>
  <si>
    <t>Necesidades de alimento y nutrientes</t>
  </si>
  <si>
    <t>Gusto por determinados alimentos</t>
  </si>
  <si>
    <t>Por costumbre o tradición de familia</t>
  </si>
  <si>
    <t>OTRO, Especifique_________________</t>
  </si>
  <si>
    <r>
      <t xml:space="preserve">¿Sabe usted hasta que edad se le debe dar solo  leche materna </t>
    </r>
    <r>
      <rPr>
        <i/>
        <sz val="9"/>
        <color indexed="8"/>
        <rFont val="Arial Narrow"/>
        <family val="2"/>
      </rPr>
      <t>(pecho)</t>
    </r>
    <r>
      <rPr>
        <sz val="9"/>
        <color indexed="8"/>
        <rFont val="Arial Narrow"/>
        <family val="2"/>
      </rPr>
      <t xml:space="preserve"> a un niño/a?
</t>
    </r>
    <r>
      <rPr>
        <i/>
        <sz val="9"/>
        <color indexed="8"/>
        <rFont val="Arial Narrow"/>
        <family val="2"/>
      </rPr>
      <t>(Sin darle algo más….)</t>
    </r>
  </si>
  <si>
    <t>Otra respuesta</t>
  </si>
  <si>
    <t>Después de nacer el bebé / el niño (a) ¿a cuánto tiempo se le debe dar de mamar la primera vez? 
SOLA UNA RESPUESTA</t>
  </si>
  <si>
    <t>Inmediatamente</t>
  </si>
  <si>
    <t>Cuanto tiempo despues de nacer se debe dar de mamar al niño por primera vez</t>
  </si>
  <si>
    <t>Menos de una hora</t>
  </si>
  <si>
    <t>Más de una hora pero menos de 24 horas</t>
  </si>
  <si>
    <t>Un día después</t>
  </si>
  <si>
    <t>Más de un día después</t>
  </si>
  <si>
    <t>Otro (Especifique) __________________</t>
  </si>
  <si>
    <t>No Sabe</t>
  </si>
  <si>
    <t xml:space="preserve">¿Debe recibir un bebé / [un recién nacido] el calostro o la primera leche de la madre?
SOLA UNA RESPUESTA
</t>
  </si>
  <si>
    <t>Sí</t>
  </si>
  <si>
    <t xml:space="preserve"> </t>
  </si>
  <si>
    <t xml:space="preserve">No </t>
  </si>
  <si>
    <t xml:space="preserve">¿Por qué sí? RM
NO SONDEAR, NO DAR IDEAS
CUANDO TERMINE DE CONTESTAR PREGUNTAR: ¿Algo más?
HASTA QUE NO HAYA MÁS RESPUESTAS
ANOTAR TODAS LAS RESPUESTAS
</t>
  </si>
  <si>
    <t>Siempre está disponible</t>
  </si>
  <si>
    <t>Favorece la economía familiar</t>
  </si>
  <si>
    <t>Favorece la recuperación de la madre / MELA</t>
  </si>
  <si>
    <t>El niño/a recibe todos los nutrientes que necesita</t>
  </si>
  <si>
    <t>El niño/a recibe defensas para toda su vida</t>
  </si>
  <si>
    <t>El Niño/a se enferma menos</t>
  </si>
  <si>
    <t>Es como la primera vacuna</t>
  </si>
  <si>
    <t>Otro (Especifique)</t>
  </si>
  <si>
    <t>TODAS LAS RESPUESTAS SALTAN A LA (10,13)</t>
  </si>
  <si>
    <t xml:space="preserve">¿Por qué no? RM
NO SONDEAR, NO DAR IDEAS
CUANDO TERMINE DE CONTESTAR PREGUNTAR: ¿Algo más?
HASTA QUE NO HAYA MÁS RESPUESTAS
ANOTAR TODAS LAS RESPUESTAS
</t>
  </si>
  <si>
    <t>Se enferma</t>
  </si>
  <si>
    <t>No ayuda el bebe</t>
  </si>
  <si>
    <t>Duele</t>
  </si>
  <si>
    <t>No es blanca</t>
  </si>
  <si>
    <t>Es muy poco</t>
  </si>
  <si>
    <t>Alguien le dijo que era malo</t>
  </si>
  <si>
    <t>No se acostumbra</t>
  </si>
  <si>
    <t>No pudo</t>
  </si>
  <si>
    <t xml:space="preserve">¿Cada cuánto debe una madre darle de mamar a un bebé / [un niño/a] menor de seis meses? RM 
NO SONDEAR, NO DAR IDEAS
ANOTAR TODAS LAS RESPUESTAS
</t>
  </si>
  <si>
    <t>Cuando el bebé quiera</t>
  </si>
  <si>
    <t>Cuando se ve que el bebé está con hambre</t>
  </si>
  <si>
    <t xml:space="preserve">Cuando el bebé llore  </t>
  </si>
  <si>
    <t xml:space="preserve">¿Cómo sabe una madre si un/una  bebé tiene hambre?  RM
NO SONDEAR, NO DAR IDEAS
ANOTAR TODAS LAS RESPUESTAS
</t>
  </si>
  <si>
    <t>Cuando el bebé se chupa sus dedos</t>
  </si>
  <si>
    <t>Cuando el bebé está inquieto</t>
  </si>
  <si>
    <t>Cuando el bebé busca el pecho</t>
  </si>
  <si>
    <t>Cuando empieza a llorar</t>
  </si>
  <si>
    <t xml:space="preserve">Si una madre de un bebé menor de 6 meses cree que no tiene suficiente leche materna, ¿qué debe hacer?  RM
NO SONDEAR, NO DAR IDEAS
ANOTAR TODAS LAS RESPUESTAS
</t>
  </si>
  <si>
    <t>Darle de mamar más seguido</t>
  </si>
  <si>
    <t>Darle otros líquidos o alimentos</t>
  </si>
  <si>
    <t>La madre necesita tomar más agua</t>
  </si>
  <si>
    <t>La madre necesita tomar más líquidos</t>
  </si>
  <si>
    <t>La madre debe comer más</t>
  </si>
  <si>
    <t xml:space="preserve">La madre debe alimentarse mejor </t>
  </si>
  <si>
    <t>Dar leche de bote</t>
  </si>
  <si>
    <t xml:space="preserve">Otro (Especifique) </t>
  </si>
  <si>
    <t>¿Piensa/ [Cree] usted que una madre que está dando de mamar a un niño/a menor de seis meses,  debe dejar de dar de mamar si vuelve a embarazarse?</t>
  </si>
  <si>
    <t>Si. Debe dejar de mamar</t>
  </si>
  <si>
    <t>No. Debe seguir dándole de mamar</t>
  </si>
  <si>
    <t>Si una madre tiene un(a) bebé menor de 6 meses y no siempre puede estar con su bebé, ¿qué le puede dar al bebé cuando tiene hambre?  RM
NO SONDEAR, NO DAR IDEAS 
ANOTAR TODAS LAS RESPUESTAS</t>
  </si>
  <si>
    <t>Leche materna</t>
  </si>
  <si>
    <t>Leche en bote</t>
  </si>
  <si>
    <t>Leche en formula especial para bebés</t>
  </si>
  <si>
    <t>Lecha de vaca</t>
  </si>
  <si>
    <t>Leche de cabra</t>
  </si>
  <si>
    <t>Sacarse la leche (ordeñándose)</t>
  </si>
  <si>
    <t>Nada</t>
  </si>
  <si>
    <t>¿A qué edad se debe empezar a dar líquidos diferentes o además de la leche materna a su bebé/ [niño/a]?
SOLA UNA RESPUESTA - ANOTAR RESPUESTAS EN MESES</t>
  </si>
  <si>
    <t>¿A qué edad se le debe empezar a dar alimentos / [comida] a su bebé/[niño/a]? SOLA UNA RESPUESTa ANOTAR RESPUESTAS EN MESES</t>
  </si>
  <si>
    <t xml:space="preserve">¿Cuáles son  las razones por las que un bebé/ [un niño/a] menor de 6 meses reciba/ [debe recibir] solamente leche materna o pecho? RM
NO SONDEAR, NO DAR IDEAS 
ANOTAR TODAS LAS RESPUESTAS
</t>
  </si>
  <si>
    <t>Proteger al bebé de una enfermedad</t>
  </si>
  <si>
    <t>Ayudar al bebé a crecer mejor</t>
  </si>
  <si>
    <t>La leche materna contiene todo lo que el bebé necesita en los primeros 6 meses</t>
  </si>
  <si>
    <t>Es menos probable que la madre quede embarazada</t>
  </si>
  <si>
    <t>Detener la regla de la mamá</t>
  </si>
  <si>
    <t>La leche materna es limpia, segura, y conveniente</t>
  </si>
  <si>
    <t>La leche materna es económica</t>
  </si>
  <si>
    <t>Reducir los gastos médicos</t>
  </si>
  <si>
    <t>Porque el bebé no puede masticar (No tiene dientes)</t>
  </si>
  <si>
    <t>Consejo médico</t>
  </si>
  <si>
    <t xml:space="preserve">¿Hasta qué edad una madre puede continuar dándole de mamar a su bebé?  </t>
  </si>
  <si>
    <r>
      <t xml:space="preserve">¿Sabe usted por qué es bueno  que a </t>
    </r>
    <r>
      <rPr>
        <u/>
        <sz val="9"/>
        <color indexed="8"/>
        <rFont val="Arial Narrow"/>
        <family val="2"/>
      </rPr>
      <t>un niño/a de seis meses</t>
    </r>
    <r>
      <rPr>
        <sz val="9"/>
        <color indexed="8"/>
        <rFont val="Arial Narrow"/>
        <family val="2"/>
      </rPr>
      <t>, que está mamando, se le den también  “algunas comiditas”? RM</t>
    </r>
  </si>
  <si>
    <t>Reciba mayor cantidad de alimentos</t>
  </si>
  <si>
    <t xml:space="preserve">Reciba nutrientes en que se queda corta la LM </t>
  </si>
  <si>
    <t>Conozca nuevos alimentos / nuevas comidas</t>
  </si>
  <si>
    <t>Se adapta a recibir una alimentación mixta</t>
  </si>
  <si>
    <t>Se adapta a la comida que come la familia</t>
  </si>
  <si>
    <t>Otra / No sabe / No responde</t>
  </si>
  <si>
    <t xml:space="preserve">Aprende a conocer otros olores y sabores </t>
  </si>
  <si>
    <t>¿Cómo debe ser la comida que se debe dar a un niño/a de 6 a 8 meses?
(HAGA ESTA PREGUNTA Y MUESTRE LA LAMINA CON LA COMIDA, PARA QUE LA ENTREVISTADA SEÑALE LA RESPUESTA)</t>
  </si>
  <si>
    <r>
      <t>Papilla espesa</t>
    </r>
    <r>
      <rPr>
        <sz val="11"/>
        <color theme="1"/>
        <rFont val="Calibri"/>
        <family val="2"/>
        <scheme val="minor"/>
      </rPr>
      <t>/machacada</t>
    </r>
  </si>
  <si>
    <t>Alimentos aguados</t>
  </si>
  <si>
    <t>Alimentos en trozos grandes</t>
  </si>
  <si>
    <t>No se debe dar alimentos a niños de esa edad</t>
  </si>
  <si>
    <t>¿Cómo debe ser la comida que se debe dar a un niño/a de 9 a 11meses?
(HAGA ESTA PREGUNTA Y MUESTRE LA LAMINA CON LA COMIDA, PARA QUE LA ENTREVISTADA SEÑALE LA RESPUESTA)</t>
  </si>
  <si>
    <t>Alimentos en trozos pequeños</t>
  </si>
  <si>
    <t>¿Cómo debe ser la comida que se debe dar a un niño/a de un año en adelante?
(HAGA ESTA PREGUNTA Y MUESTRE LA LAMINA CON LA COMIDA, PARA QUE LA ENTREVISTADA SEÑALE LA RESPUESTA)</t>
  </si>
  <si>
    <t>Alimentos en trozos</t>
  </si>
  <si>
    <t>¿Cuál es la cantidad de comida que se le debe dar a un niño de 6 a 8 meses?</t>
  </si>
  <si>
    <t>3 cucharadas</t>
  </si>
  <si>
    <t>4 cucharadas</t>
  </si>
  <si>
    <t>5 cucharadas</t>
  </si>
  <si>
    <t>¿Cuál es la cantidad de comida que se le debe dar a un niño de 9 a 11 meses?</t>
  </si>
  <si>
    <t>¿Cuál es la cantidad de comida que se le debe dar a un niño de 1 año en adelante?</t>
  </si>
  <si>
    <t>¿A cada cuánto se debe dar de comer dar a un niño de 6 a 8 meses?</t>
  </si>
  <si>
    <t xml:space="preserve">3 veces al día </t>
  </si>
  <si>
    <t>3 veces al día más 1 refacción</t>
  </si>
  <si>
    <t>3 veces al día más 2 refacción</t>
  </si>
  <si>
    <t>¿A cada cuánto se debe dar de comer dar a un niño de 9 a 11 meses?</t>
  </si>
  <si>
    <t>¿A cada cuánto se debe dar de comer dar a un niño de un año en adelante ?</t>
  </si>
  <si>
    <t xml:space="preserve">¿En qué momentos debe una persona lavarse las manos? RM
NO SONDEAR, NO DAR IDEAS
CUANDO TERMINE DE CONTESTAR PREGUNTAR: ¿Otra ocasión?
HASTA QUE NO HAYA MÁS RESPUESTAS
ANOTAR TODAS LAS RESPUESTAS
</t>
  </si>
  <si>
    <t>Antes de comer</t>
  </si>
  <si>
    <t>Después de ir a la letrina o inodoro</t>
  </si>
  <si>
    <t>Antes de darle la comida al niño/a</t>
  </si>
  <si>
    <t>Después de cambiarle pañales o limpiarle el popó</t>
  </si>
  <si>
    <t xml:space="preserve">Antes de preparar y tocar comida </t>
  </si>
  <si>
    <t>Además de agua, ¿Qué más puede usar / [que se debe usar]  para lavarse las manos? RM</t>
  </si>
  <si>
    <t>Jabón</t>
  </si>
  <si>
    <t>Detergente (polvo)</t>
  </si>
  <si>
    <t>NO SONDEAR, NO DAR IDEAS</t>
  </si>
  <si>
    <t>Jabón en liquido</t>
  </si>
  <si>
    <t>CUANDO TERMINE DE CONTESTAR PREGUNTAR: ¿algo más?</t>
  </si>
  <si>
    <t>Ceniza</t>
  </si>
  <si>
    <t>HASTA QUE NO HAYA MÁS RESPUESTAS</t>
  </si>
  <si>
    <t>Alcohol o Gel</t>
  </si>
  <si>
    <t>ANOTAR TODAS LAS RESPUESTAS</t>
  </si>
  <si>
    <t>¿Sabe usted qué deben hacer los padres o cuidadores, cuando un niño/a tiene señales de peligro de: diarrea, catarro o gripe o enfermedades de la piel?</t>
  </si>
  <si>
    <t>Darle medicinas preparadas en la casa</t>
  </si>
  <si>
    <t>Darle medicinas compradas (farmacia, abarrotando, tienda)</t>
  </si>
  <si>
    <t>Llevarlo con la comadrona / con el FC</t>
  </si>
  <si>
    <t>Llevarlo con el curandero / parientes / amigos</t>
  </si>
  <si>
    <t>Llevarlo a un servicio de salud (CC, PS, CS, Hospital)</t>
  </si>
  <si>
    <t>Otra respuesta / No sabe / No responde</t>
  </si>
  <si>
    <t xml:space="preserve">¿Qué formas conoce usted para purificar el agua que se usa para beber?  RM
NO SONDEAR, NO DAR IDEAS 
CUANDO TERMINE DE CONTESTAR PREGUNTAR: ¿Algo más?
HASTA QUE NO HAYA MÁS RESPUESTAS
ANOTAR TODAS LAS RESPUESTAS
</t>
  </si>
  <si>
    <t>Hervirla</t>
  </si>
  <si>
    <t>Tratarla con cloro</t>
  </si>
  <si>
    <t>Método de SODIS (asolearla)</t>
  </si>
  <si>
    <t>Yodarla</t>
  </si>
  <si>
    <t>Colar o filtrar el agua</t>
  </si>
  <si>
    <t>¿Cuáles son las principales causas de la desnutrición en los niños/niñas? RM
NO SONDEAR, NO DAR IDEAS
CUANDO TERMINE DE CONTESTAR PREGUNTAR: ¿Algo más?
HASTA QUE NO HAYA MÁS RESPUESTAS
ANOTAR TODAS LAS RESPUESTAS</t>
  </si>
  <si>
    <t>La comida y alimentos son insuficientes</t>
  </si>
  <si>
    <t>Come en tiempos irregulares</t>
  </si>
  <si>
    <t>Enfermedades</t>
  </si>
  <si>
    <t>Destete abrupto</t>
  </si>
  <si>
    <t>Al niño no se le está dando comida con afecto/cariño</t>
  </si>
  <si>
    <t>No hay variedad en su alimentación</t>
  </si>
  <si>
    <t xml:space="preserve">Cuál es el servicio de salud que se encuentra más cercano a esta comunidad?]
</t>
  </si>
  <si>
    <t>Centro de Convergencia</t>
  </si>
  <si>
    <t>Centro de Salud</t>
  </si>
  <si>
    <t>Puesto de Salud</t>
  </si>
  <si>
    <t>¿Dónde se encuentra ubicado este servicio de salud que está más cercano a su comunidad?</t>
  </si>
  <si>
    <r>
      <t>a) NOMBRE</t>
    </r>
    <r>
      <rPr>
        <sz val="9"/>
        <color indexed="8"/>
        <rFont val="Arial Narrow"/>
        <family val="2"/>
      </rPr>
      <t>___________________________________</t>
    </r>
  </si>
  <si>
    <r>
      <t>b) MUNICIPIO</t>
    </r>
    <r>
      <rPr>
        <sz val="9"/>
        <color indexed="8"/>
        <rFont val="Arial Narrow"/>
        <family val="2"/>
      </rPr>
      <t>________________________________</t>
    </r>
  </si>
  <si>
    <r>
      <t>c) COMUNIDAD</t>
    </r>
    <r>
      <rPr>
        <sz val="9"/>
        <color indexed="8"/>
        <rFont val="Arial Narrow"/>
        <family val="2"/>
      </rPr>
      <t>_______________________________</t>
    </r>
  </si>
  <si>
    <t>SECCIÓN 11: TOMA DE DECISIONES EN EL HOGAR</t>
  </si>
  <si>
    <t>APLICAR SOLO A LA MADRE O CUIDADORA PRINCIPAL DEL NIÑO SPOON</t>
  </si>
  <si>
    <t>INSCRITA EN SPOON Y CUIDADORA (Mujer de 15 años o má)</t>
  </si>
  <si>
    <t>NOMBRE DE LA ENTREVISTADA: ______________________________________ ID:_______</t>
  </si>
  <si>
    <t>Hablando en general, quien es la persona en el hogar que toma las decisiones respecto a [X] ?</t>
  </si>
  <si>
    <t>CIRCULE LA RESPUESTA QUE CORRESPONDA</t>
  </si>
  <si>
    <t>Entrevistada</t>
  </si>
  <si>
    <t>Esposo</t>
  </si>
  <si>
    <t>Otro familiar</t>
  </si>
  <si>
    <t>Otro (Especificar)</t>
  </si>
  <si>
    <t>La comida que se come en la casa</t>
  </si>
  <si>
    <t>Su ropa</t>
  </si>
  <si>
    <t>La ropa de su esposo</t>
  </si>
  <si>
    <t>La ropa de su(s) hijo(s)</t>
  </si>
  <si>
    <t>La educación de  su(s) hijo(s)</t>
  </si>
  <si>
    <t>Los servicios de salud y medicinas de tu(s) hijo(s)</t>
  </si>
  <si>
    <t>Los gastos grandes de la casa  (electrodomésticos, motos, bicicletas)</t>
  </si>
  <si>
    <t>El dinero que se le da a tus padres u otros parientes</t>
  </si>
  <si>
    <t>El dinero que se le da a los padres y otros parientes de tu esposo</t>
  </si>
  <si>
    <t>Si usted debe trabajar o no</t>
  </si>
  <si>
    <t>Si su esposo debe trabajar o no</t>
  </si>
  <si>
    <t>Si la familia debe migrar</t>
  </si>
  <si>
    <t>Si usted o su esposo usan anticonceptivos (para no tener hijos)</t>
  </si>
  <si>
    <t>Si debe asistir a los controles prenatales en un centro médico</t>
  </si>
  <si>
    <t>Si debe asistir a hacerte el examen de papanicolau en un centro médico</t>
  </si>
  <si>
    <t>Donde dar a luz a sus hijos</t>
  </si>
  <si>
    <t xml:space="preserve">SECCIÓN 12: ESCALA DEL GRIT REVISADA </t>
  </si>
  <si>
    <t>CIRCULE EN LA RESPUESTA QUE CORRESPONDA</t>
  </si>
  <si>
    <t># Ítem</t>
  </si>
  <si>
    <t>Ítems</t>
  </si>
  <si>
    <t>Nada parecido</t>
  </si>
  <si>
    <t>Poco parecido</t>
  </si>
  <si>
    <t>Algo parecido</t>
  </si>
  <si>
    <t>Parecido</t>
  </si>
  <si>
    <t>Muy parecido</t>
  </si>
  <si>
    <t>Me propongo ser el (la) mejor del mundo en las cosas que hago</t>
  </si>
  <si>
    <t>He superado dificultades para conquistar un reto o algo importante</t>
  </si>
  <si>
    <t>Ambiciono salir adelante</t>
  </si>
  <si>
    <t>Las dificultades no me desalientan</t>
  </si>
  <si>
    <t>He estado obsesionado con ideas o proyectos, pero al poco tiempo pierdo el interés en ellos</t>
  </si>
  <si>
    <t>Soy una persona que trabaja duro</t>
  </si>
  <si>
    <t>A menudo me propongo metas, pero luego persigo otras distintas</t>
  </si>
  <si>
    <t>Tengo dificultad para mantener mi atención en proyectos que duran muchos meses en terminarse</t>
  </si>
  <si>
    <t>Siempre termino lo que empiezo</t>
  </si>
  <si>
    <t>Lograr algo duradero es la meta más importante de mi vida</t>
  </si>
  <si>
    <t>He logrado una meta que me llevó años de esfuerzo conseguir</t>
  </si>
  <si>
    <t>Siempre busco tener éxito</t>
  </si>
  <si>
    <t>Soy dedicado y disciplinado</t>
  </si>
  <si>
    <t>SECCIÓN 13: TEST DE AUTOESTIMA DE ROSENBERG</t>
  </si>
  <si>
    <t>ENCERRAR EN CÍRCULO LA RESPUESTA DE LA MADRE</t>
  </si>
  <si>
    <t>NOMBRE DE LA ENTREVISTADA: ______________________________________</t>
  </si>
  <si>
    <t>ID: ________</t>
  </si>
  <si>
    <t>Muy de acuerdo</t>
  </si>
  <si>
    <t>Algo de acuerdo</t>
  </si>
  <si>
    <t>Algo en desacuerdo</t>
  </si>
  <si>
    <t>Muy en desacuerdo</t>
  </si>
  <si>
    <t>En general estoy satisfecha conmigo misma</t>
  </si>
  <si>
    <t>En algunas ocasiones pienso que no soy buena para nada</t>
  </si>
  <si>
    <t>Siento que tengo algunas buenas cualidades</t>
  </si>
  <si>
    <t>Soy capaz de hacer las cosas tan bien como la mayoría de la gente</t>
  </si>
  <si>
    <t>Siento que no tengo mucho de que sentirme orgullosa</t>
  </si>
  <si>
    <t>De seguro que algunas veces me siento inútil</t>
  </si>
  <si>
    <t>Siento que soy una persona de valor al igual que otras</t>
  </si>
  <si>
    <t>Me gustaría tener más respeto conmigo misma</t>
  </si>
  <si>
    <t>Me siento inclinada a pensar que soy una fracasada en todo</t>
  </si>
  <si>
    <t>Tengo una actitud positiva hacia mi persona</t>
  </si>
  <si>
    <t>INSCRITA EN SPOON Y CUIDADORA</t>
  </si>
  <si>
    <t xml:space="preserve">SE INCLUIRÁ UN PEQUEÑO MÓDULO SOBRE AUTOCUIDADO POR PARTE DE LAS MADRES </t>
  </si>
  <si>
    <t>SECCIÓN 14. INFORMACIÓN DE RECONTACTO</t>
  </si>
  <si>
    <t>ELIMINAR</t>
  </si>
  <si>
    <t>ENCUESTADOR: REGISTRE LA MAYOR CANTIDAD POSIBLE DE NÚMEROS DE TELÉFONO DE PERSONAS QUE PERMITAN CONTACTAR AL JEFE DE HOGAR.
 SOLICITE ADEMÁS LOS NÚMEROS ACTUALIZADOS DE FAMILIARES, AMIGOS Y VECINOS.</t>
  </si>
  <si>
    <t xml:space="preserve">Durante los últimos doce meses, el hogar habitó en algún otro lugar? </t>
  </si>
  <si>
    <t>Y, en los próximos seis meses piensan ir a habitar en otro lugar ya sea de manera permanente o temporal?</t>
  </si>
  <si>
    <t>SI, PERMANENTE</t>
  </si>
  <si>
    <t>SI, TEMPORAL</t>
  </si>
  <si>
    <t>Y cuánto tiempo piensa quedarse en esa otra dirección?</t>
  </si>
  <si>
    <t>MESES:</t>
  </si>
  <si>
    <t>¿Dónde planea mudarse?</t>
  </si>
  <si>
    <t>ANOTE CON DETALLES LOS DATOS DE LA NUEVA DIRECCIÓN (POR EJEMPLO, EL PAÍS, PROVINCIA O CIUDAD) Y COMPLETE CON 'NO SABE' DONDE NO SEPA.</t>
  </si>
  <si>
    <t>PAÍS</t>
  </si>
  <si>
    <t>ZONA</t>
  </si>
  <si>
    <t>CIUDAD</t>
  </si>
  <si>
    <t>CALLE</t>
  </si>
  <si>
    <t>REFERENCIA DE LA VIVIENDA</t>
  </si>
  <si>
    <t>NÚMERO DE LÍNEA</t>
  </si>
  <si>
    <t>Por favor deme el nombre y apellido de algunas personas familiares o amigos que usted tenga y que atraves de los mismos podamos ubicarlo posteriormente.</t>
  </si>
  <si>
    <t>¿Me podría indicar el número de teléfono fijo de esta persona?</t>
  </si>
  <si>
    <t>¿Y ahora, me podría indicar cuál es el número del teléfono celular o móvil de este contacto?</t>
  </si>
  <si>
    <t xml:space="preserve">En el caso de disponer, me podría dar su dirección de correo electrónico? </t>
  </si>
  <si>
    <t>¿Cuál es la relación de parentesco del cabeza del hogar con esta persona?</t>
  </si>
  <si>
    <t>PADRE</t>
  </si>
  <si>
    <t>TIO(A)</t>
  </si>
  <si>
    <t>VECINO(A)</t>
  </si>
  <si>
    <t>HIJO(A)</t>
  </si>
  <si>
    <t>AMIGO(A)</t>
  </si>
  <si>
    <t>ABUELO(A)</t>
  </si>
  <si>
    <t>PAREJA</t>
  </si>
  <si>
    <t>OTRO(A)</t>
  </si>
  <si>
    <t>APODO</t>
  </si>
  <si>
    <t>TELEFONO FIJO</t>
  </si>
  <si>
    <t>TELEFONO CELULAR</t>
  </si>
  <si>
    <t>CORREO</t>
  </si>
  <si>
    <t>SECCIÓN 14: Prueba MacArthur  (Se aplica a la madre del niño SPOON)</t>
  </si>
  <si>
    <t>VER LISTA DEFINITIVA DE PALABRAS</t>
  </si>
  <si>
    <r>
      <t> </t>
    </r>
    <r>
      <rPr>
        <sz val="11"/>
        <color theme="1"/>
        <rFont val="Calibri"/>
        <family val="2"/>
        <scheme val="minor"/>
      </rPr>
      <t>Ahora le voy a leer una lista de palabras que los niños pequeños aprenden a decir. Quiero que usted me diga cuáles palabras (NOMBRE NIÑO/A) ya sabe decir. No importa que las diga de otra forma o que las pronuncie diferente. Por ejemplo, "tete" por leche o "súper" por tienda, o "kleenex" por pañuelo. Esta lista incluye muchas palabras y es común que los niños pequeños no las pronuncien todavía. No se preocupe si (NOMBRE NIÑO/A) no dice todas las palabras. ¿Tiene alguna pregunta? </t>
    </r>
  </si>
  <si>
    <r>
      <t> </t>
    </r>
    <r>
      <rPr>
        <sz val="11"/>
        <color theme="1"/>
        <rFont val="Calibri"/>
        <family val="2"/>
        <scheme val="minor"/>
      </rPr>
      <t># </t>
    </r>
  </si>
  <si>
    <t>Español de Guatemala </t>
  </si>
  <si>
    <t>Sabe decir </t>
  </si>
  <si>
    <t>INVENTARIO 2</t>
  </si>
  <si>
    <t>INVENTARIO 3</t>
  </si>
  <si>
    <t>1 </t>
  </si>
  <si>
    <t>guau guau </t>
  </si>
  <si>
    <t>2 </t>
  </si>
  <si>
    <t>gato </t>
  </si>
  <si>
    <t>SI MAYOR de 30 Inventario 3</t>
  </si>
  <si>
    <t>3 </t>
  </si>
  <si>
    <t>vaca </t>
  </si>
  <si>
    <t>4 </t>
  </si>
  <si>
    <t>agua </t>
  </si>
  <si>
    <t>5 </t>
  </si>
  <si>
    <t>arroz </t>
  </si>
  <si>
    <t>6 </t>
  </si>
  <si>
    <t>baño </t>
  </si>
  <si>
    <t>7 </t>
  </si>
  <si>
    <t>brazo </t>
  </si>
  <si>
    <t>8 </t>
  </si>
  <si>
    <t>camioneta </t>
  </si>
  <si>
    <t>9 </t>
  </si>
  <si>
    <t>tomate </t>
  </si>
  <si>
    <t>10 </t>
  </si>
  <si>
    <t>camino </t>
  </si>
  <si>
    <t>11 </t>
  </si>
  <si>
    <t>cama </t>
  </si>
  <si>
    <t>12 </t>
  </si>
  <si>
    <t>fósforos </t>
  </si>
  <si>
    <t>13 </t>
  </si>
  <si>
    <t>fiesta </t>
  </si>
  <si>
    <t>14 </t>
  </si>
  <si>
    <t>flor </t>
  </si>
  <si>
    <t>15 </t>
  </si>
  <si>
    <t>huevo </t>
  </si>
  <si>
    <t>16 </t>
  </si>
  <si>
    <t>jabón </t>
  </si>
  <si>
    <t>17 </t>
  </si>
  <si>
    <t>manguera </t>
  </si>
  <si>
    <t>18 </t>
  </si>
  <si>
    <t>olla </t>
  </si>
  <si>
    <t>19 </t>
  </si>
  <si>
    <t>pantalón </t>
  </si>
  <si>
    <t>20 </t>
  </si>
  <si>
    <t>papas </t>
  </si>
  <si>
    <t>21 </t>
  </si>
  <si>
    <t>papel </t>
  </si>
  <si>
    <t>22 </t>
  </si>
  <si>
    <t>banano </t>
  </si>
  <si>
    <t>23 </t>
  </si>
  <si>
    <t>sol </t>
  </si>
  <si>
    <t>24 </t>
  </si>
  <si>
    <t>televisión </t>
  </si>
  <si>
    <t>25 </t>
  </si>
  <si>
    <t>culebra </t>
  </si>
  <si>
    <t>26 </t>
  </si>
  <si>
    <t>abuela/o </t>
  </si>
  <si>
    <t>27 </t>
  </si>
  <si>
    <t>mamá </t>
  </si>
  <si>
    <t>28 </t>
  </si>
  <si>
    <t>no hay </t>
  </si>
  <si>
    <t>29 </t>
  </si>
  <si>
    <t>caerse </t>
  </si>
  <si>
    <t>30 </t>
  </si>
  <si>
    <t>comprar </t>
  </si>
  <si>
    <t>31 </t>
  </si>
  <si>
    <t>dormir </t>
  </si>
  <si>
    <t>32 </t>
  </si>
  <si>
    <t>estar </t>
  </si>
  <si>
    <t>33 </t>
  </si>
  <si>
    <t>jugar </t>
  </si>
  <si>
    <t>34 </t>
  </si>
  <si>
    <t>llover </t>
  </si>
  <si>
    <t>35 </t>
  </si>
  <si>
    <t>encender </t>
  </si>
  <si>
    <t>36 </t>
  </si>
  <si>
    <t>saber </t>
  </si>
  <si>
    <t>37 </t>
  </si>
  <si>
    <t>saltar </t>
  </si>
  <si>
    <t>38 </t>
  </si>
  <si>
    <t>sentar(se) </t>
  </si>
  <si>
    <t>39 </t>
  </si>
  <si>
    <t>afuera </t>
  </si>
  <si>
    <t>40 </t>
  </si>
  <si>
    <t>bonita </t>
  </si>
  <si>
    <t>41 </t>
  </si>
  <si>
    <t>caliente </t>
  </si>
  <si>
    <t>42 </t>
  </si>
  <si>
    <t>cansado </t>
  </si>
  <si>
    <t>43 </t>
  </si>
  <si>
    <t>entonces </t>
  </si>
  <si>
    <t>44 </t>
  </si>
  <si>
    <t>grande </t>
  </si>
  <si>
    <t>45 </t>
  </si>
  <si>
    <t>malo </t>
  </si>
  <si>
    <t>46 </t>
  </si>
  <si>
    <t>nuevo </t>
  </si>
  <si>
    <t>47 </t>
  </si>
  <si>
    <t>sucio </t>
  </si>
  <si>
    <t>48 </t>
  </si>
  <si>
    <t>dónde </t>
  </si>
  <si>
    <t>49 </t>
  </si>
  <si>
    <t>nuestro </t>
  </si>
  <si>
    <t>50 </t>
  </si>
  <si>
    <t>tuya </t>
  </si>
  <si>
    <t>SECCIÓN 15: OBSERVACIONES DEL ENCUESTADOR</t>
  </si>
  <si>
    <t>DATOS DE OBSERVACION</t>
  </si>
  <si>
    <t>¿HABIA EXCREMENTOS ALREDEDOR DE LA LETRINA O DENTRO DEL BAÑO?</t>
  </si>
  <si>
    <t>¿OBSERVÓ AGUAS SERVIDAS/NEGRAS DENTRO DEL TERRENO?</t>
  </si>
  <si>
    <t>NO INGRESÓ</t>
  </si>
  <si>
    <t>NO OBSERVO</t>
  </si>
  <si>
    <t>¿OBSERVÓ AGUAS SERVIDAS/NEGRAS FUERA DEL TERRENO?</t>
  </si>
  <si>
    <t>¿PUDO DETECTAR LA PRESENCIA DE JABON DENTRO DEL HOGAR, (EN COCINA, BAÑO O PILA)?</t>
  </si>
  <si>
    <t>¿HABÍA BASURA EN EL SUELO DEL PATIO DEL HOGAR?</t>
  </si>
  <si>
    <t>¿LA CÁMARA SÉPTICA ESTABA DESTAPADA?</t>
  </si>
  <si>
    <t>NO TIENE PATIO</t>
  </si>
  <si>
    <t>¿OBSERVÓ NIÑOS MENORES DE 5 AÑOS CON CARA Y MANOS SUCIAS?</t>
  </si>
  <si>
    <t>¿SE DETECTÓ PRESENCIA DE AGUAS NEGRAS ALREDEDOR DE LA CÁMARA SÉPTICA?</t>
  </si>
  <si>
    <t>SI OBSERVÓ NIÑOS CON CARA Y MANOS SUCIAS</t>
  </si>
  <si>
    <t>NO OBSERVÓ NIÑOS CON CARA Y MANOS SUCIAS</t>
  </si>
  <si>
    <t>NO OBSERVÓ NIÑOS</t>
  </si>
  <si>
    <t>¿OBSERVÓ NIÑOS MENORES DE 5 AÑOS CON ROPA SUCIA?</t>
  </si>
  <si>
    <t>SOBRE LOS ENTREVISTADOS</t>
  </si>
  <si>
    <t>¿HUBO NECESIDAD DE TRADUCTOR PARA COMPLETAR LA ENCUESTA?</t>
  </si>
  <si>
    <t>SI OBSERVÓ NIÑOS CON ROPA SUCIA</t>
  </si>
  <si>
    <t>NO OBSERVÓ NIÑOS CON ROPA SUCIA</t>
  </si>
  <si>
    <t>¿PUDO VER ANIMALES DOMÉSTICOS …</t>
  </si>
  <si>
    <t>¿LOS INFORMANTES REQUIRIERON ACLARACIONES PARA ENTENDER EL CUESTIONARIO?</t>
  </si>
  <si>
    <t>DENTRO DEL TERRENO?</t>
  </si>
  <si>
    <t>FUERA DEL TERRENO?</t>
  </si>
  <si>
    <t>¿HAY EXCREMENTOS HUMANOS O DE ANIMALES VISIBLES…</t>
  </si>
  <si>
    <t>¿EL/LA INFORMANTE ESTUVO DISTRAÍDO/A DURANTE LA ENCUESTA?</t>
  </si>
  <si>
    <t>¿PUDO OLER EXCREMENTOS HUMANOS O ANIMALES CUANDO ESTÁ…</t>
  </si>
  <si>
    <t>OBSERVACIONES:</t>
  </si>
  <si>
    <t>SECCIÓN 16. MEDICIONES ANTROPOMETRICAS Y DE HEMOGLOBINA</t>
  </si>
  <si>
    <t>NIÑOS INDICES (SPOON)</t>
  </si>
  <si>
    <t>MENORES DE 36 MESES</t>
  </si>
  <si>
    <t>FECHA DE LAS MEDICIONES</t>
  </si>
  <si>
    <t>OBTUVO EL CONSENTIMIENTO DE LA MADRE/EL PADRE O EL CUIDADOR PRINCIPAL PARA MEDIR Y PESAR A [NOMBRE] Y REALIZAR MEDICIÓN CON OXIMETRO?</t>
  </si>
  <si>
    <t>ENCUESTADOR, INDIQUE EL RESULTADO DE LAS MEDICIONES</t>
  </si>
  <si>
    <t>TALLA (longitud) EN CM</t>
  </si>
  <si>
    <t>PESO EN KG</t>
  </si>
  <si>
    <t>REMITIDO (BAJO PESO PARA LA TALLA)</t>
  </si>
  <si>
    <t xml:space="preserve">¿SE MIDIO LA HEMOGLOBINA DEL NIÑO? </t>
  </si>
  <si>
    <t>SI NO SE MIDIO LA HEMOGLOBINA,  ¿POR QUÉ NO?</t>
  </si>
  <si>
    <t>CONCENTRACIÓN DE HEMOGLOBINA (EN g/dL)</t>
  </si>
  <si>
    <t>REMITIDO (POR ANEMIA)</t>
  </si>
  <si>
    <t>REGISTRE EL PESO EN KILOS Y COMPARE EL PESO CONTRA LA TABLA DE PESO PARA LA TALLA DE ACUERDO CON EL SEXO. SI EL NIÑO TIENE UN PESO BAJO PARA LA TALLA &lt; -2  DE, REMÍTALO AL SERVICIO DE SALUD CORRESPONDIENTE.</t>
  </si>
  <si>
    <t>SI LA CONCENTRACIÓN DE HEMOGLOBINA ES  INFERIOR AL LÍMITE INFERIOR DE LAS TABLAS DE REFERENCIA AJUSTADAS POR ALTITUD, EL NIÑO DEBE SER REFERIDO A LOS SERVICIOS DE SALUD.</t>
  </si>
  <si>
    <t>La madre no dio su consentimiento</t>
  </si>
  <si>
    <t>Niño se movió mucho</t>
  </si>
  <si>
    <t>Logradas</t>
  </si>
  <si>
    <t>Ausente</t>
  </si>
  <si>
    <t>PROXIMO NIÑO/A</t>
  </si>
  <si>
    <t>Enfermo</t>
  </si>
  <si>
    <t>Discapacitado</t>
  </si>
  <si>
    <t>CENTIMETROS</t>
  </si>
  <si>
    <t>GRAMOS/DECILITRO</t>
  </si>
  <si>
    <t>_____,___</t>
  </si>
  <si>
    <t>SECCIÓN 17. PMF</t>
  </si>
  <si>
    <t>INSCRITA EN SPOON (VARIABLE 1.20=1 o 2)</t>
  </si>
  <si>
    <t>Preguntas</t>
  </si>
  <si>
    <t>Opciones de respuesta</t>
  </si>
  <si>
    <t>Códigos</t>
  </si>
  <si>
    <t>SECCIÓN I: Comunidades / mujeres organizadas  proyectos de SAN  -  Mujeres organizadas acciones de saneamiento</t>
  </si>
  <si>
    <t>Además de Mejores familias, ¿Participa usted en alguna otra organización comunitaria? RM</t>
  </si>
  <si>
    <t>1. En Mejores Familias, únicamente</t>
  </si>
  <si>
    <t>1 ____</t>
  </si>
  <si>
    <t>2. COCODES / COMUDES</t>
  </si>
  <si>
    <t>2 ____</t>
  </si>
  <si>
    <t>3. Comité de educación / Comité de padres de familia</t>
  </si>
  <si>
    <t>3 ____</t>
  </si>
  <si>
    <t>4. Comité de salud</t>
  </si>
  <si>
    <t>4 ____</t>
  </si>
  <si>
    <t>5. Comité de desarrollo</t>
  </si>
  <si>
    <t>5 ____</t>
  </si>
  <si>
    <t>6. Comité de SAN</t>
  </si>
  <si>
    <t>6 ____</t>
  </si>
  <si>
    <t>7. Otra organización de mujeres</t>
  </si>
  <si>
    <t>7 ____</t>
  </si>
  <si>
    <t>8. Organización religiosa</t>
  </si>
  <si>
    <t>8 ____</t>
  </si>
  <si>
    <r>
      <t xml:space="preserve">9. Otro </t>
    </r>
    <r>
      <rPr>
        <i/>
        <sz val="9"/>
        <color indexed="8"/>
        <rFont val="Arial Narrow"/>
        <family val="2"/>
      </rPr>
      <t>(Especifique)</t>
    </r>
    <r>
      <rPr>
        <sz val="9"/>
        <color indexed="8"/>
        <rFont val="Arial Narrow"/>
        <family val="2"/>
      </rPr>
      <t xml:space="preserve"> ____________________________</t>
    </r>
  </si>
  <si>
    <t>9 ____</t>
  </si>
  <si>
    <t xml:space="preserve">¿Participa o ha participado usted en la gestión o solicitud de proyectos de SAN en la organización comunitaria a la que pertenece?  </t>
  </si>
  <si>
    <t>1. SI</t>
  </si>
  <si>
    <t>0. NO</t>
  </si>
  <si>
    <r>
      <rPr>
        <sz val="9"/>
        <color indexed="8"/>
        <rFont val="Arial Narrow"/>
        <family val="2"/>
      </rPr>
      <t xml:space="preserve">En la organización/es en la que usted participa </t>
    </r>
    <r>
      <rPr>
        <i/>
        <sz val="9"/>
        <color indexed="8"/>
        <rFont val="Arial Narrow"/>
        <family val="2"/>
      </rPr>
      <t>(MF u otra),</t>
    </r>
    <r>
      <rPr>
        <sz val="9"/>
        <color indexed="8"/>
        <rFont val="Arial Narrow"/>
        <family val="2"/>
      </rPr>
      <t xml:space="preserve"> ¿Se  promueven acciones de saneamiento / limpieza de su comunidad? </t>
    </r>
  </si>
  <si>
    <t>¿Qué clase de actividades de saneamiento o de limpieza  se promueven en esa/esas organización comunitaria? RM</t>
  </si>
  <si>
    <t>1. Jornadas de limpieza</t>
  </si>
  <si>
    <t xml:space="preserve">2. Eliminación de reservorios </t>
  </si>
  <si>
    <t>3. Eliminación de vectores</t>
  </si>
  <si>
    <t>4. Campañas de promoción de la salud</t>
  </si>
  <si>
    <t>5. Proyecto de educación en salud</t>
  </si>
  <si>
    <r>
      <t xml:space="preserve">6. Otra </t>
    </r>
    <r>
      <rPr>
        <i/>
        <sz val="9"/>
        <color indexed="8"/>
        <rFont val="Arial Narrow"/>
        <family val="2"/>
      </rPr>
      <t>(Especifique</t>
    </r>
    <r>
      <rPr>
        <sz val="9"/>
        <color indexed="8"/>
        <rFont val="Arial Narrow"/>
        <family val="2"/>
      </rPr>
      <t>) ______________________________</t>
    </r>
  </si>
  <si>
    <t xml:space="preserve">¿Participa o ha participado usted en alguna de las acciones de saneamiento / limpieza que desarrolla la organización a la que usted pertenece? </t>
  </si>
  <si>
    <t>1. Si, siempre</t>
  </si>
  <si>
    <t>2. Si. a veces</t>
  </si>
  <si>
    <t>3. No</t>
  </si>
  <si>
    <t>Actualmente, ¿Tiene usted cédula o DPI?</t>
  </si>
  <si>
    <t>2. No, tiene este documento en trámite</t>
  </si>
  <si>
    <t>[Chequear si ella tiene hijos/as]</t>
  </si>
  <si>
    <t xml:space="preserve">1. Si, todos </t>
  </si>
  <si>
    <t xml:space="preserve">¿Tiene usted registrados o inscritos a todos sus hijos/as en el RENAP, incluyendo al de menor edad?  </t>
  </si>
  <si>
    <r>
      <t xml:space="preserve">2. No, algunos   </t>
    </r>
    <r>
      <rPr>
        <b/>
        <i/>
        <sz val="9"/>
        <color indexed="8"/>
        <rFont val="Arial Narrow"/>
        <family val="2"/>
      </rPr>
      <t>___ ___ hijos/as</t>
    </r>
  </si>
  <si>
    <t>4. No sabe/No responde</t>
  </si>
  <si>
    <t xml:space="preserve">5  No tiene hijos/as </t>
  </si>
  <si>
    <t xml:space="preserve">Si tomamos en cuenta a todos los miembros de su hogar, incluyéndola a usted, ¿A quién considera usted más importante aquí en su casa?  </t>
  </si>
  <si>
    <t>1. Ella</t>
  </si>
  <si>
    <t>2. Esposo o compañero</t>
  </si>
  <si>
    <t>3. Ella y su esposo o compañero, por igual</t>
  </si>
  <si>
    <t>4. Ella y alguien más de su familia</t>
  </si>
  <si>
    <t>5. Sus hijos/as</t>
  </si>
  <si>
    <t>6. Sus padres</t>
  </si>
  <si>
    <t>7. Todos por igual</t>
  </si>
  <si>
    <t>8, Otra persona</t>
  </si>
  <si>
    <t>Higiene personal y del medio ambiente</t>
  </si>
  <si>
    <t>1. Baño diario</t>
  </si>
  <si>
    <t>¿Sabe usted cuales son las principales prácticas de la higiene de su cuerpo? RM</t>
  </si>
  <si>
    <t xml:space="preserve">2. Lavado de manos </t>
  </si>
  <si>
    <t>3. Cepillado de dientes</t>
  </si>
  <si>
    <t>4. Peinado</t>
  </si>
  <si>
    <t>5. Cambio de ropa</t>
  </si>
  <si>
    <t>6. Uso de calzado</t>
  </si>
  <si>
    <r>
      <t xml:space="preserve">7. Otra </t>
    </r>
    <r>
      <rPr>
        <i/>
        <sz val="9"/>
        <color indexed="8"/>
        <rFont val="Arial Narrow"/>
        <family val="2"/>
      </rPr>
      <t>(Especifique) _______________________________</t>
    </r>
  </si>
  <si>
    <t>8. NO SABE / NO RESPONDE</t>
  </si>
  <si>
    <t>¿Sabe usted por qué es importante la higiene de su cuerpo?</t>
  </si>
  <si>
    <t xml:space="preserve">1. Mejora presentación personal </t>
  </si>
  <si>
    <t>2. Mejora aceptación en el hogar y otros</t>
  </si>
  <si>
    <t>3. Prevención de enfermedades</t>
  </si>
  <si>
    <t>4. Sentirse bien / mejorar la autoestima</t>
  </si>
  <si>
    <r>
      <t xml:space="preserve">5. Otra </t>
    </r>
    <r>
      <rPr>
        <i/>
        <sz val="9"/>
        <color indexed="8"/>
        <rFont val="Arial Narrow"/>
        <family val="2"/>
      </rPr>
      <t>(Especifique) _______________________________</t>
    </r>
  </si>
  <si>
    <t>5 _____</t>
  </si>
  <si>
    <t>6. NO SABE / NO RESPONDE</t>
  </si>
  <si>
    <t>1. Ausencia de basura y/o chatarra</t>
  </si>
  <si>
    <t>1_____</t>
  </si>
  <si>
    <t>Realice la observación de los siguientes aspectos fuera de la vivienda que se está visitando:</t>
  </si>
  <si>
    <t>2. Patios “limpios y ordenados”</t>
  </si>
  <si>
    <t>2____</t>
  </si>
  <si>
    <t>3. Animales domésticos encorralados</t>
  </si>
  <si>
    <t>3____</t>
  </si>
  <si>
    <t>4. Presencia de sumideros para aguas grises</t>
  </si>
  <si>
    <t>4____</t>
  </si>
  <si>
    <r>
      <t xml:space="preserve">5. Letrina/inodoro tapada y limpia </t>
    </r>
    <r>
      <rPr>
        <b/>
        <i/>
        <sz val="10"/>
        <color theme="1"/>
        <rFont val="Calibri"/>
        <family val="2"/>
      </rPr>
      <t>(dentro y fuera)</t>
    </r>
  </si>
  <si>
    <t>5____</t>
  </si>
  <si>
    <t>6. No se pudo observar</t>
  </si>
  <si>
    <t>6____</t>
  </si>
  <si>
    <t>En caso de letrina (Sección 1A, Vivienda 01.11)
Por observación o pregunta:
 En el caso de pozo ciego, ¿Hay uso de cal o ceniza en la letrina?</t>
  </si>
  <si>
    <t>1.SI</t>
  </si>
  <si>
    <t>0. No</t>
  </si>
  <si>
    <t>Practicas en salud reproductiva</t>
  </si>
  <si>
    <t>¿Sabe usted que es el Papanicolaou?</t>
  </si>
  <si>
    <t xml:space="preserve">¿Sabe usted para qué sirve el Papanicolaou?          </t>
  </si>
  <si>
    <t>1. Prevenir / diagnosticar cáncer de matriz</t>
  </si>
  <si>
    <t>2. Detectar alguna enfermedad</t>
  </si>
  <si>
    <t>3. Otra respuesta / No sabe / No responde</t>
  </si>
  <si>
    <t>(17,14B)</t>
  </si>
  <si>
    <t>¿Usted ha tenido o tiene pareja?</t>
  </si>
  <si>
    <t>2. NO</t>
  </si>
  <si>
    <t>Continúe si la entrevistada tiene / ha tenido pareja</t>
  </si>
  <si>
    <t>__ __ /__ __ __ __</t>
  </si>
  <si>
    <t>En el último año, ¿A usted le han hecho el examen del Papanicolaou?</t>
  </si>
  <si>
    <t>Mes          año</t>
  </si>
  <si>
    <t xml:space="preserve">  ____</t>
  </si>
  <si>
    <t>¿Conoce usted el resultado de este Papanicolaou que le hicieron?</t>
  </si>
  <si>
    <t>Cuando le hicieron este Papanicolaou en el último año, ¿Al cuanto tiempo le dieron el resultado?</t>
  </si>
  <si>
    <r>
      <t xml:space="preserve">1. El mismo día </t>
    </r>
    <r>
      <rPr>
        <i/>
        <sz val="9"/>
        <color indexed="8"/>
        <rFont val="Arial Narrow"/>
        <family val="2"/>
      </rPr>
      <t>(en una hora)</t>
    </r>
  </si>
  <si>
    <t>2. Dos días o más</t>
  </si>
  <si>
    <t>3. No sabe / No responde</t>
  </si>
  <si>
    <t>En el último año, ¿Buscó usted a alguien para que le hiciera el examen de Papanicolaou?</t>
  </si>
  <si>
    <t>Actualmente, está usted interesada en que la hagan el examen de Papanicolaou?</t>
  </si>
  <si>
    <t>SECCIÓN II  Salud y alimentación (Control de crecimiento, prevención de enfermedades y disponibilidad de alimentos)</t>
  </si>
  <si>
    <t>Toma de peso y talla</t>
  </si>
  <si>
    <t>1. Conocer si tienen alguna enfermedad</t>
  </si>
  <si>
    <t>¿Sabe usted por qué es importante llevar a pesar y a medir a los niños/as menores de cinco años? RM</t>
  </si>
  <si>
    <t>2. Saber si están creciendo bien</t>
  </si>
  <si>
    <t>3. Saber si están desnutridos</t>
  </si>
  <si>
    <t>4. Saber si necesitan alimentarse mejor</t>
  </si>
  <si>
    <r>
      <t xml:space="preserve">5. Otra </t>
    </r>
    <r>
      <rPr>
        <sz val="9"/>
        <color indexed="8"/>
        <rFont val="Arial Narrow"/>
        <family val="2"/>
      </rPr>
      <t>(</t>
    </r>
    <r>
      <rPr>
        <i/>
        <sz val="9"/>
        <color indexed="8"/>
        <rFont val="Arial Narrow"/>
        <family val="2"/>
      </rPr>
      <t>Especifique) _______________________________</t>
    </r>
  </si>
  <si>
    <t>6 ______</t>
  </si>
  <si>
    <t>¿Sabe usted cada cuanto se deben llevar a pesar y a medir los niños/as menores de dos años de edad?</t>
  </si>
  <si>
    <t>1. Cada mes</t>
  </si>
  <si>
    <t>2. Cada dos meses</t>
  </si>
  <si>
    <t>3. Otra respuesta/No sabe no responde</t>
  </si>
  <si>
    <t>Diarrea:</t>
  </si>
  <si>
    <t>¿Sabe usted que debe hacer una persona para que no le dé diarrea?  RM</t>
  </si>
  <si>
    <t>1. Dar tratamiento al agua para beber</t>
  </si>
  <si>
    <t xml:space="preserve">  1 ____</t>
  </si>
  <si>
    <t>2. Eliminar reservorios y vectores</t>
  </si>
  <si>
    <t xml:space="preserve">  2 ____</t>
  </si>
  <si>
    <t>3  Buena disposición de aguas servidas</t>
  </si>
  <si>
    <t xml:space="preserve">  3 ____</t>
  </si>
  <si>
    <t>4. Buena disposición de excretas</t>
  </si>
  <si>
    <t xml:space="preserve">  4 ____</t>
  </si>
  <si>
    <t>5. Preparación higiénica de alimentos</t>
  </si>
  <si>
    <t xml:space="preserve">  5 ____</t>
  </si>
  <si>
    <t>6. Alimentos cubiertos y en lugar seguro</t>
  </si>
  <si>
    <t xml:space="preserve">  6 ____</t>
  </si>
  <si>
    <t>7. Agua para beber cubierta y en lugar seguro</t>
  </si>
  <si>
    <t xml:space="preserve">  7 ____</t>
  </si>
  <si>
    <t>8. Lavado oportuno de manos</t>
  </si>
  <si>
    <t xml:space="preserve">  8 ____</t>
  </si>
  <si>
    <t>9. No sabe / No responde</t>
  </si>
  <si>
    <t xml:space="preserve">  9 ____</t>
  </si>
  <si>
    <t>Catarros o gripe</t>
  </si>
  <si>
    <t>¿Sabe usted que debe hacer una persona para que no le dé tos, catarro o gripe? RM</t>
  </si>
  <si>
    <t xml:space="preserve">1. Vacunarse  </t>
  </si>
  <si>
    <t>2. Evitar el contacto excesivo con el polvo</t>
  </si>
  <si>
    <t>3. Evitar  el contacto excesivo con el humo</t>
  </si>
  <si>
    <t>4. Protegerse del frío y la lluvia / usar zapatos</t>
  </si>
  <si>
    <t>5. Evitar contacto con enfermos de IRA´s</t>
  </si>
  <si>
    <t>6. Evitar asistir a reuniones con mucha gente</t>
  </si>
  <si>
    <t>7. No sabe / No responde</t>
  </si>
  <si>
    <t>¿Sabe usted que debe hacer una persona para que a no le den enfermedades de la piel?  RM</t>
  </si>
  <si>
    <t>1. Practicar el baño diario</t>
  </si>
  <si>
    <t>2. Cambio diario de ropa</t>
  </si>
  <si>
    <t>3. Mantener ropa de cama limpia y ordenada</t>
  </si>
  <si>
    <t>4. Evitar la picadura de moscas y mosquitos</t>
  </si>
  <si>
    <t>5. Protegerse de exposición extrema al sol</t>
  </si>
  <si>
    <t>6. Usar zapatos</t>
  </si>
  <si>
    <r>
      <rPr>
        <sz val="9"/>
        <color indexed="8"/>
        <rFont val="Arial Narrow"/>
        <family val="2"/>
      </rPr>
      <t xml:space="preserve">En los últimos </t>
    </r>
    <r>
      <rPr>
        <b/>
        <i/>
        <sz val="9"/>
        <color indexed="8"/>
        <rFont val="Arial Narrow"/>
        <family val="2"/>
      </rPr>
      <t>3 meses,</t>
    </r>
    <r>
      <rPr>
        <sz val="9"/>
        <color indexed="8"/>
        <rFont val="Arial Narrow"/>
        <family val="2"/>
      </rPr>
      <t xml:space="preserve"> ¿Alguno de sus hijos/as tuvo señales de peligro de alguna de estas tres enfermedades? 
</t>
    </r>
    <r>
      <rPr>
        <b/>
        <i/>
        <sz val="9"/>
        <color indexed="8"/>
        <rFont val="Arial Narrow"/>
        <family val="2"/>
      </rPr>
      <t>[Diarrea, gripe o catarro oenfermedades de la piel ]</t>
    </r>
  </si>
  <si>
    <t>2. Sí, pero ella no estaba en casa</t>
  </si>
  <si>
    <t>4. No sabe / No recuerda</t>
  </si>
  <si>
    <t xml:space="preserve">¿En esta comunidad se consiguen fácilmente alimentos variados y nutritivos? </t>
  </si>
  <si>
    <t>¿Qué se puede hacer para comprar o conseguir alimentos variados y nutritivos en esta comunidad, en forma rápida?</t>
  </si>
  <si>
    <t>1. Comprarlos / Conseguirlos</t>
  </si>
  <si>
    <t xml:space="preserve">2. Producirlos </t>
  </si>
  <si>
    <t xml:space="preserve">3. Obtenerlos de donaciones </t>
  </si>
  <si>
    <r>
      <t xml:space="preserve">4. Otra </t>
    </r>
    <r>
      <rPr>
        <i/>
        <sz val="9"/>
        <color indexed="8"/>
        <rFont val="Arial Narrow"/>
        <family val="2"/>
      </rPr>
      <t>(Especifique) ______________________________</t>
    </r>
  </si>
  <si>
    <r>
      <rPr>
        <sz val="9"/>
        <color indexed="8"/>
        <rFont val="Arial Narrow"/>
        <family val="2"/>
      </rPr>
      <t xml:space="preserve">Para facilitar </t>
    </r>
    <r>
      <rPr>
        <b/>
        <i/>
        <sz val="9"/>
        <color indexed="8"/>
        <rFont val="Arial Narrow"/>
        <family val="2"/>
      </rPr>
      <t>la compra</t>
    </r>
    <r>
      <rPr>
        <i/>
        <sz val="9"/>
        <color indexed="8"/>
        <rFont val="Arial Narrow"/>
        <family val="2"/>
      </rPr>
      <t xml:space="preserve"> </t>
    </r>
    <r>
      <rPr>
        <b/>
        <i/>
        <sz val="9"/>
        <color indexed="8"/>
        <rFont val="Arial Narrow"/>
        <family val="2"/>
      </rPr>
      <t>o presencia</t>
    </r>
    <r>
      <rPr>
        <i/>
        <sz val="9"/>
        <color indexed="8"/>
        <rFont val="Arial Narrow"/>
        <family val="2"/>
      </rPr>
      <t xml:space="preserve"> </t>
    </r>
    <r>
      <rPr>
        <sz val="9"/>
        <color indexed="8"/>
        <rFont val="Arial Narrow"/>
        <family val="2"/>
      </rPr>
      <t xml:space="preserve">de estos alimentos aquí en su comunidad, ¿Qué cosas cree usted que se podrían hacer? </t>
    </r>
  </si>
  <si>
    <t>1. Organizarse en grupos</t>
  </si>
  <si>
    <t>2. Averiguar donde conseguirlos</t>
  </si>
  <si>
    <t>3. Facilitar la llegada de los alimentos</t>
  </si>
  <si>
    <t>4. Buscar ayuda para que lleguen a la comunidad</t>
  </si>
  <si>
    <r>
      <t xml:space="preserve">5, Otra </t>
    </r>
    <r>
      <rPr>
        <i/>
        <sz val="9"/>
        <color indexed="8"/>
        <rFont val="Arial Narrow"/>
        <family val="2"/>
      </rPr>
      <t>(Especifique) ______________________________</t>
    </r>
  </si>
  <si>
    <t>Sección III: Maternidad y paternidad responsable</t>
  </si>
  <si>
    <t>¿Sabe usted cuales son las necesidades básicas de una familia?</t>
  </si>
  <si>
    <t>1. Alimentación</t>
  </si>
  <si>
    <t>2. Salud y prevención de enfermedades</t>
  </si>
  <si>
    <t>3. Estabilidad emocional</t>
  </si>
  <si>
    <t>4. Vestuario</t>
  </si>
  <si>
    <t>5. Vivienda</t>
  </si>
  <si>
    <t>6. Educación</t>
  </si>
  <si>
    <t>7. Otra.    Especifique:____________</t>
  </si>
  <si>
    <t>8. No sabe / No responde</t>
  </si>
  <si>
    <t>¿Planifican, platican o hacen un plan ustedes, sobre cuánto van a gastar cada mes en su hogar o familia?</t>
  </si>
  <si>
    <t>0 ____</t>
  </si>
  <si>
    <t xml:space="preserve"> ¿Cuándo fue la última vez que hicieron ustedes una planificación, plan o presupuesto para cubrir las necesidades básicas de la familia?</t>
  </si>
  <si>
    <t>1. Este mes</t>
  </si>
  <si>
    <t xml:space="preserve">1 ___ </t>
  </si>
  <si>
    <t>2. El mes pasado</t>
  </si>
  <si>
    <t xml:space="preserve">2 ___ </t>
  </si>
  <si>
    <t>3. Hace dos meses o más</t>
  </si>
  <si>
    <t>3 ___</t>
  </si>
  <si>
    <t>¿En que gastaron o emplearon ustedes el dinero que tomaron en cuenta en el plan o presupuesto que hicieron este mes o el mes pasado?  RM</t>
  </si>
  <si>
    <r>
      <t xml:space="preserve">1 ___ / </t>
    </r>
    <r>
      <rPr>
        <b/>
        <sz val="9"/>
        <color indexed="8"/>
        <rFont val="Arial Narrow"/>
        <family val="2"/>
      </rPr>
      <t>___</t>
    </r>
  </si>
  <si>
    <t>2. Educación</t>
  </si>
  <si>
    <r>
      <t xml:space="preserve">2 ___ / </t>
    </r>
    <r>
      <rPr>
        <b/>
        <sz val="9"/>
        <color indexed="8"/>
        <rFont val="Arial Narrow"/>
        <family val="2"/>
      </rPr>
      <t>___</t>
    </r>
  </si>
  <si>
    <t>3. Vivienda</t>
  </si>
  <si>
    <r>
      <t xml:space="preserve">3 ___ / </t>
    </r>
    <r>
      <rPr>
        <b/>
        <sz val="9"/>
        <color indexed="8"/>
        <rFont val="Arial Narrow"/>
        <family val="2"/>
      </rPr>
      <t>___</t>
    </r>
  </si>
  <si>
    <t>[Después de obtener las respuestas a la pregunta  17,32,  haga la pregunta 17,33 , y registre la información con los número 1 y 2, en la segunda parte de la columna de los códigos]</t>
  </si>
  <si>
    <t>4. Salud</t>
  </si>
  <si>
    <r>
      <t xml:space="preserve">4 ___ / </t>
    </r>
    <r>
      <rPr>
        <b/>
        <sz val="9"/>
        <color indexed="8"/>
        <rFont val="Arial Narrow"/>
        <family val="2"/>
      </rPr>
      <t>___</t>
    </r>
  </si>
  <si>
    <t>5. Vestuario</t>
  </si>
  <si>
    <r>
      <t xml:space="preserve">5 ___ / </t>
    </r>
    <r>
      <rPr>
        <b/>
        <sz val="9"/>
        <color indexed="8"/>
        <rFont val="Arial Narrow"/>
        <family val="2"/>
      </rPr>
      <t>___</t>
    </r>
  </si>
  <si>
    <t>6. Servicios básicos (agua y luz)</t>
  </si>
  <si>
    <r>
      <t xml:space="preserve">6 ___ / </t>
    </r>
    <r>
      <rPr>
        <b/>
        <sz val="9"/>
        <color indexed="8"/>
        <rFont val="Arial Narrow"/>
        <family val="2"/>
      </rPr>
      <t>___</t>
    </r>
  </si>
  <si>
    <t>7. Estabilidad emocional (recreación)</t>
  </si>
  <si>
    <r>
      <t xml:space="preserve">7 ___ / </t>
    </r>
    <r>
      <rPr>
        <b/>
        <sz val="9"/>
        <color indexed="8"/>
        <rFont val="Arial Narrow"/>
        <family val="2"/>
      </rPr>
      <t>___</t>
    </r>
  </si>
  <si>
    <t>¿En cuál de estas cosas gastaron o emplearon ustedes más dinero…., y después en cuál otra?</t>
  </si>
  <si>
    <t>SECCIÓN V. Salud reproductiva</t>
  </si>
  <si>
    <t>¿Cuánto tiempo considera usted que debe haber entre el nacimiento de un niño/a y el siguiente embarazo de una mujer?</t>
  </si>
  <si>
    <r>
      <t xml:space="preserve">1. De 48 – 60 meses  ---  </t>
    </r>
    <r>
      <rPr>
        <i/>
        <sz val="9"/>
        <color indexed="8"/>
        <rFont val="Arial Narrow"/>
        <family val="2"/>
      </rPr>
      <t>(4 – 5 años)</t>
    </r>
  </si>
  <si>
    <r>
      <t xml:space="preserve">2. De 36 – 47 meses  ---  </t>
    </r>
    <r>
      <rPr>
        <i/>
        <sz val="9"/>
        <color indexed="8"/>
        <rFont val="Arial Narrow"/>
        <family val="2"/>
      </rPr>
      <t>(3 – 4 años)</t>
    </r>
  </si>
  <si>
    <r>
      <t xml:space="preserve">3. De 24 – 35 meses  ---  </t>
    </r>
    <r>
      <rPr>
        <i/>
        <sz val="9"/>
        <color indexed="8"/>
        <rFont val="Arial Narrow"/>
        <family val="2"/>
      </rPr>
      <t>(2 – 3 años)</t>
    </r>
  </si>
  <si>
    <r>
      <t xml:space="preserve">4. De 12 – 23 meses  ---  </t>
    </r>
    <r>
      <rPr>
        <i/>
        <sz val="9"/>
        <color indexed="8"/>
        <rFont val="Arial Narrow"/>
        <family val="2"/>
      </rPr>
      <t>(1 – 2 años)</t>
    </r>
  </si>
  <si>
    <t>5. Otro / No sabe / No responde</t>
  </si>
  <si>
    <r>
      <rPr>
        <sz val="9"/>
        <color indexed="8"/>
        <rFont val="Arial Narrow"/>
        <family val="2"/>
      </rPr>
      <t xml:space="preserve">¿Sabe usted que les puede pasar </t>
    </r>
    <r>
      <rPr>
        <b/>
        <i/>
        <sz val="9"/>
        <color indexed="8"/>
        <rFont val="Arial Narrow"/>
        <family val="2"/>
      </rPr>
      <t xml:space="preserve">a las mujeres </t>
    </r>
    <r>
      <rPr>
        <sz val="9"/>
        <color indexed="8"/>
        <rFont val="Arial Narrow"/>
        <family val="2"/>
      </rPr>
      <t xml:space="preserve"> cuando tienen a sus hijos muy seguidos, por ejemplo en espacios menores a tres años?  </t>
    </r>
    <r>
      <rPr>
        <b/>
        <sz val="9"/>
        <color indexed="8"/>
        <rFont val="Arial Narrow"/>
        <family val="2"/>
      </rPr>
      <t>RM</t>
    </r>
  </si>
  <si>
    <t>1. Se puede enfermar más</t>
  </si>
  <si>
    <t>2. Se  puede desnutrir con mayor facilidad</t>
  </si>
  <si>
    <t>3. Se  puede morir con mayor facilidad</t>
  </si>
  <si>
    <t>4. No puede atender bien a sus otros hijos/as</t>
  </si>
  <si>
    <t>5. No puede cumplir con las tareas del hogar</t>
  </si>
  <si>
    <t>6. Se le hace difícil llevar a sus hijos a SS</t>
  </si>
  <si>
    <t xml:space="preserve">7. Se le hace difícil tener un trabajo </t>
  </si>
  <si>
    <t>8. Tiene menos recursos para sus hijos/as</t>
  </si>
  <si>
    <t>9. Tiene menos recursos para el hogar</t>
  </si>
  <si>
    <r>
      <t xml:space="preserve">10. Otra </t>
    </r>
    <r>
      <rPr>
        <i/>
        <sz val="9"/>
        <color indexed="8"/>
        <rFont val="Arial Narrow"/>
        <family val="2"/>
      </rPr>
      <t xml:space="preserve"> (Especifique) ____________________________</t>
    </r>
  </si>
  <si>
    <t>10___</t>
  </si>
  <si>
    <t>11.  Nada / No sabe / No responde</t>
  </si>
  <si>
    <t>11 ___</t>
  </si>
  <si>
    <r>
      <rPr>
        <sz val="9"/>
        <color indexed="8"/>
        <rFont val="Arial Narrow"/>
        <family val="2"/>
      </rPr>
      <t xml:space="preserve">¿Sabe usted que le puede pasar a </t>
    </r>
    <r>
      <rPr>
        <b/>
        <i/>
        <sz val="9"/>
        <color indexed="8"/>
        <rFont val="Arial Narrow"/>
        <family val="2"/>
      </rPr>
      <t>los niños/as</t>
    </r>
    <r>
      <rPr>
        <sz val="9"/>
        <color indexed="8"/>
        <rFont val="Arial Narrow"/>
        <family val="2"/>
      </rPr>
      <t xml:space="preserve"> cuando una mujer los tiene muy seguidos, por ejemplo en espacios menores a tres años?  </t>
    </r>
    <r>
      <rPr>
        <b/>
        <sz val="9"/>
        <color indexed="8"/>
        <rFont val="Arial Narrow"/>
        <family val="2"/>
      </rPr>
      <t>RM</t>
    </r>
  </si>
  <si>
    <t>1. Pueden nacer prematuros</t>
  </si>
  <si>
    <t>2. Pueden nacer con bajo peso</t>
  </si>
  <si>
    <t>3. Pueden nacer con daños congénitos</t>
  </si>
  <si>
    <t xml:space="preserve">4. Se pueden enfermar más </t>
  </si>
  <si>
    <t>5. Se pueden desnutrir con mayor facilidad</t>
  </si>
  <si>
    <t>6. Se pueden morir con mayor facilidad</t>
  </si>
  <si>
    <t>7. Se les da menos atención y estimulación</t>
  </si>
  <si>
    <t>8. Menor oportunidad de salud preventiva</t>
  </si>
  <si>
    <t>9. Menor oportunidad de educación formal</t>
  </si>
  <si>
    <r>
      <t xml:space="preserve">10 Otra </t>
    </r>
    <r>
      <rPr>
        <sz val="9"/>
        <color indexed="8"/>
        <rFont val="Arial Narrow"/>
        <family val="2"/>
      </rPr>
      <t>(</t>
    </r>
    <r>
      <rPr>
        <i/>
        <sz val="9"/>
        <color indexed="8"/>
        <rFont val="Arial Narrow"/>
        <family val="2"/>
      </rPr>
      <t>Especifique) _____________________________</t>
    </r>
  </si>
  <si>
    <t>11___</t>
  </si>
  <si>
    <t>¿Cree usted que es importante el uso de los métodos de planificación familiar (PF)?</t>
  </si>
  <si>
    <r>
      <t xml:space="preserve">¿Por qué considera usted importante el uso de  los métodos de </t>
    </r>
    <r>
      <rPr>
        <i/>
        <sz val="9"/>
        <color indexed="8"/>
        <rFont val="Arial Narrow"/>
        <family val="2"/>
      </rPr>
      <t>PF?</t>
    </r>
    <r>
      <rPr>
        <sz val="9"/>
        <color indexed="8"/>
        <rFont val="Arial Narrow"/>
        <family val="2"/>
      </rPr>
      <t xml:space="preserve"> RM</t>
    </r>
  </si>
  <si>
    <t>1. Evitar embarazos no deseados</t>
  </si>
  <si>
    <t>2. Espaciar los embarazos</t>
  </si>
  <si>
    <t>3. Evitar contagiarse con ITS</t>
  </si>
  <si>
    <t>4. Evitar contagiarse con VIH/SIDA</t>
  </si>
  <si>
    <t>5. Que la mujer tenga  más salud</t>
  </si>
  <si>
    <t>6. Que los hijos/as tengan más salud</t>
  </si>
  <si>
    <t xml:space="preserve">7. Cubrir las necesidades básicas del hogar </t>
  </si>
  <si>
    <r>
      <t xml:space="preserve">8. Otra </t>
    </r>
    <r>
      <rPr>
        <i/>
        <sz val="9"/>
        <color indexed="8"/>
        <rFont val="Arial Narrow"/>
        <family val="2"/>
      </rPr>
      <t>(Especifique) ______________________________</t>
    </r>
  </si>
  <si>
    <r>
      <t xml:space="preserve">¿Su pareja y/o usted están usando algún método  de </t>
    </r>
    <r>
      <rPr>
        <i/>
        <sz val="9"/>
        <color indexed="8"/>
        <rFont val="Arial Narrow"/>
        <family val="2"/>
      </rPr>
      <t>PF?</t>
    </r>
  </si>
  <si>
    <t>¿Le encuentra usted ventajas al estar usando este método de PF?</t>
  </si>
  <si>
    <t>[PF = planificación familiar]</t>
  </si>
  <si>
    <t>2. No sabe / No responde</t>
  </si>
  <si>
    <r>
      <rPr>
        <sz val="9"/>
        <color indexed="8"/>
        <rFont val="Arial Narrow"/>
        <family val="2"/>
      </rPr>
      <t xml:space="preserve">Más adelante, ¿Estaría usted de acuerdo con usar un método de </t>
    </r>
    <r>
      <rPr>
        <i/>
        <sz val="9"/>
        <color indexed="8"/>
        <rFont val="Arial Narrow"/>
        <family val="2"/>
      </rPr>
      <t>PF?</t>
    </r>
  </si>
  <si>
    <r>
      <t xml:space="preserve">¿Cree usted que le encontraría  ventajas al usar un método de </t>
    </r>
    <r>
      <rPr>
        <i/>
        <sz val="9"/>
        <color indexed="8"/>
        <rFont val="Arial Narrow"/>
        <family val="2"/>
      </rPr>
      <t>PF?</t>
    </r>
  </si>
  <si>
    <t>2. No Sabe / No responde</t>
  </si>
  <si>
    <t>¿Sabe usted cual es el número menor de visitas de control o chequeo que debe tener una mujer embarazada?</t>
  </si>
  <si>
    <t>1. ___ ___ visitas de control o chequeo</t>
  </si>
  <si>
    <t>____</t>
  </si>
  <si>
    <t>2. No sabe/No responde</t>
  </si>
  <si>
    <t>¿Quién debe atender a la mujer embarazada en esas visitas de control o chequeo?</t>
  </si>
  <si>
    <t>1. Médico, enfermera o comadrona capacitada</t>
  </si>
  <si>
    <t>0. Otra respuesta</t>
  </si>
  <si>
    <r>
      <rPr>
        <sz val="9"/>
        <color indexed="8"/>
        <rFont val="Arial Narrow"/>
        <family val="2"/>
      </rPr>
      <t xml:space="preserve">¿Sabe usted que le podría pasar a una mujer </t>
    </r>
    <r>
      <rPr>
        <b/>
        <i/>
        <sz val="9"/>
        <color indexed="8"/>
        <rFont val="Arial Narrow"/>
        <family val="2"/>
      </rPr>
      <t>si no se hace</t>
    </r>
    <r>
      <rPr>
        <i/>
        <sz val="9"/>
        <color indexed="8"/>
        <rFont val="Arial Narrow"/>
        <family val="2"/>
      </rPr>
      <t xml:space="preserve"> sus</t>
    </r>
    <r>
      <rPr>
        <sz val="9"/>
        <color indexed="8"/>
        <rFont val="Arial Narrow"/>
        <family val="2"/>
      </rPr>
      <t xml:space="preserve"> chequeos o controles durante el embarazo?  </t>
    </r>
    <r>
      <rPr>
        <b/>
        <sz val="9"/>
        <color indexed="8"/>
        <rFont val="Arial Narrow"/>
        <family val="2"/>
      </rPr>
      <t>RM</t>
    </r>
  </si>
  <si>
    <t>1. Ignora el crecimiento/desarrollo del niño/a</t>
  </si>
  <si>
    <t>2. Ignora los nutrientes que debe tomar</t>
  </si>
  <si>
    <t>3. Puede perder al niño/a</t>
  </si>
  <si>
    <t>4. El niño/a puede nacer con algún defecto</t>
  </si>
  <si>
    <t>5. Puede tener complicaciones / embarazo</t>
  </si>
  <si>
    <t>6. Puede tener complicaciones / parto</t>
  </si>
  <si>
    <t>7. Se puede morir</t>
  </si>
  <si>
    <t>¿Sabe usted si es necesario que una mujer que “se acaba de componer” tenga visitas de control o chequeo?</t>
  </si>
  <si>
    <t xml:space="preserve">2. No sabe / No responde </t>
  </si>
  <si>
    <r>
      <rPr>
        <sz val="9"/>
        <color indexed="8"/>
        <rFont val="Arial Narrow"/>
        <family val="2"/>
      </rPr>
      <t xml:space="preserve">¿A los cuántos días de haberse compuesto se debe hacer </t>
    </r>
    <r>
      <rPr>
        <b/>
        <i/>
        <sz val="9"/>
        <color indexed="8"/>
        <rFont val="Arial Narrow"/>
        <family val="2"/>
      </rPr>
      <t>la primera</t>
    </r>
    <r>
      <rPr>
        <sz val="9"/>
        <color indexed="8"/>
        <rFont val="Arial Narrow"/>
        <family val="2"/>
      </rPr>
      <t xml:space="preserve"> visita de control o chequeo?</t>
    </r>
  </si>
  <si>
    <t>1. Tres primeros días postparto</t>
  </si>
  <si>
    <t>2. Otra respuesta</t>
  </si>
  <si>
    <t>¿Quién debe atender a la mujer en esa primera visita de control o chequeo?</t>
  </si>
  <si>
    <t xml:space="preserve">¿Sabe usted por qué es importante que una mujer busque alguien para que le de hierro y ácido fólico, durante el embarazo?  </t>
  </si>
  <si>
    <t>1. Prevenir enfermedades ella /su niño/a</t>
  </si>
  <si>
    <t>2. Evitar que a ella le dé anemia</t>
  </si>
  <si>
    <t>3. Evitar que el niño/a nazca con anemia</t>
  </si>
  <si>
    <t>4. Crecimiento normal de su niño/a</t>
  </si>
  <si>
    <t>5. Desarrollo normal de niño/a</t>
  </si>
  <si>
    <t>6. Otra / No sabe / No responde</t>
  </si>
  <si>
    <t xml:space="preserve">¿Sabe usted por qué es importante que una mujer busque que le pongan la vacuna antitetánica durante el embarazo? </t>
  </si>
  <si>
    <t>1. Para prevenir el tétano en ella</t>
  </si>
  <si>
    <t>1____</t>
  </si>
  <si>
    <t>2. Para prevenir el tétano en el niño/a</t>
  </si>
  <si>
    <t>3. Otra respuesta / No sabe / no responde</t>
  </si>
  <si>
    <t>¿Sabe usted por qué es importante que las mujeres se hagan ellas mismas el examen de sus mamas o pechos?</t>
  </si>
  <si>
    <t>3. NO SABE / NO RESPONDE</t>
  </si>
  <si>
    <t>¿Por qué es importante que se hagan por si mimas este examen?</t>
  </si>
  <si>
    <t>1. Detectar presencia de quistes</t>
  </si>
  <si>
    <t>1 ___</t>
  </si>
  <si>
    <t>2. Detección temprana del cáncer de mama</t>
  </si>
  <si>
    <t>2 ___</t>
  </si>
  <si>
    <t>¿Se está haciendo usted este examen de sus mamas o pechos?</t>
  </si>
  <si>
    <t xml:space="preserve">¿Cada cuanto tiempo se hace usted el examen de sus mamas o pechos? </t>
  </si>
  <si>
    <t>1.Cada mes</t>
  </si>
  <si>
    <t xml:space="preserve">¿Sabe usted las señales de peligro durante el embarazo?  </t>
  </si>
  <si>
    <t>¿Cuáles son esas señales de peligro durante el embarazo? RM</t>
  </si>
  <si>
    <t>1. Hemorragia vaginal</t>
  </si>
  <si>
    <t>2. Fuertes dolores de cabeza / visión borrosa</t>
  </si>
  <si>
    <t>3. Fiebre alta</t>
  </si>
  <si>
    <t>4. Fuerte dolor en la boca del estómago</t>
  </si>
  <si>
    <t>5. Cólicos y dolor de espalda y muslos</t>
  </si>
  <si>
    <t>6. Hinchazón de cara, manos y cuerpo</t>
  </si>
  <si>
    <t>7. Convulsiones</t>
  </si>
  <si>
    <t>8. Dificultad para respirar</t>
  </si>
  <si>
    <r>
      <t xml:space="preserve">9. Otra </t>
    </r>
    <r>
      <rPr>
        <sz val="9"/>
        <color indexed="8"/>
        <rFont val="Arial Narrow"/>
        <family val="2"/>
      </rPr>
      <t>(Especifique) ______________________________</t>
    </r>
  </si>
  <si>
    <t>¿Conoce usted las señales de peligro en el recién nacido?</t>
  </si>
  <si>
    <t>¿Cuáles son esas señales de peligro en el recién nacido? RM</t>
  </si>
  <si>
    <t>1. Tiene dificultad para respirar</t>
  </si>
  <si>
    <t>2. Está muy frio y tiembla</t>
  </si>
  <si>
    <t>3. Está muy caliente</t>
  </si>
  <si>
    <t>4. Es muy chiquito</t>
  </si>
  <si>
    <t>5. Está moradito</t>
  </si>
  <si>
    <t>6. No puede mamar</t>
  </si>
  <si>
    <t>7. No llora</t>
  </si>
  <si>
    <t>8, Tiene el ombligo rojo y/o con pus</t>
  </si>
  <si>
    <t>9. Tiene los ojos rojos o y/o con secreciones</t>
  </si>
  <si>
    <r>
      <t xml:space="preserve">10 Otra  </t>
    </r>
    <r>
      <rPr>
        <i/>
        <sz val="9"/>
        <color indexed="8"/>
        <rFont val="Arial Narrow"/>
        <family val="2"/>
      </rPr>
      <t>(Especifique) _____________________________</t>
    </r>
  </si>
  <si>
    <t>10 ___</t>
  </si>
  <si>
    <t>¿Conoce o ha oído usted algo sobre las infecciones de transmisión sexual (ITS)?</t>
  </si>
  <si>
    <t>¿Qué infecciones de transmisión sexual o ITS conoce usted? RM</t>
  </si>
  <si>
    <t>1. Gonorrea</t>
  </si>
  <si>
    <t>2. Sífilis</t>
  </si>
  <si>
    <t>3, Herpes genital</t>
  </si>
  <si>
    <t>4. VIH/SIDA</t>
  </si>
  <si>
    <t>5. Papiloma (VPH)</t>
  </si>
  <si>
    <r>
      <t xml:space="preserve">6. </t>
    </r>
    <r>
      <rPr>
        <sz val="9"/>
        <color indexed="8"/>
        <rFont val="Arial Narrow"/>
        <family val="2"/>
      </rPr>
      <t xml:space="preserve">Otra  </t>
    </r>
    <r>
      <rPr>
        <i/>
        <sz val="9"/>
        <color indexed="8"/>
        <rFont val="Arial Narrow"/>
        <family val="2"/>
      </rPr>
      <t xml:space="preserve"> (Especifique) _______________________________</t>
    </r>
  </si>
  <si>
    <t>¿Sabe usted o ha escuchado algo sobre el VIH/SIDA?</t>
  </si>
  <si>
    <t>FIN</t>
  </si>
  <si>
    <t>2. NO SABE / NO RESPONDE</t>
  </si>
  <si>
    <t>¿Sabe usted en qué forma se transmite o contagia el VIH/SIDA? RM</t>
  </si>
  <si>
    <t>Por medio de:</t>
  </si>
  <si>
    <t>1. Relaciones sexuales sin protección</t>
  </si>
  <si>
    <t>2. Transfusiones de sangre contaminada</t>
  </si>
  <si>
    <t>3. Inyecciones contaminadas</t>
  </si>
  <si>
    <t>4. Utensilios quirúrgicos  contaminados</t>
  </si>
  <si>
    <t>5. De la madre al niño (forma vertical)</t>
  </si>
  <si>
    <t>Sección 18. Shocks</t>
  </si>
  <si>
    <t>que</t>
  </si>
  <si>
    <t>NO FUNCIONA se desabilita e f</t>
  </si>
  <si>
    <t>JEFE HOGAR O MADRE NIÑO INDICE(SPOON) O CONYUGE</t>
  </si>
  <si>
    <t>CAPI: si la 7.17=2 y 7.13=1, deshabilitar c,d</t>
  </si>
  <si>
    <t>NO FUNCIONA</t>
  </si>
  <si>
    <t>Desde marzo de 2020, por causas como el COVID, huracanes, tormentas, incendios u otras situaciones, su hogar se ha visto afectado por:</t>
  </si>
  <si>
    <t>MARQUE CON "x" TODAS LAS RESPUESTAS AFIRMATIVAS Y DESPUES CLASIFIQUE DE LAS MENCIONADAS, LAS TRES MAS IMPORTANTES PARA USTED</t>
  </si>
  <si>
    <t>¿Pérdida de trabajo de algún miembro del hogar?</t>
  </si>
  <si>
    <t>⃝</t>
  </si>
  <si>
    <t>¿Cierrre del negocio familiar (no agropecuario)?</t>
  </si>
  <si>
    <t>¿Robo de siembra/cosecha, ganado, dinero en efectivo u otra propiedad?</t>
  </si>
  <si>
    <t>¿La suspensión parcial o total de actividades agrícolas, ganaderas o de pesca?</t>
  </si>
  <si>
    <t>¿La subida del precio de los materiales que usa en su negocio o trabajo?</t>
  </si>
  <si>
    <t>¿La bajada del precio de sus productos o servicios de su negocio o trabajo?</t>
  </si>
  <si>
    <t>¿La subida del precio de los principales alimentos que se usan en su hogar?</t>
  </si>
  <si>
    <t>¿Muerte de la madre o cuidadora del niño que recibía el “Vitalito” en este hogar?</t>
  </si>
  <si>
    <t>¿Enfermedad, accidente o muerte de un miembro del hogar que aporta/aportaba dinero?</t>
  </si>
  <si>
    <t>¿Mucho gasto en salud, por coronavirus u otra enfermedad?</t>
  </si>
  <si>
    <t xml:space="preserve">¿Qué hizo usted / Que hicieron ustedes para enfrentar esta situación/s que les afectó/que les afectaron? </t>
  </si>
  <si>
    <t>ENCUESTADOR INDAGUE: SI REALIZÓ ALGUNA OTRA ACCIÓN</t>
  </si>
  <si>
    <t>MARCAR CON "x" TODAS LAS RESPUESTAS QUE HAYA MENCIONADO</t>
  </si>
  <si>
    <t>SHOCK 1</t>
  </si>
  <si>
    <t>SHOCK 2</t>
  </si>
  <si>
    <t>SHOCK 3</t>
  </si>
  <si>
    <t>VENDIERON ACTIVOS AGROPECUARIOS Y NO AGROPECUARIOS</t>
  </si>
  <si>
    <t>TUVIERON QUE HACER MÁS ACTIVIDADES/MÁS TRABAJO DE LAS QUE NORMALMENTE HACEN PARA CONSEGUIR INGRESOS</t>
  </si>
  <si>
    <t>TUVIERON QUE RECIBIR REMESAS O DINERO DE AMIGOS Y/O FAMILIARES</t>
  </si>
  <si>
    <t>TUVIERON QUE SOLICITAR PRÉSTAMOS DE AMIGOS Y/O FAMILIARES</t>
  </si>
  <si>
    <t>TUVIERON QUE PEDIR PRÉSTAMOS A INSTITUCIONES FINANCIERAS COMO COOPERATIVAS O BANCOS</t>
  </si>
  <si>
    <t>TUVIERON QUE HACER COMPRAS POR MEDIO DE CRÉDITO / TUVIERON QUE USAR TARJETAS DE CRÉDITO</t>
  </si>
  <si>
    <t>TUVIERON QUE INCUMPLIR OBLIGACIONES Y CAYERON EN PAGOS RETRASADOS</t>
  </si>
  <si>
    <t>TUVIERON QUE REALIZAR VENTAS POR ADELANTADO</t>
  </si>
  <si>
    <t>TUVIERON QUE DISMINUIR EL CONSUMO DE ALIMENTOS</t>
  </si>
  <si>
    <t>TUVIERON QUE DISMINUIR GASTOS EN PRODUCTOS NO ALIMENTARIOS / TUVIERON QUE DISMINUIR GASTOS EN ALGUNOS SERVICIOS</t>
  </si>
  <si>
    <t>TUVIERON QUE USAR SUS AHORROS</t>
  </si>
  <si>
    <t>TUVIERON QUE RECIBIR ASISTENCIA O AYUDA DE PARTE DE ONG</t>
  </si>
  <si>
    <t>TUVIERON QUE SOLICITAR PAGO POR ADELANTADO DE PARTE DE EMPLEADOR (PATRÓN)</t>
  </si>
  <si>
    <t>RECIBIERON ASISTENCIA O AYUDA DE PARTE DEL GOBIERNO</t>
  </si>
  <si>
    <t>RECIBIERON RECURSOS DE PARTE DE UN SEGURO</t>
  </si>
  <si>
    <t xml:space="preserve">NO HIZO NADA </t>
  </si>
  <si>
    <t xml:space="preserve">OTRO </t>
  </si>
  <si>
    <t>¿Se vieron ustedes afectados por los huracanes “Eta e Iota” durante los meses de octubre y noviembre de 2020, o por el COVID desde marzo del 2020 ?  RM</t>
  </si>
  <si>
    <t>ETA</t>
  </si>
  <si>
    <t>IOTA</t>
  </si>
  <si>
    <t>ASQ</t>
  </si>
  <si>
    <t>18 - 30 meses</t>
  </si>
  <si>
    <t>SECCIÓN 15. TRABAJADOR COMUNITARIO, USO DE SERVICIO Y SATISFACCIÓN</t>
  </si>
  <si>
    <t>SUJETOS: TODAS LAS MUJERES 15 - 49 AÑOS</t>
  </si>
  <si>
    <t>En los últimos 3 meses, ¿ha encontrado con un trabajador de salud comunitaria (TSC), ya sea en su hogar o en la comunidad?</t>
  </si>
  <si>
    <t>¿El TSC proporcionar cualquiera de los siguientes servicios? ANOTAR SI O NO SEGÚN CORRESPONDA</t>
  </si>
  <si>
    <t>La última vez que se reunió con un agente de salud comunitario, pagó por los servicios o asesoramiento?</t>
  </si>
  <si>
    <t>¿Cuánto?</t>
  </si>
  <si>
    <t>¿Qué tan satisfecho estuvo usted con lo siguiente?</t>
  </si>
  <si>
    <t>¿Recomendaría trabajadores de salud comunitaria con otras mujeres o familias?</t>
  </si>
  <si>
    <t>¿Por qué no los recomiendo? REGISTRAR HASTA 3 RAZONES</t>
  </si>
  <si>
    <t>Muy disconforme</t>
  </si>
  <si>
    <t>Disconforme</t>
  </si>
  <si>
    <t>Mala calidad de la atención</t>
  </si>
  <si>
    <t>A.</t>
  </si>
  <si>
    <t>B.</t>
  </si>
  <si>
    <t>C.</t>
  </si>
  <si>
    <t xml:space="preserve">D. </t>
  </si>
  <si>
    <t>E.</t>
  </si>
  <si>
    <t>F.</t>
  </si>
  <si>
    <t>G.</t>
  </si>
  <si>
    <t>H.</t>
  </si>
  <si>
    <t>I.</t>
  </si>
  <si>
    <t>J.</t>
  </si>
  <si>
    <t>K.</t>
  </si>
  <si>
    <t>No ha sido útil</t>
  </si>
  <si>
    <t>Referencia a la atención prenatal</t>
  </si>
  <si>
    <t>Remisión al parto institucional</t>
  </si>
  <si>
    <t>Referencia a la atención postnatal</t>
  </si>
  <si>
    <t>Remisión a consejería y pruebas voluntarias (APV) / Prevención de la transmisión materno-infantil (PTMI)</t>
  </si>
  <si>
    <t>Remisión a la vacunación infantil</t>
  </si>
  <si>
    <t>Asesoramiento sobre el VIH y el SIDA</t>
  </si>
  <si>
    <t>Asesoramiento sobre la planificación familiar</t>
  </si>
  <si>
    <t>Vigilancia / consejo crecimiento del niño en la nutrición infantil</t>
  </si>
  <si>
    <t>Consejos sobre el agua y el saneamiento</t>
  </si>
  <si>
    <t>Distribución de preservativos</t>
  </si>
  <si>
    <t>Sesiones de información, educación y comunicación sobre otros temas de salud</t>
  </si>
  <si>
    <t>Muy satisfecho</t>
  </si>
  <si>
    <t>Prox Persona</t>
  </si>
  <si>
    <t>No respetuoso</t>
  </si>
  <si>
    <t>Tratamiento muy caro</t>
  </si>
  <si>
    <t>D.</t>
  </si>
  <si>
    <t>Difícil acceso</t>
  </si>
  <si>
    <t>Si, en casa</t>
  </si>
  <si>
    <t>Los promotores están bien informado?</t>
  </si>
  <si>
    <t>Los promotores son sensible a sus necesidades?</t>
  </si>
  <si>
    <t>Los trabajadores comunitarios de salud son suficientes?</t>
  </si>
  <si>
    <t>Disponibilidad de tiempo de los Trabajadores de Salud Comunitaria para asistir a usted?</t>
  </si>
  <si>
    <t>La información proporcionada por los Agentes Comunitarios de Salud?</t>
  </si>
  <si>
    <t>Trabajadores Comunitarios de Salud son respetuosos y amables?</t>
  </si>
  <si>
    <t>Trabajadores de Salud Comunitaria ser buenos modelos a seguir?</t>
  </si>
  <si>
    <t>Falta de suministro/drogas</t>
  </si>
  <si>
    <t>Si, en la comunidad</t>
  </si>
  <si>
    <t>Otras, especifique.</t>
  </si>
  <si>
    <t>Sí, en el hogar y la comunidad</t>
  </si>
  <si>
    <t xml:space="preserve"> Próxima Persona</t>
  </si>
  <si>
    <t>BALBOAS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</si>
</sst>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"/>
    <numFmt numFmtId="165" formatCode="0."/>
    <numFmt numFmtId="166" formatCode="0.00_);\(0.00\)"/>
    <numFmt numFmtId="167" formatCode="0_);\(0\)"/>
    <numFmt numFmtId="168" formatCode="0#"/>
    <numFmt numFmtId="169" formatCode="\(0.00\);\(0.00\)"/>
    <numFmt numFmtId="170" formatCode="[$-409]General"/>
  </numFmts>
  <fonts count="165" x14ac:knownFonts="1">
    <font>
      <sz val="12"/>
      <color theme="1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04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8"/>
      <name val="Arial Narrow"/>
      <family val="2"/>
    </font>
    <font>
      <sz val="10"/>
      <name val="Verdana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name val="Arial Narrow"/>
      <family val="2"/>
    </font>
    <font>
      <sz val="14"/>
      <name val="Arial Narrow"/>
      <family val="2"/>
    </font>
    <font>
      <b/>
      <sz val="8"/>
      <name val="Arial Narrow"/>
      <family val="2"/>
    </font>
    <font>
      <sz val="10"/>
      <name val="Aharoni"/>
      <charset val="177"/>
    </font>
    <font>
      <b/>
      <sz val="11"/>
      <name val="Arial Narrow"/>
      <family val="2"/>
    </font>
    <font>
      <sz val="8"/>
      <name val="Arial Black"/>
      <family val="2"/>
    </font>
    <font>
      <b/>
      <sz val="10"/>
      <name val="Arial Narrow"/>
      <family val="2"/>
    </font>
    <font>
      <b/>
      <sz val="16"/>
      <name val="Arial Narrow"/>
      <family val="2"/>
    </font>
    <font>
      <b/>
      <sz val="9"/>
      <color indexed="81"/>
      <name val="Calibri"/>
      <family val="2"/>
    </font>
    <font>
      <sz val="9"/>
      <color indexed="81"/>
      <name val="Calibri"/>
      <family val="2"/>
    </font>
    <font>
      <b/>
      <sz val="12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3"/>
      <name val="Arial Narrow"/>
      <family val="2"/>
    </font>
    <font>
      <b/>
      <sz val="16"/>
      <color indexed="55"/>
      <name val="Arial Narrow"/>
      <family val="2"/>
    </font>
    <font>
      <sz val="8"/>
      <color indexed="8"/>
      <name val="Calibri"/>
      <family val="2"/>
    </font>
    <font>
      <b/>
      <sz val="8"/>
      <color indexed="49"/>
      <name val="Calibri"/>
      <family val="2"/>
    </font>
    <font>
      <b/>
      <sz val="8"/>
      <color indexed="49"/>
      <name val="Times New Roman"/>
      <family val="1"/>
    </font>
    <font>
      <b/>
      <sz val="16"/>
      <color indexed="9"/>
      <name val="Arial Narrow"/>
      <family val="2"/>
    </font>
    <font>
      <b/>
      <sz val="14"/>
      <name val="Arial Narrow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name val="Arial Narrow"/>
      <family val="2"/>
    </font>
    <font>
      <b/>
      <i/>
      <sz val="9"/>
      <name val="Arial Narrow"/>
      <family val="2"/>
    </font>
    <font>
      <i/>
      <sz val="10"/>
      <name val="Arial Narrow"/>
      <family val="2"/>
    </font>
    <font>
      <sz val="11"/>
      <color indexed="8"/>
      <name val="Calibri"/>
      <family val="2"/>
    </font>
    <font>
      <sz val="8"/>
      <name val="Arial"/>
      <family val="2"/>
      <charset val="204"/>
    </font>
    <font>
      <sz val="8"/>
      <name val="Calibri"/>
      <family val="2"/>
    </font>
    <font>
      <b/>
      <sz val="11"/>
      <color indexed="9"/>
      <name val="Arial Narrow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u/>
      <sz val="9"/>
      <name val="Arial Narrow"/>
      <family val="2"/>
    </font>
    <font>
      <sz val="8"/>
      <name val="Calibri"/>
      <family val="2"/>
    </font>
    <font>
      <u/>
      <sz val="9"/>
      <name val="Arial Narrow"/>
      <family val="2"/>
    </font>
    <font>
      <sz val="8"/>
      <name val="Calibri"/>
      <family val="2"/>
    </font>
    <font>
      <sz val="8"/>
      <name val="Calibri"/>
      <family val="2"/>
    </font>
    <font>
      <b/>
      <sz val="13"/>
      <name val="Arial Narrow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8"/>
      <color indexed="8"/>
      <name val="Arial Narrow"/>
      <family val="2"/>
    </font>
    <font>
      <b/>
      <sz val="15"/>
      <color indexed="56"/>
      <name val="Calibri"/>
      <family val="2"/>
    </font>
    <font>
      <b/>
      <sz val="14"/>
      <color indexed="56"/>
      <name val="Calibri"/>
      <family val="2"/>
    </font>
    <font>
      <b/>
      <sz val="14"/>
      <color indexed="10"/>
      <name val="Calibri"/>
      <family val="2"/>
    </font>
    <font>
      <b/>
      <sz val="26"/>
      <color indexed="8"/>
      <name val="Calibri"/>
      <family val="2"/>
    </font>
    <font>
      <b/>
      <sz val="20"/>
      <color indexed="8"/>
      <name val="Calibri"/>
      <family val="2"/>
    </font>
    <font>
      <sz val="9"/>
      <color indexed="8"/>
      <name val="Arial Narrow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Times New Roman"/>
      <family val="1"/>
    </font>
    <font>
      <sz val="10"/>
      <color indexed="8"/>
      <name val="Calibri"/>
      <family val="2"/>
    </font>
    <font>
      <b/>
      <sz val="9"/>
      <color indexed="10"/>
      <name val="Arial Narrow"/>
      <family val="2"/>
    </font>
    <font>
      <b/>
      <sz val="9"/>
      <color indexed="8"/>
      <name val="Arial Narrow"/>
      <family val="2"/>
    </font>
    <font>
      <b/>
      <sz val="9"/>
      <color indexed="9"/>
      <name val="Arial Narrow"/>
      <family val="2"/>
    </font>
    <font>
      <b/>
      <sz val="12"/>
      <color indexed="8"/>
      <name val="Arial Narrow"/>
      <family val="2"/>
    </font>
    <font>
      <sz val="8"/>
      <color indexed="10"/>
      <name val="Arial Narrow"/>
      <family val="2"/>
    </font>
    <font>
      <sz val="9"/>
      <color indexed="10"/>
      <name val="Arial Narrow"/>
      <family val="2"/>
    </font>
    <font>
      <i/>
      <sz val="10"/>
      <color indexed="8"/>
      <name val="Arial Narrow"/>
      <family val="2"/>
    </font>
    <font>
      <b/>
      <sz val="8"/>
      <color indexed="62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9"/>
      <color indexed="8"/>
      <name val="Arial Narrow"/>
      <family val="2"/>
    </font>
    <font>
      <b/>
      <sz val="11"/>
      <color indexed="8"/>
      <name val="Arial Narrow"/>
      <family val="2"/>
    </font>
    <font>
      <sz val="8"/>
      <name val="Calibri"/>
      <family val="2"/>
    </font>
    <font>
      <b/>
      <sz val="18"/>
      <color indexed="62"/>
      <name val="Cambria"/>
      <family val="2"/>
    </font>
    <font>
      <b/>
      <sz val="11"/>
      <color indexed="62"/>
      <name val="Calibri"/>
      <family val="2"/>
    </font>
    <font>
      <b/>
      <sz val="15"/>
      <color indexed="62"/>
      <name val="Calibri"/>
      <family val="2"/>
    </font>
    <font>
      <i/>
      <sz val="9"/>
      <color indexed="8"/>
      <name val="Arial Narrow"/>
      <family val="2"/>
    </font>
    <font>
      <b/>
      <sz val="9"/>
      <color indexed="62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color rgb="FF000000"/>
      <name val="Arial Narrow"/>
      <family val="2"/>
    </font>
    <font>
      <sz val="11"/>
      <color indexed="14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  <charset val="204"/>
    </font>
    <font>
      <sz val="8"/>
      <color theme="1"/>
      <name val="Arial Narrow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b/>
      <i/>
      <u/>
      <sz val="9"/>
      <color indexed="8"/>
      <name val="Arial Narrow"/>
      <family val="2"/>
    </font>
    <font>
      <i/>
      <u/>
      <sz val="9"/>
      <color indexed="8"/>
      <name val="Arial Narrow"/>
      <family val="2"/>
    </font>
    <font>
      <u/>
      <sz val="9"/>
      <color indexed="8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i/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i/>
      <sz val="9"/>
      <color theme="1"/>
      <name val="Arial Narrow"/>
      <family val="2"/>
    </font>
    <font>
      <i/>
      <sz val="9"/>
      <color theme="1"/>
      <name val="Arial Narrow"/>
      <family val="2"/>
    </font>
    <font>
      <b/>
      <i/>
      <u/>
      <sz val="9"/>
      <color theme="1"/>
      <name val="Arial Narrow"/>
      <family val="2"/>
    </font>
    <font>
      <b/>
      <sz val="9"/>
      <color rgb="FF00B050"/>
      <name val="Arial Narrow"/>
      <family val="2"/>
    </font>
    <font>
      <b/>
      <sz val="11"/>
      <color theme="4"/>
      <name val="Arial Narrow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9"/>
      <color rgb="FF00B050"/>
      <name val="Arial Narrow"/>
      <family val="2"/>
    </font>
    <font>
      <b/>
      <sz val="11"/>
      <color rgb="FF00B05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9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1"/>
      <name val="Arial Narrow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rgb="FF333399"/>
      <name val="Arial Narrow"/>
      <family val="2"/>
    </font>
    <font>
      <sz val="1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6"/>
      <color rgb="FF000000"/>
      <name val="Tahoma"/>
      <family val="2"/>
    </font>
    <font>
      <sz val="6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Calibri"/>
      <family val="2"/>
      <scheme val="minor"/>
    </font>
    <font>
      <b/>
      <sz val="11"/>
      <color rgb="FFFF0000"/>
      <name val="Calibri"/>
      <family val="2"/>
    </font>
    <font>
      <b/>
      <i/>
      <sz val="10"/>
      <color theme="1"/>
      <name val="Calibri"/>
      <family val="2"/>
    </font>
    <font>
      <sz val="11"/>
      <color rgb="FF000000"/>
      <name val="Inconsolata"/>
    </font>
    <font>
      <sz val="8"/>
      <name val="Arial"/>
      <family val="2"/>
    </font>
    <font>
      <sz val="11"/>
      <name val="Inconsolata"/>
    </font>
    <font>
      <sz val="12"/>
      <name val="Calibri"/>
      <family val="2"/>
      <scheme val="minor"/>
    </font>
    <font>
      <sz val="11"/>
      <color rgb="FF000000"/>
      <name val="Calibri"/>
      <family val="2"/>
    </font>
    <font>
      <sz val="6"/>
      <color rgb="FF000000"/>
      <name val="Calibri"/>
      <family val="2"/>
    </font>
    <font>
      <sz val="18"/>
      <color rgb="FF000000"/>
      <name val="Calibri"/>
      <family val="2"/>
    </font>
    <font>
      <sz val="10"/>
      <color rgb="FF000000"/>
      <name val="Calibri"/>
      <family val="2"/>
    </font>
    <font>
      <sz val="9"/>
      <color theme="1"/>
      <name val="Arial"/>
      <family val="2"/>
    </font>
    <font>
      <sz val="9"/>
      <color rgb="FF000000"/>
      <name val="Arial Narrow"/>
      <family val="2"/>
    </font>
    <font>
      <b/>
      <sz val="10"/>
      <color theme="1"/>
      <name val="Calibri"/>
      <family val="2"/>
      <scheme val="minor"/>
    </font>
    <font>
      <sz val="10"/>
      <color rgb="FFFF0000"/>
      <name val="Tahoma"/>
      <family val="2"/>
    </font>
    <font>
      <sz val="10"/>
      <color rgb="FF00B050"/>
      <name val="Tahoma"/>
      <family val="2"/>
    </font>
    <font>
      <sz val="8"/>
      <color rgb="FF000000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8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9"/>
      </bottom>
      <diagonal/>
    </border>
    <border>
      <left style="medium">
        <color auto="1"/>
      </left>
      <right style="medium">
        <color auto="1"/>
      </right>
      <top style="thin">
        <color indexed="9"/>
      </top>
      <bottom style="thin">
        <color indexed="9"/>
      </bottom>
      <diagonal/>
    </border>
    <border>
      <left style="medium">
        <color auto="1"/>
      </left>
      <right style="medium">
        <color auto="1"/>
      </right>
      <top style="thin">
        <color indexed="9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9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theme="4" tint="-0.24994659260841701"/>
      </bottom>
      <diagonal/>
    </border>
  </borders>
  <cellStyleXfs count="559">
    <xf numFmtId="0" fontId="0" fillId="0" borderId="0"/>
    <xf numFmtId="0" fontId="94" fillId="2" borderId="0" applyNumberFormat="0" applyBorder="0" applyAlignment="0" applyProtection="0"/>
    <xf numFmtId="0" fontId="46" fillId="3" borderId="0" applyNumberFormat="0" applyBorder="0" applyAlignment="0" applyProtection="0"/>
    <xf numFmtId="0" fontId="94" fillId="4" borderId="0" applyNumberFormat="0" applyBorder="0" applyAlignment="0" applyProtection="0"/>
    <xf numFmtId="0" fontId="46" fillId="5" borderId="0" applyNumberFormat="0" applyBorder="0" applyAlignment="0" applyProtection="0"/>
    <xf numFmtId="0" fontId="94" fillId="3" borderId="0" applyNumberFormat="0" applyBorder="0" applyAlignment="0" applyProtection="0"/>
    <xf numFmtId="0" fontId="46" fillId="6" borderId="0" applyNumberFormat="0" applyBorder="0" applyAlignment="0" applyProtection="0"/>
    <xf numFmtId="0" fontId="94" fillId="2" borderId="0" applyNumberFormat="0" applyBorder="0" applyAlignment="0" applyProtection="0"/>
    <xf numFmtId="0" fontId="46" fillId="7" borderId="0" applyNumberFormat="0" applyBorder="0" applyAlignment="0" applyProtection="0"/>
    <xf numFmtId="0" fontId="94" fillId="8" borderId="0" applyNumberFormat="0" applyBorder="0" applyAlignment="0" applyProtection="0"/>
    <xf numFmtId="0" fontId="46" fillId="9" borderId="0" applyNumberFormat="0" applyBorder="0" applyAlignment="0" applyProtection="0"/>
    <xf numFmtId="0" fontId="94" fillId="28" borderId="0" applyNumberFormat="0" applyBorder="0" applyAlignment="0" applyProtection="0"/>
    <xf numFmtId="0" fontId="46" fillId="4" borderId="0" applyNumberFormat="0" applyBorder="0" applyAlignment="0" applyProtection="0"/>
    <xf numFmtId="0" fontId="94" fillId="10" borderId="0" applyNumberFormat="0" applyBorder="0" applyAlignment="0" applyProtection="0"/>
    <xf numFmtId="0" fontId="46" fillId="11" borderId="0" applyNumberFormat="0" applyBorder="0" applyAlignment="0" applyProtection="0"/>
    <xf numFmtId="0" fontId="94" fillId="4" borderId="0" applyNumberFormat="0" applyBorder="0" applyAlignment="0" applyProtection="0"/>
    <xf numFmtId="0" fontId="46" fillId="12" borderId="0" applyNumberFormat="0" applyBorder="0" applyAlignment="0" applyProtection="0"/>
    <xf numFmtId="0" fontId="94" fillId="3" borderId="0" applyNumberFormat="0" applyBorder="0" applyAlignment="0" applyProtection="0"/>
    <xf numFmtId="0" fontId="46" fillId="13" borderId="0" applyNumberFormat="0" applyBorder="0" applyAlignment="0" applyProtection="0"/>
    <xf numFmtId="0" fontId="94" fillId="10" borderId="0" applyNumberFormat="0" applyBorder="0" applyAlignment="0" applyProtection="0"/>
    <xf numFmtId="0" fontId="46" fillId="7" borderId="0" applyNumberFormat="0" applyBorder="0" applyAlignment="0" applyProtection="0"/>
    <xf numFmtId="0" fontId="94" fillId="29" borderId="0" applyNumberFormat="0" applyBorder="0" applyAlignment="0" applyProtection="0"/>
    <xf numFmtId="0" fontId="46" fillId="11" borderId="0" applyNumberFormat="0" applyBorder="0" applyAlignment="0" applyProtection="0"/>
    <xf numFmtId="0" fontId="94" fillId="4" borderId="0" applyNumberFormat="0" applyBorder="0" applyAlignment="0" applyProtection="0"/>
    <xf numFmtId="0" fontId="46" fillId="14" borderId="0" applyNumberFormat="0" applyBorder="0" applyAlignment="0" applyProtection="0"/>
    <xf numFmtId="0" fontId="95" fillId="15" borderId="0" applyNumberFormat="0" applyBorder="0" applyAlignment="0" applyProtection="0"/>
    <xf numFmtId="0" fontId="95" fillId="30" borderId="0" applyNumberFormat="0" applyBorder="0" applyAlignment="0" applyProtection="0"/>
    <xf numFmtId="0" fontId="95" fillId="3" borderId="0" applyNumberFormat="0" applyBorder="0" applyAlignment="0" applyProtection="0"/>
    <xf numFmtId="0" fontId="95" fillId="10" borderId="0" applyNumberFormat="0" applyBorder="0" applyAlignment="0" applyProtection="0"/>
    <xf numFmtId="0" fontId="95" fillId="31" borderId="0" applyNumberFormat="0" applyBorder="0" applyAlignment="0" applyProtection="0"/>
    <xf numFmtId="0" fontId="95" fillId="4" borderId="0" applyNumberFormat="0" applyBorder="0" applyAlignment="0" applyProtection="0"/>
    <xf numFmtId="0" fontId="13" fillId="5" borderId="0" applyNumberFormat="0" applyBorder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96" fillId="32" borderId="0" applyNumberFormat="0" applyBorder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97" fillId="2" borderId="105" applyNumberFormat="0" applyAlignment="0" applyProtection="0"/>
    <xf numFmtId="0" fontId="98" fillId="33" borderId="106" applyNumberFormat="0" applyAlignment="0" applyProtection="0"/>
    <xf numFmtId="0" fontId="99" fillId="0" borderId="107" applyNumberFormat="0" applyFill="0" applyAlignment="0" applyProtection="0"/>
    <xf numFmtId="43" fontId="11" fillId="0" borderId="0" applyFont="0" applyFill="0" applyBorder="0" applyAlignment="0" applyProtection="0"/>
    <xf numFmtId="0" fontId="2" fillId="16" borderId="2" applyNumberFormat="0" applyAlignment="0" applyProtection="0"/>
    <xf numFmtId="44" fontId="3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5" fillId="15" borderId="0" applyNumberFormat="0" applyBorder="0" applyAlignment="0" applyProtection="0"/>
    <xf numFmtId="0" fontId="95" fillId="17" borderId="0" applyNumberFormat="0" applyBorder="0" applyAlignment="0" applyProtection="0"/>
    <xf numFmtId="0" fontId="95" fillId="3" borderId="0" applyNumberFormat="0" applyBorder="0" applyAlignment="0" applyProtection="0"/>
    <xf numFmtId="0" fontId="95" fillId="18" borderId="0" applyNumberFormat="0" applyBorder="0" applyAlignment="0" applyProtection="0"/>
    <xf numFmtId="0" fontId="95" fillId="34" borderId="0" applyNumberFormat="0" applyBorder="0" applyAlignment="0" applyProtection="0"/>
    <xf numFmtId="0" fontId="95" fillId="12" borderId="0" applyNumberFormat="0" applyBorder="0" applyAlignment="0" applyProtection="0"/>
    <xf numFmtId="0" fontId="100" fillId="35" borderId="105" applyNumberFormat="0" applyAlignment="0" applyProtection="0"/>
    <xf numFmtId="170" fontId="101" fillId="0" borderId="0"/>
    <xf numFmtId="0" fontId="17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5" fillId="6" borderId="0" applyNumberFormat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2" fillId="36" borderId="0" applyNumberFormat="0" applyBorder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0" fontId="10" fillId="19" borderId="0" applyNumberFormat="0" applyBorder="0" applyAlignment="0" applyProtection="0"/>
    <xf numFmtId="0" fontId="103" fillId="20" borderId="0" applyNumberFormat="0" applyBorder="0" applyAlignment="0" applyProtection="0"/>
    <xf numFmtId="0" fontId="94" fillId="0" borderId="0"/>
    <xf numFmtId="0" fontId="94" fillId="0" borderId="0"/>
    <xf numFmtId="0" fontId="3" fillId="0" borderId="0"/>
    <xf numFmtId="0" fontId="11" fillId="0" borderId="0"/>
    <xf numFmtId="0" fontId="11" fillId="0" borderId="0"/>
    <xf numFmtId="0" fontId="104" fillId="0" borderId="0"/>
    <xf numFmtId="0" fontId="47" fillId="0" borderId="0"/>
    <xf numFmtId="0" fontId="11" fillId="0" borderId="0"/>
    <xf numFmtId="0" fontId="11" fillId="0" borderId="0"/>
    <xf numFmtId="0" fontId="105" fillId="0" borderId="0"/>
    <xf numFmtId="0" fontId="3" fillId="0" borderId="0"/>
    <xf numFmtId="0" fontId="46" fillId="0" borderId="0"/>
    <xf numFmtId="0" fontId="11" fillId="0" borderId="0"/>
    <xf numFmtId="0" fontId="12" fillId="0" borderId="0"/>
    <xf numFmtId="0" fontId="3" fillId="0" borderId="0">
      <alignment vertical="center"/>
    </xf>
    <xf numFmtId="0" fontId="11" fillId="0" borderId="0"/>
    <xf numFmtId="0" fontId="11" fillId="0" borderId="0"/>
    <xf numFmtId="0" fontId="94" fillId="0" borderId="0"/>
    <xf numFmtId="0" fontId="9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4" fillId="0" borderId="0"/>
    <xf numFmtId="0" fontId="94" fillId="0" borderId="0"/>
    <xf numFmtId="0" fontId="9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6" fillId="19" borderId="108" applyNumberFormat="0" applyFont="0" applyAlignment="0" applyProtection="0"/>
    <xf numFmtId="0" fontId="46" fillId="19" borderId="108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3" fillId="5" borderId="0" applyNumberFormat="0" applyBorder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06" fillId="2" borderId="109" applyNumberFormat="0" applyAlignment="0" applyProtection="0"/>
    <xf numFmtId="0" fontId="3" fillId="0" borderId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1" fillId="0" borderId="9" applyNumberFormat="0" applyFill="0" applyAlignment="0" applyProtection="0"/>
    <xf numFmtId="0" fontId="64" fillId="0" borderId="4" applyNumberFormat="0" applyFill="0" applyAlignment="0" applyProtection="0"/>
    <xf numFmtId="0" fontId="7" fillId="0" borderId="4" applyNumberFormat="0" applyFill="0" applyAlignment="0" applyProtection="0"/>
    <xf numFmtId="0" fontId="109" fillId="0" borderId="110" applyNumberFormat="0" applyFill="0" applyAlignment="0" applyProtection="0"/>
    <xf numFmtId="0" fontId="90" fillId="0" borderId="10" applyNumberFormat="0" applyFill="0" applyAlignment="0" applyProtection="0"/>
    <xf numFmtId="0" fontId="61" fillId="0" borderId="6" applyNumberFormat="0" applyFill="0" applyAlignment="0" applyProtection="0"/>
    <xf numFmtId="0" fontId="9" fillId="0" borderId="6" applyNumberFormat="0" applyFill="0" applyAlignment="0" applyProtection="0"/>
    <xf numFmtId="0" fontId="89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10" fillId="0" borderId="12" applyNumberFormat="0" applyFill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0"/>
  </cellStyleXfs>
  <cellXfs count="2840">
    <xf numFmtId="0" fontId="0" fillId="0" borderId="0" xfId="0"/>
    <xf numFmtId="0" fontId="11" fillId="0" borderId="13" xfId="272" applyFont="1" applyBorder="1" applyAlignment="1">
      <alignment horizontal="center"/>
    </xf>
    <xf numFmtId="0" fontId="0" fillId="21" borderId="0" xfId="0" applyFill="1"/>
    <xf numFmtId="0" fontId="65" fillId="21" borderId="0" xfId="0" applyFont="1" applyFill="1"/>
    <xf numFmtId="0" fontId="66" fillId="21" borderId="0" xfId="0" applyFont="1" applyFill="1"/>
    <xf numFmtId="0" fontId="67" fillId="21" borderId="0" xfId="0" applyFont="1" applyFill="1"/>
    <xf numFmtId="0" fontId="0" fillId="22" borderId="0" xfId="0" applyFill="1"/>
    <xf numFmtId="0" fontId="68" fillId="22" borderId="0" xfId="0" applyFont="1" applyFill="1"/>
    <xf numFmtId="0" fontId="19" fillId="0" borderId="0" xfId="272" applyFont="1"/>
    <xf numFmtId="0" fontId="20" fillId="0" borderId="0" xfId="272" applyFont="1"/>
    <xf numFmtId="0" fontId="11" fillId="0" borderId="0" xfId="272" applyFont="1"/>
    <xf numFmtId="0" fontId="11" fillId="0" borderId="14" xfId="272" applyFont="1" applyBorder="1"/>
    <xf numFmtId="0" fontId="11" fillId="0" borderId="15" xfId="272" applyFont="1" applyBorder="1"/>
    <xf numFmtId="0" fontId="11" fillId="0" borderId="17" xfId="272" applyFont="1" applyBorder="1"/>
    <xf numFmtId="0" fontId="11" fillId="0" borderId="18" xfId="272" applyFont="1" applyBorder="1"/>
    <xf numFmtId="0" fontId="11" fillId="0" borderId="19" xfId="272" applyFont="1" applyBorder="1"/>
    <xf numFmtId="0" fontId="11" fillId="0" borderId="19" xfId="272" applyFont="1" applyBorder="1" applyAlignment="1">
      <alignment horizontal="center"/>
    </xf>
    <xf numFmtId="0" fontId="11" fillId="0" borderId="20" xfId="272" applyFont="1" applyBorder="1"/>
    <xf numFmtId="0" fontId="11" fillId="0" borderId="21" xfId="272" applyFont="1" applyBorder="1"/>
    <xf numFmtId="0" fontId="21" fillId="0" borderId="22" xfId="272" applyFont="1" applyBorder="1"/>
    <xf numFmtId="0" fontId="11" fillId="0" borderId="0" xfId="272" applyFont="1" applyAlignment="1">
      <alignment horizontal="center"/>
    </xf>
    <xf numFmtId="0" fontId="11" fillId="0" borderId="23" xfId="272" applyFont="1" applyBorder="1"/>
    <xf numFmtId="0" fontId="11" fillId="0" borderId="24" xfId="272" applyFont="1" applyBorder="1"/>
    <xf numFmtId="0" fontId="11" fillId="0" borderId="13" xfId="272" applyFont="1" applyBorder="1"/>
    <xf numFmtId="0" fontId="11" fillId="0" borderId="25" xfId="272" applyFont="1" applyBorder="1"/>
    <xf numFmtId="0" fontId="11" fillId="0" borderId="26" xfId="272" applyFont="1" applyBorder="1"/>
    <xf numFmtId="0" fontId="11" fillId="0" borderId="27" xfId="272" applyFont="1" applyBorder="1"/>
    <xf numFmtId="0" fontId="24" fillId="0" borderId="13" xfId="272" applyFont="1" applyBorder="1" applyAlignment="1">
      <alignment horizontal="center"/>
    </xf>
    <xf numFmtId="0" fontId="24" fillId="0" borderId="0" xfId="272" quotePrefix="1" applyFont="1" applyAlignment="1">
      <alignment horizontal="center"/>
    </xf>
    <xf numFmtId="0" fontId="24" fillId="0" borderId="0" xfId="272" applyFont="1" applyAlignment="1">
      <alignment horizontal="center"/>
    </xf>
    <xf numFmtId="0" fontId="11" fillId="0" borderId="0" xfId="284" applyAlignment="1">
      <alignment horizontal="center" vertical="center"/>
    </xf>
    <xf numFmtId="0" fontId="69" fillId="0" borderId="0" xfId="272" applyFont="1"/>
    <xf numFmtId="0" fontId="30" fillId="0" borderId="28" xfId="284" applyFont="1" applyBorder="1"/>
    <xf numFmtId="0" fontId="30" fillId="0" borderId="29" xfId="284" applyFont="1" applyBorder="1"/>
    <xf numFmtId="0" fontId="30" fillId="0" borderId="30" xfId="284" applyFont="1" applyBorder="1"/>
    <xf numFmtId="164" fontId="30" fillId="0" borderId="0" xfId="284" applyNumberFormat="1" applyFont="1" applyAlignment="1">
      <alignment horizontal="center" vertical="center"/>
    </xf>
    <xf numFmtId="0" fontId="30" fillId="0" borderId="31" xfId="284" applyFont="1" applyBorder="1"/>
    <xf numFmtId="0" fontId="30" fillId="0" borderId="32" xfId="284" applyFont="1" applyBorder="1"/>
    <xf numFmtId="0" fontId="30" fillId="0" borderId="33" xfId="284" applyFont="1" applyBorder="1"/>
    <xf numFmtId="0" fontId="30" fillId="0" borderId="34" xfId="284" applyFont="1" applyBorder="1"/>
    <xf numFmtId="0" fontId="30" fillId="0" borderId="13" xfId="284" applyFont="1" applyBorder="1"/>
    <xf numFmtId="0" fontId="30" fillId="0" borderId="35" xfId="284" applyFont="1" applyBorder="1"/>
    <xf numFmtId="0" fontId="30" fillId="0" borderId="36" xfId="284" applyFont="1" applyBorder="1"/>
    <xf numFmtId="0" fontId="70" fillId="0" borderId="0" xfId="272" applyFont="1"/>
    <xf numFmtId="0" fontId="31" fillId="0" borderId="0" xfId="284" applyFont="1" applyAlignment="1">
      <alignment vertical="top"/>
    </xf>
    <xf numFmtId="0" fontId="31" fillId="0" borderId="0" xfId="272" applyFont="1"/>
    <xf numFmtId="0" fontId="31" fillId="0" borderId="37" xfId="284" applyFont="1" applyBorder="1" applyAlignment="1">
      <alignment vertical="center" wrapText="1"/>
    </xf>
    <xf numFmtId="0" fontId="30" fillId="0" borderId="35" xfId="284" applyFont="1" applyBorder="1" applyAlignment="1">
      <alignment horizontal="center"/>
    </xf>
    <xf numFmtId="0" fontId="30" fillId="0" borderId="37" xfId="284" applyFont="1" applyBorder="1" applyAlignment="1">
      <alignment horizontal="center"/>
    </xf>
    <xf numFmtId="0" fontId="30" fillId="0" borderId="36" xfId="284" applyFont="1" applyBorder="1" applyAlignment="1">
      <alignment horizontal="center"/>
    </xf>
    <xf numFmtId="0" fontId="31" fillId="0" borderId="23" xfId="284" applyFont="1" applyBorder="1" applyAlignment="1">
      <alignment vertical="center" wrapText="1"/>
    </xf>
    <xf numFmtId="0" fontId="31" fillId="0" borderId="26" xfId="284" applyFont="1" applyBorder="1" applyAlignment="1">
      <alignment vertical="center" wrapText="1"/>
    </xf>
    <xf numFmtId="0" fontId="31" fillId="0" borderId="0" xfId="284" applyFont="1" applyAlignment="1">
      <alignment horizontal="center" vertical="center"/>
    </xf>
    <xf numFmtId="0" fontId="31" fillId="0" borderId="0" xfId="284" applyFont="1" applyAlignment="1">
      <alignment vertical="center" wrapText="1"/>
    </xf>
    <xf numFmtId="0" fontId="31" fillId="0" borderId="27" xfId="284" applyFont="1" applyBorder="1" applyAlignment="1">
      <alignment horizontal="center" vertical="top"/>
    </xf>
    <xf numFmtId="0" fontId="31" fillId="0" borderId="20" xfId="284" applyFont="1" applyBorder="1" applyAlignment="1">
      <alignment vertical="top"/>
    </xf>
    <xf numFmtId="0" fontId="31" fillId="0" borderId="25" xfId="283" applyFont="1" applyBorder="1"/>
    <xf numFmtId="0" fontId="31" fillId="0" borderId="26" xfId="283" applyFont="1" applyBorder="1"/>
    <xf numFmtId="0" fontId="31" fillId="0" borderId="27" xfId="283" applyFont="1" applyBorder="1"/>
    <xf numFmtId="0" fontId="31" fillId="0" borderId="0" xfId="283" applyFont="1"/>
    <xf numFmtId="0" fontId="31" fillId="0" borderId="20" xfId="283" applyFont="1" applyBorder="1"/>
    <xf numFmtId="0" fontId="31" fillId="0" borderId="0" xfId="284" applyFont="1" applyAlignment="1">
      <alignment vertical="top" wrapText="1"/>
    </xf>
    <xf numFmtId="0" fontId="31" fillId="0" borderId="20" xfId="284" applyFont="1" applyBorder="1" applyAlignment="1">
      <alignment vertical="top" wrapText="1"/>
    </xf>
    <xf numFmtId="0" fontId="31" fillId="0" borderId="27" xfId="284" applyFont="1" applyBorder="1" applyAlignment="1">
      <alignment vertical="top" wrapText="1"/>
    </xf>
    <xf numFmtId="166" fontId="70" fillId="0" borderId="0" xfId="272" applyNumberFormat="1" applyFont="1"/>
    <xf numFmtId="0" fontId="30" fillId="0" borderId="0" xfId="284" applyFont="1" applyAlignment="1">
      <alignment horizontal="left" vertical="top"/>
    </xf>
    <xf numFmtId="0" fontId="30" fillId="0" borderId="0" xfId="284" applyFont="1" applyAlignment="1">
      <alignment horizontal="left" vertical="center"/>
    </xf>
    <xf numFmtId="0" fontId="70" fillId="22" borderId="0" xfId="0" applyFont="1" applyFill="1"/>
    <xf numFmtId="0" fontId="70" fillId="22" borderId="18" xfId="0" applyFont="1" applyFill="1" applyBorder="1"/>
    <xf numFmtId="0" fontId="70" fillId="22" borderId="21" xfId="0" applyFont="1" applyFill="1" applyBorder="1"/>
    <xf numFmtId="0" fontId="70" fillId="22" borderId="14" xfId="0" applyFont="1" applyFill="1" applyBorder="1"/>
    <xf numFmtId="0" fontId="70" fillId="22" borderId="15" xfId="0" applyFont="1" applyFill="1" applyBorder="1"/>
    <xf numFmtId="0" fontId="70" fillId="22" borderId="17" xfId="0" applyFont="1" applyFill="1" applyBorder="1"/>
    <xf numFmtId="0" fontId="70" fillId="22" borderId="38" xfId="0" applyFont="1" applyFill="1" applyBorder="1"/>
    <xf numFmtId="0" fontId="70" fillId="22" borderId="39" xfId="0" applyFont="1" applyFill="1" applyBorder="1"/>
    <xf numFmtId="0" fontId="71" fillId="22" borderId="0" xfId="0" applyFont="1" applyFill="1"/>
    <xf numFmtId="0" fontId="71" fillId="22" borderId="17" xfId="0" applyFont="1" applyFill="1" applyBorder="1"/>
    <xf numFmtId="0" fontId="70" fillId="22" borderId="40" xfId="0" applyFont="1" applyFill="1" applyBorder="1"/>
    <xf numFmtId="0" fontId="71" fillId="22" borderId="21" xfId="0" applyFont="1" applyFill="1" applyBorder="1"/>
    <xf numFmtId="2" fontId="71" fillId="22" borderId="41" xfId="0" applyNumberFormat="1" applyFont="1" applyFill="1" applyBorder="1"/>
    <xf numFmtId="2" fontId="71" fillId="22" borderId="21" xfId="0" applyNumberFormat="1" applyFont="1" applyFill="1" applyBorder="1"/>
    <xf numFmtId="2" fontId="71" fillId="22" borderId="0" xfId="0" applyNumberFormat="1" applyFont="1" applyFill="1"/>
    <xf numFmtId="2" fontId="71" fillId="22" borderId="17" xfId="0" applyNumberFormat="1" applyFont="1" applyFill="1" applyBorder="1"/>
    <xf numFmtId="0" fontId="72" fillId="22" borderId="0" xfId="0" applyFont="1" applyFill="1"/>
    <xf numFmtId="0" fontId="73" fillId="22" borderId="0" xfId="0" applyFont="1" applyFill="1"/>
    <xf numFmtId="0" fontId="73" fillId="22" borderId="17" xfId="0" applyFont="1" applyFill="1" applyBorder="1"/>
    <xf numFmtId="0" fontId="73" fillId="22" borderId="21" xfId="0" applyFont="1" applyFill="1" applyBorder="1"/>
    <xf numFmtId="0" fontId="73" fillId="22" borderId="41" xfId="0" applyFont="1" applyFill="1" applyBorder="1"/>
    <xf numFmtId="0" fontId="74" fillId="22" borderId="0" xfId="0" applyFont="1" applyFill="1" applyAlignment="1">
      <alignment vertical="center"/>
    </xf>
    <xf numFmtId="0" fontId="74" fillId="22" borderId="0" xfId="0" applyFont="1" applyFill="1" applyAlignment="1">
      <alignment horizontal="left" vertical="center"/>
    </xf>
    <xf numFmtId="0" fontId="72" fillId="22" borderId="0" xfId="0" applyFont="1" applyFill="1" applyAlignment="1">
      <alignment horizontal="left"/>
    </xf>
    <xf numFmtId="0" fontId="74" fillId="22" borderId="0" xfId="0" applyFont="1" applyFill="1" applyAlignment="1">
      <alignment horizontal="left" vertical="center" indent="4"/>
    </xf>
    <xf numFmtId="0" fontId="75" fillId="22" borderId="0" xfId="0" applyFont="1" applyFill="1"/>
    <xf numFmtId="164" fontId="37" fillId="0" borderId="0" xfId="284" applyNumberFormat="1" applyFont="1" applyAlignment="1">
      <alignment horizontal="center" vertical="center"/>
    </xf>
    <xf numFmtId="164" fontId="26" fillId="0" borderId="0" xfId="284" applyNumberFormat="1" applyFont="1" applyAlignment="1">
      <alignment horizontal="center" vertical="center"/>
    </xf>
    <xf numFmtId="0" fontId="11" fillId="0" borderId="0" xfId="285" applyAlignment="1">
      <alignment horizontal="center" vertical="center"/>
    </xf>
    <xf numFmtId="0" fontId="26" fillId="0" borderId="0" xfId="284" applyFont="1" applyAlignment="1">
      <alignment horizontal="center" vertical="center" textRotation="90"/>
    </xf>
    <xf numFmtId="0" fontId="21" fillId="0" borderId="0" xfId="284" applyFont="1" applyAlignment="1">
      <alignment horizontal="center" vertical="center"/>
    </xf>
    <xf numFmtId="0" fontId="21" fillId="0" borderId="0" xfId="284" applyFont="1" applyAlignment="1">
      <alignment horizontal="left" vertical="center"/>
    </xf>
    <xf numFmtId="0" fontId="26" fillId="0" borderId="0" xfId="284" applyFont="1" applyAlignment="1">
      <alignment horizontal="left" vertical="center"/>
    </xf>
    <xf numFmtId="0" fontId="32" fillId="0" borderId="0" xfId="284" applyFont="1" applyAlignment="1">
      <alignment horizontal="center" vertical="center"/>
    </xf>
    <xf numFmtId="0" fontId="11" fillId="0" borderId="0" xfId="286"/>
    <xf numFmtId="0" fontId="21" fillId="0" borderId="32" xfId="285" applyFont="1" applyBorder="1" applyAlignment="1">
      <alignment horizontal="center" vertical="center"/>
    </xf>
    <xf numFmtId="0" fontId="21" fillId="0" borderId="33" xfId="285" applyFont="1" applyBorder="1" applyAlignment="1">
      <alignment horizontal="center" vertical="center"/>
    </xf>
    <xf numFmtId="0" fontId="21" fillId="0" borderId="34" xfId="285" applyFont="1" applyBorder="1" applyAlignment="1">
      <alignment horizontal="center" vertical="center"/>
    </xf>
    <xf numFmtId="0" fontId="21" fillId="0" borderId="33" xfId="285" applyFont="1" applyBorder="1" applyAlignment="1">
      <alignment vertical="center"/>
    </xf>
    <xf numFmtId="0" fontId="21" fillId="0" borderId="32" xfId="285" applyFont="1" applyBorder="1" applyAlignment="1">
      <alignment vertical="center"/>
    </xf>
    <xf numFmtId="0" fontId="21" fillId="0" borderId="34" xfId="285" applyFont="1" applyBorder="1" applyAlignment="1">
      <alignment vertical="center"/>
    </xf>
    <xf numFmtId="0" fontId="21" fillId="0" borderId="43" xfId="285" applyFont="1" applyBorder="1" applyAlignment="1">
      <alignment horizontal="center" vertical="center"/>
    </xf>
    <xf numFmtId="0" fontId="21" fillId="0" borderId="44" xfId="285" applyFont="1" applyBorder="1" applyAlignment="1">
      <alignment horizontal="center" vertical="center"/>
    </xf>
    <xf numFmtId="0" fontId="11" fillId="0" borderId="0" xfId="285" applyAlignment="1">
      <alignment vertical="top" wrapText="1"/>
    </xf>
    <xf numFmtId="0" fontId="11" fillId="0" borderId="0" xfId="285" applyAlignment="1">
      <alignment vertical="top"/>
    </xf>
    <xf numFmtId="0" fontId="21" fillId="0" borderId="0" xfId="286" applyFont="1"/>
    <xf numFmtId="0" fontId="26" fillId="0" borderId="0" xfId="285" applyFont="1" applyAlignment="1">
      <alignment horizontal="left" vertical="center"/>
    </xf>
    <xf numFmtId="0" fontId="33" fillId="0" borderId="0" xfId="285" applyFont="1" applyAlignment="1">
      <alignment horizontal="right" vertical="center"/>
    </xf>
    <xf numFmtId="0" fontId="38" fillId="0" borderId="0" xfId="285" applyFont="1" applyAlignment="1">
      <alignment horizontal="left" vertical="center"/>
    </xf>
    <xf numFmtId="0" fontId="19" fillId="0" borderId="0" xfId="282" applyFont="1"/>
    <xf numFmtId="1" fontId="71" fillId="22" borderId="41" xfId="0" applyNumberFormat="1" applyFont="1" applyFill="1" applyBorder="1" applyAlignment="1">
      <alignment horizontal="left"/>
    </xf>
    <xf numFmtId="167" fontId="73" fillId="22" borderId="21" xfId="0" applyNumberFormat="1" applyFont="1" applyFill="1" applyBorder="1" applyAlignment="1">
      <alignment horizontal="left"/>
    </xf>
    <xf numFmtId="0" fontId="73" fillId="22" borderId="0" xfId="0" applyFont="1" applyFill="1" applyAlignment="1">
      <alignment horizontal="left"/>
    </xf>
    <xf numFmtId="0" fontId="73" fillId="22" borderId="41" xfId="0" applyFont="1" applyFill="1" applyBorder="1" applyAlignment="1">
      <alignment horizontal="left"/>
    </xf>
    <xf numFmtId="0" fontId="73" fillId="22" borderId="21" xfId="0" applyFont="1" applyFill="1" applyBorder="1" applyAlignment="1">
      <alignment horizontal="left"/>
    </xf>
    <xf numFmtId="0" fontId="73" fillId="22" borderId="17" xfId="0" applyFont="1" applyFill="1" applyBorder="1" applyAlignment="1">
      <alignment horizontal="left"/>
    </xf>
    <xf numFmtId="167" fontId="73" fillId="22" borderId="41" xfId="0" applyNumberFormat="1" applyFont="1" applyFill="1" applyBorder="1" applyAlignment="1">
      <alignment horizontal="left"/>
    </xf>
    <xf numFmtId="0" fontId="71" fillId="22" borderId="41" xfId="0" applyFont="1" applyFill="1" applyBorder="1"/>
    <xf numFmtId="0" fontId="70" fillId="22" borderId="34" xfId="0" applyFont="1" applyFill="1" applyBorder="1"/>
    <xf numFmtId="0" fontId="70" fillId="22" borderId="32" xfId="0" applyFont="1" applyFill="1" applyBorder="1"/>
    <xf numFmtId="0" fontId="70" fillId="22" borderId="13" xfId="0" applyFont="1" applyFill="1" applyBorder="1"/>
    <xf numFmtId="1" fontId="21" fillId="0" borderId="21" xfId="272" applyNumberFormat="1" applyFont="1" applyBorder="1"/>
    <xf numFmtId="169" fontId="21" fillId="0" borderId="21" xfId="272" applyNumberFormat="1" applyFont="1" applyBorder="1"/>
    <xf numFmtId="166" fontId="21" fillId="0" borderId="21" xfId="0" applyNumberFormat="1" applyFont="1" applyBorder="1"/>
    <xf numFmtId="166" fontId="21" fillId="0" borderId="20" xfId="272" applyNumberFormat="1" applyFont="1" applyBorder="1" applyAlignment="1">
      <alignment horizontal="center"/>
    </xf>
    <xf numFmtId="0" fontId="21" fillId="0" borderId="21" xfId="272" applyFont="1" applyBorder="1"/>
    <xf numFmtId="166" fontId="21" fillId="0" borderId="0" xfId="272" applyNumberFormat="1" applyFont="1"/>
    <xf numFmtId="0" fontId="76" fillId="22" borderId="0" xfId="0" applyFont="1" applyFill="1"/>
    <xf numFmtId="0" fontId="69" fillId="22" borderId="0" xfId="0" applyFont="1" applyFill="1"/>
    <xf numFmtId="0" fontId="69" fillId="0" borderId="0" xfId="0" applyFont="1"/>
    <xf numFmtId="166" fontId="71" fillId="22" borderId="41" xfId="0" applyNumberFormat="1" applyFont="1" applyFill="1" applyBorder="1"/>
    <xf numFmtId="166" fontId="71" fillId="22" borderId="0" xfId="0" applyNumberFormat="1" applyFont="1" applyFill="1"/>
    <xf numFmtId="0" fontId="21" fillId="0" borderId="45" xfId="285" applyFont="1" applyBorder="1" applyAlignment="1">
      <alignment horizontal="center" vertical="center"/>
    </xf>
    <xf numFmtId="164" fontId="30" fillId="0" borderId="41" xfId="284" applyNumberFormat="1" applyFont="1" applyBorder="1" applyAlignment="1">
      <alignment vertical="center"/>
    </xf>
    <xf numFmtId="164" fontId="30" fillId="0" borderId="39" xfId="284" applyNumberFormat="1" applyFont="1" applyBorder="1" applyAlignment="1">
      <alignment horizontal="center" vertical="center"/>
    </xf>
    <xf numFmtId="164" fontId="30" fillId="0" borderId="21" xfId="284" applyNumberFormat="1" applyFont="1" applyBorder="1" applyAlignment="1">
      <alignment vertical="center"/>
    </xf>
    <xf numFmtId="164" fontId="30" fillId="0" borderId="17" xfId="284" applyNumberFormat="1" applyFont="1" applyBorder="1" applyAlignment="1">
      <alignment vertical="center"/>
    </xf>
    <xf numFmtId="164" fontId="30" fillId="0" borderId="15" xfId="284" applyNumberFormat="1" applyFont="1" applyBorder="1" applyAlignment="1">
      <alignment horizontal="center" vertical="center"/>
    </xf>
    <xf numFmtId="164" fontId="30" fillId="0" borderId="47" xfId="284" applyNumberFormat="1" applyFont="1" applyBorder="1" applyAlignment="1">
      <alignment vertical="center"/>
    </xf>
    <xf numFmtId="164" fontId="30" fillId="0" borderId="48" xfId="284" applyNumberFormat="1" applyFont="1" applyBorder="1" applyAlignment="1">
      <alignment vertical="center"/>
    </xf>
    <xf numFmtId="0" fontId="31" fillId="0" borderId="48" xfId="272" applyFont="1" applyBorder="1"/>
    <xf numFmtId="164" fontId="30" fillId="0" borderId="49" xfId="284" applyNumberFormat="1" applyFont="1" applyBorder="1" applyAlignment="1">
      <alignment vertical="center"/>
    </xf>
    <xf numFmtId="164" fontId="30" fillId="0" borderId="50" xfId="284" applyNumberFormat="1" applyFont="1" applyBorder="1" applyAlignment="1">
      <alignment vertical="center"/>
    </xf>
    <xf numFmtId="164" fontId="30" fillId="0" borderId="33" xfId="284" applyNumberFormat="1" applyFont="1" applyBorder="1" applyAlignment="1">
      <alignment horizontal="center" vertical="center"/>
    </xf>
    <xf numFmtId="164" fontId="30" fillId="0" borderId="48" xfId="284" applyNumberFormat="1" applyFont="1" applyBorder="1" applyAlignment="1">
      <alignment horizontal="center" vertical="center"/>
    </xf>
    <xf numFmtId="0" fontId="39" fillId="22" borderId="0" xfId="0" applyFont="1" applyFill="1" applyAlignment="1">
      <alignment vertical="center"/>
    </xf>
    <xf numFmtId="0" fontId="77" fillId="0" borderId="0" xfId="0" applyFont="1"/>
    <xf numFmtId="0" fontId="39" fillId="22" borderId="27" xfId="0" applyFont="1" applyFill="1" applyBorder="1" applyAlignment="1">
      <alignment vertical="center"/>
    </xf>
    <xf numFmtId="164" fontId="78" fillId="0" borderId="13" xfId="284" applyNumberFormat="1" applyFont="1" applyBorder="1" applyAlignment="1">
      <alignment horizontal="center" vertical="center"/>
    </xf>
    <xf numFmtId="0" fontId="77" fillId="22" borderId="0" xfId="0" applyFont="1" applyFill="1"/>
    <xf numFmtId="0" fontId="69" fillId="22" borderId="0" xfId="0" applyFont="1" applyFill="1" applyAlignment="1">
      <alignment wrapText="1"/>
    </xf>
    <xf numFmtId="0" fontId="30" fillId="0" borderId="26" xfId="284" applyFont="1" applyBorder="1" applyAlignment="1">
      <alignment vertical="center" textRotation="90"/>
    </xf>
    <xf numFmtId="0" fontId="79" fillId="0" borderId="0" xfId="0" applyFont="1"/>
    <xf numFmtId="0" fontId="80" fillId="0" borderId="0" xfId="285" applyFont="1" applyAlignment="1">
      <alignment horizontal="left" vertical="top" wrapText="1"/>
    </xf>
    <xf numFmtId="0" fontId="11" fillId="0" borderId="44" xfId="285" applyBorder="1" applyAlignment="1">
      <alignment horizontal="left" vertical="top" wrapText="1"/>
    </xf>
    <xf numFmtId="0" fontId="39" fillId="22" borderId="20" xfId="0" applyFont="1" applyFill="1" applyBorder="1" applyAlignment="1">
      <alignment vertical="center"/>
    </xf>
    <xf numFmtId="0" fontId="77" fillId="0" borderId="0" xfId="0" applyFont="1" applyAlignment="1">
      <alignment horizontal="left"/>
    </xf>
    <xf numFmtId="0" fontId="23" fillId="0" borderId="0" xfId="284" applyFont="1" applyAlignment="1">
      <alignment vertical="center"/>
    </xf>
    <xf numFmtId="167" fontId="23" fillId="0" borderId="0" xfId="284" applyNumberFormat="1" applyFont="1" applyAlignment="1">
      <alignment horizontal="center" vertical="center"/>
    </xf>
    <xf numFmtId="0" fontId="23" fillId="0" borderId="0" xfId="284" applyFont="1" applyAlignment="1">
      <alignment horizontal="left" vertical="center"/>
    </xf>
    <xf numFmtId="0" fontId="23" fillId="0" borderId="0" xfId="284" applyFont="1" applyAlignment="1">
      <alignment horizontal="center" vertical="center"/>
    </xf>
    <xf numFmtId="0" fontId="11" fillId="0" borderId="0" xfId="285" applyAlignment="1">
      <alignment horizontal="center" vertical="top"/>
    </xf>
    <xf numFmtId="0" fontId="11" fillId="0" borderId="0" xfId="285" applyAlignment="1">
      <alignment vertical="center"/>
    </xf>
    <xf numFmtId="0" fontId="11" fillId="0" borderId="0" xfId="285"/>
    <xf numFmtId="0" fontId="26" fillId="0" borderId="20" xfId="284" applyFont="1" applyBorder="1" applyAlignment="1">
      <alignment vertical="center" textRotation="90"/>
    </xf>
    <xf numFmtId="0" fontId="21" fillId="0" borderId="45" xfId="285" applyFont="1" applyBorder="1" applyAlignment="1">
      <alignment vertical="center"/>
    </xf>
    <xf numFmtId="0" fontId="21" fillId="0" borderId="44" xfId="285" applyFont="1" applyBorder="1" applyAlignment="1">
      <alignment vertical="center"/>
    </xf>
    <xf numFmtId="0" fontId="21" fillId="0" borderId="43" xfId="285" applyFont="1" applyBorder="1" applyAlignment="1">
      <alignment vertical="center"/>
    </xf>
    <xf numFmtId="164" fontId="21" fillId="0" borderId="0" xfId="284" applyNumberFormat="1" applyFont="1" applyAlignment="1">
      <alignment horizontal="center" vertical="center"/>
    </xf>
    <xf numFmtId="0" fontId="21" fillId="0" borderId="0" xfId="285" applyFont="1" applyAlignment="1">
      <alignment vertical="center"/>
    </xf>
    <xf numFmtId="0" fontId="21" fillId="0" borderId="0" xfId="285" applyFont="1" applyAlignment="1">
      <alignment horizontal="center" vertical="center"/>
    </xf>
    <xf numFmtId="164" fontId="31" fillId="0" borderId="0" xfId="284" applyNumberFormat="1" applyFont="1" applyAlignment="1">
      <alignment horizontal="right" vertical="top"/>
    </xf>
    <xf numFmtId="169" fontId="30" fillId="0" borderId="44" xfId="284" applyNumberFormat="1" applyFont="1" applyBorder="1" applyAlignment="1">
      <alignment vertical="top"/>
    </xf>
    <xf numFmtId="0" fontId="31" fillId="0" borderId="0" xfId="284" applyFont="1" applyAlignment="1">
      <alignment horizontal="center" vertical="top"/>
    </xf>
    <xf numFmtId="164" fontId="31" fillId="0" borderId="0" xfId="284" applyNumberFormat="1" applyFont="1" applyAlignment="1">
      <alignment vertical="top"/>
    </xf>
    <xf numFmtId="0" fontId="30" fillId="0" borderId="0" xfId="284" applyFont="1" applyAlignment="1">
      <alignment horizontal="center" vertical="top"/>
    </xf>
    <xf numFmtId="164" fontId="30" fillId="0" borderId="0" xfId="284" applyNumberFormat="1" applyFont="1" applyAlignment="1">
      <alignment horizontal="center" vertical="top"/>
    </xf>
    <xf numFmtId="166" fontId="31" fillId="0" borderId="0" xfId="284" applyNumberFormat="1" applyFont="1" applyAlignment="1">
      <alignment horizontal="left" vertical="top"/>
    </xf>
    <xf numFmtId="164" fontId="31" fillId="0" borderId="0" xfId="284" applyNumberFormat="1" applyFont="1" applyAlignment="1">
      <alignment horizontal="left" vertical="top"/>
    </xf>
    <xf numFmtId="164" fontId="31" fillId="0" borderId="0" xfId="284" applyNumberFormat="1" applyFont="1" applyAlignment="1">
      <alignment vertical="top" wrapText="1"/>
    </xf>
    <xf numFmtId="0" fontId="31" fillId="0" borderId="0" xfId="284" applyFont="1" applyAlignment="1">
      <alignment horizontal="center" vertical="top" wrapText="1"/>
    </xf>
    <xf numFmtId="0" fontId="76" fillId="22" borderId="0" xfId="284" applyFont="1" applyFill="1" applyAlignment="1">
      <alignment horizontal="left" vertical="top"/>
    </xf>
    <xf numFmtId="0" fontId="76" fillId="22" borderId="0" xfId="284" applyFont="1" applyFill="1" applyAlignment="1">
      <alignment horizontal="left" vertical="center"/>
    </xf>
    <xf numFmtId="0" fontId="81" fillId="22" borderId="0" xfId="272" applyFont="1" applyFill="1"/>
    <xf numFmtId="0" fontId="30" fillId="22" borderId="0" xfId="284" applyFont="1" applyFill="1" applyAlignment="1">
      <alignment horizontal="left" vertical="top"/>
    </xf>
    <xf numFmtId="0" fontId="30" fillId="22" borderId="0" xfId="284" applyFont="1" applyFill="1" applyAlignment="1">
      <alignment horizontal="left" vertical="center"/>
    </xf>
    <xf numFmtId="0" fontId="31" fillId="22" borderId="0" xfId="272" applyFont="1" applyFill="1"/>
    <xf numFmtId="164" fontId="30" fillId="0" borderId="31" xfId="284" applyNumberFormat="1" applyFont="1" applyBorder="1" applyAlignment="1">
      <alignment horizontal="center" vertical="center"/>
    </xf>
    <xf numFmtId="0" fontId="30" fillId="0" borderId="44" xfId="0" applyFont="1" applyBorder="1" applyAlignment="1">
      <alignment horizontal="left" vertical="top"/>
    </xf>
    <xf numFmtId="166" fontId="31" fillId="0" borderId="32" xfId="285" applyNumberFormat="1" applyFont="1" applyBorder="1" applyAlignment="1">
      <alignment horizontal="left" vertical="top"/>
    </xf>
    <xf numFmtId="166" fontId="31" fillId="0" borderId="33" xfId="285" applyNumberFormat="1" applyFont="1" applyBorder="1" applyAlignment="1">
      <alignment horizontal="left" vertical="top"/>
    </xf>
    <xf numFmtId="166" fontId="30" fillId="0" borderId="33" xfId="285" applyNumberFormat="1" applyFont="1" applyBorder="1" applyAlignment="1">
      <alignment horizontal="left" vertical="top"/>
    </xf>
    <xf numFmtId="0" fontId="31" fillId="0" borderId="44" xfId="285" applyFont="1" applyBorder="1" applyAlignment="1">
      <alignment vertical="top"/>
    </xf>
    <xf numFmtId="0" fontId="31" fillId="0" borderId="0" xfId="285" applyFont="1" applyAlignment="1">
      <alignment vertical="top"/>
    </xf>
    <xf numFmtId="164" fontId="31" fillId="0" borderId="0" xfId="285" applyNumberFormat="1" applyFont="1" applyAlignment="1">
      <alignment vertical="top"/>
    </xf>
    <xf numFmtId="164" fontId="31" fillId="0" borderId="0" xfId="285" applyNumberFormat="1" applyFont="1" applyAlignment="1">
      <alignment vertical="center" wrapText="1"/>
    </xf>
    <xf numFmtId="0" fontId="31" fillId="0" borderId="0" xfId="285" applyFont="1" applyAlignment="1">
      <alignment horizontal="left" vertical="center"/>
    </xf>
    <xf numFmtId="0" fontId="31" fillId="0" borderId="20" xfId="285" applyFont="1" applyBorder="1" applyAlignment="1">
      <alignment vertical="top" wrapText="1"/>
    </xf>
    <xf numFmtId="0" fontId="31" fillId="0" borderId="27" xfId="285" applyFont="1" applyBorder="1" applyAlignment="1">
      <alignment vertical="top" wrapText="1"/>
    </xf>
    <xf numFmtId="0" fontId="31" fillId="0" borderId="0" xfId="285" applyFont="1" applyAlignment="1">
      <alignment vertical="top" wrapText="1"/>
    </xf>
    <xf numFmtId="0" fontId="31" fillId="0" borderId="20" xfId="258" applyFont="1" applyBorder="1" applyAlignment="1">
      <alignment horizontal="left" vertical="center"/>
    </xf>
    <xf numFmtId="0" fontId="31" fillId="0" borderId="27" xfId="258" applyFont="1" applyBorder="1" applyAlignment="1">
      <alignment horizontal="center"/>
    </xf>
    <xf numFmtId="0" fontId="31" fillId="0" borderId="27" xfId="285" applyFont="1" applyBorder="1"/>
    <xf numFmtId="0" fontId="31" fillId="0" borderId="20" xfId="258" applyFont="1" applyBorder="1" applyAlignment="1">
      <alignment horizontal="left" vertical="top"/>
    </xf>
    <xf numFmtId="0" fontId="31" fillId="0" borderId="0" xfId="285" applyFont="1" applyAlignment="1">
      <alignment vertical="center"/>
    </xf>
    <xf numFmtId="0" fontId="31" fillId="0" borderId="0" xfId="258" applyFont="1" applyAlignment="1">
      <alignment horizontal="center"/>
    </xf>
    <xf numFmtId="164" fontId="31" fillId="0" borderId="13" xfId="285" applyNumberFormat="1" applyFont="1" applyBorder="1" applyAlignment="1">
      <alignment horizontal="center" vertical="center"/>
    </xf>
    <xf numFmtId="0" fontId="21" fillId="0" borderId="13" xfId="285" applyFont="1" applyBorder="1" applyAlignment="1">
      <alignment horizontal="center" vertical="center"/>
    </xf>
    <xf numFmtId="0" fontId="21" fillId="0" borderId="13" xfId="285" applyFont="1" applyBorder="1" applyAlignment="1">
      <alignment vertical="center"/>
    </xf>
    <xf numFmtId="0" fontId="21" fillId="0" borderId="42" xfId="285" applyFont="1" applyBorder="1" applyAlignment="1">
      <alignment horizontal="center" vertical="center"/>
    </xf>
    <xf numFmtId="0" fontId="21" fillId="0" borderId="42" xfId="285" applyFont="1" applyBorder="1" applyAlignment="1">
      <alignment vertical="center"/>
    </xf>
    <xf numFmtId="0" fontId="31" fillId="0" borderId="46" xfId="285" applyFont="1" applyBorder="1" applyAlignment="1">
      <alignment horizontal="center" vertical="top"/>
    </xf>
    <xf numFmtId="0" fontId="31" fillId="0" borderId="51" xfId="285" applyFont="1" applyBorder="1" applyAlignment="1">
      <alignment horizontal="center" vertical="top"/>
    </xf>
    <xf numFmtId="164" fontId="31" fillId="0" borderId="33" xfId="285" applyNumberFormat="1" applyFont="1" applyBorder="1" applyAlignment="1">
      <alignment horizontal="center" vertical="center"/>
    </xf>
    <xf numFmtId="0" fontId="31" fillId="0" borderId="27" xfId="285" applyFont="1" applyBorder="1" applyAlignment="1">
      <alignment horizontal="center" vertical="top"/>
    </xf>
    <xf numFmtId="164" fontId="31" fillId="0" borderId="32" xfId="285" applyNumberFormat="1" applyFont="1" applyBorder="1" applyAlignment="1">
      <alignment horizontal="center" vertical="center"/>
    </xf>
    <xf numFmtId="0" fontId="11" fillId="0" borderId="44" xfId="286" applyBorder="1"/>
    <xf numFmtId="0" fontId="11" fillId="0" borderId="44" xfId="285" applyBorder="1" applyAlignment="1">
      <alignment horizontal="center" vertical="top"/>
    </xf>
    <xf numFmtId="0" fontId="80" fillId="0" borderId="44" xfId="286" applyFont="1" applyBorder="1" applyAlignment="1">
      <alignment horizontal="center"/>
    </xf>
    <xf numFmtId="0" fontId="80" fillId="0" borderId="0" xfId="286" applyFont="1" applyAlignment="1">
      <alignment horizontal="center"/>
    </xf>
    <xf numFmtId="0" fontId="21" fillId="0" borderId="20" xfId="285" applyFont="1" applyBorder="1" applyAlignment="1">
      <alignment horizontal="center" vertical="center"/>
    </xf>
    <xf numFmtId="0" fontId="21" fillId="0" borderId="27" xfId="285" applyFont="1" applyBorder="1" applyAlignment="1">
      <alignment horizontal="center" vertical="center"/>
    </xf>
    <xf numFmtId="0" fontId="21" fillId="0" borderId="61" xfId="285" applyFont="1" applyBorder="1" applyAlignment="1">
      <alignment horizontal="center" vertical="center"/>
    </xf>
    <xf numFmtId="0" fontId="21" fillId="0" borderId="62" xfId="285" applyFont="1" applyBorder="1" applyAlignment="1">
      <alignment horizontal="center" vertical="center"/>
    </xf>
    <xf numFmtId="0" fontId="21" fillId="0" borderId="59" xfId="285" applyFont="1" applyBorder="1" applyAlignment="1">
      <alignment vertical="center"/>
    </xf>
    <xf numFmtId="0" fontId="21" fillId="0" borderId="37" xfId="285" applyFont="1" applyBorder="1" applyAlignment="1">
      <alignment vertical="center"/>
    </xf>
    <xf numFmtId="0" fontId="21" fillId="0" borderId="36" xfId="285" applyFont="1" applyBorder="1" applyAlignment="1">
      <alignment horizontal="center" vertical="center"/>
    </xf>
    <xf numFmtId="0" fontId="21" fillId="0" borderId="57" xfId="285" applyFont="1" applyBorder="1" applyAlignment="1">
      <alignment horizontal="center" vertical="center"/>
    </xf>
    <xf numFmtId="0" fontId="21" fillId="0" borderId="37" xfId="285" applyFont="1" applyBorder="1" applyAlignment="1">
      <alignment horizontal="center" vertical="center"/>
    </xf>
    <xf numFmtId="0" fontId="21" fillId="0" borderId="57" xfId="285" applyFont="1" applyBorder="1" applyAlignment="1">
      <alignment vertical="center"/>
    </xf>
    <xf numFmtId="0" fontId="21" fillId="0" borderId="35" xfId="285" applyFont="1" applyBorder="1" applyAlignment="1">
      <alignment vertical="center"/>
    </xf>
    <xf numFmtId="0" fontId="21" fillId="0" borderId="36" xfId="285" applyFont="1" applyBorder="1" applyAlignment="1">
      <alignment vertical="center"/>
    </xf>
    <xf numFmtId="0" fontId="21" fillId="0" borderId="54" xfId="285" applyFont="1" applyBorder="1" applyAlignment="1">
      <alignment horizontal="center" vertical="center"/>
    </xf>
    <xf numFmtId="0" fontId="21" fillId="0" borderId="39" xfId="285" applyFont="1" applyBorder="1" applyAlignment="1">
      <alignment horizontal="center" vertical="center"/>
    </xf>
    <xf numFmtId="0" fontId="21" fillId="0" borderId="63" xfId="285" applyFont="1" applyBorder="1" applyAlignment="1">
      <alignment horizontal="center" vertical="center"/>
    </xf>
    <xf numFmtId="0" fontId="21" fillId="0" borderId="38" xfId="285" applyFont="1" applyBorder="1" applyAlignment="1">
      <alignment horizontal="center" vertical="center"/>
    </xf>
    <xf numFmtId="0" fontId="21" fillId="0" borderId="50" xfId="285" applyFont="1" applyBorder="1" applyAlignment="1">
      <alignment vertical="center"/>
    </xf>
    <xf numFmtId="0" fontId="21" fillId="0" borderId="64" xfId="285" applyFont="1" applyBorder="1" applyAlignment="1">
      <alignment horizontal="center" vertical="center"/>
    </xf>
    <xf numFmtId="0" fontId="21" fillId="0" borderId="60" xfId="285" applyFont="1" applyBorder="1" applyAlignment="1">
      <alignment vertical="center"/>
    </xf>
    <xf numFmtId="0" fontId="21" fillId="0" borderId="29" xfId="285" applyFont="1" applyBorder="1" applyAlignment="1">
      <alignment vertical="center"/>
    </xf>
    <xf numFmtId="0" fontId="21" fillId="0" borderId="30" xfId="285" applyFont="1" applyBorder="1" applyAlignment="1">
      <alignment horizontal="center" vertical="center"/>
    </xf>
    <xf numFmtId="0" fontId="21" fillId="0" borderId="31" xfId="285" applyFont="1" applyBorder="1" applyAlignment="1">
      <alignment horizontal="center" vertical="center"/>
    </xf>
    <xf numFmtId="0" fontId="21" fillId="0" borderId="29" xfId="285" applyFont="1" applyBorder="1" applyAlignment="1">
      <alignment horizontal="center" vertical="center"/>
    </xf>
    <xf numFmtId="0" fontId="21" fillId="0" borderId="31" xfId="285" applyFont="1" applyBorder="1" applyAlignment="1">
      <alignment vertical="center"/>
    </xf>
    <xf numFmtId="0" fontId="21" fillId="0" borderId="28" xfId="285" applyFont="1" applyBorder="1" applyAlignment="1">
      <alignment vertical="center"/>
    </xf>
    <xf numFmtId="0" fontId="21" fillId="0" borderId="30" xfId="285" applyFont="1" applyBorder="1" applyAlignment="1">
      <alignment vertical="center"/>
    </xf>
    <xf numFmtId="0" fontId="21" fillId="0" borderId="28" xfId="285" applyFont="1" applyBorder="1" applyAlignment="1">
      <alignment horizontal="center" vertical="center"/>
    </xf>
    <xf numFmtId="0" fontId="21" fillId="0" borderId="65" xfId="285" applyFont="1" applyBorder="1" applyAlignment="1">
      <alignment horizontal="center" vertical="center"/>
    </xf>
    <xf numFmtId="0" fontId="21" fillId="0" borderId="27" xfId="285" applyFont="1" applyBorder="1" applyAlignment="1">
      <alignment vertical="center"/>
    </xf>
    <xf numFmtId="0" fontId="21" fillId="0" borderId="35" xfId="285" applyFont="1" applyBorder="1" applyAlignment="1">
      <alignment horizontal="center" vertical="center"/>
    </xf>
    <xf numFmtId="0" fontId="21" fillId="0" borderId="58" xfId="285" applyFont="1" applyBorder="1" applyAlignment="1">
      <alignment vertical="center"/>
    </xf>
    <xf numFmtId="0" fontId="29" fillId="0" borderId="0" xfId="284" applyFont="1" applyAlignment="1">
      <alignment horizontal="left" vertical="top"/>
    </xf>
    <xf numFmtId="0" fontId="81" fillId="0" borderId="27" xfId="285" applyFont="1" applyBorder="1" applyAlignment="1">
      <alignment horizontal="left" vertical="top" wrapText="1"/>
    </xf>
    <xf numFmtId="0" fontId="81" fillId="0" borderId="46" xfId="285" applyFont="1" applyBorder="1" applyAlignment="1">
      <alignment horizontal="left" vertical="top" wrapText="1"/>
    </xf>
    <xf numFmtId="0" fontId="31" fillId="0" borderId="0" xfId="285" applyFont="1" applyAlignment="1">
      <alignment horizontal="left" vertical="top" wrapText="1"/>
    </xf>
    <xf numFmtId="164" fontId="31" fillId="0" borderId="27" xfId="285" applyNumberFormat="1" applyFont="1" applyBorder="1" applyAlignment="1">
      <alignment horizontal="center" vertical="top"/>
    </xf>
    <xf numFmtId="0" fontId="31" fillId="0" borderId="46" xfId="285" applyFont="1" applyBorder="1" applyAlignment="1">
      <alignment horizontal="left" vertical="top" wrapText="1"/>
    </xf>
    <xf numFmtId="0" fontId="31" fillId="0" borderId="51" xfId="285" applyFont="1" applyBorder="1" applyAlignment="1">
      <alignment horizontal="left" vertical="top" wrapText="1"/>
    </xf>
    <xf numFmtId="0" fontId="21" fillId="0" borderId="52" xfId="285" applyFont="1" applyBorder="1" applyAlignment="1">
      <alignment horizontal="center" vertical="center"/>
    </xf>
    <xf numFmtId="164" fontId="31" fillId="0" borderId="20" xfId="284" applyNumberFormat="1" applyFont="1" applyBorder="1" applyAlignment="1">
      <alignment horizontal="left" vertical="top"/>
    </xf>
    <xf numFmtId="165" fontId="31" fillId="0" borderId="27" xfId="284" applyNumberFormat="1" applyFont="1" applyBorder="1" applyAlignment="1">
      <alignment vertical="top"/>
    </xf>
    <xf numFmtId="0" fontId="31" fillId="0" borderId="46" xfId="284" applyFont="1" applyBorder="1" applyAlignment="1">
      <alignment vertical="center" wrapText="1"/>
    </xf>
    <xf numFmtId="169" fontId="30" fillId="0" borderId="42" xfId="284" applyNumberFormat="1" applyFont="1" applyBorder="1" applyAlignment="1">
      <alignment horizontal="left" vertical="top"/>
    </xf>
    <xf numFmtId="0" fontId="30" fillId="0" borderId="66" xfId="284" applyFont="1" applyBorder="1"/>
    <xf numFmtId="0" fontId="30" fillId="0" borderId="67" xfId="284" applyFont="1" applyBorder="1"/>
    <xf numFmtId="0" fontId="30" fillId="0" borderId="68" xfId="284" applyFont="1" applyBorder="1"/>
    <xf numFmtId="0" fontId="31" fillId="0" borderId="46" xfId="284" applyFont="1" applyBorder="1" applyAlignment="1">
      <alignment vertical="top" wrapText="1"/>
    </xf>
    <xf numFmtId="0" fontId="31" fillId="0" borderId="69" xfId="284" applyFont="1" applyBorder="1" applyAlignment="1">
      <alignment vertical="center" wrapText="1"/>
    </xf>
    <xf numFmtId="0" fontId="39" fillId="22" borderId="0" xfId="0" applyFont="1" applyFill="1" applyAlignment="1">
      <alignment horizontal="right" vertical="center"/>
    </xf>
    <xf numFmtId="0" fontId="31" fillId="0" borderId="0" xfId="258" applyFont="1" applyAlignment="1">
      <alignment horizontal="left" vertical="center"/>
    </xf>
    <xf numFmtId="0" fontId="31" fillId="0" borderId="0" xfId="258" applyFont="1" applyAlignment="1">
      <alignment vertical="center" wrapText="1"/>
    </xf>
    <xf numFmtId="0" fontId="31" fillId="0" borderId="0" xfId="258" applyFont="1" applyAlignment="1">
      <alignment horizontal="right" vertical="center"/>
    </xf>
    <xf numFmtId="164" fontId="31" fillId="0" borderId="20" xfId="285" applyNumberFormat="1" applyFont="1" applyBorder="1" applyAlignment="1">
      <alignment vertical="top" wrapText="1"/>
    </xf>
    <xf numFmtId="0" fontId="31" fillId="0" borderId="0" xfId="285" applyFont="1"/>
    <xf numFmtId="164" fontId="31" fillId="0" borderId="0" xfId="285" applyNumberFormat="1" applyFont="1" applyAlignment="1">
      <alignment vertical="top" wrapText="1"/>
    </xf>
    <xf numFmtId="0" fontId="31" fillId="0" borderId="0" xfId="286" applyFont="1" applyAlignment="1">
      <alignment horizontal="left" vertical="top"/>
    </xf>
    <xf numFmtId="0" fontId="31" fillId="0" borderId="0" xfId="285" applyFont="1" applyAlignment="1">
      <alignment horizontal="left" vertical="top"/>
    </xf>
    <xf numFmtId="166" fontId="30" fillId="0" borderId="27" xfId="286" applyNumberFormat="1" applyFont="1" applyBorder="1" applyAlignment="1">
      <alignment vertical="top"/>
    </xf>
    <xf numFmtId="164" fontId="31" fillId="0" borderId="27" xfId="285" applyNumberFormat="1" applyFont="1" applyBorder="1" applyAlignment="1">
      <alignment vertical="top"/>
    </xf>
    <xf numFmtId="164" fontId="31" fillId="0" borderId="27" xfId="285" applyNumberFormat="1" applyFont="1" applyBorder="1" applyAlignment="1">
      <alignment vertical="center" wrapText="1"/>
    </xf>
    <xf numFmtId="0" fontId="31" fillId="0" borderId="0" xfId="286" applyFont="1"/>
    <xf numFmtId="0" fontId="11" fillId="0" borderId="20" xfId="286" applyBorder="1"/>
    <xf numFmtId="0" fontId="31" fillId="0" borderId="27" xfId="285" applyFont="1" applyBorder="1" applyAlignment="1">
      <alignment horizontal="left" vertical="top"/>
    </xf>
    <xf numFmtId="0" fontId="31" fillId="0" borderId="27" xfId="286" applyFont="1" applyBorder="1"/>
    <xf numFmtId="0" fontId="21" fillId="0" borderId="48" xfId="285" applyFont="1" applyBorder="1" applyAlignment="1">
      <alignment horizontal="center" vertical="center"/>
    </xf>
    <xf numFmtId="0" fontId="31" fillId="0" borderId="26" xfId="285" applyFont="1" applyBorder="1" applyAlignment="1">
      <alignment vertical="top" wrapText="1"/>
    </xf>
    <xf numFmtId="0" fontId="31" fillId="0" borderId="23" xfId="285" applyFont="1" applyBorder="1" applyAlignment="1">
      <alignment vertical="top" wrapText="1"/>
    </xf>
    <xf numFmtId="167" fontId="29" fillId="0" borderId="0" xfId="284" applyNumberFormat="1" applyFont="1" applyAlignment="1">
      <alignment vertical="center"/>
    </xf>
    <xf numFmtId="0" fontId="82" fillId="0" borderId="0" xfId="0" applyFont="1"/>
    <xf numFmtId="0" fontId="45" fillId="0" borderId="0" xfId="284" applyFont="1" applyAlignment="1">
      <alignment horizontal="left" vertical="center"/>
    </xf>
    <xf numFmtId="0" fontId="30" fillId="0" borderId="57" xfId="284" applyFont="1" applyBorder="1" applyAlignment="1">
      <alignment horizontal="center"/>
    </xf>
    <xf numFmtId="0" fontId="26" fillId="0" borderId="0" xfId="272" applyFont="1" applyAlignment="1">
      <alignment vertical="center"/>
    </xf>
    <xf numFmtId="169" fontId="30" fillId="22" borderId="21" xfId="284" applyNumberFormat="1" applyFont="1" applyFill="1" applyBorder="1" applyAlignment="1">
      <alignment horizontal="left" vertical="top"/>
    </xf>
    <xf numFmtId="0" fontId="31" fillId="0" borderId="0" xfId="0" applyFont="1" applyAlignment="1">
      <alignment vertical="center"/>
    </xf>
    <xf numFmtId="164" fontId="30" fillId="0" borderId="36" xfId="284" applyNumberFormat="1" applyFont="1" applyBorder="1" applyAlignment="1">
      <alignment horizontal="center" vertical="center"/>
    </xf>
    <xf numFmtId="164" fontId="30" fillId="0" borderId="37" xfId="284" applyNumberFormat="1" applyFont="1" applyBorder="1" applyAlignment="1">
      <alignment horizontal="center" vertical="center"/>
    </xf>
    <xf numFmtId="164" fontId="30" fillId="0" borderId="35" xfId="284" applyNumberFormat="1" applyFont="1" applyBorder="1" applyAlignment="1">
      <alignment horizontal="center" vertical="center"/>
    </xf>
    <xf numFmtId="164" fontId="30" fillId="0" borderId="30" xfId="284" applyNumberFormat="1" applyFont="1" applyBorder="1" applyAlignment="1">
      <alignment horizontal="center" vertical="center"/>
    </xf>
    <xf numFmtId="164" fontId="30" fillId="0" borderId="28" xfId="284" applyNumberFormat="1" applyFont="1" applyBorder="1" applyAlignment="1">
      <alignment horizontal="center" vertical="center"/>
    </xf>
    <xf numFmtId="164" fontId="30" fillId="0" borderId="29" xfId="284" applyNumberFormat="1" applyFont="1" applyBorder="1" applyAlignment="1">
      <alignment horizontal="center" vertical="center"/>
    </xf>
    <xf numFmtId="164" fontId="78" fillId="0" borderId="33" xfId="284" applyNumberFormat="1" applyFont="1" applyBorder="1" applyAlignment="1">
      <alignment horizontal="center" vertical="center"/>
    </xf>
    <xf numFmtId="166" fontId="30" fillId="0" borderId="0" xfId="284" applyNumberFormat="1" applyFont="1" applyAlignment="1">
      <alignment vertical="top" wrapText="1"/>
    </xf>
    <xf numFmtId="0" fontId="31" fillId="0" borderId="0" xfId="284" applyFont="1" applyAlignment="1">
      <alignment horizontal="left" vertical="top"/>
    </xf>
    <xf numFmtId="0" fontId="31" fillId="0" borderId="44" xfId="284" applyFont="1" applyBorder="1" applyAlignment="1">
      <alignment vertical="top" wrapText="1"/>
    </xf>
    <xf numFmtId="0" fontId="31" fillId="0" borderId="43" xfId="284" applyFont="1" applyBorder="1" applyAlignment="1">
      <alignment vertical="top" wrapText="1"/>
    </xf>
    <xf numFmtId="0" fontId="31" fillId="0" borderId="45" xfId="284" applyFont="1" applyBorder="1" applyAlignment="1">
      <alignment vertical="top"/>
    </xf>
    <xf numFmtId="0" fontId="31" fillId="0" borderId="44" xfId="284" applyFont="1" applyBorder="1" applyAlignment="1">
      <alignment vertical="top"/>
    </xf>
    <xf numFmtId="0" fontId="31" fillId="0" borderId="23" xfId="284" applyFont="1" applyBorder="1" applyAlignment="1">
      <alignment vertical="top"/>
    </xf>
    <xf numFmtId="0" fontId="63" fillId="0" borderId="0" xfId="0" applyFont="1"/>
    <xf numFmtId="164" fontId="78" fillId="0" borderId="34" xfId="284" applyNumberFormat="1" applyFont="1" applyBorder="1" applyAlignment="1">
      <alignment horizontal="center" vertical="center"/>
    </xf>
    <xf numFmtId="164" fontId="78" fillId="0" borderId="32" xfId="284" applyNumberFormat="1" applyFont="1" applyBorder="1" applyAlignment="1">
      <alignment horizontal="center" vertical="center"/>
    </xf>
    <xf numFmtId="0" fontId="31" fillId="22" borderId="20" xfId="259" applyFont="1" applyFill="1" applyBorder="1" applyAlignment="1">
      <alignment vertical="top" wrapText="1"/>
    </xf>
    <xf numFmtId="0" fontId="31" fillId="22" borderId="27" xfId="259" applyFont="1" applyFill="1" applyBorder="1" applyAlignment="1">
      <alignment vertical="top" wrapText="1"/>
    </xf>
    <xf numFmtId="0" fontId="31" fillId="22" borderId="0" xfId="259" applyFont="1" applyFill="1" applyAlignment="1">
      <alignment vertical="top" wrapText="1"/>
    </xf>
    <xf numFmtId="164" fontId="31" fillId="22" borderId="20" xfId="259" applyNumberFormat="1" applyFont="1" applyFill="1" applyBorder="1" applyAlignment="1">
      <alignment horizontal="center" vertical="top" wrapText="1"/>
    </xf>
    <xf numFmtId="164" fontId="31" fillId="22" borderId="0" xfId="259" applyNumberFormat="1" applyFont="1" applyFill="1" applyAlignment="1">
      <alignment horizontal="center" vertical="top" wrapText="1"/>
    </xf>
    <xf numFmtId="0" fontId="31" fillId="0" borderId="0" xfId="259" applyFont="1"/>
    <xf numFmtId="0" fontId="30" fillId="22" borderId="0" xfId="259" applyFont="1" applyFill="1" applyAlignment="1">
      <alignment horizontal="left" vertical="center"/>
    </xf>
    <xf numFmtId="0" fontId="31" fillId="22" borderId="0" xfId="259" applyFont="1" applyFill="1" applyAlignment="1">
      <alignment horizontal="center" vertical="center"/>
    </xf>
    <xf numFmtId="0" fontId="31" fillId="22" borderId="20" xfId="259" applyFont="1" applyFill="1" applyBorder="1"/>
    <xf numFmtId="0" fontId="31" fillId="22" borderId="44" xfId="259" applyFont="1" applyFill="1" applyBorder="1" applyAlignment="1">
      <alignment horizontal="center" vertical="center" wrapText="1"/>
    </xf>
    <xf numFmtId="0" fontId="31" fillId="22" borderId="0" xfId="259" applyFont="1" applyFill="1" applyAlignment="1">
      <alignment horizontal="center" vertical="center" wrapText="1"/>
    </xf>
    <xf numFmtId="0" fontId="30" fillId="22" borderId="37" xfId="259" applyFont="1" applyFill="1" applyBorder="1" applyAlignment="1">
      <alignment horizontal="center" vertical="center"/>
    </xf>
    <xf numFmtId="0" fontId="31" fillId="22" borderId="35" xfId="259" applyFont="1" applyFill="1" applyBorder="1" applyAlignment="1">
      <alignment horizontal="center" vertical="center"/>
    </xf>
    <xf numFmtId="0" fontId="30" fillId="22" borderId="33" xfId="259" applyFont="1" applyFill="1" applyBorder="1" applyAlignment="1">
      <alignment horizontal="center" vertical="center"/>
    </xf>
    <xf numFmtId="0" fontId="31" fillId="22" borderId="32" xfId="259" applyFont="1" applyFill="1" applyBorder="1" applyAlignment="1">
      <alignment horizontal="center" vertical="center"/>
    </xf>
    <xf numFmtId="0" fontId="30" fillId="22" borderId="29" xfId="259" applyFont="1" applyFill="1" applyBorder="1" applyAlignment="1">
      <alignment horizontal="center" vertical="center"/>
    </xf>
    <xf numFmtId="0" fontId="31" fillId="22" borderId="28" xfId="259" applyFont="1" applyFill="1" applyBorder="1" applyAlignment="1">
      <alignment horizontal="center" vertical="center"/>
    </xf>
    <xf numFmtId="168" fontId="31" fillId="22" borderId="0" xfId="259" applyNumberFormat="1" applyFont="1" applyFill="1" applyAlignment="1">
      <alignment horizontal="center"/>
    </xf>
    <xf numFmtId="166" fontId="31" fillId="22" borderId="0" xfId="259" applyNumberFormat="1" applyFont="1" applyFill="1" applyAlignment="1">
      <alignment vertical="top"/>
    </xf>
    <xf numFmtId="166" fontId="31" fillId="0" borderId="0" xfId="259" applyNumberFormat="1" applyFont="1" applyAlignment="1">
      <alignment vertical="top"/>
    </xf>
    <xf numFmtId="0" fontId="31" fillId="0" borderId="0" xfId="259" applyFont="1" applyAlignment="1">
      <alignment horizontal="center"/>
    </xf>
    <xf numFmtId="0" fontId="31" fillId="0" borderId="0" xfId="259" applyFont="1" applyAlignment="1">
      <alignment horizontal="right"/>
    </xf>
    <xf numFmtId="0" fontId="31" fillId="22" borderId="27" xfId="259" applyFont="1" applyFill="1" applyBorder="1" applyAlignment="1">
      <alignment horizontal="left" vertical="top" wrapText="1"/>
    </xf>
    <xf numFmtId="164" fontId="31" fillId="22" borderId="0" xfId="259" applyNumberFormat="1" applyFont="1" applyFill="1" applyAlignment="1">
      <alignment horizontal="right" vertical="top" wrapText="1"/>
    </xf>
    <xf numFmtId="0" fontId="31" fillId="22" borderId="0" xfId="259" applyFont="1" applyFill="1"/>
    <xf numFmtId="0" fontId="31" fillId="0" borderId="0" xfId="259" applyFont="1" applyAlignment="1">
      <alignment horizontal="center" vertical="center" wrapText="1"/>
    </xf>
    <xf numFmtId="0" fontId="31" fillId="0" borderId="44" xfId="259" applyFont="1" applyBorder="1" applyAlignment="1">
      <alignment horizontal="center" vertical="center" wrapText="1"/>
    </xf>
    <xf numFmtId="0" fontId="31" fillId="22" borderId="44" xfId="259" applyFont="1" applyFill="1" applyBorder="1" applyAlignment="1">
      <alignment horizontal="center" vertical="center"/>
    </xf>
    <xf numFmtId="0" fontId="30" fillId="22" borderId="57" xfId="259" applyFont="1" applyFill="1" applyBorder="1" applyAlignment="1">
      <alignment horizontal="center"/>
    </xf>
    <xf numFmtId="0" fontId="30" fillId="22" borderId="36" xfId="259" applyFont="1" applyFill="1" applyBorder="1" applyAlignment="1">
      <alignment horizontal="center"/>
    </xf>
    <xf numFmtId="0" fontId="30" fillId="22" borderId="35" xfId="259" applyFont="1" applyFill="1" applyBorder="1" applyAlignment="1">
      <alignment horizontal="center"/>
    </xf>
    <xf numFmtId="168" fontId="30" fillId="22" borderId="36" xfId="259" applyNumberFormat="1" applyFont="1" applyFill="1" applyBorder="1" applyAlignment="1">
      <alignment horizontal="center" vertical="center"/>
    </xf>
    <xf numFmtId="0" fontId="30" fillId="22" borderId="13" xfId="259" applyFont="1" applyFill="1" applyBorder="1" applyAlignment="1">
      <alignment horizontal="center"/>
    </xf>
    <xf numFmtId="0" fontId="30" fillId="22" borderId="34" xfId="259" applyFont="1" applyFill="1" applyBorder="1" applyAlignment="1">
      <alignment horizontal="center"/>
    </xf>
    <xf numFmtId="0" fontId="30" fillId="22" borderId="32" xfId="259" applyFont="1" applyFill="1" applyBorder="1" applyAlignment="1">
      <alignment horizontal="center"/>
    </xf>
    <xf numFmtId="168" fontId="30" fillId="22" borderId="34" xfId="259" applyNumberFormat="1" applyFont="1" applyFill="1" applyBorder="1" applyAlignment="1">
      <alignment horizontal="center" vertical="center"/>
    </xf>
    <xf numFmtId="0" fontId="30" fillId="22" borderId="31" xfId="259" applyFont="1" applyFill="1" applyBorder="1" applyAlignment="1">
      <alignment horizontal="center"/>
    </xf>
    <xf numFmtId="0" fontId="30" fillId="22" borderId="30" xfId="259" applyFont="1" applyFill="1" applyBorder="1" applyAlignment="1">
      <alignment horizontal="center"/>
    </xf>
    <xf numFmtId="0" fontId="30" fillId="22" borderId="28" xfId="259" applyFont="1" applyFill="1" applyBorder="1" applyAlignment="1">
      <alignment horizontal="center"/>
    </xf>
    <xf numFmtId="168" fontId="30" fillId="22" borderId="30" xfId="259" applyNumberFormat="1" applyFont="1" applyFill="1" applyBorder="1" applyAlignment="1">
      <alignment horizontal="center" vertical="center"/>
    </xf>
    <xf numFmtId="0" fontId="31" fillId="22" borderId="0" xfId="259" applyFont="1" applyFill="1" applyAlignment="1">
      <alignment vertical="center" wrapText="1"/>
    </xf>
    <xf numFmtId="0" fontId="31" fillId="22" borderId="0" xfId="259" applyFont="1" applyFill="1" applyAlignment="1">
      <alignment vertical="center"/>
    </xf>
    <xf numFmtId="0" fontId="31" fillId="22" borderId="0" xfId="259" applyFont="1" applyFill="1" applyAlignment="1">
      <alignment horizontal="center"/>
    </xf>
    <xf numFmtId="164" fontId="30" fillId="22" borderId="48" xfId="284" applyNumberFormat="1" applyFont="1" applyFill="1" applyBorder="1" applyAlignment="1">
      <alignment horizontal="center" vertical="center"/>
    </xf>
    <xf numFmtId="0" fontId="31" fillId="0" borderId="27" xfId="285" applyFont="1" applyBorder="1" applyAlignment="1">
      <alignment horizontal="left" vertical="top" wrapText="1"/>
    </xf>
    <xf numFmtId="0" fontId="39" fillId="22" borderId="0" xfId="0" applyFont="1" applyFill="1" applyAlignment="1">
      <alignment vertical="top" wrapText="1"/>
    </xf>
    <xf numFmtId="0" fontId="31" fillId="22" borderId="46" xfId="259" applyFont="1" applyFill="1" applyBorder="1"/>
    <xf numFmtId="167" fontId="30" fillId="22" borderId="21" xfId="284" applyNumberFormat="1" applyFont="1" applyFill="1" applyBorder="1" applyAlignment="1">
      <alignment horizontal="left" vertical="top"/>
    </xf>
    <xf numFmtId="164" fontId="23" fillId="0" borderId="74" xfId="284" applyNumberFormat="1" applyFont="1" applyBorder="1" applyAlignment="1">
      <alignment horizontal="center" vertical="center"/>
    </xf>
    <xf numFmtId="164" fontId="23" fillId="0" borderId="76" xfId="284" applyNumberFormat="1" applyFont="1" applyBorder="1" applyAlignment="1">
      <alignment horizontal="center" vertical="center"/>
    </xf>
    <xf numFmtId="164" fontId="23" fillId="0" borderId="77" xfId="284" applyNumberFormat="1" applyFont="1" applyBorder="1" applyAlignment="1">
      <alignment horizontal="center" vertical="center"/>
    </xf>
    <xf numFmtId="0" fontId="30" fillId="0" borderId="13" xfId="284" applyFont="1" applyBorder="1" applyAlignment="1">
      <alignment horizontal="center" vertical="top"/>
    </xf>
    <xf numFmtId="0" fontId="31" fillId="0" borderId="0" xfId="0" applyFont="1"/>
    <xf numFmtId="0" fontId="31" fillId="0" borderId="23" xfId="0" applyFont="1" applyBorder="1"/>
    <xf numFmtId="0" fontId="31" fillId="0" borderId="33" xfId="0" applyFont="1" applyBorder="1"/>
    <xf numFmtId="0" fontId="30" fillId="0" borderId="13" xfId="284" applyFont="1" applyBorder="1" applyAlignment="1">
      <alignment horizontal="center" vertical="center" wrapText="1"/>
    </xf>
    <xf numFmtId="0" fontId="31" fillId="22" borderId="30" xfId="259" applyFont="1" applyFill="1" applyBorder="1" applyAlignment="1">
      <alignment horizontal="center" vertical="center" wrapText="1"/>
    </xf>
    <xf numFmtId="0" fontId="30" fillId="0" borderId="34" xfId="259" applyFont="1" applyBorder="1" applyAlignment="1">
      <alignment horizontal="center" vertical="center" wrapText="1"/>
    </xf>
    <xf numFmtId="0" fontId="30" fillId="0" borderId="13" xfId="259" applyFont="1" applyBorder="1" applyAlignment="1">
      <alignment horizontal="center" vertical="center" wrapText="1"/>
    </xf>
    <xf numFmtId="0" fontId="30" fillId="22" borderId="34" xfId="259" applyFont="1" applyFill="1" applyBorder="1" applyAlignment="1">
      <alignment horizontal="center" vertical="center" wrapText="1"/>
    </xf>
    <xf numFmtId="0" fontId="71" fillId="0" borderId="0" xfId="272" applyFont="1"/>
    <xf numFmtId="0" fontId="79" fillId="0" borderId="0" xfId="0" applyFont="1" applyAlignment="1">
      <alignment vertical="center"/>
    </xf>
    <xf numFmtId="0" fontId="31" fillId="0" borderId="34" xfId="0" applyFont="1" applyBorder="1" applyAlignment="1">
      <alignment vertical="center"/>
    </xf>
    <xf numFmtId="0" fontId="31" fillId="0" borderId="33" xfId="0" applyFont="1" applyBorder="1" applyAlignment="1">
      <alignment vertical="center"/>
    </xf>
    <xf numFmtId="0" fontId="31" fillId="0" borderId="32" xfId="0" applyFont="1" applyBorder="1" applyAlignment="1">
      <alignment vertical="center"/>
    </xf>
    <xf numFmtId="0" fontId="31" fillId="0" borderId="34" xfId="0" applyFont="1" applyBorder="1"/>
    <xf numFmtId="0" fontId="31" fillId="0" borderId="32" xfId="0" applyFont="1" applyBorder="1"/>
    <xf numFmtId="164" fontId="23" fillId="0" borderId="60" xfId="284" applyNumberFormat="1" applyFont="1" applyBorder="1" applyAlignment="1">
      <alignment horizontal="center" vertical="center"/>
    </xf>
    <xf numFmtId="164" fontId="23" fillId="0" borderId="59" xfId="284" applyNumberFormat="1" applyFont="1" applyBorder="1" applyAlignment="1">
      <alignment horizontal="center" vertical="center"/>
    </xf>
    <xf numFmtId="164" fontId="23" fillId="0" borderId="21" xfId="284" applyNumberFormat="1" applyFont="1" applyBorder="1" applyAlignment="1">
      <alignment horizontal="center" vertical="center"/>
    </xf>
    <xf numFmtId="0" fontId="19" fillId="0" borderId="39" xfId="272" applyFont="1" applyBorder="1"/>
    <xf numFmtId="0" fontId="19" fillId="0" borderId="15" xfId="272" applyFont="1" applyBorder="1"/>
    <xf numFmtId="164" fontId="23" fillId="0" borderId="80" xfId="284" applyNumberFormat="1" applyFont="1" applyBorder="1" applyAlignment="1">
      <alignment horizontal="center" vertical="center"/>
    </xf>
    <xf numFmtId="169" fontId="30" fillId="22" borderId="41" xfId="284" applyNumberFormat="1" applyFont="1" applyFill="1" applyBorder="1" applyAlignment="1">
      <alignment horizontal="left" vertical="top"/>
    </xf>
    <xf numFmtId="169" fontId="30" fillId="0" borderId="41" xfId="284" applyNumberFormat="1" applyFont="1" applyBorder="1" applyAlignment="1">
      <alignment horizontal="left" vertical="top"/>
    </xf>
    <xf numFmtId="0" fontId="30" fillId="0" borderId="13" xfId="285" applyFont="1" applyBorder="1" applyAlignment="1">
      <alignment horizontal="center" vertical="center"/>
    </xf>
    <xf numFmtId="0" fontId="30" fillId="0" borderId="33" xfId="285" applyFont="1" applyBorder="1" applyAlignment="1">
      <alignment horizontal="center" vertical="center"/>
    </xf>
    <xf numFmtId="0" fontId="30" fillId="0" borderId="23" xfId="285" applyFont="1" applyBorder="1" applyAlignment="1">
      <alignment horizontal="center" vertical="center"/>
    </xf>
    <xf numFmtId="0" fontId="30" fillId="0" borderId="34" xfId="285" applyFont="1" applyBorder="1" applyAlignment="1">
      <alignment horizontal="center" vertical="center"/>
    </xf>
    <xf numFmtId="0" fontId="30" fillId="0" borderId="51" xfId="285" applyFont="1" applyBorder="1" applyAlignment="1">
      <alignment horizontal="center" vertical="center"/>
    </xf>
    <xf numFmtId="0" fontId="30" fillId="0" borderId="26" xfId="285" applyFont="1" applyBorder="1" applyAlignment="1">
      <alignment horizontal="center" vertical="center"/>
    </xf>
    <xf numFmtId="0" fontId="21" fillId="0" borderId="0" xfId="286" applyFont="1" applyAlignment="1">
      <alignment vertical="center"/>
    </xf>
    <xf numFmtId="164" fontId="23" fillId="0" borderId="20" xfId="284" applyNumberFormat="1" applyFont="1" applyBorder="1" applyAlignment="1">
      <alignment horizontal="center" vertical="center"/>
    </xf>
    <xf numFmtId="164" fontId="23" fillId="22" borderId="81" xfId="284" applyNumberFormat="1" applyFont="1" applyFill="1" applyBorder="1" applyAlignment="1">
      <alignment horizontal="center" vertical="center"/>
    </xf>
    <xf numFmtId="164" fontId="49" fillId="24" borderId="82" xfId="284" applyNumberFormat="1" applyFont="1" applyFill="1" applyBorder="1" applyAlignment="1">
      <alignment horizontal="center" vertical="center"/>
    </xf>
    <xf numFmtId="164" fontId="23" fillId="22" borderId="83" xfId="284" applyNumberFormat="1" applyFont="1" applyFill="1" applyBorder="1" applyAlignment="1">
      <alignment horizontal="center" vertical="center"/>
    </xf>
    <xf numFmtId="164" fontId="49" fillId="0" borderId="20" xfId="284" applyNumberFormat="1" applyFont="1" applyBorder="1" applyAlignment="1">
      <alignment horizontal="center" vertical="center"/>
    </xf>
    <xf numFmtId="164" fontId="23" fillId="22" borderId="74" xfId="284" applyNumberFormat="1" applyFont="1" applyFill="1" applyBorder="1" applyAlignment="1">
      <alignment horizontal="center" vertical="center"/>
    </xf>
    <xf numFmtId="164" fontId="49" fillId="24" borderId="84" xfId="284" applyNumberFormat="1" applyFont="1" applyFill="1" applyBorder="1" applyAlignment="1">
      <alignment horizontal="center" vertical="center"/>
    </xf>
    <xf numFmtId="164" fontId="23" fillId="22" borderId="76" xfId="284" applyNumberFormat="1" applyFont="1" applyFill="1" applyBorder="1" applyAlignment="1">
      <alignment horizontal="center" vertical="center"/>
    </xf>
    <xf numFmtId="0" fontId="31" fillId="0" borderId="46" xfId="284" applyFont="1" applyBorder="1" applyAlignment="1">
      <alignment vertical="top"/>
    </xf>
    <xf numFmtId="0" fontId="30" fillId="0" borderId="44" xfId="284" applyFont="1" applyBorder="1" applyAlignment="1">
      <alignment horizontal="left" vertical="top" wrapText="1"/>
    </xf>
    <xf numFmtId="0" fontId="31" fillId="0" borderId="27" xfId="286" applyFont="1" applyBorder="1" applyAlignment="1">
      <alignment horizontal="left" vertical="top"/>
    </xf>
    <xf numFmtId="0" fontId="11" fillId="0" borderId="27" xfId="286" applyBorder="1"/>
    <xf numFmtId="0" fontId="11" fillId="0" borderId="26" xfId="286" applyBorder="1"/>
    <xf numFmtId="0" fontId="11" fillId="0" borderId="23" xfId="286" applyBorder="1"/>
    <xf numFmtId="0" fontId="11" fillId="0" borderId="25" xfId="286" applyBorder="1"/>
    <xf numFmtId="0" fontId="21" fillId="0" borderId="69" xfId="285" applyFont="1" applyBorder="1" applyAlignment="1">
      <alignment vertical="center"/>
    </xf>
    <xf numFmtId="0" fontId="21" fillId="0" borderId="56" xfId="285" applyFont="1" applyBorder="1" applyAlignment="1">
      <alignment vertical="center"/>
    </xf>
    <xf numFmtId="0" fontId="21" fillId="0" borderId="65" xfId="285" applyFont="1" applyBorder="1" applyAlignment="1">
      <alignment vertical="center"/>
    </xf>
    <xf numFmtId="164" fontId="31" fillId="0" borderId="20" xfId="284" applyNumberFormat="1" applyFont="1" applyBorder="1" applyAlignment="1">
      <alignment vertical="top" wrapText="1"/>
    </xf>
    <xf numFmtId="0" fontId="31" fillId="0" borderId="27" xfId="284" applyFont="1" applyBorder="1" applyAlignment="1">
      <alignment horizontal="center" vertical="top" wrapText="1"/>
    </xf>
    <xf numFmtId="49" fontId="31" fillId="0" borderId="27" xfId="284" applyNumberFormat="1" applyFont="1" applyBorder="1" applyAlignment="1">
      <alignment horizontal="center" vertical="top"/>
    </xf>
    <xf numFmtId="0" fontId="31" fillId="22" borderId="0" xfId="284" applyFont="1" applyFill="1" applyAlignment="1">
      <alignment vertical="top" wrapText="1"/>
    </xf>
    <xf numFmtId="164" fontId="31" fillId="22" borderId="20" xfId="284" applyNumberFormat="1" applyFont="1" applyFill="1" applyBorder="1" applyAlignment="1">
      <alignment horizontal="center" vertical="top" wrapText="1"/>
    </xf>
    <xf numFmtId="0" fontId="31" fillId="22" borderId="0" xfId="284" applyFont="1" applyFill="1" applyAlignment="1">
      <alignment vertical="top"/>
    </xf>
    <xf numFmtId="0" fontId="31" fillId="22" borderId="27" xfId="284" applyFont="1" applyFill="1" applyBorder="1" applyAlignment="1">
      <alignment horizontal="center" vertical="top" wrapText="1"/>
    </xf>
    <xf numFmtId="164" fontId="31" fillId="22" borderId="0" xfId="284" applyNumberFormat="1" applyFont="1" applyFill="1" applyAlignment="1">
      <alignment horizontal="center" vertical="top" wrapText="1"/>
    </xf>
    <xf numFmtId="0" fontId="31" fillId="22" borderId="0" xfId="284" applyFont="1" applyFill="1" applyAlignment="1">
      <alignment horizontal="right" vertical="top" wrapText="1"/>
    </xf>
    <xf numFmtId="166" fontId="30" fillId="22" borderId="27" xfId="272" applyNumberFormat="1" applyFont="1" applyFill="1" applyBorder="1" applyAlignment="1">
      <alignment horizontal="left" vertical="center"/>
    </xf>
    <xf numFmtId="0" fontId="31" fillId="22" borderId="20" xfId="284" applyFont="1" applyFill="1" applyBorder="1" applyAlignment="1">
      <alignment vertical="top" wrapText="1"/>
    </xf>
    <xf numFmtId="0" fontId="31" fillId="22" borderId="20" xfId="283" applyFont="1" applyFill="1" applyBorder="1"/>
    <xf numFmtId="0" fontId="31" fillId="22" borderId="0" xfId="283" applyFont="1" applyFill="1"/>
    <xf numFmtId="0" fontId="31" fillId="22" borderId="27" xfId="283" applyFont="1" applyFill="1" applyBorder="1"/>
    <xf numFmtId="0" fontId="11" fillId="0" borderId="0" xfId="258"/>
    <xf numFmtId="0" fontId="11" fillId="0" borderId="20" xfId="258" applyBorder="1"/>
    <xf numFmtId="0" fontId="21" fillId="0" borderId="0" xfId="258" applyFont="1" applyAlignment="1">
      <alignment horizontal="left"/>
    </xf>
    <xf numFmtId="0" fontId="11" fillId="0" borderId="0" xfId="258" applyAlignment="1">
      <alignment horizontal="left" vertical="top"/>
    </xf>
    <xf numFmtId="0" fontId="11" fillId="0" borderId="27" xfId="258" applyBorder="1" applyAlignment="1">
      <alignment vertical="top"/>
    </xf>
    <xf numFmtId="0" fontId="11" fillId="0" borderId="20" xfId="258" applyBorder="1" applyAlignment="1">
      <alignment vertical="top"/>
    </xf>
    <xf numFmtId="0" fontId="11" fillId="0" borderId="0" xfId="258" applyAlignment="1">
      <alignment vertical="center"/>
    </xf>
    <xf numFmtId="164" fontId="31" fillId="25" borderId="20" xfId="284" applyNumberFormat="1" applyFont="1" applyFill="1" applyBorder="1" applyAlignment="1">
      <alignment horizontal="center" vertical="top" wrapText="1"/>
    </xf>
    <xf numFmtId="0" fontId="31" fillId="25" borderId="27" xfId="284" applyFont="1" applyFill="1" applyBorder="1" applyAlignment="1">
      <alignment vertical="top"/>
    </xf>
    <xf numFmtId="164" fontId="31" fillId="25" borderId="0" xfId="284" applyNumberFormat="1" applyFont="1" applyFill="1" applyAlignment="1">
      <alignment horizontal="center" vertical="top" wrapText="1"/>
    </xf>
    <xf numFmtId="0" fontId="31" fillId="25" borderId="20" xfId="284" applyFont="1" applyFill="1" applyBorder="1" applyAlignment="1">
      <alignment vertical="top" wrapText="1"/>
    </xf>
    <xf numFmtId="0" fontId="31" fillId="25" borderId="27" xfId="284" applyFont="1" applyFill="1" applyBorder="1" applyAlignment="1">
      <alignment vertical="top" wrapText="1"/>
    </xf>
    <xf numFmtId="0" fontId="31" fillId="25" borderId="0" xfId="284" applyFont="1" applyFill="1" applyAlignment="1">
      <alignment vertical="top" wrapText="1"/>
    </xf>
    <xf numFmtId="0" fontId="31" fillId="25" borderId="0" xfId="284" applyFont="1" applyFill="1" applyAlignment="1">
      <alignment vertical="top"/>
    </xf>
    <xf numFmtId="0" fontId="31" fillId="25" borderId="27" xfId="284" applyFont="1" applyFill="1" applyBorder="1" applyAlignment="1">
      <alignment horizontal="center" vertical="top" wrapText="1"/>
    </xf>
    <xf numFmtId="164" fontId="31" fillId="25" borderId="0" xfId="284" applyNumberFormat="1" applyFont="1" applyFill="1" applyAlignment="1">
      <alignment horizontal="center" vertical="top"/>
    </xf>
    <xf numFmtId="0" fontId="31" fillId="25" borderId="0" xfId="284" applyFont="1" applyFill="1" applyAlignment="1">
      <alignment horizontal="center" vertical="top" wrapText="1"/>
    </xf>
    <xf numFmtId="164" fontId="31" fillId="25" borderId="20" xfId="283" applyNumberFormat="1" applyFont="1" applyFill="1" applyBorder="1" applyAlignment="1">
      <alignment horizontal="center" vertical="top"/>
    </xf>
    <xf numFmtId="0" fontId="31" fillId="25" borderId="27" xfId="283" applyFont="1" applyFill="1" applyBorder="1"/>
    <xf numFmtId="0" fontId="31" fillId="25" borderId="0" xfId="284" applyFont="1" applyFill="1" applyAlignment="1">
      <alignment horizontal="right" vertical="top" wrapText="1"/>
    </xf>
    <xf numFmtId="166" fontId="30" fillId="25" borderId="27" xfId="284" applyNumberFormat="1" applyFont="1" applyFill="1" applyBorder="1" applyAlignment="1">
      <alignment horizontal="left" vertical="top" wrapText="1"/>
    </xf>
    <xf numFmtId="164" fontId="31" fillId="25" borderId="20" xfId="284" applyNumberFormat="1" applyFont="1" applyFill="1" applyBorder="1" applyAlignment="1">
      <alignment vertical="top" wrapText="1"/>
    </xf>
    <xf numFmtId="166" fontId="30" fillId="25" borderId="27" xfId="284" applyNumberFormat="1" applyFont="1" applyFill="1" applyBorder="1" applyAlignment="1">
      <alignment horizontal="center" vertical="top" wrapText="1"/>
    </xf>
    <xf numFmtId="166" fontId="30" fillId="25" borderId="0" xfId="284" applyNumberFormat="1" applyFont="1" applyFill="1" applyAlignment="1">
      <alignment horizontal="center" vertical="top" wrapText="1"/>
    </xf>
    <xf numFmtId="164" fontId="31" fillId="25" borderId="0" xfId="284" applyNumberFormat="1" applyFont="1" applyFill="1" applyAlignment="1">
      <alignment vertical="top" wrapText="1"/>
    </xf>
    <xf numFmtId="164" fontId="31" fillId="25" borderId="20" xfId="284" applyNumberFormat="1" applyFont="1" applyFill="1" applyBorder="1" applyAlignment="1">
      <alignment horizontal="center" vertical="top"/>
    </xf>
    <xf numFmtId="0" fontId="70" fillId="25" borderId="0" xfId="272" applyFont="1" applyFill="1"/>
    <xf numFmtId="0" fontId="31" fillId="25" borderId="20" xfId="283" applyFont="1" applyFill="1" applyBorder="1"/>
    <xf numFmtId="0" fontId="31" fillId="25" borderId="0" xfId="283" applyFont="1" applyFill="1"/>
    <xf numFmtId="0" fontId="31" fillId="25" borderId="27" xfId="0" applyFont="1" applyFill="1" applyBorder="1" applyAlignment="1">
      <alignment vertical="top"/>
    </xf>
    <xf numFmtId="0" fontId="81" fillId="25" borderId="27" xfId="0" applyFont="1" applyFill="1" applyBorder="1" applyAlignment="1">
      <alignment vertical="top"/>
    </xf>
    <xf numFmtId="0" fontId="31" fillId="25" borderId="20" xfId="284" applyFont="1" applyFill="1" applyBorder="1" applyAlignment="1">
      <alignment vertical="top"/>
    </xf>
    <xf numFmtId="0" fontId="31" fillId="25" borderId="0" xfId="284" applyFont="1" applyFill="1" applyAlignment="1">
      <alignment horizontal="center" vertical="top"/>
    </xf>
    <xf numFmtId="0" fontId="81" fillId="25" borderId="27" xfId="284" applyFont="1" applyFill="1" applyBorder="1" applyAlignment="1">
      <alignment vertical="top"/>
    </xf>
    <xf numFmtId="0" fontId="31" fillId="25" borderId="27" xfId="284" applyFont="1" applyFill="1" applyBorder="1" applyAlignment="1">
      <alignment horizontal="center" vertical="top"/>
    </xf>
    <xf numFmtId="164" fontId="31" fillId="25" borderId="20" xfId="283" applyNumberFormat="1" applyFont="1" applyFill="1" applyBorder="1" applyAlignment="1">
      <alignment horizontal="center"/>
    </xf>
    <xf numFmtId="0" fontId="70" fillId="25" borderId="27" xfId="272" applyFont="1" applyFill="1" applyBorder="1"/>
    <xf numFmtId="0" fontId="70" fillId="25" borderId="26" xfId="272" applyFont="1" applyFill="1" applyBorder="1"/>
    <xf numFmtId="0" fontId="70" fillId="25" borderId="25" xfId="272" applyFont="1" applyFill="1" applyBorder="1"/>
    <xf numFmtId="164" fontId="31" fillId="25" borderId="26" xfId="284" applyNumberFormat="1" applyFont="1" applyFill="1" applyBorder="1" applyAlignment="1">
      <alignment horizontal="center" vertical="top" wrapText="1"/>
    </xf>
    <xf numFmtId="0" fontId="30" fillId="25" borderId="34" xfId="272" applyFont="1" applyFill="1" applyBorder="1" applyAlignment="1">
      <alignment horizontal="center" vertical="top" wrapText="1"/>
    </xf>
    <xf numFmtId="0" fontId="81" fillId="25" borderId="27" xfId="0" applyFont="1" applyFill="1" applyBorder="1"/>
    <xf numFmtId="0" fontId="31" fillId="25" borderId="20" xfId="272" applyFont="1" applyFill="1" applyBorder="1" applyAlignment="1">
      <alignment vertical="top" wrapText="1"/>
    </xf>
    <xf numFmtId="0" fontId="30" fillId="25" borderId="34" xfId="284" applyFont="1" applyFill="1" applyBorder="1" applyAlignment="1">
      <alignment horizontal="center" vertical="center" wrapText="1"/>
    </xf>
    <xf numFmtId="0" fontId="31" fillId="0" borderId="27" xfId="284" applyFont="1" applyBorder="1" applyAlignment="1">
      <alignment vertical="top"/>
    </xf>
    <xf numFmtId="0" fontId="39" fillId="22" borderId="27" xfId="0" applyFont="1" applyFill="1" applyBorder="1" applyAlignment="1">
      <alignment vertical="top" wrapText="1"/>
    </xf>
    <xf numFmtId="0" fontId="31" fillId="0" borderId="0" xfId="259" applyFont="1" applyAlignment="1">
      <alignment horizontal="left"/>
    </xf>
    <xf numFmtId="49" fontId="31" fillId="0" borderId="0" xfId="284" applyNumberFormat="1" applyFont="1" applyAlignment="1">
      <alignment horizontal="center" vertical="top"/>
    </xf>
    <xf numFmtId="0" fontId="11" fillId="22" borderId="20" xfId="267" applyFill="1" applyBorder="1" applyAlignment="1">
      <alignment horizontal="center" vertical="top" wrapText="1"/>
    </xf>
    <xf numFmtId="0" fontId="11" fillId="22" borderId="85" xfId="267" applyFill="1" applyBorder="1" applyAlignment="1">
      <alignment horizontal="center" vertical="top" wrapText="1"/>
    </xf>
    <xf numFmtId="0" fontId="11" fillId="22" borderId="86" xfId="267" applyFill="1" applyBorder="1" applyAlignment="1">
      <alignment horizontal="center" vertical="top" wrapText="1"/>
    </xf>
    <xf numFmtId="0" fontId="11" fillId="22" borderId="87" xfId="267" applyFill="1" applyBorder="1" applyAlignment="1">
      <alignment horizontal="center" vertical="top" wrapText="1"/>
    </xf>
    <xf numFmtId="0" fontId="11" fillId="22" borderId="19" xfId="0" applyFont="1" applyFill="1" applyBorder="1" applyAlignment="1">
      <alignment vertical="center"/>
    </xf>
    <xf numFmtId="0" fontId="11" fillId="22" borderId="85" xfId="267" applyFill="1" applyBorder="1" applyAlignment="1">
      <alignment horizontal="center" vertical="top"/>
    </xf>
    <xf numFmtId="0" fontId="11" fillId="22" borderId="86" xfId="267" applyFill="1" applyBorder="1" applyAlignment="1">
      <alignment horizontal="center" vertical="top"/>
    </xf>
    <xf numFmtId="0" fontId="11" fillId="22" borderId="87" xfId="267" applyFill="1" applyBorder="1" applyAlignment="1">
      <alignment horizontal="center" vertical="top"/>
    </xf>
    <xf numFmtId="0" fontId="11" fillId="22" borderId="20" xfId="267" applyFill="1" applyBorder="1" applyAlignment="1">
      <alignment horizontal="center"/>
    </xf>
    <xf numFmtId="0" fontId="11" fillId="22" borderId="0" xfId="267" applyFill="1"/>
    <xf numFmtId="0" fontId="11" fillId="22" borderId="27" xfId="267" applyFill="1" applyBorder="1"/>
    <xf numFmtId="0" fontId="11" fillId="22" borderId="73" xfId="267" applyFill="1" applyBorder="1" applyAlignment="1">
      <alignment vertical="top" wrapText="1"/>
    </xf>
    <xf numFmtId="0" fontId="11" fillId="22" borderId="20" xfId="267" applyFill="1" applyBorder="1"/>
    <xf numFmtId="0" fontId="11" fillId="22" borderId="87" xfId="267" applyFill="1" applyBorder="1" applyAlignment="1">
      <alignment horizontal="center" vertical="center" wrapText="1"/>
    </xf>
    <xf numFmtId="0" fontId="11" fillId="22" borderId="19" xfId="267" applyFill="1" applyBorder="1" applyAlignment="1">
      <alignment vertical="top" wrapText="1"/>
    </xf>
    <xf numFmtId="0" fontId="11" fillId="22" borderId="22" xfId="0" applyFont="1" applyFill="1" applyBorder="1" applyAlignment="1">
      <alignment horizontal="center" vertical="center"/>
    </xf>
    <xf numFmtId="166" fontId="11" fillId="22" borderId="72" xfId="267" applyNumberFormat="1" applyFill="1" applyBorder="1" applyAlignment="1">
      <alignment horizontal="left" vertical="center"/>
    </xf>
    <xf numFmtId="166" fontId="11" fillId="22" borderId="22" xfId="267" applyNumberFormat="1" applyFill="1" applyBorder="1" applyAlignment="1">
      <alignment horizontal="left"/>
    </xf>
    <xf numFmtId="0" fontId="11" fillId="22" borderId="0" xfId="267" applyFill="1" applyAlignment="1">
      <alignment vertical="top" wrapText="1"/>
    </xf>
    <xf numFmtId="0" fontId="11" fillId="22" borderId="27" xfId="267" applyFill="1" applyBorder="1" applyAlignment="1">
      <alignment vertical="top" wrapText="1"/>
    </xf>
    <xf numFmtId="0" fontId="11" fillId="22" borderId="73" xfId="267" applyFill="1" applyBorder="1"/>
    <xf numFmtId="0" fontId="11" fillId="22" borderId="20" xfId="267" applyFill="1" applyBorder="1" applyAlignment="1">
      <alignment vertical="top" wrapText="1"/>
    </xf>
    <xf numFmtId="0" fontId="11" fillId="22" borderId="73" xfId="267" applyFill="1" applyBorder="1" applyAlignment="1">
      <alignment vertical="top"/>
    </xf>
    <xf numFmtId="0" fontId="11" fillId="22" borderId="0" xfId="258" applyFill="1"/>
    <xf numFmtId="0" fontId="11" fillId="22" borderId="20" xfId="258" applyFill="1" applyBorder="1"/>
    <xf numFmtId="0" fontId="11" fillId="22" borderId="27" xfId="258" applyFill="1" applyBorder="1"/>
    <xf numFmtId="0" fontId="30" fillId="22" borderId="13" xfId="267" applyFont="1" applyFill="1" applyBorder="1" applyAlignment="1">
      <alignment horizontal="center" vertical="center" wrapText="1"/>
    </xf>
    <xf numFmtId="0" fontId="83" fillId="0" borderId="0" xfId="284" applyFont="1" applyAlignment="1">
      <alignment horizontal="center" vertical="center"/>
    </xf>
    <xf numFmtId="0" fontId="11" fillId="0" borderId="13" xfId="258" applyBorder="1"/>
    <xf numFmtId="0" fontId="21" fillId="0" borderId="0" xfId="284" applyFont="1" applyAlignment="1">
      <alignment vertical="center"/>
    </xf>
    <xf numFmtId="0" fontId="21" fillId="0" borderId="0" xfId="284" applyFont="1" applyAlignment="1">
      <alignment vertical="top" wrapText="1"/>
    </xf>
    <xf numFmtId="0" fontId="21" fillId="22" borderId="0" xfId="284" applyFont="1" applyFill="1" applyAlignment="1">
      <alignment vertical="top"/>
    </xf>
    <xf numFmtId="0" fontId="11" fillId="0" borderId="0" xfId="284" applyAlignment="1">
      <alignment horizontal="left" vertical="top"/>
    </xf>
    <xf numFmtId="166" fontId="21" fillId="22" borderId="45" xfId="258" applyNumberFormat="1" applyFont="1" applyFill="1" applyBorder="1" applyAlignment="1">
      <alignment vertical="top" wrapText="1"/>
    </xf>
    <xf numFmtId="166" fontId="21" fillId="22" borderId="44" xfId="258" applyNumberFormat="1" applyFont="1" applyFill="1" applyBorder="1" applyAlignment="1">
      <alignment vertical="top" wrapText="1"/>
    </xf>
    <xf numFmtId="166" fontId="21" fillId="22" borderId="45" xfId="258" applyNumberFormat="1" applyFont="1" applyFill="1" applyBorder="1" applyAlignment="1">
      <alignment horizontal="left" vertical="top" wrapText="1"/>
    </xf>
    <xf numFmtId="0" fontId="21" fillId="22" borderId="20" xfId="258" applyFont="1" applyFill="1" applyBorder="1" applyAlignment="1">
      <alignment vertical="center"/>
    </xf>
    <xf numFmtId="0" fontId="21" fillId="22" borderId="27" xfId="258" applyFont="1" applyFill="1" applyBorder="1" applyAlignment="1">
      <alignment vertical="center"/>
    </xf>
    <xf numFmtId="0" fontId="21" fillId="22" borderId="20" xfId="258" applyFont="1" applyFill="1" applyBorder="1" applyAlignment="1">
      <alignment vertical="center" wrapText="1"/>
    </xf>
    <xf numFmtId="0" fontId="21" fillId="22" borderId="27" xfId="258" applyFont="1" applyFill="1" applyBorder="1" applyAlignment="1">
      <alignment vertical="center" wrapText="1"/>
    </xf>
    <xf numFmtId="0" fontId="21" fillId="22" borderId="42" xfId="258" applyFont="1" applyFill="1" applyBorder="1" applyAlignment="1">
      <alignment horizontal="center" vertical="center" wrapText="1"/>
    </xf>
    <xf numFmtId="166" fontId="21" fillId="22" borderId="44" xfId="258" applyNumberFormat="1" applyFont="1" applyFill="1" applyBorder="1" applyAlignment="1">
      <alignment horizontal="left" vertical="top" wrapText="1"/>
    </xf>
    <xf numFmtId="49" fontId="21" fillId="22" borderId="44" xfId="258" applyNumberFormat="1" applyFont="1" applyFill="1" applyBorder="1" applyAlignment="1">
      <alignment vertical="center" wrapText="1"/>
    </xf>
    <xf numFmtId="0" fontId="21" fillId="22" borderId="26" xfId="258" applyFont="1" applyFill="1" applyBorder="1" applyAlignment="1">
      <alignment vertical="center"/>
    </xf>
    <xf numFmtId="0" fontId="21" fillId="22" borderId="25" xfId="258" applyFont="1" applyFill="1" applyBorder="1" applyAlignment="1">
      <alignment vertical="center"/>
    </xf>
    <xf numFmtId="0" fontId="21" fillId="22" borderId="26" xfId="258" applyFont="1" applyFill="1" applyBorder="1" applyAlignment="1">
      <alignment vertical="center" wrapText="1"/>
    </xf>
    <xf numFmtId="0" fontId="21" fillId="22" borderId="25" xfId="258" applyFont="1" applyFill="1" applyBorder="1" applyAlignment="1">
      <alignment vertical="center" wrapText="1"/>
    </xf>
    <xf numFmtId="0" fontId="11" fillId="0" borderId="20" xfId="258" applyBorder="1" applyAlignment="1">
      <alignment horizontal="center" vertical="center"/>
    </xf>
    <xf numFmtId="0" fontId="11" fillId="0" borderId="27" xfId="258" applyBorder="1" applyAlignment="1">
      <alignment horizontal="center" vertical="center"/>
    </xf>
    <xf numFmtId="0" fontId="11" fillId="0" borderId="46" xfId="258" applyBorder="1" applyAlignment="1">
      <alignment horizontal="center" vertical="center"/>
    </xf>
    <xf numFmtId="0" fontId="11" fillId="0" borderId="20" xfId="258" applyBorder="1" applyAlignment="1">
      <alignment vertical="top" wrapText="1"/>
    </xf>
    <xf numFmtId="0" fontId="11" fillId="0" borderId="0" xfId="258" applyAlignment="1">
      <alignment vertical="top" wrapText="1"/>
    </xf>
    <xf numFmtId="0" fontId="11" fillId="0" borderId="27" xfId="258" applyBorder="1" applyAlignment="1">
      <alignment vertical="top" wrapText="1"/>
    </xf>
    <xf numFmtId="0" fontId="11" fillId="0" borderId="20" xfId="258" applyBorder="1" applyAlignment="1">
      <alignment horizontal="left" vertical="top" wrapText="1"/>
    </xf>
    <xf numFmtId="165" fontId="11" fillId="0" borderId="0" xfId="258" applyNumberFormat="1" applyAlignment="1">
      <alignment horizontal="center" vertical="top" wrapText="1"/>
    </xf>
    <xf numFmtId="0" fontId="11" fillId="0" borderId="19" xfId="267" applyBorder="1" applyAlignment="1">
      <alignment horizontal="center" vertical="center" wrapText="1"/>
    </xf>
    <xf numFmtId="0" fontId="11" fillId="0" borderId="73" xfId="0" applyFont="1" applyBorder="1" applyAlignment="1">
      <alignment vertical="center"/>
    </xf>
    <xf numFmtId="0" fontId="11" fillId="0" borderId="13" xfId="258" applyBorder="1" applyAlignment="1">
      <alignment horizontal="center" vertical="center"/>
    </xf>
    <xf numFmtId="0" fontId="11" fillId="0" borderId="34" xfId="258" applyBorder="1" applyAlignment="1">
      <alignment horizontal="left" vertical="center" wrapText="1"/>
    </xf>
    <xf numFmtId="0" fontId="11" fillId="0" borderId="34" xfId="258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51" xfId="258" applyBorder="1" applyAlignment="1">
      <alignment horizontal="center" vertical="center"/>
    </xf>
    <xf numFmtId="166" fontId="21" fillId="22" borderId="13" xfId="258" applyNumberFormat="1" applyFont="1" applyFill="1" applyBorder="1" applyAlignment="1">
      <alignment horizontal="left" vertical="top" wrapText="1"/>
    </xf>
    <xf numFmtId="0" fontId="11" fillId="0" borderId="13" xfId="258" applyBorder="1" applyAlignment="1">
      <alignment horizontal="left" vertical="center" wrapText="1"/>
    </xf>
    <xf numFmtId="166" fontId="21" fillId="22" borderId="0" xfId="258" applyNumberFormat="1" applyFont="1" applyFill="1" applyAlignment="1">
      <alignment vertical="top" wrapText="1"/>
    </xf>
    <xf numFmtId="166" fontId="11" fillId="22" borderId="0" xfId="258" applyNumberFormat="1" applyFill="1" applyAlignment="1">
      <alignment vertical="top" wrapText="1"/>
    </xf>
    <xf numFmtId="0" fontId="63" fillId="0" borderId="22" xfId="0" applyFont="1" applyBorder="1"/>
    <xf numFmtId="0" fontId="31" fillId="0" borderId="0" xfId="258" applyFont="1"/>
    <xf numFmtId="0" fontId="31" fillId="0" borderId="0" xfId="258" applyFont="1" applyAlignment="1">
      <alignment vertical="top" wrapText="1"/>
    </xf>
    <xf numFmtId="0" fontId="31" fillId="0" borderId="27" xfId="258" applyFont="1" applyBorder="1" applyAlignment="1">
      <alignment vertical="top" wrapText="1"/>
    </xf>
    <xf numFmtId="0" fontId="84" fillId="0" borderId="0" xfId="0" applyFont="1"/>
    <xf numFmtId="0" fontId="85" fillId="0" borderId="0" xfId="0" applyFont="1"/>
    <xf numFmtId="0" fontId="31" fillId="22" borderId="0" xfId="0" applyFont="1" applyFill="1"/>
    <xf numFmtId="164" fontId="31" fillId="22" borderId="26" xfId="259" applyNumberFormat="1" applyFont="1" applyFill="1" applyBorder="1" applyAlignment="1">
      <alignment horizontal="center" vertical="top" wrapText="1"/>
    </xf>
    <xf numFmtId="166" fontId="30" fillId="22" borderId="23" xfId="259" applyNumberFormat="1" applyFont="1" applyFill="1" applyBorder="1" applyAlignment="1">
      <alignment horizontal="center" vertical="center"/>
    </xf>
    <xf numFmtId="0" fontId="76" fillId="22" borderId="44" xfId="259" applyFont="1" applyFill="1" applyBorder="1" applyAlignment="1">
      <alignment horizontal="center"/>
    </xf>
    <xf numFmtId="168" fontId="30" fillId="22" borderId="37" xfId="259" applyNumberFormat="1" applyFont="1" applyFill="1" applyBorder="1" applyAlignment="1">
      <alignment horizontal="center" vertical="center"/>
    </xf>
    <xf numFmtId="0" fontId="31" fillId="0" borderId="0" xfId="272" applyFont="1" applyAlignment="1">
      <alignment horizontal="left" vertical="top" wrapText="1"/>
    </xf>
    <xf numFmtId="0" fontId="31" fillId="22" borderId="0" xfId="259" applyFont="1" applyFill="1" applyAlignment="1">
      <alignment horizontal="left" vertical="top"/>
    </xf>
    <xf numFmtId="0" fontId="39" fillId="22" borderId="20" xfId="0" applyFont="1" applyFill="1" applyBorder="1" applyAlignment="1">
      <alignment vertical="top" wrapText="1"/>
    </xf>
    <xf numFmtId="0" fontId="30" fillId="22" borderId="13" xfId="258" applyFont="1" applyFill="1" applyBorder="1" applyAlignment="1">
      <alignment horizontal="center" vertical="center" wrapText="1"/>
    </xf>
    <xf numFmtId="0" fontId="31" fillId="22" borderId="20" xfId="284" applyFont="1" applyFill="1" applyBorder="1" applyAlignment="1">
      <alignment vertical="top"/>
    </xf>
    <xf numFmtId="0" fontId="31" fillId="22" borderId="27" xfId="284" applyFont="1" applyFill="1" applyBorder="1" applyAlignment="1">
      <alignment horizontal="center" vertical="top"/>
    </xf>
    <xf numFmtId="0" fontId="31" fillId="22" borderId="45" xfId="259" applyFont="1" applyFill="1" applyBorder="1" applyAlignment="1">
      <alignment horizontal="center" vertical="center"/>
    </xf>
    <xf numFmtId="166" fontId="30" fillId="0" borderId="42" xfId="259" applyNumberFormat="1" applyFont="1" applyBorder="1" applyAlignment="1">
      <alignment horizontal="left" vertical="top" wrapText="1"/>
    </xf>
    <xf numFmtId="0" fontId="31" fillId="0" borderId="46" xfId="259" applyFont="1" applyBorder="1"/>
    <xf numFmtId="0" fontId="31" fillId="22" borderId="39" xfId="0" applyFont="1" applyFill="1" applyBorder="1"/>
    <xf numFmtId="0" fontId="31" fillId="22" borderId="0" xfId="284" applyFont="1" applyFill="1" applyAlignment="1">
      <alignment horizontal="center" vertical="top"/>
    </xf>
    <xf numFmtId="166" fontId="30" fillId="0" borderId="44" xfId="0" applyNumberFormat="1" applyFont="1" applyBorder="1" applyAlignment="1">
      <alignment horizontal="left" vertical="top"/>
    </xf>
    <xf numFmtId="0" fontId="31" fillId="0" borderId="20" xfId="258" applyFont="1" applyBorder="1" applyAlignment="1">
      <alignment vertical="top" wrapText="1"/>
    </xf>
    <xf numFmtId="0" fontId="30" fillId="0" borderId="34" xfId="283" applyFont="1" applyBorder="1" applyAlignment="1">
      <alignment horizontal="center" vertical="center"/>
    </xf>
    <xf numFmtId="0" fontId="30" fillId="0" borderId="42" xfId="258" applyFont="1" applyBorder="1" applyAlignment="1">
      <alignment horizontal="center" vertical="center" wrapText="1"/>
    </xf>
    <xf numFmtId="0" fontId="40" fillId="22" borderId="0" xfId="0" applyFont="1" applyFill="1"/>
    <xf numFmtId="0" fontId="30" fillId="0" borderId="42" xfId="284" applyFont="1" applyBorder="1" applyAlignment="1">
      <alignment horizontal="center" vertical="center" textRotation="90"/>
    </xf>
    <xf numFmtId="0" fontId="30" fillId="0" borderId="46" xfId="284" applyFont="1" applyBorder="1" applyAlignment="1">
      <alignment horizontal="center" vertical="center" textRotation="90"/>
    </xf>
    <xf numFmtId="164" fontId="31" fillId="0" borderId="20" xfId="284" applyNumberFormat="1" applyFont="1" applyBorder="1" applyAlignment="1">
      <alignment horizontal="right" vertical="top" wrapText="1"/>
    </xf>
    <xf numFmtId="0" fontId="39" fillId="22" borderId="0" xfId="0" applyFont="1" applyFill="1"/>
    <xf numFmtId="0" fontId="31" fillId="0" borderId="38" xfId="0" applyFont="1" applyBorder="1" applyAlignment="1">
      <alignment horizontal="left" vertical="top" wrapText="1"/>
    </xf>
    <xf numFmtId="0" fontId="31" fillId="0" borderId="18" xfId="0" applyFont="1" applyBorder="1" applyAlignment="1">
      <alignment horizontal="left" vertical="top" wrapText="1"/>
    </xf>
    <xf numFmtId="0" fontId="21" fillId="0" borderId="45" xfId="272" applyFont="1" applyBorder="1"/>
    <xf numFmtId="0" fontId="11" fillId="0" borderId="44" xfId="272" applyFont="1" applyBorder="1"/>
    <xf numFmtId="0" fontId="25" fillId="0" borderId="44" xfId="272" applyFont="1" applyBorder="1" applyAlignment="1">
      <alignment vertical="center"/>
    </xf>
    <xf numFmtId="0" fontId="21" fillId="0" borderId="20" xfId="272" applyFont="1" applyBorder="1" applyAlignment="1">
      <alignment horizontal="center"/>
    </xf>
    <xf numFmtId="0" fontId="31" fillId="0" borderId="0" xfId="0" applyFont="1" applyAlignment="1">
      <alignment vertical="top" wrapText="1"/>
    </xf>
    <xf numFmtId="0" fontId="31" fillId="0" borderId="18" xfId="0" applyFont="1" applyBorder="1" applyAlignment="1">
      <alignment vertical="top" wrapText="1"/>
    </xf>
    <xf numFmtId="0" fontId="31" fillId="0" borderId="13" xfId="0" applyFont="1" applyBorder="1"/>
    <xf numFmtId="0" fontId="31" fillId="0" borderId="0" xfId="259" applyFont="1" applyAlignment="1">
      <alignment horizontal="left" vertical="top" wrapText="1"/>
    </xf>
    <xf numFmtId="166" fontId="30" fillId="0" borderId="44" xfId="259" applyNumberFormat="1" applyFont="1" applyBorder="1" applyAlignment="1">
      <alignment horizontal="left" vertical="top" wrapText="1"/>
    </xf>
    <xf numFmtId="49" fontId="31" fillId="0" borderId="0" xfId="259" applyNumberFormat="1" applyFont="1" applyAlignment="1">
      <alignment horizontal="left" vertical="top" wrapText="1"/>
    </xf>
    <xf numFmtId="0" fontId="31" fillId="0" borderId="27" xfId="0" applyFont="1" applyBorder="1" applyAlignment="1">
      <alignment vertical="top" wrapText="1"/>
    </xf>
    <xf numFmtId="0" fontId="31" fillId="0" borderId="20" xfId="259" applyFont="1" applyBorder="1"/>
    <xf numFmtId="169" fontId="30" fillId="0" borderId="0" xfId="259" applyNumberFormat="1" applyFont="1" applyAlignment="1">
      <alignment horizontal="left" vertical="top" wrapText="1"/>
    </xf>
    <xf numFmtId="0" fontId="30" fillId="0" borderId="0" xfId="259" applyFont="1" applyAlignment="1">
      <alignment horizontal="left" vertical="top" wrapText="1"/>
    </xf>
    <xf numFmtId="0" fontId="30" fillId="0" borderId="0" xfId="283" applyFont="1" applyAlignment="1">
      <alignment horizontal="right" vertical="top"/>
    </xf>
    <xf numFmtId="0" fontId="31" fillId="0" borderId="13" xfId="284" applyFont="1" applyBorder="1" applyAlignment="1">
      <alignment horizontal="center" vertical="top"/>
    </xf>
    <xf numFmtId="166" fontId="30" fillId="0" borderId="27" xfId="283" applyNumberFormat="1" applyFont="1" applyBorder="1" applyAlignment="1">
      <alignment horizontal="left" vertical="top"/>
    </xf>
    <xf numFmtId="0" fontId="31" fillId="0" borderId="0" xfId="0" applyFont="1" applyAlignment="1">
      <alignment vertical="top"/>
    </xf>
    <xf numFmtId="0" fontId="30" fillId="0" borderId="0" xfId="284" applyFont="1" applyAlignment="1">
      <alignment horizontal="right" vertical="top" wrapText="1"/>
    </xf>
    <xf numFmtId="169" fontId="30" fillId="0" borderId="0" xfId="284" applyNumberFormat="1" applyFont="1" applyAlignment="1">
      <alignment horizontal="left" vertical="top" wrapText="1"/>
    </xf>
    <xf numFmtId="0" fontId="31" fillId="0" borderId="0" xfId="284" applyFont="1" applyAlignment="1">
      <alignment horizontal="right" vertical="top" wrapText="1"/>
    </xf>
    <xf numFmtId="166" fontId="30" fillId="0" borderId="27" xfId="283" applyNumberFormat="1" applyFont="1" applyBorder="1" applyAlignment="1">
      <alignment vertical="top"/>
    </xf>
    <xf numFmtId="0" fontId="31" fillId="0" borderId="0" xfId="0" applyFont="1" applyAlignment="1">
      <alignment horizontal="left" vertical="top"/>
    </xf>
    <xf numFmtId="0" fontId="31" fillId="0" borderId="26" xfId="284" applyFont="1" applyBorder="1" applyAlignment="1">
      <alignment vertical="top" wrapText="1"/>
    </xf>
    <xf numFmtId="0" fontId="31" fillId="0" borderId="23" xfId="284" applyFont="1" applyBorder="1" applyAlignment="1">
      <alignment vertical="top" wrapText="1"/>
    </xf>
    <xf numFmtId="0" fontId="31" fillId="0" borderId="25" xfId="284" applyFont="1" applyBorder="1" applyAlignment="1">
      <alignment vertical="top" wrapText="1"/>
    </xf>
    <xf numFmtId="0" fontId="31" fillId="0" borderId="20" xfId="284" applyFont="1" applyBorder="1" applyAlignment="1">
      <alignment horizontal="center" vertical="top"/>
    </xf>
    <xf numFmtId="0" fontId="31" fillId="0" borderId="0" xfId="272" applyFont="1" applyAlignment="1">
      <alignment horizontal="left" vertical="top"/>
    </xf>
    <xf numFmtId="0" fontId="30" fillId="0" borderId="0" xfId="259" applyFont="1" applyAlignment="1">
      <alignment horizontal="right"/>
    </xf>
    <xf numFmtId="0" fontId="30" fillId="0" borderId="0" xfId="259" applyFont="1"/>
    <xf numFmtId="0" fontId="30" fillId="0" borderId="23" xfId="259" applyFont="1" applyBorder="1"/>
    <xf numFmtId="166" fontId="30" fillId="0" borderId="44" xfId="259" applyNumberFormat="1" applyFont="1" applyBorder="1" applyAlignment="1">
      <alignment horizontal="left" vertical="top"/>
    </xf>
    <xf numFmtId="166" fontId="31" fillId="0" borderId="44" xfId="259" applyNumberFormat="1" applyFont="1" applyBorder="1" applyAlignment="1">
      <alignment horizontal="center" vertical="top"/>
    </xf>
    <xf numFmtId="164" fontId="39" fillId="0" borderId="0" xfId="259" applyNumberFormat="1" applyFont="1" applyAlignment="1">
      <alignment horizontal="center" vertical="top" readingOrder="1"/>
    </xf>
    <xf numFmtId="0" fontId="31" fillId="0" borderId="0" xfId="259" applyFont="1" applyAlignment="1">
      <alignment vertical="top" wrapText="1"/>
    </xf>
    <xf numFmtId="164" fontId="31" fillId="0" borderId="0" xfId="259" applyNumberFormat="1" applyFont="1" applyAlignment="1">
      <alignment horizontal="center" vertical="top" wrapText="1"/>
    </xf>
    <xf numFmtId="164" fontId="31" fillId="0" borderId="20" xfId="259" applyNumberFormat="1" applyFont="1" applyBorder="1" applyAlignment="1">
      <alignment horizontal="center" vertical="top" wrapText="1"/>
    </xf>
    <xf numFmtId="166" fontId="31" fillId="0" borderId="0" xfId="259" applyNumberFormat="1" applyFont="1" applyAlignment="1">
      <alignment horizontal="center" vertical="center"/>
    </xf>
    <xf numFmtId="0" fontId="31" fillId="0" borderId="46" xfId="259" applyFont="1" applyBorder="1" applyAlignment="1">
      <alignment vertical="top" wrapText="1"/>
    </xf>
    <xf numFmtId="0" fontId="30" fillId="0" borderId="0" xfId="259" applyFont="1" applyAlignment="1">
      <alignment horizontal="left" vertical="center"/>
    </xf>
    <xf numFmtId="0" fontId="31" fillId="0" borderId="0" xfId="259" applyFont="1" applyAlignment="1">
      <alignment horizontal="center" vertical="center"/>
    </xf>
    <xf numFmtId="164" fontId="31" fillId="0" borderId="20" xfId="259" applyNumberFormat="1" applyFont="1" applyBorder="1" applyAlignment="1">
      <alignment horizontal="left" vertical="top" wrapText="1"/>
    </xf>
    <xf numFmtId="164" fontId="31" fillId="0" borderId="0" xfId="259" applyNumberFormat="1" applyFont="1" applyAlignment="1">
      <alignment horizontal="right" vertical="top" wrapText="1"/>
    </xf>
    <xf numFmtId="0" fontId="39" fillId="0" borderId="0" xfId="0" applyFont="1" applyAlignment="1">
      <alignment horizontal="right" vertical="center"/>
    </xf>
    <xf numFmtId="0" fontId="39" fillId="0" borderId="0" xfId="0" applyFont="1"/>
    <xf numFmtId="0" fontId="39" fillId="0" borderId="20" xfId="0" applyFont="1" applyBorder="1" applyAlignment="1">
      <alignment vertical="top" wrapText="1"/>
    </xf>
    <xf numFmtId="0" fontId="39" fillId="0" borderId="0" xfId="0" applyFont="1" applyAlignment="1">
      <alignment vertical="top" wrapText="1"/>
    </xf>
    <xf numFmtId="0" fontId="39" fillId="0" borderId="27" xfId="0" applyFont="1" applyBorder="1" applyAlignment="1">
      <alignment vertical="top" wrapText="1"/>
    </xf>
    <xf numFmtId="164" fontId="31" fillId="0" borderId="20" xfId="0" applyNumberFormat="1" applyFont="1" applyBorder="1" applyAlignment="1">
      <alignment horizontal="center" vertical="top" wrapText="1"/>
    </xf>
    <xf numFmtId="0" fontId="31" fillId="0" borderId="27" xfId="0" applyFont="1" applyBorder="1" applyAlignment="1">
      <alignment vertical="top"/>
    </xf>
    <xf numFmtId="0" fontId="31" fillId="0" borderId="20" xfId="0" applyFont="1" applyBorder="1" applyAlignment="1">
      <alignment vertical="top" wrapText="1"/>
    </xf>
    <xf numFmtId="0" fontId="31" fillId="0" borderId="90" xfId="0" applyFont="1" applyBorder="1" applyAlignment="1">
      <alignment vertical="top"/>
    </xf>
    <xf numFmtId="0" fontId="31" fillId="0" borderId="20" xfId="0" applyFont="1" applyBorder="1" applyAlignment="1">
      <alignment vertical="top"/>
    </xf>
    <xf numFmtId="0" fontId="31" fillId="0" borderId="27" xfId="0" applyFont="1" applyBorder="1" applyAlignment="1">
      <alignment horizontal="center" vertical="top"/>
    </xf>
    <xf numFmtId="0" fontId="39" fillId="0" borderId="34" xfId="0" applyFont="1" applyBorder="1"/>
    <xf numFmtId="0" fontId="38" fillId="0" borderId="0" xfId="272" applyFont="1" applyAlignment="1">
      <alignment horizontal="center" vertical="center"/>
    </xf>
    <xf numFmtId="0" fontId="31" fillId="0" borderId="0" xfId="0" applyFont="1" applyAlignment="1">
      <alignment horizontal="left" vertical="top" wrapText="1"/>
    </xf>
    <xf numFmtId="0" fontId="31" fillId="0" borderId="34" xfId="284" applyFont="1" applyBorder="1" applyAlignment="1">
      <alignment horizontal="center" vertical="top"/>
    </xf>
    <xf numFmtId="169" fontId="30" fillId="0" borderId="44" xfId="284" applyNumberFormat="1" applyFont="1" applyBorder="1" applyAlignment="1">
      <alignment horizontal="left" vertical="top" wrapText="1"/>
    </xf>
    <xf numFmtId="0" fontId="30" fillId="0" borderId="34" xfId="284" applyFont="1" applyBorder="1" applyAlignment="1">
      <alignment horizontal="center" vertical="top"/>
    </xf>
    <xf numFmtId="0" fontId="30" fillId="0" borderId="33" xfId="284" applyFont="1" applyBorder="1" applyAlignment="1">
      <alignment horizontal="center" vertical="top"/>
    </xf>
    <xf numFmtId="0" fontId="31" fillId="22" borderId="0" xfId="259" applyFont="1" applyFill="1" applyAlignment="1">
      <alignment horizontal="left" vertical="top" wrapText="1"/>
    </xf>
    <xf numFmtId="168" fontId="30" fillId="22" borderId="59" xfId="259" applyNumberFormat="1" applyFont="1" applyFill="1" applyBorder="1" applyAlignment="1">
      <alignment horizontal="center" vertical="center"/>
    </xf>
    <xf numFmtId="0" fontId="31" fillId="0" borderId="0" xfId="258" applyFont="1" applyAlignment="1">
      <alignment horizontal="left" vertical="top"/>
    </xf>
    <xf numFmtId="0" fontId="30" fillId="0" borderId="33" xfId="258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top" wrapText="1"/>
    </xf>
    <xf numFmtId="0" fontId="31" fillId="0" borderId="26" xfId="0" applyFont="1" applyBorder="1" applyAlignment="1">
      <alignment horizontal="center" vertical="top" wrapText="1"/>
    </xf>
    <xf numFmtId="0" fontId="31" fillId="0" borderId="26" xfId="284" applyFont="1" applyBorder="1" applyAlignment="1">
      <alignment horizontal="center" vertical="top"/>
    </xf>
    <xf numFmtId="0" fontId="31" fillId="0" borderId="23" xfId="284" applyFont="1" applyBorder="1" applyAlignment="1">
      <alignment horizontal="center" vertical="top"/>
    </xf>
    <xf numFmtId="0" fontId="40" fillId="0" borderId="0" xfId="0" applyFont="1"/>
    <xf numFmtId="0" fontId="11" fillId="0" borderId="0" xfId="272" applyFont="1" applyAlignment="1">
      <alignment vertical="top" wrapText="1"/>
    </xf>
    <xf numFmtId="166" fontId="21" fillId="0" borderId="21" xfId="272" applyNumberFormat="1" applyFont="1" applyBorder="1" applyAlignment="1">
      <alignment vertical="center"/>
    </xf>
    <xf numFmtId="0" fontId="21" fillId="0" borderId="19" xfId="272" applyFont="1" applyBorder="1" applyAlignment="1">
      <alignment horizontal="left"/>
    </xf>
    <xf numFmtId="0" fontId="58" fillId="0" borderId="0" xfId="272" applyFont="1" applyAlignment="1">
      <alignment vertical="center" wrapText="1"/>
    </xf>
    <xf numFmtId="0" fontId="31" fillId="0" borderId="39" xfId="0" applyFont="1" applyBorder="1" applyAlignment="1">
      <alignment vertical="top"/>
    </xf>
    <xf numFmtId="0" fontId="31" fillId="22" borderId="0" xfId="0" applyFont="1" applyFill="1" applyAlignment="1">
      <alignment vertical="top"/>
    </xf>
    <xf numFmtId="0" fontId="30" fillId="22" borderId="0" xfId="0" applyFont="1" applyFill="1" applyAlignment="1">
      <alignment vertical="top"/>
    </xf>
    <xf numFmtId="0" fontId="31" fillId="0" borderId="38" xfId="0" applyFont="1" applyBorder="1" applyAlignment="1">
      <alignment vertical="top"/>
    </xf>
    <xf numFmtId="169" fontId="30" fillId="0" borderId="41" xfId="0" applyNumberFormat="1" applyFont="1" applyBorder="1" applyAlignment="1">
      <alignment vertical="top"/>
    </xf>
    <xf numFmtId="0" fontId="30" fillId="0" borderId="21" xfId="0" applyFont="1" applyBorder="1" applyAlignment="1">
      <alignment vertical="top"/>
    </xf>
    <xf numFmtId="0" fontId="31" fillId="0" borderId="18" xfId="0" applyFont="1" applyBorder="1" applyAlignment="1">
      <alignment vertical="top"/>
    </xf>
    <xf numFmtId="0" fontId="31" fillId="0" borderId="21" xfId="0" applyFont="1" applyBorder="1" applyAlignment="1">
      <alignment vertical="top"/>
    </xf>
    <xf numFmtId="164" fontId="31" fillId="0" borderId="21" xfId="0" applyNumberFormat="1" applyFont="1" applyBorder="1" applyAlignment="1">
      <alignment vertical="top"/>
    </xf>
    <xf numFmtId="0" fontId="31" fillId="22" borderId="0" xfId="0" applyFont="1" applyFill="1" applyAlignment="1">
      <alignment horizontal="center" vertical="top"/>
    </xf>
    <xf numFmtId="0" fontId="31" fillId="0" borderId="91" xfId="0" applyFont="1" applyBorder="1" applyAlignment="1">
      <alignment vertical="top"/>
    </xf>
    <xf numFmtId="164" fontId="31" fillId="0" borderId="17" xfId="0" applyNumberFormat="1" applyFont="1" applyBorder="1" applyAlignment="1">
      <alignment vertical="top"/>
    </xf>
    <xf numFmtId="0" fontId="31" fillId="0" borderId="15" xfId="0" applyFont="1" applyBorder="1" applyAlignment="1">
      <alignment horizontal="left" vertical="top"/>
    </xf>
    <xf numFmtId="0" fontId="31" fillId="0" borderId="15" xfId="0" applyFont="1" applyBorder="1" applyAlignment="1">
      <alignment vertical="top"/>
    </xf>
    <xf numFmtId="0" fontId="31" fillId="0" borderId="17" xfId="0" applyFont="1" applyBorder="1" applyAlignment="1">
      <alignment vertical="top"/>
    </xf>
    <xf numFmtId="0" fontId="31" fillId="0" borderId="14" xfId="0" applyFont="1" applyBorder="1" applyAlignment="1">
      <alignment vertical="top"/>
    </xf>
    <xf numFmtId="169" fontId="30" fillId="0" borderId="0" xfId="0" applyNumberFormat="1" applyFont="1" applyAlignment="1">
      <alignment vertical="top"/>
    </xf>
    <xf numFmtId="0" fontId="31" fillId="0" borderId="0" xfId="0" applyFont="1" applyAlignment="1">
      <alignment horizontal="right" vertical="top"/>
    </xf>
    <xf numFmtId="164" fontId="31" fillId="22" borderId="21" xfId="0" applyNumberFormat="1" applyFont="1" applyFill="1" applyBorder="1" applyAlignment="1">
      <alignment vertical="top"/>
    </xf>
    <xf numFmtId="0" fontId="31" fillId="22" borderId="0" xfId="0" applyFont="1" applyFill="1" applyAlignment="1">
      <alignment horizontal="left" vertical="top"/>
    </xf>
    <xf numFmtId="0" fontId="31" fillId="22" borderId="18" xfId="0" applyFont="1" applyFill="1" applyBorder="1" applyAlignment="1">
      <alignment vertical="top"/>
    </xf>
    <xf numFmtId="0" fontId="31" fillId="22" borderId="21" xfId="0" applyFont="1" applyFill="1" applyBorder="1" applyAlignment="1">
      <alignment vertical="top"/>
    </xf>
    <xf numFmtId="169" fontId="31" fillId="0" borderId="14" xfId="0" applyNumberFormat="1" applyFont="1" applyBorder="1" applyAlignment="1">
      <alignment horizontal="center" vertical="top"/>
    </xf>
    <xf numFmtId="0" fontId="31" fillId="0" borderId="47" xfId="0" applyFont="1" applyBorder="1" applyAlignment="1">
      <alignment horizontal="right" vertical="top"/>
    </xf>
    <xf numFmtId="0" fontId="31" fillId="0" borderId="48" xfId="0" applyFont="1" applyBorder="1" applyAlignment="1">
      <alignment horizontal="right" vertical="top"/>
    </xf>
    <xf numFmtId="0" fontId="31" fillId="0" borderId="0" xfId="0" applyFont="1" applyAlignment="1">
      <alignment horizontal="center" vertical="top"/>
    </xf>
    <xf numFmtId="0" fontId="31" fillId="0" borderId="47" xfId="0" applyFont="1" applyBorder="1" applyAlignment="1">
      <alignment vertical="top" wrapText="1"/>
    </xf>
    <xf numFmtId="0" fontId="31" fillId="0" borderId="79" xfId="0" applyFont="1" applyBorder="1" applyAlignment="1">
      <alignment vertical="top" wrapText="1"/>
    </xf>
    <xf numFmtId="0" fontId="31" fillId="0" borderId="40" xfId="0" applyFont="1" applyBorder="1" applyAlignment="1">
      <alignment vertical="top" wrapText="1"/>
    </xf>
    <xf numFmtId="0" fontId="31" fillId="0" borderId="26" xfId="0" applyFont="1" applyBorder="1" applyAlignment="1">
      <alignment vertical="top"/>
    </xf>
    <xf numFmtId="0" fontId="31" fillId="0" borderId="23" xfId="0" applyFont="1" applyBorder="1" applyAlignment="1">
      <alignment vertical="top"/>
    </xf>
    <xf numFmtId="0" fontId="31" fillId="0" borderId="40" xfId="0" applyFont="1" applyBorder="1" applyAlignment="1">
      <alignment vertical="top"/>
    </xf>
    <xf numFmtId="0" fontId="31" fillId="22" borderId="17" xfId="0" applyFont="1" applyFill="1" applyBorder="1" applyAlignment="1">
      <alignment vertical="top"/>
    </xf>
    <xf numFmtId="0" fontId="111" fillId="0" borderId="0" xfId="0" applyFont="1" applyAlignment="1">
      <alignment vertical="top"/>
    </xf>
    <xf numFmtId="0" fontId="23" fillId="22" borderId="0" xfId="0" applyFont="1" applyFill="1" applyAlignment="1">
      <alignment vertical="top"/>
    </xf>
    <xf numFmtId="0" fontId="31" fillId="0" borderId="48" xfId="0" applyFont="1" applyBorder="1" applyAlignment="1">
      <alignment vertical="top" wrapText="1"/>
    </xf>
    <xf numFmtId="164" fontId="31" fillId="0" borderId="0" xfId="0" applyNumberFormat="1" applyFont="1" applyAlignment="1">
      <alignment vertical="top"/>
    </xf>
    <xf numFmtId="0" fontId="31" fillId="22" borderId="15" xfId="0" applyFont="1" applyFill="1" applyBorder="1" applyAlignment="1">
      <alignment vertical="top"/>
    </xf>
    <xf numFmtId="0" fontId="31" fillId="22" borderId="14" xfId="0" applyFont="1" applyFill="1" applyBorder="1" applyAlignment="1">
      <alignment vertical="top"/>
    </xf>
    <xf numFmtId="0" fontId="31" fillId="0" borderId="18" xfId="0" applyFont="1" applyBorder="1" applyAlignment="1">
      <alignment horizontal="left" vertical="top"/>
    </xf>
    <xf numFmtId="164" fontId="31" fillId="22" borderId="17" xfId="0" applyNumberFormat="1" applyFont="1" applyFill="1" applyBorder="1" applyAlignment="1">
      <alignment vertical="top"/>
    </xf>
    <xf numFmtId="0" fontId="31" fillId="22" borderId="15" xfId="0" applyFont="1" applyFill="1" applyBorder="1" applyAlignment="1">
      <alignment horizontal="left" vertical="top"/>
    </xf>
    <xf numFmtId="164" fontId="31" fillId="0" borderId="15" xfId="0" applyNumberFormat="1" applyFont="1" applyBorder="1" applyAlignment="1">
      <alignment vertical="top"/>
    </xf>
    <xf numFmtId="0" fontId="31" fillId="0" borderId="14" xfId="0" applyFont="1" applyBorder="1" applyAlignment="1">
      <alignment horizontal="left" vertical="top"/>
    </xf>
    <xf numFmtId="0" fontId="112" fillId="0" borderId="0" xfId="0" applyFont="1"/>
    <xf numFmtId="169" fontId="30" fillId="22" borderId="45" xfId="284" applyNumberFormat="1" applyFont="1" applyFill="1" applyBorder="1" applyAlignment="1">
      <alignment horizontal="center" vertical="top"/>
    </xf>
    <xf numFmtId="169" fontId="30" fillId="0" borderId="45" xfId="284" applyNumberFormat="1" applyFont="1" applyBorder="1" applyAlignment="1">
      <alignment horizontal="center" vertical="top"/>
    </xf>
    <xf numFmtId="169" fontId="30" fillId="0" borderId="20" xfId="284" applyNumberFormat="1" applyFont="1" applyBorder="1" applyAlignment="1">
      <alignment horizontal="center" vertical="top"/>
    </xf>
    <xf numFmtId="0" fontId="23" fillId="0" borderId="0" xfId="0" applyFont="1" applyAlignment="1">
      <alignment horizontal="left" vertical="top"/>
    </xf>
    <xf numFmtId="0" fontId="31" fillId="0" borderId="44" xfId="0" applyFont="1" applyBorder="1" applyAlignment="1">
      <alignment vertical="top"/>
    </xf>
    <xf numFmtId="0" fontId="31" fillId="22" borderId="44" xfId="0" applyFont="1" applyFill="1" applyBorder="1" applyAlignment="1">
      <alignment vertical="top"/>
    </xf>
    <xf numFmtId="169" fontId="30" fillId="22" borderId="45" xfId="0" applyNumberFormat="1" applyFont="1" applyFill="1" applyBorder="1" applyAlignment="1">
      <alignment horizontal="center" vertical="top"/>
    </xf>
    <xf numFmtId="0" fontId="30" fillId="22" borderId="20" xfId="0" applyFont="1" applyFill="1" applyBorder="1" applyAlignment="1">
      <alignment horizontal="left" vertical="top"/>
    </xf>
    <xf numFmtId="164" fontId="31" fillId="22" borderId="20" xfId="0" applyNumberFormat="1" applyFont="1" applyFill="1" applyBorder="1" applyAlignment="1">
      <alignment horizontal="center" vertical="top"/>
    </xf>
    <xf numFmtId="0" fontId="31" fillId="22" borderId="13" xfId="0" applyFont="1" applyFill="1" applyBorder="1" applyAlignment="1">
      <alignment vertical="top"/>
    </xf>
    <xf numFmtId="0" fontId="31" fillId="22" borderId="27" xfId="0" applyFont="1" applyFill="1" applyBorder="1" applyAlignment="1">
      <alignment vertical="top"/>
    </xf>
    <xf numFmtId="0" fontId="31" fillId="0" borderId="13" xfId="0" applyFont="1" applyBorder="1" applyAlignment="1">
      <alignment vertical="top"/>
    </xf>
    <xf numFmtId="0" fontId="31" fillId="22" borderId="20" xfId="0" applyFont="1" applyFill="1" applyBorder="1" applyAlignment="1">
      <alignment horizontal="center" vertical="top"/>
    </xf>
    <xf numFmtId="0" fontId="31" fillId="0" borderId="51" xfId="0" applyFont="1" applyBorder="1" applyAlignment="1">
      <alignment vertical="top"/>
    </xf>
    <xf numFmtId="0" fontId="31" fillId="0" borderId="46" xfId="0" applyFont="1" applyBorder="1" applyAlignment="1">
      <alignment vertical="top"/>
    </xf>
    <xf numFmtId="169" fontId="30" fillId="0" borderId="45" xfId="0" applyNumberFormat="1" applyFont="1" applyBorder="1" applyAlignment="1">
      <alignment horizontal="center" vertical="top"/>
    </xf>
    <xf numFmtId="0" fontId="31" fillId="0" borderId="20" xfId="0" applyFont="1" applyBorder="1" applyAlignment="1">
      <alignment horizontal="center" vertical="top"/>
    </xf>
    <xf numFmtId="0" fontId="31" fillId="0" borderId="26" xfId="0" applyFont="1" applyBorder="1" applyAlignment="1">
      <alignment horizontal="center" vertical="top"/>
    </xf>
    <xf numFmtId="0" fontId="31" fillId="0" borderId="23" xfId="0" applyFont="1" applyBorder="1" applyAlignment="1">
      <alignment horizontal="left" vertical="top"/>
    </xf>
    <xf numFmtId="0" fontId="31" fillId="22" borderId="25" xfId="0" applyFont="1" applyFill="1" applyBorder="1" applyAlignment="1">
      <alignment vertical="top"/>
    </xf>
    <xf numFmtId="0" fontId="31" fillId="22" borderId="0" xfId="0" applyFont="1" applyFill="1" applyAlignment="1">
      <alignment horizontal="right" vertical="top"/>
    </xf>
    <xf numFmtId="164" fontId="31" fillId="0" borderId="20" xfId="0" applyNumberFormat="1" applyFont="1" applyBorder="1" applyAlignment="1">
      <alignment horizontal="center" vertical="top"/>
    </xf>
    <xf numFmtId="0" fontId="31" fillId="22" borderId="26" xfId="0" applyFont="1" applyFill="1" applyBorder="1" applyAlignment="1">
      <alignment horizontal="center" vertical="top"/>
    </xf>
    <xf numFmtId="0" fontId="31" fillId="22" borderId="23" xfId="0" applyFont="1" applyFill="1" applyBorder="1" applyAlignment="1">
      <alignment vertical="top"/>
    </xf>
    <xf numFmtId="0" fontId="112" fillId="0" borderId="0" xfId="0" applyFont="1" applyAlignment="1">
      <alignment vertical="top"/>
    </xf>
    <xf numFmtId="169" fontId="30" fillId="22" borderId="0" xfId="0" applyNumberFormat="1" applyFont="1" applyFill="1" applyAlignment="1">
      <alignment vertical="top"/>
    </xf>
    <xf numFmtId="0" fontId="31" fillId="0" borderId="25" xfId="0" applyFont="1" applyBorder="1" applyAlignment="1">
      <alignment vertical="top"/>
    </xf>
    <xf numFmtId="164" fontId="31" fillId="22" borderId="26" xfId="0" applyNumberFormat="1" applyFont="1" applyFill="1" applyBorder="1" applyAlignment="1">
      <alignment horizontal="center" vertical="top"/>
    </xf>
    <xf numFmtId="0" fontId="31" fillId="0" borderId="0" xfId="259" applyFont="1" applyAlignment="1">
      <alignment vertical="top"/>
    </xf>
    <xf numFmtId="0" fontId="30" fillId="0" borderId="0" xfId="284" applyFont="1" applyAlignment="1">
      <alignment vertical="top" textRotation="90"/>
    </xf>
    <xf numFmtId="0" fontId="31" fillId="0" borderId="44" xfId="259" applyFont="1" applyBorder="1" applyAlignment="1">
      <alignment vertical="top"/>
    </xf>
    <xf numFmtId="0" fontId="31" fillId="0" borderId="20" xfId="259" applyFont="1" applyBorder="1" applyAlignment="1">
      <alignment vertical="top"/>
    </xf>
    <xf numFmtId="164" fontId="31" fillId="0" borderId="92" xfId="259" applyNumberFormat="1" applyFont="1" applyBorder="1" applyAlignment="1">
      <alignment horizontal="left" vertical="top" wrapText="1"/>
    </xf>
    <xf numFmtId="0" fontId="31" fillId="0" borderId="93" xfId="0" applyFont="1" applyBorder="1" applyAlignment="1">
      <alignment horizontal="left" vertical="top"/>
    </xf>
    <xf numFmtId="0" fontId="31" fillId="0" borderId="93" xfId="259" applyFont="1" applyBorder="1" applyAlignment="1">
      <alignment horizontal="center" vertical="top"/>
    </xf>
    <xf numFmtId="0" fontId="31" fillId="0" borderId="94" xfId="259" applyFont="1" applyBorder="1" applyAlignment="1">
      <alignment horizontal="center" vertical="top"/>
    </xf>
    <xf numFmtId="0" fontId="31" fillId="0" borderId="92" xfId="259" applyFont="1" applyBorder="1" applyAlignment="1">
      <alignment vertical="top"/>
    </xf>
    <xf numFmtId="0" fontId="31" fillId="0" borderId="93" xfId="259" applyFont="1" applyBorder="1" applyAlignment="1">
      <alignment vertical="top"/>
    </xf>
    <xf numFmtId="0" fontId="31" fillId="0" borderId="94" xfId="259" applyFont="1" applyBorder="1" applyAlignment="1">
      <alignment vertical="top"/>
    </xf>
    <xf numFmtId="164" fontId="31" fillId="0" borderId="87" xfId="259" applyNumberFormat="1" applyFont="1" applyBorder="1" applyAlignment="1">
      <alignment horizontal="left" vertical="top" wrapText="1"/>
    </xf>
    <xf numFmtId="0" fontId="31" fillId="0" borderId="87" xfId="259" applyFont="1" applyBorder="1" applyAlignment="1">
      <alignment vertical="top"/>
    </xf>
    <xf numFmtId="0" fontId="31" fillId="0" borderId="19" xfId="259" applyFont="1" applyBorder="1" applyAlignment="1">
      <alignment vertical="top"/>
    </xf>
    <xf numFmtId="0" fontId="31" fillId="0" borderId="73" xfId="259" applyFont="1" applyBorder="1" applyAlignment="1">
      <alignment vertical="top"/>
    </xf>
    <xf numFmtId="0" fontId="31" fillId="0" borderId="19" xfId="0" applyFont="1" applyBorder="1" applyAlignment="1">
      <alignment horizontal="left" vertical="top"/>
    </xf>
    <xf numFmtId="0" fontId="31" fillId="0" borderId="87" xfId="259" applyFont="1" applyBorder="1" applyAlignment="1">
      <alignment horizontal="center" vertical="top"/>
    </xf>
    <xf numFmtId="0" fontId="31" fillId="0" borderId="19" xfId="259" applyFont="1" applyBorder="1" applyAlignment="1">
      <alignment horizontal="center" vertical="top"/>
    </xf>
    <xf numFmtId="0" fontId="31" fillId="0" borderId="73" xfId="259" applyFont="1" applyBorder="1" applyAlignment="1">
      <alignment horizontal="center" vertical="top"/>
    </xf>
    <xf numFmtId="0" fontId="31" fillId="0" borderId="96" xfId="0" applyFont="1" applyBorder="1" applyAlignment="1">
      <alignment horizontal="left" vertical="top"/>
    </xf>
    <xf numFmtId="0" fontId="31" fillId="0" borderId="96" xfId="259" applyFont="1" applyBorder="1" applyAlignment="1">
      <alignment vertical="top"/>
    </xf>
    <xf numFmtId="0" fontId="31" fillId="0" borderId="97" xfId="259" applyFont="1" applyBorder="1" applyAlignment="1">
      <alignment vertical="top"/>
    </xf>
    <xf numFmtId="0" fontId="31" fillId="0" borderId="95" xfId="259" applyFont="1" applyBorder="1" applyAlignment="1">
      <alignment horizontal="center" vertical="top"/>
    </xf>
    <xf numFmtId="0" fontId="31" fillId="0" borderId="96" xfId="259" applyFont="1" applyBorder="1" applyAlignment="1">
      <alignment horizontal="center" vertical="top"/>
    </xf>
    <xf numFmtId="0" fontId="31" fillId="0" borderId="97" xfId="259" applyFont="1" applyBorder="1" applyAlignment="1">
      <alignment horizontal="center" vertical="top"/>
    </xf>
    <xf numFmtId="0" fontId="31" fillId="0" borderId="0" xfId="259" applyFont="1" applyAlignment="1">
      <alignment horizontal="center" vertical="top"/>
    </xf>
    <xf numFmtId="0" fontId="31" fillId="0" borderId="0" xfId="259" applyFont="1" applyAlignment="1">
      <alignment horizontal="right" vertical="top"/>
    </xf>
    <xf numFmtId="0" fontId="31" fillId="0" borderId="0" xfId="259" applyFont="1" applyAlignment="1">
      <alignment horizontal="left" vertical="top"/>
    </xf>
    <xf numFmtId="0" fontId="23" fillId="0" borderId="0" xfId="0" applyFont="1" applyAlignment="1">
      <alignment vertical="top"/>
    </xf>
    <xf numFmtId="0" fontId="31" fillId="0" borderId="25" xfId="0" applyFont="1" applyBorder="1" applyAlignment="1">
      <alignment vertical="top" wrapText="1"/>
    </xf>
    <xf numFmtId="0" fontId="31" fillId="0" borderId="23" xfId="0" applyFont="1" applyBorder="1" applyAlignment="1">
      <alignment vertical="top" wrapText="1"/>
    </xf>
    <xf numFmtId="0" fontId="31" fillId="0" borderId="26" xfId="0" applyFont="1" applyBorder="1" applyAlignment="1">
      <alignment vertical="top" wrapText="1"/>
    </xf>
    <xf numFmtId="0" fontId="31" fillId="0" borderId="25" xfId="259" applyFont="1" applyBorder="1" applyAlignment="1">
      <alignment vertical="top"/>
    </xf>
    <xf numFmtId="0" fontId="31" fillId="0" borderId="34" xfId="259" applyFont="1" applyBorder="1" applyAlignment="1">
      <alignment horizontal="right" vertical="top" wrapText="1"/>
    </xf>
    <xf numFmtId="0" fontId="31" fillId="0" borderId="32" xfId="259" applyFont="1" applyBorder="1" applyAlignment="1">
      <alignment horizontal="right" vertical="top" wrapText="1"/>
    </xf>
    <xf numFmtId="169" fontId="31" fillId="22" borderId="0" xfId="0" applyNumberFormat="1" applyFont="1" applyFill="1" applyAlignment="1">
      <alignment vertical="top"/>
    </xf>
    <xf numFmtId="0" fontId="39" fillId="0" borderId="0" xfId="272" applyFont="1"/>
    <xf numFmtId="0" fontId="40" fillId="0" borderId="34" xfId="283" applyFont="1" applyBorder="1" applyAlignment="1">
      <alignment horizontal="center" vertical="center"/>
    </xf>
    <xf numFmtId="0" fontId="40" fillId="0" borderId="0" xfId="272" applyFont="1"/>
    <xf numFmtId="0" fontId="111" fillId="0" borderId="0" xfId="272" applyFont="1"/>
    <xf numFmtId="0" fontId="111" fillId="0" borderId="46" xfId="272" applyFont="1" applyBorder="1"/>
    <xf numFmtId="0" fontId="30" fillId="0" borderId="13" xfId="284" applyFont="1" applyBorder="1" applyAlignment="1">
      <alignment horizontal="center"/>
    </xf>
    <xf numFmtId="0" fontId="23" fillId="0" borderId="0" xfId="284" applyFont="1" applyAlignment="1">
      <alignment horizontal="left" vertical="top"/>
    </xf>
    <xf numFmtId="0" fontId="31" fillId="0" borderId="0" xfId="272" applyFont="1" applyAlignment="1">
      <alignment vertical="top"/>
    </xf>
    <xf numFmtId="0" fontId="43" fillId="0" borderId="0" xfId="0" applyFont="1" applyAlignment="1">
      <alignment vertical="top"/>
    </xf>
    <xf numFmtId="0" fontId="31" fillId="22" borderId="0" xfId="272" applyFont="1" applyFill="1" applyAlignment="1">
      <alignment vertical="top"/>
    </xf>
    <xf numFmtId="166" fontId="31" fillId="0" borderId="0" xfId="272" applyNumberFormat="1" applyFont="1" applyAlignment="1">
      <alignment vertical="top"/>
    </xf>
    <xf numFmtId="0" fontId="31" fillId="0" borderId="0" xfId="283" applyFont="1" applyAlignment="1">
      <alignment vertical="top"/>
    </xf>
    <xf numFmtId="0" fontId="31" fillId="0" borderId="20" xfId="283" applyFont="1" applyBorder="1" applyAlignment="1">
      <alignment vertical="top"/>
    </xf>
    <xf numFmtId="0" fontId="31" fillId="0" borderId="27" xfId="283" applyFont="1" applyBorder="1" applyAlignment="1">
      <alignment vertical="top"/>
    </xf>
    <xf numFmtId="0" fontId="31" fillId="0" borderId="46" xfId="283" applyFont="1" applyBorder="1" applyAlignment="1">
      <alignment vertical="top"/>
    </xf>
    <xf numFmtId="164" fontId="31" fillId="0" borderId="20" xfId="283" applyNumberFormat="1" applyFont="1" applyBorder="1" applyAlignment="1">
      <alignment vertical="top"/>
    </xf>
    <xf numFmtId="0" fontId="31" fillId="0" borderId="27" xfId="272" applyFont="1" applyBorder="1" applyAlignment="1">
      <alignment vertical="top"/>
    </xf>
    <xf numFmtId="0" fontId="31" fillId="0" borderId="20" xfId="272" applyFont="1" applyBorder="1" applyAlignment="1">
      <alignment vertical="top"/>
    </xf>
    <xf numFmtId="0" fontId="31" fillId="0" borderId="20" xfId="272" applyFont="1" applyBorder="1" applyAlignment="1">
      <alignment horizontal="left" vertical="top" wrapText="1"/>
    </xf>
    <xf numFmtId="0" fontId="31" fillId="0" borderId="27" xfId="272" applyFont="1" applyBorder="1" applyAlignment="1">
      <alignment horizontal="left" vertical="top" wrapText="1"/>
    </xf>
    <xf numFmtId="0" fontId="31" fillId="0" borderId="26" xfId="272" applyFont="1" applyBorder="1" applyAlignment="1">
      <alignment vertical="top"/>
    </xf>
    <xf numFmtId="0" fontId="31" fillId="0" borderId="25" xfId="272" applyFont="1" applyBorder="1" applyAlignment="1">
      <alignment vertical="top"/>
    </xf>
    <xf numFmtId="0" fontId="30" fillId="0" borderId="34" xfId="272" applyFont="1" applyBorder="1" applyAlignment="1">
      <alignment horizontal="center" vertical="top" wrapText="1"/>
    </xf>
    <xf numFmtId="0" fontId="30" fillId="0" borderId="32" xfId="272" applyFont="1" applyBorder="1" applyAlignment="1">
      <alignment horizontal="center" vertical="top" wrapText="1"/>
    </xf>
    <xf numFmtId="0" fontId="30" fillId="0" borderId="13" xfId="284" applyFont="1" applyBorder="1" applyAlignment="1">
      <alignment horizontal="center" vertical="top" wrapText="1"/>
    </xf>
    <xf numFmtId="0" fontId="30" fillId="0" borderId="0" xfId="272" applyFont="1" applyAlignment="1">
      <alignment vertical="top"/>
    </xf>
    <xf numFmtId="0" fontId="31" fillId="0" borderId="15" xfId="284" applyFont="1" applyBorder="1" applyAlignment="1">
      <alignment horizontal="center" vertical="top"/>
    </xf>
    <xf numFmtId="0" fontId="39" fillId="0" borderId="0" xfId="272" applyFont="1" applyAlignment="1">
      <alignment vertical="top"/>
    </xf>
    <xf numFmtId="0" fontId="111" fillId="0" borderId="0" xfId="272" applyFont="1" applyAlignment="1">
      <alignment vertical="top"/>
    </xf>
    <xf numFmtId="164" fontId="30" fillId="0" borderId="74" xfId="284" applyNumberFormat="1" applyFont="1" applyBorder="1" applyAlignment="1">
      <alignment horizontal="center" vertical="top"/>
    </xf>
    <xf numFmtId="0" fontId="30" fillId="0" borderId="36" xfId="284" applyFont="1" applyBorder="1" applyAlignment="1">
      <alignment horizontal="center" vertical="top"/>
    </xf>
    <xf numFmtId="0" fontId="30" fillId="0" borderId="35" xfId="284" applyFont="1" applyBorder="1" applyAlignment="1">
      <alignment horizontal="center" vertical="top"/>
    </xf>
    <xf numFmtId="0" fontId="30" fillId="0" borderId="66" xfId="284" applyFont="1" applyBorder="1" applyAlignment="1">
      <alignment vertical="top"/>
    </xf>
    <xf numFmtId="0" fontId="39" fillId="0" borderId="36" xfId="272" applyFont="1" applyBorder="1" applyAlignment="1">
      <alignment vertical="top"/>
    </xf>
    <xf numFmtId="0" fontId="39" fillId="0" borderId="35" xfId="272" applyFont="1" applyBorder="1" applyAlignment="1">
      <alignment vertical="top"/>
    </xf>
    <xf numFmtId="0" fontId="39" fillId="0" borderId="57" xfId="272" applyFont="1" applyBorder="1" applyAlignment="1">
      <alignment vertical="top"/>
    </xf>
    <xf numFmtId="0" fontId="30" fillId="0" borderId="36" xfId="284" applyFont="1" applyBorder="1" applyAlignment="1">
      <alignment vertical="top"/>
    </xf>
    <xf numFmtId="0" fontId="30" fillId="0" borderId="35" xfId="284" applyFont="1" applyBorder="1" applyAlignment="1">
      <alignment vertical="top"/>
    </xf>
    <xf numFmtId="0" fontId="30" fillId="0" borderId="37" xfId="284" applyFont="1" applyBorder="1" applyAlignment="1">
      <alignment vertical="top"/>
    </xf>
    <xf numFmtId="164" fontId="78" fillId="24" borderId="75" xfId="284" applyNumberFormat="1" applyFont="1" applyFill="1" applyBorder="1" applyAlignment="1">
      <alignment horizontal="center" vertical="top"/>
    </xf>
    <xf numFmtId="0" fontId="30" fillId="0" borderId="13" xfId="284" applyFont="1" applyBorder="1" applyAlignment="1">
      <alignment vertical="top"/>
    </xf>
    <xf numFmtId="0" fontId="30" fillId="0" borderId="32" xfId="284" applyFont="1" applyBorder="1" applyAlignment="1">
      <alignment horizontal="center" vertical="top"/>
    </xf>
    <xf numFmtId="0" fontId="30" fillId="0" borderId="67" xfId="284" applyFont="1" applyBorder="1" applyAlignment="1">
      <alignment vertical="top"/>
    </xf>
    <xf numFmtId="0" fontId="39" fillId="0" borderId="34" xfId="272" applyFont="1" applyBorder="1" applyAlignment="1">
      <alignment vertical="top"/>
    </xf>
    <xf numFmtId="0" fontId="39" fillId="0" borderId="32" xfId="272" applyFont="1" applyBorder="1" applyAlignment="1">
      <alignment vertical="top"/>
    </xf>
    <xf numFmtId="0" fontId="39" fillId="0" borderId="13" xfId="272" applyFont="1" applyBorder="1" applyAlignment="1">
      <alignment vertical="top"/>
    </xf>
    <xf numFmtId="0" fontId="30" fillId="0" borderId="34" xfId="284" applyFont="1" applyBorder="1" applyAlignment="1">
      <alignment vertical="top"/>
    </xf>
    <xf numFmtId="0" fontId="30" fillId="0" borderId="32" xfId="284" applyFont="1" applyBorder="1" applyAlignment="1">
      <alignment vertical="top"/>
    </xf>
    <xf numFmtId="0" fontId="30" fillId="0" borderId="33" xfId="284" applyFont="1" applyBorder="1" applyAlignment="1">
      <alignment vertical="top"/>
    </xf>
    <xf numFmtId="164" fontId="30" fillId="0" borderId="76" xfId="284" applyNumberFormat="1" applyFont="1" applyBorder="1" applyAlignment="1">
      <alignment horizontal="center" vertical="top"/>
    </xf>
    <xf numFmtId="0" fontId="30" fillId="0" borderId="30" xfId="284" applyFont="1" applyBorder="1" applyAlignment="1">
      <alignment horizontal="center" vertical="top"/>
    </xf>
    <xf numFmtId="0" fontId="30" fillId="0" borderId="29" xfId="284" applyFont="1" applyBorder="1" applyAlignment="1">
      <alignment horizontal="center" vertical="top"/>
    </xf>
    <xf numFmtId="0" fontId="30" fillId="0" borderId="31" xfId="284" applyFont="1" applyBorder="1" applyAlignment="1">
      <alignment vertical="top"/>
    </xf>
    <xf numFmtId="0" fontId="30" fillId="0" borderId="28" xfId="284" applyFont="1" applyBorder="1" applyAlignment="1">
      <alignment horizontal="center" vertical="top"/>
    </xf>
    <xf numFmtId="0" fontId="30" fillId="0" borderId="68" xfId="284" applyFont="1" applyBorder="1" applyAlignment="1">
      <alignment vertical="top"/>
    </xf>
    <xf numFmtId="0" fontId="39" fillId="0" borderId="30" xfId="272" applyFont="1" applyBorder="1" applyAlignment="1">
      <alignment vertical="top"/>
    </xf>
    <xf numFmtId="0" fontId="39" fillId="0" borderId="28" xfId="272" applyFont="1" applyBorder="1" applyAlignment="1">
      <alignment vertical="top"/>
    </xf>
    <xf numFmtId="0" fontId="39" fillId="0" borderId="31" xfId="272" applyFont="1" applyBorder="1" applyAlignment="1">
      <alignment vertical="top"/>
    </xf>
    <xf numFmtId="0" fontId="30" fillId="0" borderId="30" xfId="284" applyFont="1" applyBorder="1" applyAlignment="1">
      <alignment vertical="top"/>
    </xf>
    <xf numFmtId="0" fontId="30" fillId="0" borderId="28" xfId="284" applyFont="1" applyBorder="1" applyAlignment="1">
      <alignment vertical="top"/>
    </xf>
    <xf numFmtId="0" fontId="30" fillId="0" borderId="29" xfId="284" applyFont="1" applyBorder="1" applyAlignment="1">
      <alignment vertical="top"/>
    </xf>
    <xf numFmtId="0" fontId="39" fillId="0" borderId="48" xfId="272" applyFont="1" applyBorder="1" applyAlignment="1">
      <alignment vertical="top"/>
    </xf>
    <xf numFmtId="164" fontId="30" fillId="0" borderId="77" xfId="284" applyNumberFormat="1" applyFont="1" applyBorder="1" applyAlignment="1">
      <alignment horizontal="center" vertical="top"/>
    </xf>
    <xf numFmtId="0" fontId="31" fillId="22" borderId="0" xfId="283" applyFont="1" applyFill="1" applyAlignment="1">
      <alignment vertical="top"/>
    </xf>
    <xf numFmtId="164" fontId="30" fillId="0" borderId="98" xfId="284" applyNumberFormat="1" applyFont="1" applyBorder="1" applyAlignment="1">
      <alignment horizontal="center" vertical="center"/>
    </xf>
    <xf numFmtId="164" fontId="78" fillId="24" borderId="88" xfId="284" applyNumberFormat="1" applyFont="1" applyFill="1" applyBorder="1" applyAlignment="1">
      <alignment horizontal="center" vertical="center"/>
    </xf>
    <xf numFmtId="164" fontId="30" fillId="0" borderId="99" xfId="284" applyNumberFormat="1" applyFont="1" applyBorder="1" applyAlignment="1">
      <alignment horizontal="center" vertical="center"/>
    </xf>
    <xf numFmtId="0" fontId="30" fillId="0" borderId="31" xfId="284" applyFont="1" applyBorder="1" applyAlignment="1">
      <alignment horizontal="center"/>
    </xf>
    <xf numFmtId="0" fontId="111" fillId="0" borderId="18" xfId="0" applyFont="1" applyBorder="1" applyAlignment="1">
      <alignment vertical="center"/>
    </xf>
    <xf numFmtId="0" fontId="111" fillId="0" borderId="27" xfId="0" applyFont="1" applyBorder="1" applyAlignment="1">
      <alignment vertical="center"/>
    </xf>
    <xf numFmtId="0" fontId="111" fillId="0" borderId="27" xfId="0" applyFont="1" applyBorder="1" applyAlignment="1">
      <alignment vertical="center" wrapText="1"/>
    </xf>
    <xf numFmtId="164" fontId="31" fillId="0" borderId="26" xfId="284" applyNumberFormat="1" applyFont="1" applyBorder="1" applyAlignment="1">
      <alignment horizontal="left" vertical="top"/>
    </xf>
    <xf numFmtId="0" fontId="111" fillId="0" borderId="0" xfId="0" applyFont="1" applyAlignment="1">
      <alignment vertical="center"/>
    </xf>
    <xf numFmtId="0" fontId="111" fillId="0" borderId="0" xfId="0" applyFont="1" applyAlignment="1">
      <alignment vertical="center" wrapText="1"/>
    </xf>
    <xf numFmtId="0" fontId="31" fillId="0" borderId="23" xfId="272" applyFont="1" applyBorder="1" applyAlignment="1">
      <alignment horizontal="center" vertical="top" wrapText="1"/>
    </xf>
    <xf numFmtId="0" fontId="31" fillId="0" borderId="51" xfId="284" applyFont="1" applyBorder="1" applyAlignment="1">
      <alignment vertical="top"/>
    </xf>
    <xf numFmtId="0" fontId="44" fillId="22" borderId="33" xfId="284" applyFont="1" applyFill="1" applyBorder="1" applyAlignment="1">
      <alignment horizontal="left" vertical="top"/>
    </xf>
    <xf numFmtId="0" fontId="30" fillId="0" borderId="20" xfId="284" applyFont="1" applyBorder="1" applyAlignment="1">
      <alignment vertical="top"/>
    </xf>
    <xf numFmtId="0" fontId="30" fillId="0" borderId="27" xfId="284" applyFont="1" applyBorder="1" applyAlignment="1">
      <alignment vertical="top"/>
    </xf>
    <xf numFmtId="0" fontId="30" fillId="0" borderId="27" xfId="284" applyFont="1" applyBorder="1" applyAlignment="1">
      <alignment vertical="top" wrapText="1"/>
    </xf>
    <xf numFmtId="0" fontId="30" fillId="0" borderId="0" xfId="284" applyFont="1" applyAlignment="1">
      <alignment vertical="top"/>
    </xf>
    <xf numFmtId="0" fontId="44" fillId="22" borderId="44" xfId="284" applyFont="1" applyFill="1" applyBorder="1" applyAlignment="1">
      <alignment horizontal="left" vertical="top"/>
    </xf>
    <xf numFmtId="0" fontId="30" fillId="0" borderId="26" xfId="284" applyFont="1" applyBorder="1" applyAlignment="1">
      <alignment vertical="top"/>
    </xf>
    <xf numFmtId="0" fontId="30" fillId="0" borderId="25" xfId="284" applyFont="1" applyBorder="1" applyAlignment="1">
      <alignment vertical="top"/>
    </xf>
    <xf numFmtId="0" fontId="30" fillId="0" borderId="0" xfId="284" applyFont="1" applyAlignment="1">
      <alignment vertical="top" wrapText="1"/>
    </xf>
    <xf numFmtId="0" fontId="30" fillId="0" borderId="34" xfId="0" applyFont="1" applyBorder="1" applyAlignment="1">
      <alignment vertical="top"/>
    </xf>
    <xf numFmtId="0" fontId="30" fillId="22" borderId="32" xfId="284" applyFont="1" applyFill="1" applyBorder="1" applyAlignment="1">
      <alignment horizontal="left" vertical="top"/>
    </xf>
    <xf numFmtId="0" fontId="30" fillId="22" borderId="45" xfId="284" applyFont="1" applyFill="1" applyBorder="1" applyAlignment="1">
      <alignment horizontal="left" vertical="top"/>
    </xf>
    <xf numFmtId="0" fontId="30" fillId="22" borderId="44" xfId="284" applyFont="1" applyFill="1" applyBorder="1" applyAlignment="1">
      <alignment horizontal="left" vertical="top"/>
    </xf>
    <xf numFmtId="0" fontId="31" fillId="22" borderId="33" xfId="272" applyFont="1" applyFill="1" applyBorder="1" applyAlignment="1">
      <alignment vertical="top"/>
    </xf>
    <xf numFmtId="0" fontId="31" fillId="22" borderId="32" xfId="272" applyFont="1" applyFill="1" applyBorder="1" applyAlignment="1">
      <alignment vertical="top"/>
    </xf>
    <xf numFmtId="0" fontId="30" fillId="22" borderId="34" xfId="284" applyFont="1" applyFill="1" applyBorder="1" applyAlignment="1">
      <alignment horizontal="left" vertical="top"/>
    </xf>
    <xf numFmtId="0" fontId="30" fillId="22" borderId="33" xfId="284" applyFont="1" applyFill="1" applyBorder="1" applyAlignment="1">
      <alignment horizontal="left" vertical="top"/>
    </xf>
    <xf numFmtId="0" fontId="30" fillId="0" borderId="27" xfId="279" applyFont="1" applyBorder="1" applyAlignment="1">
      <alignment horizontal="left" vertical="top"/>
    </xf>
    <xf numFmtId="166" fontId="30" fillId="0" borderId="0" xfId="283" applyNumberFormat="1" applyFont="1" applyAlignment="1">
      <alignment vertical="top"/>
    </xf>
    <xf numFmtId="164" fontId="31" fillId="0" borderId="0" xfId="283" applyNumberFormat="1" applyFont="1" applyAlignment="1">
      <alignment vertical="top"/>
    </xf>
    <xf numFmtId="0" fontId="31" fillId="0" borderId="0" xfId="279" applyFont="1" applyAlignment="1">
      <alignment horizontal="right" vertical="top"/>
    </xf>
    <xf numFmtId="166" fontId="30" fillId="0" borderId="27" xfId="279" applyNumberFormat="1" applyFont="1" applyBorder="1" applyAlignment="1">
      <alignment horizontal="left" vertical="top"/>
    </xf>
    <xf numFmtId="164" fontId="31" fillId="0" borderId="0" xfId="279" applyNumberFormat="1" applyFont="1" applyAlignment="1">
      <alignment vertical="top"/>
    </xf>
    <xf numFmtId="0" fontId="31" fillId="0" borderId="23" xfId="283" applyFont="1" applyBorder="1" applyAlignment="1">
      <alignment vertical="top"/>
    </xf>
    <xf numFmtId="0" fontId="31" fillId="0" borderId="25" xfId="283" applyFont="1" applyBorder="1" applyAlignment="1">
      <alignment vertical="top"/>
    </xf>
    <xf numFmtId="0" fontId="30" fillId="0" borderId="39" xfId="284" applyFont="1" applyBorder="1" applyAlignment="1">
      <alignment horizontal="center" vertical="top"/>
    </xf>
    <xf numFmtId="0" fontId="30" fillId="0" borderId="54" xfId="284" applyFont="1" applyBorder="1" applyAlignment="1">
      <alignment vertical="top"/>
    </xf>
    <xf numFmtId="0" fontId="31" fillId="0" borderId="48" xfId="272" applyFont="1" applyBorder="1" applyAlignment="1">
      <alignment vertical="top"/>
    </xf>
    <xf numFmtId="164" fontId="30" fillId="0" borderId="0" xfId="284" applyNumberFormat="1" applyFont="1" applyAlignment="1">
      <alignment horizontal="left" vertical="top"/>
    </xf>
    <xf numFmtId="0" fontId="31" fillId="0" borderId="0" xfId="262" applyFont="1" applyAlignment="1">
      <alignment vertical="top"/>
    </xf>
    <xf numFmtId="164" fontId="31" fillId="0" borderId="0" xfId="284" applyNumberFormat="1" applyFont="1" applyAlignment="1">
      <alignment horizontal="center" vertical="top"/>
    </xf>
    <xf numFmtId="166" fontId="31" fillId="0" borderId="0" xfId="259" applyNumberFormat="1" applyFont="1" applyAlignment="1">
      <alignment horizontal="left" vertical="top"/>
    </xf>
    <xf numFmtId="166" fontId="31" fillId="22" borderId="0" xfId="259" applyNumberFormat="1" applyFont="1" applyFill="1" applyAlignment="1">
      <alignment horizontal="left" vertical="top"/>
    </xf>
    <xf numFmtId="0" fontId="40" fillId="0" borderId="20" xfId="0" applyFont="1" applyBorder="1" applyAlignment="1">
      <alignment vertical="center" wrapText="1" readingOrder="1"/>
    </xf>
    <xf numFmtId="0" fontId="40" fillId="0" borderId="46" xfId="0" applyFont="1" applyBorder="1" applyAlignment="1">
      <alignment vertical="center" wrapText="1" readingOrder="1"/>
    </xf>
    <xf numFmtId="0" fontId="40" fillId="0" borderId="0" xfId="0" applyFont="1" applyAlignment="1">
      <alignment vertical="center" wrapText="1" readingOrder="1"/>
    </xf>
    <xf numFmtId="0" fontId="40" fillId="0" borderId="27" xfId="0" applyFont="1" applyBorder="1" applyAlignment="1">
      <alignment vertical="center" wrapText="1" readingOrder="1"/>
    </xf>
    <xf numFmtId="0" fontId="40" fillId="22" borderId="46" xfId="0" applyFont="1" applyFill="1" applyBorder="1" applyAlignment="1">
      <alignment vertical="center" wrapText="1" readingOrder="1"/>
    </xf>
    <xf numFmtId="0" fontId="40" fillId="22" borderId="0" xfId="0" applyFont="1" applyFill="1" applyAlignment="1">
      <alignment vertical="center" wrapText="1" readingOrder="1"/>
    </xf>
    <xf numFmtId="0" fontId="40" fillId="22" borderId="27" xfId="0" applyFont="1" applyFill="1" applyBorder="1" applyAlignment="1">
      <alignment vertical="center" wrapText="1" readingOrder="1"/>
    </xf>
    <xf numFmtId="0" fontId="31" fillId="22" borderId="39" xfId="259" applyFont="1" applyFill="1" applyBorder="1"/>
    <xf numFmtId="166" fontId="31" fillId="0" borderId="27" xfId="259" applyNumberFormat="1" applyFont="1" applyBorder="1"/>
    <xf numFmtId="0" fontId="40" fillId="22" borderId="20" xfId="0" applyFont="1" applyFill="1" applyBorder="1" applyAlignment="1">
      <alignment vertical="center" wrapText="1" readingOrder="1"/>
    </xf>
    <xf numFmtId="164" fontId="30" fillId="22" borderId="98" xfId="284" applyNumberFormat="1" applyFont="1" applyFill="1" applyBorder="1" applyAlignment="1">
      <alignment horizontal="center" vertical="center"/>
    </xf>
    <xf numFmtId="0" fontId="31" fillId="22" borderId="100" xfId="259" applyFont="1" applyFill="1" applyBorder="1" applyAlignment="1">
      <alignment vertical="center"/>
    </xf>
    <xf numFmtId="0" fontId="31" fillId="22" borderId="67" xfId="259" applyFont="1" applyFill="1" applyBorder="1" applyAlignment="1">
      <alignment vertical="center"/>
    </xf>
    <xf numFmtId="164" fontId="30" fillId="22" borderId="99" xfId="284" applyNumberFormat="1" applyFont="1" applyFill="1" applyBorder="1" applyAlignment="1">
      <alignment horizontal="center" vertical="center"/>
    </xf>
    <xf numFmtId="0" fontId="31" fillId="22" borderId="101" xfId="259" applyFont="1" applyFill="1" applyBorder="1"/>
    <xf numFmtId="166" fontId="40" fillId="0" borderId="0" xfId="259" applyNumberFormat="1" applyFont="1" applyAlignment="1">
      <alignment horizontal="left" vertical="center" readingOrder="1"/>
    </xf>
    <xf numFmtId="0" fontId="31" fillId="0" borderId="20" xfId="259" applyFont="1" applyBorder="1" applyAlignment="1">
      <alignment horizontal="center"/>
    </xf>
    <xf numFmtId="0" fontId="31" fillId="22" borderId="23" xfId="259" applyFont="1" applyFill="1" applyBorder="1" applyAlignment="1">
      <alignment horizontal="left" vertical="top"/>
    </xf>
    <xf numFmtId="0" fontId="39" fillId="22" borderId="23" xfId="0" applyFont="1" applyFill="1" applyBorder="1" applyAlignment="1">
      <alignment horizontal="right" vertical="center"/>
    </xf>
    <xf numFmtId="166" fontId="31" fillId="0" borderId="25" xfId="259" applyNumberFormat="1" applyFont="1" applyBorder="1"/>
    <xf numFmtId="166" fontId="30" fillId="0" borderId="27" xfId="259" applyNumberFormat="1" applyFont="1" applyBorder="1" applyAlignment="1">
      <alignment horizontal="center"/>
    </xf>
    <xf numFmtId="0" fontId="30" fillId="0" borderId="27" xfId="259" applyFont="1" applyBorder="1" applyAlignment="1">
      <alignment horizontal="center"/>
    </xf>
    <xf numFmtId="164" fontId="31" fillId="22" borderId="27" xfId="259" applyNumberFormat="1" applyFont="1" applyFill="1" applyBorder="1" applyAlignment="1">
      <alignment horizontal="left" vertical="top" wrapText="1"/>
    </xf>
    <xf numFmtId="0" fontId="30" fillId="22" borderId="13" xfId="259" applyFont="1" applyFill="1" applyBorder="1" applyAlignment="1">
      <alignment horizontal="center" vertical="center"/>
    </xf>
    <xf numFmtId="164" fontId="30" fillId="22" borderId="77" xfId="284" applyNumberFormat="1" applyFont="1" applyFill="1" applyBorder="1" applyAlignment="1">
      <alignment horizontal="center" vertical="center"/>
    </xf>
    <xf numFmtId="0" fontId="31" fillId="22" borderId="100" xfId="259" applyFont="1" applyFill="1" applyBorder="1"/>
    <xf numFmtId="0" fontId="31" fillId="22" borderId="67" xfId="259" applyFont="1" applyFill="1" applyBorder="1"/>
    <xf numFmtId="164" fontId="30" fillId="22" borderId="76" xfId="284" applyNumberFormat="1" applyFont="1" applyFill="1" applyBorder="1" applyAlignment="1">
      <alignment horizontal="center" vertical="center"/>
    </xf>
    <xf numFmtId="166" fontId="40" fillId="22" borderId="44" xfId="0" applyNumberFormat="1" applyFont="1" applyFill="1" applyBorder="1" applyAlignment="1">
      <alignment horizontal="left" vertical="top"/>
    </xf>
    <xf numFmtId="0" fontId="31" fillId="0" borderId="27" xfId="0" applyFont="1" applyBorder="1" applyAlignment="1">
      <alignment horizontal="right" vertical="top" wrapText="1"/>
    </xf>
    <xf numFmtId="0" fontId="31" fillId="0" borderId="20" xfId="0" applyFont="1" applyBorder="1" applyAlignment="1">
      <alignment horizontal="right" vertical="top" wrapText="1"/>
    </xf>
    <xf numFmtId="0" fontId="31" fillId="0" borderId="26" xfId="258" applyFont="1" applyBorder="1" applyAlignment="1">
      <alignment vertical="top" wrapText="1"/>
    </xf>
    <xf numFmtId="0" fontId="31" fillId="0" borderId="23" xfId="258" applyFont="1" applyBorder="1" applyAlignment="1">
      <alignment vertical="top" wrapText="1"/>
    </xf>
    <xf numFmtId="0" fontId="31" fillId="0" borderId="25" xfId="258" applyFont="1" applyBorder="1" applyAlignment="1">
      <alignment vertical="top" wrapText="1"/>
    </xf>
    <xf numFmtId="0" fontId="31" fillId="0" borderId="51" xfId="258" applyFont="1" applyBorder="1" applyAlignment="1">
      <alignment horizontal="left" vertical="top" wrapText="1"/>
    </xf>
    <xf numFmtId="0" fontId="30" fillId="22" borderId="0" xfId="284" applyFont="1" applyFill="1" applyAlignment="1">
      <alignment vertical="top"/>
    </xf>
    <xf numFmtId="0" fontId="30" fillId="0" borderId="0" xfId="258" applyFont="1" applyAlignment="1">
      <alignment horizontal="left" vertical="top"/>
    </xf>
    <xf numFmtId="0" fontId="39" fillId="0" borderId="0" xfId="0" applyFont="1" applyAlignment="1">
      <alignment vertical="top"/>
    </xf>
    <xf numFmtId="0" fontId="55" fillId="0" borderId="0" xfId="284" applyFont="1" applyAlignment="1">
      <alignment horizontal="left" vertical="top"/>
    </xf>
    <xf numFmtId="0" fontId="31" fillId="0" borderId="0" xfId="258" applyFont="1" applyAlignment="1">
      <alignment vertical="top"/>
    </xf>
    <xf numFmtId="0" fontId="31" fillId="22" borderId="0" xfId="258" applyFont="1" applyFill="1" applyAlignment="1">
      <alignment vertical="top"/>
    </xf>
    <xf numFmtId="0" fontId="30" fillId="0" borderId="45" xfId="284" applyFont="1" applyBorder="1" applyAlignment="1">
      <alignment horizontal="center" vertical="top" textRotation="90" wrapText="1"/>
    </xf>
    <xf numFmtId="166" fontId="30" fillId="0" borderId="42" xfId="258" applyNumberFormat="1" applyFont="1" applyBorder="1" applyAlignment="1">
      <alignment horizontal="left" vertical="top"/>
    </xf>
    <xf numFmtId="166" fontId="30" fillId="0" borderId="45" xfId="258" applyNumberFormat="1" applyFont="1" applyBorder="1" applyAlignment="1">
      <alignment horizontal="left" vertical="top"/>
    </xf>
    <xf numFmtId="166" fontId="30" fillId="0" borderId="44" xfId="258" applyNumberFormat="1" applyFont="1" applyBorder="1" applyAlignment="1">
      <alignment horizontal="left" vertical="top"/>
    </xf>
    <xf numFmtId="166" fontId="31" fillId="22" borderId="44" xfId="258" applyNumberFormat="1" applyFont="1" applyFill="1" applyBorder="1" applyAlignment="1">
      <alignment horizontal="left" vertical="top"/>
    </xf>
    <xf numFmtId="0" fontId="30" fillId="0" borderId="44" xfId="258" applyFont="1" applyBorder="1" applyAlignment="1">
      <alignment horizontal="left" vertical="top"/>
    </xf>
    <xf numFmtId="0" fontId="30" fillId="0" borderId="20" xfId="284" applyFont="1" applyBorder="1" applyAlignment="1">
      <alignment horizontal="center" vertical="top" textRotation="90" wrapText="1"/>
    </xf>
    <xf numFmtId="0" fontId="31" fillId="0" borderId="27" xfId="258" applyFont="1" applyBorder="1" applyAlignment="1">
      <alignment vertical="top"/>
    </xf>
    <xf numFmtId="0" fontId="31" fillId="0" borderId="27" xfId="258" applyFont="1" applyBorder="1" applyAlignment="1">
      <alignment horizontal="center" vertical="top"/>
    </xf>
    <xf numFmtId="0" fontId="30" fillId="0" borderId="0" xfId="284" applyFont="1" applyAlignment="1">
      <alignment horizontal="center" vertical="top" textRotation="90" wrapText="1"/>
    </xf>
    <xf numFmtId="164" fontId="31" fillId="22" borderId="20" xfId="0" applyNumberFormat="1" applyFont="1" applyFill="1" applyBorder="1" applyAlignment="1">
      <alignment vertical="top"/>
    </xf>
    <xf numFmtId="164" fontId="39" fillId="0" borderId="20" xfId="0" applyNumberFormat="1" applyFont="1" applyBorder="1" applyAlignment="1">
      <alignment vertical="top"/>
    </xf>
    <xf numFmtId="0" fontId="39" fillId="0" borderId="27" xfId="0" applyFont="1" applyBorder="1" applyAlignment="1">
      <alignment vertical="top"/>
    </xf>
    <xf numFmtId="164" fontId="31" fillId="0" borderId="20" xfId="0" applyNumberFormat="1" applyFont="1" applyBorder="1" applyAlignment="1">
      <alignment vertical="top"/>
    </xf>
    <xf numFmtId="0" fontId="31" fillId="23" borderId="0" xfId="0" applyFont="1" applyFill="1" applyAlignment="1">
      <alignment vertical="top"/>
    </xf>
    <xf numFmtId="166" fontId="30" fillId="22" borderId="27" xfId="0" applyNumberFormat="1" applyFont="1" applyFill="1" applyBorder="1" applyAlignment="1">
      <alignment vertical="top"/>
    </xf>
    <xf numFmtId="0" fontId="39" fillId="0" borderId="0" xfId="0" applyFont="1" applyAlignment="1">
      <alignment horizontal="right" vertical="top"/>
    </xf>
    <xf numFmtId="166" fontId="40" fillId="0" borderId="27" xfId="0" applyNumberFormat="1" applyFont="1" applyBorder="1" applyAlignment="1">
      <alignment vertical="top"/>
    </xf>
    <xf numFmtId="166" fontId="30" fillId="0" borderId="27" xfId="0" applyNumberFormat="1" applyFont="1" applyBorder="1" applyAlignment="1">
      <alignment vertical="top"/>
    </xf>
    <xf numFmtId="164" fontId="39" fillId="22" borderId="20" xfId="0" applyNumberFormat="1" applyFont="1" applyFill="1" applyBorder="1" applyAlignment="1">
      <alignment vertical="top"/>
    </xf>
    <xf numFmtId="0" fontId="39" fillId="22" borderId="0" xfId="0" applyFont="1" applyFill="1" applyAlignment="1">
      <alignment vertical="top"/>
    </xf>
    <xf numFmtId="0" fontId="39" fillId="22" borderId="0" xfId="0" applyFont="1" applyFill="1" applyAlignment="1">
      <alignment horizontal="right" vertical="top"/>
    </xf>
    <xf numFmtId="166" fontId="40" fillId="22" borderId="27" xfId="0" applyNumberFormat="1" applyFont="1" applyFill="1" applyBorder="1" applyAlignment="1">
      <alignment vertical="top"/>
    </xf>
    <xf numFmtId="0" fontId="31" fillId="0" borderId="0" xfId="258" applyFont="1" applyAlignment="1">
      <alignment horizontal="right" vertical="top"/>
    </xf>
    <xf numFmtId="166" fontId="31" fillId="0" borderId="0" xfId="258" applyNumberFormat="1" applyFont="1" applyAlignment="1">
      <alignment vertical="top"/>
    </xf>
    <xf numFmtId="0" fontId="31" fillId="0" borderId="20" xfId="258" applyFont="1" applyBorder="1" applyAlignment="1">
      <alignment vertical="top"/>
    </xf>
    <xf numFmtId="0" fontId="39" fillId="22" borderId="20" xfId="0" applyFont="1" applyFill="1" applyBorder="1" applyAlignment="1">
      <alignment vertical="top"/>
    </xf>
    <xf numFmtId="0" fontId="39" fillId="22" borderId="27" xfId="0" applyFont="1" applyFill="1" applyBorder="1" applyAlignment="1">
      <alignment vertical="top"/>
    </xf>
    <xf numFmtId="0" fontId="39" fillId="0" borderId="20" xfId="0" applyFont="1" applyBorder="1" applyAlignment="1">
      <alignment vertical="top"/>
    </xf>
    <xf numFmtId="0" fontId="31" fillId="22" borderId="27" xfId="284" applyFont="1" applyFill="1" applyBorder="1" applyAlignment="1">
      <alignment vertical="top"/>
    </xf>
    <xf numFmtId="1" fontId="31" fillId="0" borderId="20" xfId="258" applyNumberFormat="1" applyFont="1" applyBorder="1" applyAlignment="1">
      <alignment horizontal="right" vertical="top"/>
    </xf>
    <xf numFmtId="1" fontId="31" fillId="0" borderId="0" xfId="258" applyNumberFormat="1" applyFont="1" applyAlignment="1">
      <alignment horizontal="right" vertical="top"/>
    </xf>
    <xf numFmtId="1" fontId="31" fillId="0" borderId="27" xfId="258" applyNumberFormat="1" applyFont="1" applyBorder="1" applyAlignment="1">
      <alignment horizontal="right" vertical="top"/>
    </xf>
    <xf numFmtId="1" fontId="31" fillId="0" borderId="0" xfId="258" applyNumberFormat="1" applyFont="1" applyAlignment="1">
      <alignment horizontal="left" vertical="top"/>
    </xf>
    <xf numFmtId="0" fontId="30" fillId="0" borderId="27" xfId="258" applyFont="1" applyBorder="1" applyAlignment="1">
      <alignment vertical="top" wrapText="1"/>
    </xf>
    <xf numFmtId="1" fontId="31" fillId="0" borderId="27" xfId="258" applyNumberFormat="1" applyFont="1" applyBorder="1" applyAlignment="1">
      <alignment horizontal="center" vertical="top"/>
    </xf>
    <xf numFmtId="166" fontId="30" fillId="0" borderId="27" xfId="258" applyNumberFormat="1" applyFont="1" applyBorder="1" applyAlignment="1">
      <alignment vertical="top" wrapText="1"/>
    </xf>
    <xf numFmtId="0" fontId="30" fillId="0" borderId="46" xfId="258" applyFont="1" applyBorder="1" applyAlignment="1">
      <alignment horizontal="center" vertical="top" wrapText="1"/>
    </xf>
    <xf numFmtId="0" fontId="31" fillId="22" borderId="26" xfId="283" applyFont="1" applyFill="1" applyBorder="1" applyAlignment="1">
      <alignment vertical="top"/>
    </xf>
    <xf numFmtId="0" fontId="31" fillId="22" borderId="23" xfId="283" applyFont="1" applyFill="1" applyBorder="1" applyAlignment="1">
      <alignment vertical="top"/>
    </xf>
    <xf numFmtId="0" fontId="31" fillId="22" borderId="25" xfId="283" applyFont="1" applyFill="1" applyBorder="1" applyAlignment="1">
      <alignment vertical="top"/>
    </xf>
    <xf numFmtId="0" fontId="31" fillId="0" borderId="25" xfId="258" applyFont="1" applyBorder="1" applyAlignment="1">
      <alignment vertical="top"/>
    </xf>
    <xf numFmtId="0" fontId="31" fillId="22" borderId="26" xfId="284" applyFont="1" applyFill="1" applyBorder="1" applyAlignment="1">
      <alignment vertical="top"/>
    </xf>
    <xf numFmtId="0" fontId="31" fillId="22" borderId="23" xfId="284" applyFont="1" applyFill="1" applyBorder="1" applyAlignment="1">
      <alignment vertical="top"/>
    </xf>
    <xf numFmtId="1" fontId="31" fillId="22" borderId="25" xfId="258" applyNumberFormat="1" applyFont="1" applyFill="1" applyBorder="1" applyAlignment="1">
      <alignment horizontal="center" vertical="top"/>
    </xf>
    <xf numFmtId="0" fontId="31" fillId="22" borderId="26" xfId="258" applyFont="1" applyFill="1" applyBorder="1" applyAlignment="1">
      <alignment horizontal="right" vertical="top"/>
    </xf>
    <xf numFmtId="166" fontId="31" fillId="22" borderId="23" xfId="258" applyNumberFormat="1" applyFont="1" applyFill="1" applyBorder="1" applyAlignment="1">
      <alignment horizontal="left" vertical="top"/>
    </xf>
    <xf numFmtId="0" fontId="31" fillId="22" borderId="23" xfId="0" applyFont="1" applyFill="1" applyBorder="1" applyAlignment="1">
      <alignment vertical="top" textRotation="90" wrapText="1"/>
    </xf>
    <xf numFmtId="0" fontId="31" fillId="0" borderId="23" xfId="258" applyFont="1" applyBorder="1" applyAlignment="1">
      <alignment vertical="top"/>
    </xf>
    <xf numFmtId="1" fontId="31" fillId="0" borderId="26" xfId="258" applyNumberFormat="1" applyFont="1" applyBorder="1" applyAlignment="1">
      <alignment horizontal="right" vertical="top"/>
    </xf>
    <xf numFmtId="0" fontId="31" fillId="0" borderId="26" xfId="258" applyFont="1" applyBorder="1" applyAlignment="1">
      <alignment vertical="top"/>
    </xf>
    <xf numFmtId="0" fontId="39" fillId="22" borderId="25" xfId="0" applyFont="1" applyFill="1" applyBorder="1" applyAlignment="1">
      <alignment vertical="top"/>
    </xf>
    <xf numFmtId="0" fontId="30" fillId="0" borderId="13" xfId="258" applyFont="1" applyBorder="1" applyAlignment="1">
      <alignment horizontal="center" vertical="top" wrapText="1"/>
    </xf>
    <xf numFmtId="0" fontId="30" fillId="0" borderId="0" xfId="258" applyFont="1" applyAlignment="1">
      <alignment horizontal="center" vertical="top" wrapText="1"/>
    </xf>
    <xf numFmtId="164" fontId="31" fillId="0" borderId="42" xfId="258" applyNumberFormat="1" applyFont="1" applyBorder="1" applyAlignment="1">
      <alignment horizontal="center" vertical="top"/>
    </xf>
    <xf numFmtId="164" fontId="31" fillId="0" borderId="13" xfId="262" applyNumberFormat="1" applyFont="1" applyBorder="1" applyAlignment="1">
      <alignment horizontal="center" vertical="top"/>
    </xf>
    <xf numFmtId="164" fontId="31" fillId="0" borderId="34" xfId="262" applyNumberFormat="1" applyFont="1" applyBorder="1" applyAlignment="1">
      <alignment horizontal="center" vertical="top"/>
    </xf>
    <xf numFmtId="0" fontId="39" fillId="0" borderId="34" xfId="0" applyFont="1" applyBorder="1" applyAlignment="1">
      <alignment horizontal="center" vertical="top"/>
    </xf>
    <xf numFmtId="0" fontId="39" fillId="0" borderId="33" xfId="0" applyFont="1" applyBorder="1" applyAlignment="1">
      <alignment horizontal="center" vertical="top"/>
    </xf>
    <xf numFmtId="164" fontId="31" fillId="0" borderId="13" xfId="258" applyNumberFormat="1" applyFont="1" applyBorder="1" applyAlignment="1">
      <alignment horizontal="center" vertical="top"/>
    </xf>
    <xf numFmtId="164" fontId="31" fillId="0" borderId="34" xfId="258" applyNumberFormat="1" applyFont="1" applyBorder="1" applyAlignment="1">
      <alignment horizontal="center" vertical="top"/>
    </xf>
    <xf numFmtId="164" fontId="31" fillId="0" borderId="34" xfId="258" applyNumberFormat="1" applyFont="1" applyBorder="1" applyAlignment="1">
      <alignment vertical="top"/>
    </xf>
    <xf numFmtId="164" fontId="31" fillId="0" borderId="32" xfId="258" applyNumberFormat="1" applyFont="1" applyBorder="1" applyAlignment="1">
      <alignment vertical="top"/>
    </xf>
    <xf numFmtId="0" fontId="39" fillId="22" borderId="34" xfId="0" applyFont="1" applyFill="1" applyBorder="1" applyAlignment="1">
      <alignment horizontal="center" vertical="top"/>
    </xf>
    <xf numFmtId="0" fontId="39" fillId="22" borderId="33" xfId="0" applyFont="1" applyFill="1" applyBorder="1" applyAlignment="1">
      <alignment horizontal="center" vertical="top"/>
    </xf>
    <xf numFmtId="0" fontId="39" fillId="22" borderId="32" xfId="0" applyFont="1" applyFill="1" applyBorder="1" applyAlignment="1">
      <alignment horizontal="center" vertical="top"/>
    </xf>
    <xf numFmtId="0" fontId="39" fillId="0" borderId="32" xfId="0" applyFont="1" applyBorder="1" applyAlignment="1">
      <alignment horizontal="center" vertical="top"/>
    </xf>
    <xf numFmtId="0" fontId="31" fillId="0" borderId="13" xfId="258" applyFont="1" applyBorder="1" applyAlignment="1">
      <alignment vertical="top"/>
    </xf>
    <xf numFmtId="164" fontId="31" fillId="0" borderId="46" xfId="258" applyNumberFormat="1" applyFont="1" applyBorder="1" applyAlignment="1">
      <alignment horizontal="center" vertical="top"/>
    </xf>
    <xf numFmtId="164" fontId="31" fillId="21" borderId="51" xfId="262" applyNumberFormat="1" applyFont="1" applyFill="1" applyBorder="1" applyAlignment="1">
      <alignment horizontal="center" vertical="top"/>
    </xf>
    <xf numFmtId="164" fontId="31" fillId="21" borderId="26" xfId="262" applyNumberFormat="1" applyFont="1" applyFill="1" applyBorder="1" applyAlignment="1">
      <alignment horizontal="center" vertical="top"/>
    </xf>
    <xf numFmtId="0" fontId="39" fillId="21" borderId="34" xfId="0" applyFont="1" applyFill="1" applyBorder="1" applyAlignment="1">
      <alignment horizontal="center" vertical="top"/>
    </xf>
    <xf numFmtId="0" fontId="39" fillId="21" borderId="33" xfId="0" applyFont="1" applyFill="1" applyBorder="1" applyAlignment="1">
      <alignment horizontal="center" vertical="top"/>
    </xf>
    <xf numFmtId="0" fontId="31" fillId="21" borderId="34" xfId="258" applyFont="1" applyFill="1" applyBorder="1" applyAlignment="1">
      <alignment horizontal="center" vertical="top"/>
    </xf>
    <xf numFmtId="0" fontId="31" fillId="21" borderId="32" xfId="258" applyFont="1" applyFill="1" applyBorder="1" applyAlignment="1">
      <alignment horizontal="center" vertical="top"/>
    </xf>
    <xf numFmtId="164" fontId="31" fillId="21" borderId="13" xfId="258" applyNumberFormat="1" applyFont="1" applyFill="1" applyBorder="1" applyAlignment="1">
      <alignment horizontal="center" vertical="top"/>
    </xf>
    <xf numFmtId="164" fontId="31" fillId="21" borderId="34" xfId="258" applyNumberFormat="1" applyFont="1" applyFill="1" applyBorder="1" applyAlignment="1">
      <alignment horizontal="center" vertical="top"/>
    </xf>
    <xf numFmtId="164" fontId="31" fillId="21" borderId="32" xfId="258" applyNumberFormat="1" applyFont="1" applyFill="1" applyBorder="1" applyAlignment="1">
      <alignment horizontal="center" vertical="top"/>
    </xf>
    <xf numFmtId="0" fontId="39" fillId="21" borderId="32" xfId="0" applyFont="1" applyFill="1" applyBorder="1" applyAlignment="1">
      <alignment horizontal="center" vertical="top"/>
    </xf>
    <xf numFmtId="0" fontId="31" fillId="21" borderId="13" xfId="258" applyFont="1" applyFill="1" applyBorder="1" applyAlignment="1">
      <alignment vertical="top"/>
    </xf>
    <xf numFmtId="164" fontId="31" fillId="0" borderId="51" xfId="262" applyNumberFormat="1" applyFont="1" applyBorder="1" applyAlignment="1">
      <alignment horizontal="center" vertical="top"/>
    </xf>
    <xf numFmtId="164" fontId="31" fillId="0" borderId="26" xfId="262" applyNumberFormat="1" applyFont="1" applyBorder="1" applyAlignment="1">
      <alignment horizontal="center" vertical="top"/>
    </xf>
    <xf numFmtId="164" fontId="31" fillId="21" borderId="42" xfId="258" applyNumberFormat="1" applyFont="1" applyFill="1" applyBorder="1" applyAlignment="1">
      <alignment horizontal="center" vertical="top"/>
    </xf>
    <xf numFmtId="164" fontId="31" fillId="21" borderId="45" xfId="258" applyNumberFormat="1" applyFont="1" applyFill="1" applyBorder="1" applyAlignment="1">
      <alignment horizontal="center" vertical="top"/>
    </xf>
    <xf numFmtId="0" fontId="31" fillId="21" borderId="42" xfId="258" applyFont="1" applyFill="1" applyBorder="1" applyAlignment="1">
      <alignment vertical="top"/>
    </xf>
    <xf numFmtId="0" fontId="31" fillId="21" borderId="45" xfId="258" applyFont="1" applyFill="1" applyBorder="1" applyAlignment="1">
      <alignment horizontal="center" vertical="top"/>
    </xf>
    <xf numFmtId="0" fontId="31" fillId="0" borderId="0" xfId="258" applyFont="1" applyAlignment="1">
      <alignment horizontal="center" vertical="top"/>
    </xf>
    <xf numFmtId="166" fontId="30" fillId="22" borderId="27" xfId="0" applyNumberFormat="1" applyFont="1" applyFill="1" applyBorder="1" applyAlignment="1">
      <alignment horizontal="left" vertical="top"/>
    </xf>
    <xf numFmtId="166" fontId="30" fillId="0" borderId="27" xfId="0" applyNumberFormat="1" applyFont="1" applyBorder="1" applyAlignment="1">
      <alignment horizontal="left" vertical="top"/>
    </xf>
    <xf numFmtId="164" fontId="39" fillId="0" borderId="20" xfId="0" applyNumberFormat="1" applyFont="1" applyBorder="1" applyAlignment="1">
      <alignment horizontal="center" vertical="top"/>
    </xf>
    <xf numFmtId="0" fontId="31" fillId="22" borderId="0" xfId="0" applyFont="1" applyFill="1" applyAlignment="1">
      <alignment horizontal="center" vertical="top" wrapText="1"/>
    </xf>
    <xf numFmtId="1" fontId="30" fillId="22" borderId="23" xfId="258" applyNumberFormat="1" applyFont="1" applyFill="1" applyBorder="1" applyAlignment="1">
      <alignment vertical="top" wrapText="1"/>
    </xf>
    <xf numFmtId="1" fontId="31" fillId="0" borderId="20" xfId="258" applyNumberFormat="1" applyFont="1" applyBorder="1" applyAlignment="1">
      <alignment horizontal="left" vertical="top"/>
    </xf>
    <xf numFmtId="1" fontId="31" fillId="0" borderId="27" xfId="258" applyNumberFormat="1" applyFont="1" applyBorder="1" applyAlignment="1">
      <alignment horizontal="left" vertical="top"/>
    </xf>
    <xf numFmtId="166" fontId="30" fillId="0" borderId="27" xfId="258" applyNumberFormat="1" applyFont="1" applyBorder="1" applyAlignment="1">
      <alignment horizontal="left" vertical="top"/>
    </xf>
    <xf numFmtId="166" fontId="30" fillId="0" borderId="27" xfId="258" applyNumberFormat="1" applyFont="1" applyBorder="1" applyAlignment="1">
      <alignment horizontal="right" vertical="top"/>
    </xf>
    <xf numFmtId="0" fontId="30" fillId="0" borderId="0" xfId="0" applyFont="1" applyAlignment="1">
      <alignment horizontal="left" vertical="top"/>
    </xf>
    <xf numFmtId="0" fontId="30" fillId="0" borderId="33" xfId="258" applyFont="1" applyBorder="1" applyAlignment="1">
      <alignment horizontal="center" vertical="top" wrapText="1"/>
    </xf>
    <xf numFmtId="0" fontId="30" fillId="0" borderId="42" xfId="258" applyFont="1" applyBorder="1" applyAlignment="1">
      <alignment horizontal="center" vertical="top" wrapText="1"/>
    </xf>
    <xf numFmtId="0" fontId="30" fillId="0" borderId="33" xfId="284" applyFont="1" applyBorder="1" applyAlignment="1">
      <alignment horizontal="center" vertical="top" wrapText="1"/>
    </xf>
    <xf numFmtId="0" fontId="30" fillId="0" borderId="45" xfId="258" applyFont="1" applyBorder="1" applyAlignment="1">
      <alignment horizontal="center" vertical="top" wrapText="1"/>
    </xf>
    <xf numFmtId="0" fontId="30" fillId="22" borderId="45" xfId="258" applyFont="1" applyFill="1" applyBorder="1" applyAlignment="1">
      <alignment horizontal="center" vertical="top" wrapText="1"/>
    </xf>
    <xf numFmtId="0" fontId="30" fillId="22" borderId="42" xfId="258" applyFont="1" applyFill="1" applyBorder="1" applyAlignment="1">
      <alignment horizontal="center" vertical="top" wrapText="1"/>
    </xf>
    <xf numFmtId="0" fontId="78" fillId="27" borderId="20" xfId="0" applyFont="1" applyFill="1" applyBorder="1" applyAlignment="1">
      <alignment horizontal="center" vertical="top" wrapText="1"/>
    </xf>
    <xf numFmtId="0" fontId="78" fillId="27" borderId="46" xfId="0" applyFont="1" applyFill="1" applyBorder="1" applyAlignment="1">
      <alignment horizontal="center" vertical="top" wrapText="1"/>
    </xf>
    <xf numFmtId="1" fontId="30" fillId="0" borderId="46" xfId="258" applyNumberFormat="1" applyFont="1" applyBorder="1" applyAlignment="1">
      <alignment horizontal="center" vertical="top"/>
    </xf>
    <xf numFmtId="0" fontId="39" fillId="0" borderId="26" xfId="0" applyFont="1" applyBorder="1" applyAlignment="1">
      <alignment horizontal="center" vertical="top"/>
    </xf>
    <xf numFmtId="0" fontId="39" fillId="0" borderId="23" xfId="0" applyFont="1" applyBorder="1" applyAlignment="1">
      <alignment horizontal="center" vertical="top"/>
    </xf>
    <xf numFmtId="164" fontId="31" fillId="0" borderId="51" xfId="258" applyNumberFormat="1" applyFont="1" applyBorder="1" applyAlignment="1">
      <alignment horizontal="center" vertical="top"/>
    </xf>
    <xf numFmtId="164" fontId="31" fillId="0" borderId="26" xfId="258" applyNumberFormat="1" applyFont="1" applyBorder="1" applyAlignment="1">
      <alignment horizontal="center" vertical="top"/>
    </xf>
    <xf numFmtId="164" fontId="31" fillId="0" borderId="26" xfId="258" applyNumberFormat="1" applyFont="1" applyBorder="1" applyAlignment="1">
      <alignment vertical="top"/>
    </xf>
    <xf numFmtId="164" fontId="31" fillId="0" borderId="25" xfId="258" applyNumberFormat="1" applyFont="1" applyBorder="1" applyAlignment="1">
      <alignment vertical="top"/>
    </xf>
    <xf numFmtId="0" fontId="39" fillId="0" borderId="25" xfId="0" applyFont="1" applyBorder="1" applyAlignment="1">
      <alignment horizontal="center" vertical="top"/>
    </xf>
    <xf numFmtId="0" fontId="31" fillId="0" borderId="25" xfId="258" applyFont="1" applyBorder="1" applyAlignment="1">
      <alignment horizontal="center" vertical="top"/>
    </xf>
    <xf numFmtId="0" fontId="31" fillId="0" borderId="51" xfId="258" applyFont="1" applyBorder="1" applyAlignment="1">
      <alignment vertical="top"/>
    </xf>
    <xf numFmtId="0" fontId="40" fillId="0" borderId="33" xfId="0" applyFont="1" applyBorder="1" applyAlignment="1">
      <alignment horizontal="center" vertical="top"/>
    </xf>
    <xf numFmtId="0" fontId="78" fillId="0" borderId="33" xfId="0" applyFont="1" applyBorder="1" applyAlignment="1">
      <alignment horizontal="center" vertical="top" wrapText="1"/>
    </xf>
    <xf numFmtId="1" fontId="30" fillId="0" borderId="33" xfId="258" applyNumberFormat="1" applyFont="1" applyBorder="1" applyAlignment="1">
      <alignment horizontal="center" vertical="top"/>
    </xf>
    <xf numFmtId="0" fontId="30" fillId="0" borderId="45" xfId="0" applyFont="1" applyBorder="1" applyAlignment="1">
      <alignment horizontal="left" vertical="top"/>
    </xf>
    <xf numFmtId="0" fontId="30" fillId="0" borderId="42" xfId="0" applyFont="1" applyBorder="1" applyAlignment="1">
      <alignment horizontal="left" vertical="top"/>
    </xf>
    <xf numFmtId="0" fontId="111" fillId="37" borderId="0" xfId="0" applyFont="1" applyFill="1" applyAlignment="1">
      <alignment vertical="center"/>
    </xf>
    <xf numFmtId="0" fontId="30" fillId="0" borderId="27" xfId="0" applyFont="1" applyBorder="1" applyAlignment="1">
      <alignment vertical="top"/>
    </xf>
    <xf numFmtId="166" fontId="30" fillId="0" borderId="0" xfId="0" applyNumberFormat="1" applyFont="1" applyAlignment="1">
      <alignment vertical="top"/>
    </xf>
    <xf numFmtId="0" fontId="111" fillId="37" borderId="0" xfId="0" applyFont="1" applyFill="1" applyAlignment="1">
      <alignment vertical="top"/>
    </xf>
    <xf numFmtId="166" fontId="30" fillId="22" borderId="0" xfId="0" applyNumberFormat="1" applyFont="1" applyFill="1" applyAlignment="1">
      <alignment vertical="top"/>
    </xf>
    <xf numFmtId="0" fontId="31" fillId="22" borderId="20" xfId="0" applyFont="1" applyFill="1" applyBorder="1" applyAlignment="1">
      <alignment vertical="top"/>
    </xf>
    <xf numFmtId="0" fontId="30" fillId="0" borderId="33" xfId="0" applyFont="1" applyBorder="1" applyAlignment="1">
      <alignment horizontal="center" vertical="top"/>
    </xf>
    <xf numFmtId="0" fontId="30" fillId="0" borderId="0" xfId="0" applyFont="1" applyAlignment="1">
      <alignment vertical="top"/>
    </xf>
    <xf numFmtId="0" fontId="30" fillId="0" borderId="0" xfId="0" applyFont="1" applyAlignment="1">
      <alignment horizontal="center" vertical="top"/>
    </xf>
    <xf numFmtId="0" fontId="30" fillId="22" borderId="0" xfId="0" applyFont="1" applyFill="1" applyAlignment="1">
      <alignment horizontal="center" vertical="top"/>
    </xf>
    <xf numFmtId="0" fontId="111" fillId="22" borderId="0" xfId="0" applyFont="1" applyFill="1" applyAlignment="1">
      <alignment vertical="top"/>
    </xf>
    <xf numFmtId="0" fontId="30" fillId="0" borderId="0" xfId="258" applyFont="1" applyAlignment="1">
      <alignment horizontal="center" vertical="top"/>
    </xf>
    <xf numFmtId="0" fontId="40" fillId="0" borderId="0" xfId="0" applyFont="1" applyAlignment="1">
      <alignment vertical="top"/>
    </xf>
    <xf numFmtId="0" fontId="40" fillId="0" borderId="0" xfId="0" applyFont="1" applyAlignment="1">
      <alignment horizontal="left" vertical="top"/>
    </xf>
    <xf numFmtId="0" fontId="30" fillId="0" borderId="20" xfId="284" applyFont="1" applyBorder="1" applyAlignment="1">
      <alignment horizontal="center" vertical="top" textRotation="90"/>
    </xf>
    <xf numFmtId="0" fontId="30" fillId="0" borderId="0" xfId="284" applyFont="1" applyAlignment="1">
      <alignment horizontal="center" vertical="top" textRotation="90"/>
    </xf>
    <xf numFmtId="166" fontId="30" fillId="0" borderId="0" xfId="0" applyNumberFormat="1" applyFont="1" applyAlignment="1">
      <alignment horizontal="left" vertical="top"/>
    </xf>
    <xf numFmtId="1" fontId="31" fillId="22" borderId="27" xfId="258" applyNumberFormat="1" applyFont="1" applyFill="1" applyBorder="1" applyAlignment="1">
      <alignment horizontal="center" vertical="top"/>
    </xf>
    <xf numFmtId="0" fontId="30" fillId="0" borderId="13" xfId="0" applyFont="1" applyBorder="1" applyAlignment="1">
      <alignment horizontal="center" vertical="top"/>
    </xf>
    <xf numFmtId="164" fontId="31" fillId="0" borderId="13" xfId="258" applyNumberFormat="1" applyFont="1" applyBorder="1" applyAlignment="1">
      <alignment vertical="top"/>
    </xf>
    <xf numFmtId="164" fontId="31" fillId="0" borderId="42" xfId="262" applyNumberFormat="1" applyFont="1" applyBorder="1" applyAlignment="1">
      <alignment horizontal="center" vertical="top"/>
    </xf>
    <xf numFmtId="164" fontId="31" fillId="0" borderId="45" xfId="262" applyNumberFormat="1" applyFont="1" applyBorder="1" applyAlignment="1">
      <alignment horizontal="center" vertical="top"/>
    </xf>
    <xf numFmtId="164" fontId="31" fillId="0" borderId="45" xfId="258" applyNumberFormat="1" applyFont="1" applyBorder="1" applyAlignment="1">
      <alignment horizontal="center" vertical="top"/>
    </xf>
    <xf numFmtId="0" fontId="31" fillId="0" borderId="42" xfId="258" applyFont="1" applyBorder="1" applyAlignment="1">
      <alignment vertical="top"/>
    </xf>
    <xf numFmtId="164" fontId="31" fillId="0" borderId="13" xfId="262" applyNumberFormat="1" applyFont="1" applyBorder="1" applyAlignment="1">
      <alignment vertical="top"/>
    </xf>
    <xf numFmtId="164" fontId="31" fillId="21" borderId="13" xfId="262" applyNumberFormat="1" applyFont="1" applyFill="1" applyBorder="1" applyAlignment="1">
      <alignment vertical="top"/>
    </xf>
    <xf numFmtId="0" fontId="30" fillId="0" borderId="0" xfId="284" applyFont="1" applyAlignment="1">
      <alignment horizontal="left" vertical="top" wrapText="1"/>
    </xf>
    <xf numFmtId="0" fontId="30" fillId="0" borderId="0" xfId="258" applyFont="1" applyAlignment="1">
      <alignment horizontal="left"/>
    </xf>
    <xf numFmtId="0" fontId="31" fillId="0" borderId="20" xfId="258" applyFont="1" applyBorder="1" applyAlignment="1">
      <alignment horizontal="center" vertical="center"/>
    </xf>
    <xf numFmtId="0" fontId="31" fillId="0" borderId="27" xfId="258" applyFont="1" applyBorder="1" applyAlignment="1">
      <alignment horizontal="left" vertical="center"/>
    </xf>
    <xf numFmtId="0" fontId="30" fillId="22" borderId="13" xfId="258" applyFont="1" applyFill="1" applyBorder="1" applyAlignment="1">
      <alignment horizontal="center" vertical="center"/>
    </xf>
    <xf numFmtId="0" fontId="30" fillId="0" borderId="13" xfId="258" applyFont="1" applyBorder="1" applyAlignment="1">
      <alignment horizontal="right" vertical="center"/>
    </xf>
    <xf numFmtId="0" fontId="30" fillId="0" borderId="13" xfId="0" applyFont="1" applyBorder="1" applyAlignment="1">
      <alignment horizontal="left" vertical="top" wrapText="1"/>
    </xf>
    <xf numFmtId="0" fontId="31" fillId="0" borderId="13" xfId="0" applyFont="1" applyBorder="1" applyAlignment="1">
      <alignment horizontal="left" wrapText="1"/>
    </xf>
    <xf numFmtId="0" fontId="30" fillId="0" borderId="13" xfId="0" applyFont="1" applyBorder="1" applyAlignment="1">
      <alignment horizontal="left" wrapText="1"/>
    </xf>
    <xf numFmtId="0" fontId="30" fillId="0" borderId="13" xfId="258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3" xfId="0" applyFont="1" applyBorder="1" applyAlignment="1">
      <alignment horizontal="left" vertical="center" wrapText="1"/>
    </xf>
    <xf numFmtId="0" fontId="40" fillId="0" borderId="13" xfId="0" applyFont="1" applyBorder="1" applyAlignment="1">
      <alignment horizontal="center"/>
    </xf>
    <xf numFmtId="0" fontId="40" fillId="0" borderId="13" xfId="0" applyFont="1" applyBorder="1"/>
    <xf numFmtId="0" fontId="31" fillId="0" borderId="26" xfId="258" applyFont="1" applyBorder="1" applyAlignment="1">
      <alignment horizontal="center" vertical="center"/>
    </xf>
    <xf numFmtId="0" fontId="31" fillId="0" borderId="25" xfId="258" applyFont="1" applyBorder="1" applyAlignment="1">
      <alignment horizontal="center" vertical="center"/>
    </xf>
    <xf numFmtId="0" fontId="31" fillId="0" borderId="25" xfId="258" applyFont="1" applyBorder="1" applyAlignment="1">
      <alignment horizontal="left" vertical="center"/>
    </xf>
    <xf numFmtId="0" fontId="31" fillId="0" borderId="13" xfId="0" applyFont="1" applyBorder="1" applyAlignment="1">
      <alignment wrapText="1"/>
    </xf>
    <xf numFmtId="0" fontId="30" fillId="0" borderId="42" xfId="258" applyFont="1" applyBorder="1" applyAlignment="1">
      <alignment horizontal="center" vertical="center"/>
    </xf>
    <xf numFmtId="0" fontId="31" fillId="0" borderId="27" xfId="0" applyFont="1" applyBorder="1" applyAlignment="1">
      <alignment horizontal="left" vertical="top" wrapText="1"/>
    </xf>
    <xf numFmtId="0" fontId="31" fillId="0" borderId="0" xfId="284" applyFont="1" applyAlignment="1">
      <alignment horizontal="left" vertical="top" wrapText="1"/>
    </xf>
    <xf numFmtId="0" fontId="31" fillId="0" borderId="23" xfId="284" applyFont="1" applyBorder="1" applyAlignment="1">
      <alignment horizontal="left" vertical="top" wrapText="1"/>
    </xf>
    <xf numFmtId="164" fontId="30" fillId="0" borderId="37" xfId="284" applyNumberFormat="1" applyFont="1" applyBorder="1" applyAlignment="1">
      <alignment horizontal="center" vertical="top"/>
    </xf>
    <xf numFmtId="0" fontId="39" fillId="0" borderId="27" xfId="0" applyFont="1" applyBorder="1" applyAlignment="1">
      <alignment horizontal="left" vertical="top" wrapText="1"/>
    </xf>
    <xf numFmtId="0" fontId="31" fillId="0" borderId="23" xfId="284" applyFont="1" applyBorder="1" applyAlignment="1">
      <alignment horizontal="center" vertical="top" wrapText="1"/>
    </xf>
    <xf numFmtId="0" fontId="31" fillId="0" borderId="25" xfId="284" applyFont="1" applyBorder="1" applyAlignment="1">
      <alignment horizontal="center" vertical="top" wrapText="1"/>
    </xf>
    <xf numFmtId="0" fontId="31" fillId="0" borderId="44" xfId="284" applyFont="1" applyBorder="1" applyAlignment="1">
      <alignment horizontal="left" vertical="top" wrapText="1"/>
    </xf>
    <xf numFmtId="0" fontId="39" fillId="22" borderId="27" xfId="0" applyFont="1" applyFill="1" applyBorder="1" applyAlignment="1">
      <alignment horizontal="left" vertical="top"/>
    </xf>
    <xf numFmtId="0" fontId="111" fillId="0" borderId="0" xfId="0" applyFont="1"/>
    <xf numFmtId="0" fontId="87" fillId="22" borderId="0" xfId="0" applyFont="1" applyFill="1" applyAlignment="1">
      <alignment vertical="top"/>
    </xf>
    <xf numFmtId="164" fontId="31" fillId="0" borderId="26" xfId="0" applyNumberFormat="1" applyFont="1" applyBorder="1" applyAlignment="1">
      <alignment vertical="top"/>
    </xf>
    <xf numFmtId="164" fontId="31" fillId="0" borderId="23" xfId="0" applyNumberFormat="1" applyFont="1" applyBorder="1" applyAlignment="1">
      <alignment vertical="top"/>
    </xf>
    <xf numFmtId="0" fontId="30" fillId="0" borderId="32" xfId="0" applyFont="1" applyBorder="1" applyAlignment="1">
      <alignment vertical="top"/>
    </xf>
    <xf numFmtId="0" fontId="30" fillId="22" borderId="0" xfId="284" applyFont="1" applyFill="1" applyAlignment="1">
      <alignment vertical="top" textRotation="90"/>
    </xf>
    <xf numFmtId="164" fontId="30" fillId="22" borderId="36" xfId="284" applyNumberFormat="1" applyFont="1" applyFill="1" applyBorder="1" applyAlignment="1">
      <alignment vertical="top"/>
    </xf>
    <xf numFmtId="164" fontId="30" fillId="22" borderId="35" xfId="284" applyNumberFormat="1" applyFont="1" applyFill="1" applyBorder="1" applyAlignment="1">
      <alignment vertical="top"/>
    </xf>
    <xf numFmtId="164" fontId="30" fillId="22" borderId="37" xfId="284" applyNumberFormat="1" applyFont="1" applyFill="1" applyBorder="1" applyAlignment="1">
      <alignment vertical="top"/>
    </xf>
    <xf numFmtId="164" fontId="30" fillId="22" borderId="57" xfId="284" applyNumberFormat="1" applyFont="1" applyFill="1" applyBorder="1" applyAlignment="1">
      <alignment vertical="top"/>
    </xf>
    <xf numFmtId="164" fontId="30" fillId="22" borderId="34" xfId="284" applyNumberFormat="1" applyFont="1" applyFill="1" applyBorder="1" applyAlignment="1">
      <alignment vertical="top"/>
    </xf>
    <xf numFmtId="164" fontId="30" fillId="22" borderId="32" xfId="284" applyNumberFormat="1" applyFont="1" applyFill="1" applyBorder="1" applyAlignment="1">
      <alignment vertical="top"/>
    </xf>
    <xf numFmtId="164" fontId="30" fillId="22" borderId="33" xfId="284" applyNumberFormat="1" applyFont="1" applyFill="1" applyBorder="1" applyAlignment="1">
      <alignment vertical="top"/>
    </xf>
    <xf numFmtId="164" fontId="30" fillId="22" borderId="13" xfId="284" applyNumberFormat="1" applyFont="1" applyFill="1" applyBorder="1" applyAlignment="1">
      <alignment vertical="top"/>
    </xf>
    <xf numFmtId="164" fontId="30" fillId="22" borderId="30" xfId="284" applyNumberFormat="1" applyFont="1" applyFill="1" applyBorder="1" applyAlignment="1">
      <alignment vertical="top"/>
    </xf>
    <xf numFmtId="164" fontId="30" fillId="22" borderId="28" xfId="284" applyNumberFormat="1" applyFont="1" applyFill="1" applyBorder="1" applyAlignment="1">
      <alignment vertical="top"/>
    </xf>
    <xf numFmtId="164" fontId="30" fillId="22" borderId="29" xfId="284" applyNumberFormat="1" applyFont="1" applyFill="1" applyBorder="1" applyAlignment="1">
      <alignment vertical="top"/>
    </xf>
    <xf numFmtId="164" fontId="30" fillId="22" borderId="31" xfId="284" applyNumberFormat="1" applyFont="1" applyFill="1" applyBorder="1" applyAlignment="1">
      <alignment vertical="top"/>
    </xf>
    <xf numFmtId="164" fontId="30" fillId="22" borderId="48" xfId="284" applyNumberFormat="1" applyFont="1" applyFill="1" applyBorder="1" applyAlignment="1">
      <alignment horizontal="center" vertical="top"/>
    </xf>
    <xf numFmtId="164" fontId="30" fillId="22" borderId="48" xfId="284" applyNumberFormat="1" applyFont="1" applyFill="1" applyBorder="1" applyAlignment="1">
      <alignment vertical="top"/>
    </xf>
    <xf numFmtId="0" fontId="31" fillId="22" borderId="48" xfId="272" applyFont="1" applyFill="1" applyBorder="1" applyAlignment="1">
      <alignment vertical="top"/>
    </xf>
    <xf numFmtId="166" fontId="40" fillId="0" borderId="44" xfId="0" applyNumberFormat="1" applyFont="1" applyBorder="1" applyAlignment="1">
      <alignment horizontal="left" vertical="top"/>
    </xf>
    <xf numFmtId="0" fontId="40" fillId="0" borderId="43" xfId="0" applyFont="1" applyBorder="1" applyAlignment="1">
      <alignment horizontal="left" vertical="top"/>
    </xf>
    <xf numFmtId="166" fontId="40" fillId="0" borderId="43" xfId="0" applyNumberFormat="1" applyFont="1" applyBorder="1" applyAlignment="1">
      <alignment horizontal="left" vertical="top"/>
    </xf>
    <xf numFmtId="0" fontId="39" fillId="0" borderId="20" xfId="0" applyFont="1" applyBorder="1"/>
    <xf numFmtId="0" fontId="39" fillId="0" borderId="27" xfId="0" applyFont="1" applyBorder="1"/>
    <xf numFmtId="0" fontId="39" fillId="0" borderId="25" xfId="0" applyFont="1" applyBorder="1"/>
    <xf numFmtId="164" fontId="30" fillId="0" borderId="41" xfId="284" applyNumberFormat="1" applyFont="1" applyBorder="1" applyAlignment="1">
      <alignment horizontal="center" vertical="center"/>
    </xf>
    <xf numFmtId="164" fontId="78" fillId="24" borderId="58" xfId="284" applyNumberFormat="1" applyFont="1" applyFill="1" applyBorder="1" applyAlignment="1">
      <alignment horizontal="center" vertical="center"/>
    </xf>
    <xf numFmtId="164" fontId="30" fillId="0" borderId="60" xfId="284" applyNumberFormat="1" applyFont="1" applyBorder="1" applyAlignment="1">
      <alignment horizontal="center" vertical="center"/>
    </xf>
    <xf numFmtId="164" fontId="30" fillId="0" borderId="59" xfId="284" applyNumberFormat="1" applyFont="1" applyBorder="1" applyAlignment="1">
      <alignment horizontal="center" vertical="center"/>
    </xf>
    <xf numFmtId="164" fontId="30" fillId="0" borderId="58" xfId="284" applyNumberFormat="1" applyFont="1" applyBorder="1" applyAlignment="1">
      <alignment horizontal="center" vertical="center"/>
    </xf>
    <xf numFmtId="164" fontId="30" fillId="0" borderId="21" xfId="284" applyNumberFormat="1" applyFont="1" applyBorder="1" applyAlignment="1">
      <alignment horizontal="center" vertical="center"/>
    </xf>
    <xf numFmtId="164" fontId="39" fillId="0" borderId="0" xfId="0" applyNumberFormat="1" applyFont="1" applyAlignment="1">
      <alignment vertical="top"/>
    </xf>
    <xf numFmtId="0" fontId="87" fillId="0" borderId="0" xfId="0" applyFont="1" applyAlignment="1">
      <alignment vertical="top"/>
    </xf>
    <xf numFmtId="0" fontId="39" fillId="0" borderId="0" xfId="0" applyFont="1" applyAlignment="1">
      <alignment horizontal="left" vertical="top"/>
    </xf>
    <xf numFmtId="0" fontId="39" fillId="0" borderId="27" xfId="0" applyFont="1" applyBorder="1" applyAlignment="1">
      <alignment horizontal="left" vertical="top"/>
    </xf>
    <xf numFmtId="166" fontId="40" fillId="0" borderId="27" xfId="0" applyNumberFormat="1" applyFont="1" applyBorder="1" applyAlignment="1">
      <alignment horizontal="left" vertical="top"/>
    </xf>
    <xf numFmtId="0" fontId="39" fillId="22" borderId="0" xfId="0" applyFont="1" applyFill="1" applyAlignment="1">
      <alignment horizontal="left" vertical="top"/>
    </xf>
    <xf numFmtId="164" fontId="39" fillId="0" borderId="26" xfId="0" applyNumberFormat="1" applyFont="1" applyBorder="1" applyAlignment="1">
      <alignment vertical="top"/>
    </xf>
    <xf numFmtId="0" fontId="39" fillId="22" borderId="23" xfId="0" applyFont="1" applyFill="1" applyBorder="1" applyAlignment="1">
      <alignment horizontal="left" vertical="top"/>
    </xf>
    <xf numFmtId="0" fontId="39" fillId="0" borderId="25" xfId="0" applyFont="1" applyBorder="1" applyAlignment="1">
      <alignment vertical="top"/>
    </xf>
    <xf numFmtId="0" fontId="31" fillId="22" borderId="20" xfId="283" applyFont="1" applyFill="1" applyBorder="1" applyAlignment="1">
      <alignment vertical="top"/>
    </xf>
    <xf numFmtId="0" fontId="31" fillId="22" borderId="27" xfId="283" applyFont="1" applyFill="1" applyBorder="1" applyAlignment="1">
      <alignment vertical="top"/>
    </xf>
    <xf numFmtId="0" fontId="39" fillId="0" borderId="26" xfId="0" applyFont="1" applyBorder="1" applyAlignment="1">
      <alignment vertical="top"/>
    </xf>
    <xf numFmtId="0" fontId="40" fillId="0" borderId="13" xfId="0" applyFont="1" applyBorder="1" applyAlignment="1">
      <alignment horizontal="center" vertical="top"/>
    </xf>
    <xf numFmtId="164" fontId="30" fillId="0" borderId="41" xfId="284" applyNumberFormat="1" applyFont="1" applyBorder="1" applyAlignment="1">
      <alignment horizontal="center" vertical="top"/>
    </xf>
    <xf numFmtId="164" fontId="30" fillId="0" borderId="36" xfId="284" applyNumberFormat="1" applyFont="1" applyBorder="1" applyAlignment="1">
      <alignment vertical="top"/>
    </xf>
    <xf numFmtId="164" fontId="30" fillId="0" borderId="35" xfId="284" applyNumberFormat="1" applyFont="1" applyBorder="1" applyAlignment="1">
      <alignment vertical="top"/>
    </xf>
    <xf numFmtId="164" fontId="30" fillId="0" borderId="37" xfId="284" applyNumberFormat="1" applyFont="1" applyBorder="1" applyAlignment="1">
      <alignment vertical="top"/>
    </xf>
    <xf numFmtId="164" fontId="30" fillId="0" borderId="35" xfId="284" applyNumberFormat="1" applyFont="1" applyBorder="1" applyAlignment="1">
      <alignment horizontal="center" vertical="top"/>
    </xf>
    <xf numFmtId="164" fontId="78" fillId="24" borderId="58" xfId="284" applyNumberFormat="1" applyFont="1" applyFill="1" applyBorder="1" applyAlignment="1">
      <alignment horizontal="center" vertical="top"/>
    </xf>
    <xf numFmtId="164" fontId="30" fillId="0" borderId="34" xfId="284" applyNumberFormat="1" applyFont="1" applyBorder="1" applyAlignment="1">
      <alignment vertical="top"/>
    </xf>
    <xf numFmtId="164" fontId="30" fillId="0" borderId="32" xfId="284" applyNumberFormat="1" applyFont="1" applyBorder="1" applyAlignment="1">
      <alignment vertical="top"/>
    </xf>
    <xf numFmtId="164" fontId="30" fillId="0" borderId="33" xfId="284" applyNumberFormat="1" applyFont="1" applyBorder="1" applyAlignment="1">
      <alignment vertical="top"/>
    </xf>
    <xf numFmtId="164" fontId="30" fillId="0" borderId="33" xfId="284" applyNumberFormat="1" applyFont="1" applyBorder="1" applyAlignment="1">
      <alignment horizontal="center" vertical="top"/>
    </xf>
    <xf numFmtId="164" fontId="30" fillId="0" borderId="32" xfId="284" applyNumberFormat="1" applyFont="1" applyBorder="1" applyAlignment="1">
      <alignment horizontal="center" vertical="top"/>
    </xf>
    <xf numFmtId="164" fontId="30" fillId="0" borderId="60" xfId="284" applyNumberFormat="1" applyFont="1" applyBorder="1" applyAlignment="1">
      <alignment horizontal="center" vertical="top"/>
    </xf>
    <xf numFmtId="164" fontId="30" fillId="0" borderId="30" xfId="284" applyNumberFormat="1" applyFont="1" applyBorder="1" applyAlignment="1">
      <alignment vertical="top"/>
    </xf>
    <xf numFmtId="164" fontId="30" fillId="0" borderId="28" xfId="284" applyNumberFormat="1" applyFont="1" applyBorder="1" applyAlignment="1">
      <alignment vertical="top"/>
    </xf>
    <xf numFmtId="164" fontId="30" fillId="0" borderId="29" xfId="284" applyNumberFormat="1" applyFont="1" applyBorder="1" applyAlignment="1">
      <alignment vertical="top"/>
    </xf>
    <xf numFmtId="164" fontId="30" fillId="0" borderId="29" xfId="284" applyNumberFormat="1" applyFont="1" applyBorder="1" applyAlignment="1">
      <alignment horizontal="center" vertical="top"/>
    </xf>
    <xf numFmtId="164" fontId="30" fillId="0" borderId="28" xfId="284" applyNumberFormat="1" applyFont="1" applyBorder="1" applyAlignment="1">
      <alignment horizontal="center" vertical="top"/>
    </xf>
    <xf numFmtId="164" fontId="30" fillId="0" borderId="48" xfId="284" applyNumberFormat="1" applyFont="1" applyBorder="1" applyAlignment="1">
      <alignment vertical="top"/>
    </xf>
    <xf numFmtId="164" fontId="30" fillId="0" borderId="59" xfId="284" applyNumberFormat="1" applyFont="1" applyBorder="1" applyAlignment="1">
      <alignment horizontal="center" vertical="top"/>
    </xf>
    <xf numFmtId="0" fontId="39" fillId="0" borderId="46" xfId="0" applyFont="1" applyBorder="1" applyAlignment="1">
      <alignment vertical="top"/>
    </xf>
    <xf numFmtId="164" fontId="30" fillId="0" borderId="57" xfId="284" applyNumberFormat="1" applyFont="1" applyBorder="1" applyAlignment="1">
      <alignment horizontal="center" vertical="top"/>
    </xf>
    <xf numFmtId="164" fontId="30" fillId="0" borderId="13" xfId="284" applyNumberFormat="1" applyFont="1" applyBorder="1" applyAlignment="1">
      <alignment horizontal="center" vertical="top"/>
    </xf>
    <xf numFmtId="164" fontId="30" fillId="0" borderId="31" xfId="284" applyNumberFormat="1" applyFont="1" applyBorder="1" applyAlignment="1">
      <alignment horizontal="center" vertical="top"/>
    </xf>
    <xf numFmtId="164" fontId="30" fillId="0" borderId="49" xfId="284" applyNumberFormat="1" applyFont="1" applyBorder="1" applyAlignment="1">
      <alignment vertical="top"/>
    </xf>
    <xf numFmtId="0" fontId="31" fillId="0" borderId="0" xfId="0" applyFont="1" applyAlignment="1">
      <alignment horizontal="right" vertical="top" wrapText="1"/>
    </xf>
    <xf numFmtId="0" fontId="40" fillId="22" borderId="44" xfId="0" applyFont="1" applyFill="1" applyBorder="1" applyAlignment="1">
      <alignment horizontal="left" vertical="top" wrapText="1"/>
    </xf>
    <xf numFmtId="0" fontId="39" fillId="0" borderId="46" xfId="0" applyFont="1" applyBorder="1"/>
    <xf numFmtId="0" fontId="39" fillId="0" borderId="13" xfId="0" applyFont="1" applyBorder="1"/>
    <xf numFmtId="0" fontId="39" fillId="0" borderId="23" xfId="0" applyFont="1" applyBorder="1" applyAlignment="1">
      <alignment vertical="top"/>
    </xf>
    <xf numFmtId="166" fontId="40" fillId="0" borderId="42" xfId="0" applyNumberFormat="1" applyFont="1" applyBorder="1" applyAlignment="1">
      <alignment horizontal="left" vertical="top"/>
    </xf>
    <xf numFmtId="0" fontId="40" fillId="0" borderId="51" xfId="0" applyFont="1" applyBorder="1" applyAlignment="1">
      <alignment horizontal="center" vertical="top"/>
    </xf>
    <xf numFmtId="0" fontId="39" fillId="0" borderId="41" xfId="0" applyFont="1" applyBorder="1" applyAlignment="1">
      <alignment vertical="top"/>
    </xf>
    <xf numFmtId="0" fontId="39" fillId="0" borderId="39" xfId="0" applyFont="1" applyBorder="1" applyAlignment="1">
      <alignment vertical="top"/>
    </xf>
    <xf numFmtId="0" fontId="39" fillId="0" borderId="52" xfId="0" applyFont="1" applyBorder="1" applyAlignment="1">
      <alignment vertical="top"/>
    </xf>
    <xf numFmtId="0" fontId="39" fillId="0" borderId="54" xfId="0" applyFont="1" applyBorder="1" applyAlignment="1">
      <alignment vertical="top"/>
    </xf>
    <xf numFmtId="0" fontId="39" fillId="0" borderId="34" xfId="0" applyFont="1" applyBorder="1" applyAlignment="1">
      <alignment vertical="top"/>
    </xf>
    <xf numFmtId="0" fontId="39" fillId="0" borderId="33" xfId="0" applyFont="1" applyBorder="1" applyAlignment="1">
      <alignment vertical="top"/>
    </xf>
    <xf numFmtId="0" fontId="39" fillId="0" borderId="32" xfId="0" applyFont="1" applyBorder="1" applyAlignment="1">
      <alignment vertical="top"/>
    </xf>
    <xf numFmtId="0" fontId="39" fillId="0" borderId="13" xfId="0" applyFont="1" applyBorder="1" applyAlignment="1">
      <alignment vertical="top"/>
    </xf>
    <xf numFmtId="0" fontId="39" fillId="0" borderId="17" xfId="0" applyFont="1" applyBorder="1" applyAlignment="1">
      <alignment vertical="top"/>
    </xf>
    <xf numFmtId="0" fontId="39" fillId="0" borderId="15" xfId="0" applyFont="1" applyBorder="1" applyAlignment="1">
      <alignment vertical="top"/>
    </xf>
    <xf numFmtId="0" fontId="39" fillId="0" borderId="53" xfId="0" applyFont="1" applyBorder="1" applyAlignment="1">
      <alignment vertical="top"/>
    </xf>
    <xf numFmtId="0" fontId="39" fillId="0" borderId="55" xfId="0" applyFont="1" applyBorder="1" applyAlignment="1">
      <alignment vertical="top"/>
    </xf>
    <xf numFmtId="0" fontId="31" fillId="0" borderId="39" xfId="272" applyFont="1" applyBorder="1" applyAlignment="1">
      <alignment vertical="top"/>
    </xf>
    <xf numFmtId="0" fontId="31" fillId="0" borderId="15" xfId="272" applyFont="1" applyBorder="1" applyAlignment="1">
      <alignment vertical="top"/>
    </xf>
    <xf numFmtId="0" fontId="40" fillId="0" borderId="0" xfId="0" applyFont="1" applyAlignment="1">
      <alignment horizontal="center" vertical="center"/>
    </xf>
    <xf numFmtId="0" fontId="39" fillId="0" borderId="32" xfId="0" applyFont="1" applyBorder="1"/>
    <xf numFmtId="166" fontId="40" fillId="0" borderId="45" xfId="0" applyNumberFormat="1" applyFont="1" applyBorder="1" applyAlignment="1">
      <alignment horizontal="left" vertical="top"/>
    </xf>
    <xf numFmtId="0" fontId="40" fillId="22" borderId="0" xfId="0" applyFont="1" applyFill="1" applyAlignment="1">
      <alignment horizontal="center"/>
    </xf>
    <xf numFmtId="166" fontId="40" fillId="22" borderId="0" xfId="0" applyNumberFormat="1" applyFont="1" applyFill="1" applyAlignment="1">
      <alignment horizontal="center"/>
    </xf>
    <xf numFmtId="0" fontId="39" fillId="0" borderId="33" xfId="0" applyFont="1" applyBorder="1"/>
    <xf numFmtId="0" fontId="39" fillId="22" borderId="33" xfId="0" applyFont="1" applyFill="1" applyBorder="1"/>
    <xf numFmtId="0" fontId="39" fillId="22" borderId="32" xfId="0" applyFont="1" applyFill="1" applyBorder="1"/>
    <xf numFmtId="0" fontId="39" fillId="22" borderId="13" xfId="0" applyFont="1" applyFill="1" applyBorder="1" applyAlignment="1">
      <alignment horizontal="center"/>
    </xf>
    <xf numFmtId="0" fontId="87" fillId="22" borderId="0" xfId="0" applyFont="1" applyFill="1" applyAlignment="1">
      <alignment horizontal="left"/>
    </xf>
    <xf numFmtId="0" fontId="39" fillId="0" borderId="0" xfId="0" applyFont="1" applyAlignment="1">
      <alignment horizontal="left"/>
    </xf>
    <xf numFmtId="0" fontId="39" fillId="0" borderId="14" xfId="0" applyFont="1" applyBorder="1" applyAlignment="1">
      <alignment horizontal="left" vertical="center" wrapText="1"/>
    </xf>
    <xf numFmtId="0" fontId="39" fillId="0" borderId="14" xfId="0" applyFont="1" applyBorder="1" applyAlignment="1">
      <alignment horizontal="center" vertical="center"/>
    </xf>
    <xf numFmtId="0" fontId="39" fillId="0" borderId="74" xfId="0" applyFont="1" applyBorder="1" applyAlignment="1">
      <alignment horizontal="left" vertical="center" wrapText="1"/>
    </xf>
    <xf numFmtId="0" fontId="40" fillId="0" borderId="74" xfId="0" applyFont="1" applyBorder="1" applyAlignment="1">
      <alignment horizontal="center" vertical="center"/>
    </xf>
    <xf numFmtId="0" fontId="39" fillId="0" borderId="79" xfId="0" applyFont="1" applyBorder="1" applyAlignment="1">
      <alignment horizontal="left" vertical="center" wrapText="1"/>
    </xf>
    <xf numFmtId="0" fontId="39" fillId="0" borderId="79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39" fillId="0" borderId="74" xfId="0" applyFont="1" applyBorder="1" applyAlignment="1">
      <alignment horizontal="center" vertical="center"/>
    </xf>
    <xf numFmtId="0" fontId="39" fillId="0" borderId="40" xfId="0" applyFont="1" applyBorder="1" applyAlignment="1">
      <alignment horizontal="left" vertical="center" wrapText="1"/>
    </xf>
    <xf numFmtId="0" fontId="39" fillId="0" borderId="40" xfId="0" applyFont="1" applyBorder="1" applyAlignment="1">
      <alignment horizontal="center" vertical="center"/>
    </xf>
    <xf numFmtId="169" fontId="40" fillId="0" borderId="80" xfId="0" applyNumberFormat="1" applyFont="1" applyBorder="1" applyAlignment="1">
      <alignment horizontal="center" vertical="center" wrapText="1"/>
    </xf>
    <xf numFmtId="166" fontId="39" fillId="0" borderId="0" xfId="272" applyNumberFormat="1" applyFont="1"/>
    <xf numFmtId="0" fontId="39" fillId="0" borderId="42" xfId="0" applyFont="1" applyBorder="1"/>
    <xf numFmtId="0" fontId="39" fillId="0" borderId="51" xfId="0" applyFont="1" applyBorder="1"/>
    <xf numFmtId="166" fontId="39" fillId="0" borderId="0" xfId="0" applyNumberFormat="1" applyFont="1"/>
    <xf numFmtId="0" fontId="39" fillId="0" borderId="44" xfId="272" applyFont="1" applyBorder="1"/>
    <xf numFmtId="0" fontId="39" fillId="0" borderId="43" xfId="272" applyFont="1" applyBorder="1"/>
    <xf numFmtId="166" fontId="30" fillId="0" borderId="44" xfId="284" applyNumberFormat="1" applyFont="1" applyBorder="1" applyAlignment="1">
      <alignment vertical="top"/>
    </xf>
    <xf numFmtId="166" fontId="30" fillId="0" borderId="43" xfId="284" applyNumberFormat="1" applyFont="1" applyBorder="1" applyAlignment="1">
      <alignment vertical="top"/>
    </xf>
    <xf numFmtId="166" fontId="30" fillId="0" borderId="0" xfId="284" applyNumberFormat="1" applyFont="1" applyAlignment="1">
      <alignment vertical="top"/>
    </xf>
    <xf numFmtId="166" fontId="30" fillId="0" borderId="45" xfId="284" applyNumberFormat="1" applyFont="1" applyBorder="1" applyAlignment="1">
      <alignment vertical="top"/>
    </xf>
    <xf numFmtId="166" fontId="39" fillId="0" borderId="44" xfId="272" applyNumberFormat="1" applyFont="1" applyBorder="1"/>
    <xf numFmtId="166" fontId="39" fillId="0" borderId="43" xfId="272" applyNumberFormat="1" applyFont="1" applyBorder="1"/>
    <xf numFmtId="0" fontId="39" fillId="0" borderId="22" xfId="272" applyFont="1" applyBorder="1" applyAlignment="1">
      <alignment horizontal="center" vertical="center"/>
    </xf>
    <xf numFmtId="0" fontId="39" fillId="0" borderId="22" xfId="272" applyFont="1" applyBorder="1" applyAlignment="1">
      <alignment vertical="center"/>
    </xf>
    <xf numFmtId="0" fontId="39" fillId="0" borderId="72" xfId="272" applyFont="1" applyBorder="1"/>
    <xf numFmtId="166" fontId="31" fillId="0" borderId="20" xfId="284" applyNumberFormat="1" applyFont="1" applyBorder="1" applyAlignment="1">
      <alignment vertical="top" wrapText="1"/>
    </xf>
    <xf numFmtId="166" fontId="31" fillId="0" borderId="0" xfId="284" applyNumberFormat="1" applyFont="1" applyAlignment="1">
      <alignment vertical="top" wrapText="1"/>
    </xf>
    <xf numFmtId="0" fontId="39" fillId="0" borderId="19" xfId="272" applyFont="1" applyBorder="1" applyAlignment="1">
      <alignment horizontal="center" vertical="center"/>
    </xf>
    <xf numFmtId="0" fontId="39" fillId="0" borderId="19" xfId="272" applyFont="1" applyBorder="1" applyAlignment="1">
      <alignment vertical="center"/>
    </xf>
    <xf numFmtId="0" fontId="39" fillId="0" borderId="73" xfId="272" applyFont="1" applyBorder="1"/>
    <xf numFmtId="166" fontId="31" fillId="0" borderId="27" xfId="284" applyNumberFormat="1" applyFont="1" applyBorder="1" applyAlignment="1">
      <alignment vertical="top" wrapText="1"/>
    </xf>
    <xf numFmtId="0" fontId="30" fillId="0" borderId="0" xfId="284" applyFont="1" applyAlignment="1">
      <alignment horizontal="center" vertical="center" wrapText="1"/>
    </xf>
    <xf numFmtId="0" fontId="40" fillId="0" borderId="0" xfId="272" applyFont="1" applyAlignment="1">
      <alignment horizontal="center" vertical="center"/>
    </xf>
    <xf numFmtId="0" fontId="40" fillId="0" borderId="13" xfId="272" applyFont="1" applyBorder="1" applyAlignment="1">
      <alignment horizontal="center" vertical="center"/>
    </xf>
    <xf numFmtId="166" fontId="30" fillId="0" borderId="34" xfId="284" applyNumberFormat="1" applyFont="1" applyBorder="1" applyAlignment="1">
      <alignment vertical="top" wrapText="1"/>
    </xf>
    <xf numFmtId="166" fontId="30" fillId="0" borderId="33" xfId="284" applyNumberFormat="1" applyFont="1" applyBorder="1" applyAlignment="1">
      <alignment vertical="top" wrapText="1"/>
    </xf>
    <xf numFmtId="166" fontId="30" fillId="0" borderId="32" xfId="284" applyNumberFormat="1" applyFont="1" applyBorder="1" applyAlignment="1">
      <alignment vertical="top" wrapText="1"/>
    </xf>
    <xf numFmtId="0" fontId="31" fillId="0" borderId="34" xfId="284" applyFont="1" applyBorder="1" applyAlignment="1">
      <alignment vertical="top" wrapText="1"/>
    </xf>
    <xf numFmtId="0" fontId="31" fillId="0" borderId="33" xfId="284" applyFont="1" applyBorder="1" applyAlignment="1">
      <alignment vertical="top" wrapText="1"/>
    </xf>
    <xf numFmtId="0" fontId="31" fillId="0" borderId="32" xfId="284" applyFont="1" applyBorder="1" applyAlignment="1">
      <alignment vertical="top" wrapText="1"/>
    </xf>
    <xf numFmtId="0" fontId="39" fillId="0" borderId="33" xfId="272" applyFont="1" applyBorder="1"/>
    <xf numFmtId="0" fontId="39" fillId="0" borderId="32" xfId="272" applyFont="1" applyBorder="1"/>
    <xf numFmtId="0" fontId="39" fillId="0" borderId="0" xfId="272" applyFont="1" applyAlignment="1">
      <alignment horizontal="center"/>
    </xf>
    <xf numFmtId="166" fontId="30" fillId="0" borderId="0" xfId="284" applyNumberFormat="1" applyFont="1" applyAlignment="1">
      <alignment horizontal="center" vertical="top" wrapText="1"/>
    </xf>
    <xf numFmtId="0" fontId="39" fillId="0" borderId="27" xfId="272" applyFont="1" applyBorder="1"/>
    <xf numFmtId="0" fontId="31" fillId="0" borderId="0" xfId="284" applyFont="1" applyAlignment="1">
      <alignment horizontal="right" vertical="center"/>
    </xf>
    <xf numFmtId="0" fontId="39" fillId="0" borderId="13" xfId="272" applyFont="1" applyBorder="1"/>
    <xf numFmtId="0" fontId="31" fillId="0" borderId="45" xfId="284" applyFont="1" applyBorder="1" applyAlignment="1">
      <alignment horizontal="left" vertical="top"/>
    </xf>
    <xf numFmtId="0" fontId="31" fillId="0" borderId="44" xfId="284" applyFont="1" applyBorder="1" applyAlignment="1">
      <alignment horizontal="left" vertical="top"/>
    </xf>
    <xf numFmtId="0" fontId="39" fillId="0" borderId="44" xfId="272" applyFont="1" applyBorder="1" applyAlignment="1">
      <alignment horizontal="left"/>
    </xf>
    <xf numFmtId="0" fontId="39" fillId="0" borderId="43" xfId="272" applyFont="1" applyBorder="1" applyAlignment="1">
      <alignment horizontal="left"/>
    </xf>
    <xf numFmtId="0" fontId="31" fillId="0" borderId="26" xfId="284" applyFont="1" applyBorder="1" applyAlignment="1">
      <alignment horizontal="left" vertical="top"/>
    </xf>
    <xf numFmtId="0" fontId="31" fillId="0" borderId="23" xfId="284" applyFont="1" applyBorder="1" applyAlignment="1">
      <alignment horizontal="left" vertical="top"/>
    </xf>
    <xf numFmtId="0" fontId="31" fillId="0" borderId="25" xfId="284" applyFont="1" applyBorder="1" applyAlignment="1">
      <alignment horizontal="left" vertical="top"/>
    </xf>
    <xf numFmtId="166" fontId="30" fillId="0" borderId="0" xfId="284" applyNumberFormat="1" applyFont="1" applyAlignment="1">
      <alignment vertical="center" wrapText="1"/>
    </xf>
    <xf numFmtId="166" fontId="30" fillId="0" borderId="0" xfId="284" applyNumberFormat="1" applyFont="1" applyAlignment="1">
      <alignment horizontal="center" vertical="center" textRotation="90"/>
    </xf>
    <xf numFmtId="166" fontId="30" fillId="0" borderId="45" xfId="284" applyNumberFormat="1" applyFont="1" applyBorder="1" applyAlignment="1">
      <alignment vertical="top" wrapText="1"/>
    </xf>
    <xf numFmtId="0" fontId="30" fillId="0" borderId="0" xfId="284" applyFont="1" applyAlignment="1">
      <alignment horizontal="center" vertical="center" textRotation="90"/>
    </xf>
    <xf numFmtId="1" fontId="31" fillId="0" borderId="0" xfId="284" applyNumberFormat="1" applyFont="1" applyAlignment="1">
      <alignment horizontal="center" vertical="center" wrapText="1"/>
    </xf>
    <xf numFmtId="0" fontId="31" fillId="0" borderId="0" xfId="284" applyFont="1" applyAlignment="1">
      <alignment vertical="center"/>
    </xf>
    <xf numFmtId="166" fontId="30" fillId="0" borderId="20" xfId="284" applyNumberFormat="1" applyFont="1" applyBorder="1" applyAlignment="1">
      <alignment vertical="top" wrapText="1"/>
    </xf>
    <xf numFmtId="0" fontId="31" fillId="0" borderId="0" xfId="256" applyFont="1"/>
    <xf numFmtId="0" fontId="31" fillId="0" borderId="0" xfId="284" applyFont="1" applyAlignment="1">
      <alignment horizontal="left" vertical="center"/>
    </xf>
    <xf numFmtId="0" fontId="31" fillId="0" borderId="0" xfId="284" applyFont="1" applyAlignment="1">
      <alignment horizontal="left" vertical="center" wrapText="1"/>
    </xf>
    <xf numFmtId="0" fontId="31" fillId="0" borderId="23" xfId="284" applyFont="1" applyBorder="1" applyAlignment="1">
      <alignment horizontal="left" vertical="center" wrapText="1"/>
    </xf>
    <xf numFmtId="0" fontId="31" fillId="0" borderId="23" xfId="284" applyFont="1" applyBorder="1" applyAlignment="1">
      <alignment horizontal="left" vertical="center"/>
    </xf>
    <xf numFmtId="166" fontId="53" fillId="0" borderId="0" xfId="284" applyNumberFormat="1" applyFont="1" applyAlignment="1">
      <alignment horizontal="left" vertical="top" wrapText="1"/>
    </xf>
    <xf numFmtId="166" fontId="31" fillId="0" borderId="0" xfId="256" applyNumberFormat="1" applyFont="1"/>
    <xf numFmtId="0" fontId="31" fillId="0" borderId="0" xfId="256" applyFont="1" applyAlignment="1">
      <alignment horizontal="center" vertical="top"/>
    </xf>
    <xf numFmtId="0" fontId="31" fillId="0" borderId="0" xfId="256" applyFont="1" applyAlignment="1">
      <alignment vertical="center"/>
    </xf>
    <xf numFmtId="0" fontId="31" fillId="0" borderId="23" xfId="256" applyFont="1" applyBorder="1"/>
    <xf numFmtId="0" fontId="31" fillId="0" borderId="44" xfId="256" applyFont="1" applyBorder="1" applyAlignment="1">
      <alignment horizontal="left" vertical="top" wrapText="1"/>
    </xf>
    <xf numFmtId="0" fontId="31" fillId="0" borderId="0" xfId="256" applyFont="1" applyAlignment="1">
      <alignment horizontal="left" vertical="top" wrapText="1"/>
    </xf>
    <xf numFmtId="0" fontId="31" fillId="0" borderId="23" xfId="256" applyFont="1" applyBorder="1" applyAlignment="1">
      <alignment horizontal="center"/>
    </xf>
    <xf numFmtId="0" fontId="31" fillId="0" borderId="23" xfId="256" applyFont="1" applyBorder="1" applyAlignment="1">
      <alignment horizontal="center" wrapText="1"/>
    </xf>
    <xf numFmtId="1" fontId="31" fillId="0" borderId="44" xfId="256" applyNumberFormat="1" applyFont="1" applyBorder="1" applyAlignment="1">
      <alignment horizontal="left" vertical="center" wrapText="1"/>
    </xf>
    <xf numFmtId="1" fontId="31" fillId="0" borderId="0" xfId="256" applyNumberFormat="1" applyFont="1" applyAlignment="1">
      <alignment horizontal="left" vertical="center" wrapText="1"/>
    </xf>
    <xf numFmtId="0" fontId="31" fillId="0" borderId="23" xfId="256" applyFont="1" applyBorder="1" applyAlignment="1">
      <alignment horizontal="left"/>
    </xf>
    <xf numFmtId="0" fontId="31" fillId="0" borderId="0" xfId="256" applyFont="1" applyAlignment="1">
      <alignment vertical="top"/>
    </xf>
    <xf numFmtId="0" fontId="31" fillId="0" borderId="27" xfId="256" applyFont="1" applyBorder="1"/>
    <xf numFmtId="0" fontId="31" fillId="0" borderId="0" xfId="256" applyFont="1" applyAlignment="1">
      <alignment vertical="top" wrapText="1"/>
    </xf>
    <xf numFmtId="0" fontId="31" fillId="0" borderId="25" xfId="256" applyFont="1" applyBorder="1"/>
    <xf numFmtId="0" fontId="31" fillId="0" borderId="44" xfId="256" applyFont="1" applyBorder="1" applyAlignment="1">
      <alignment vertical="top"/>
    </xf>
    <xf numFmtId="0" fontId="31" fillId="0" borderId="44" xfId="256" applyFont="1" applyBorder="1" applyAlignment="1">
      <alignment vertical="top" wrapText="1"/>
    </xf>
    <xf numFmtId="0" fontId="31" fillId="0" borderId="43" xfId="256" applyFont="1" applyBorder="1"/>
    <xf numFmtId="0" fontId="31" fillId="0" borderId="0" xfId="256" applyFont="1" applyAlignment="1">
      <alignment horizontal="left"/>
    </xf>
    <xf numFmtId="0" fontId="31" fillId="0" borderId="0" xfId="256" applyFont="1" applyAlignment="1">
      <alignment wrapText="1"/>
    </xf>
    <xf numFmtId="0" fontId="30" fillId="0" borderId="45" xfId="256" applyFont="1" applyBorder="1"/>
    <xf numFmtId="0" fontId="31" fillId="0" borderId="44" xfId="256" applyFont="1" applyBorder="1"/>
    <xf numFmtId="0" fontId="31" fillId="0" borderId="44" xfId="256" applyFont="1" applyBorder="1" applyAlignment="1">
      <alignment horizontal="left"/>
    </xf>
    <xf numFmtId="0" fontId="31" fillId="0" borderId="20" xfId="256" applyFont="1" applyBorder="1"/>
    <xf numFmtId="1" fontId="31" fillId="0" borderId="0" xfId="256" applyNumberFormat="1" applyFont="1" applyAlignment="1">
      <alignment horizontal="center" vertical="center"/>
    </xf>
    <xf numFmtId="0" fontId="31" fillId="0" borderId="26" xfId="256" applyFont="1" applyBorder="1"/>
    <xf numFmtId="164" fontId="30" fillId="0" borderId="0" xfId="284" applyNumberFormat="1" applyFont="1" applyAlignment="1">
      <alignment horizontal="left" vertical="center"/>
    </xf>
    <xf numFmtId="164" fontId="31" fillId="0" borderId="44" xfId="256" applyNumberFormat="1" applyFont="1" applyBorder="1" applyAlignment="1">
      <alignment horizontal="left" vertical="top"/>
    </xf>
    <xf numFmtId="164" fontId="31" fillId="0" borderId="0" xfId="284" applyNumberFormat="1" applyFont="1" applyAlignment="1">
      <alignment horizontal="center" vertical="center" wrapText="1"/>
    </xf>
    <xf numFmtId="164" fontId="31" fillId="0" borderId="23" xfId="256" applyNumberFormat="1" applyFont="1" applyBorder="1"/>
    <xf numFmtId="164" fontId="31" fillId="0" borderId="0" xfId="256" applyNumberFormat="1" applyFont="1" applyAlignment="1">
      <alignment horizontal="left" vertical="center"/>
    </xf>
    <xf numFmtId="164" fontId="31" fillId="0" borderId="23" xfId="284" applyNumberFormat="1" applyFont="1" applyBorder="1" applyAlignment="1">
      <alignment horizontal="left" vertical="center" wrapText="1"/>
    </xf>
    <xf numFmtId="164" fontId="31" fillId="0" borderId="44" xfId="256" applyNumberFormat="1" applyFont="1" applyBorder="1" applyAlignment="1">
      <alignment horizontal="left" vertical="center"/>
    </xf>
    <xf numFmtId="164" fontId="31" fillId="0" borderId="23" xfId="284" applyNumberFormat="1" applyFont="1" applyBorder="1" applyAlignment="1">
      <alignment horizontal="center" vertical="center" wrapText="1"/>
    </xf>
    <xf numFmtId="164" fontId="31" fillId="0" borderId="0" xfId="256" applyNumberFormat="1" applyFont="1" applyAlignment="1">
      <alignment vertical="top"/>
    </xf>
    <xf numFmtId="164" fontId="31" fillId="0" borderId="44" xfId="256" applyNumberFormat="1" applyFont="1" applyBorder="1" applyAlignment="1">
      <alignment vertical="top"/>
    </xf>
    <xf numFmtId="164" fontId="31" fillId="0" borderId="0" xfId="256" applyNumberFormat="1" applyFont="1" applyAlignment="1">
      <alignment horizontal="center" vertical="center"/>
    </xf>
    <xf numFmtId="164" fontId="31" fillId="0" borderId="23" xfId="256" applyNumberFormat="1" applyFont="1" applyBorder="1" applyAlignment="1">
      <alignment horizontal="left" vertical="center"/>
    </xf>
    <xf numFmtId="164" fontId="53" fillId="0" borderId="0" xfId="284" applyNumberFormat="1" applyFont="1" applyAlignment="1">
      <alignment horizontal="left" vertical="center"/>
    </xf>
    <xf numFmtId="164" fontId="30" fillId="0" borderId="0" xfId="284" applyNumberFormat="1" applyFont="1" applyAlignment="1">
      <alignment vertical="center" wrapText="1"/>
    </xf>
    <xf numFmtId="164" fontId="31" fillId="0" borderId="0" xfId="256" applyNumberFormat="1" applyFont="1" applyAlignment="1">
      <alignment horizontal="left" vertical="top" wrapText="1"/>
    </xf>
    <xf numFmtId="164" fontId="31" fillId="0" borderId="0" xfId="284" applyNumberFormat="1" applyFont="1" applyAlignment="1">
      <alignment horizontal="center" vertical="top" wrapText="1"/>
    </xf>
    <xf numFmtId="164" fontId="31" fillId="0" borderId="0" xfId="256" applyNumberFormat="1" applyFont="1" applyAlignment="1">
      <alignment horizontal="left" vertical="center" wrapText="1"/>
    </xf>
    <xf numFmtId="164" fontId="31" fillId="0" borderId="0" xfId="284" applyNumberFormat="1" applyFont="1" applyAlignment="1">
      <alignment horizontal="left" vertical="center" wrapText="1"/>
    </xf>
    <xf numFmtId="164" fontId="31" fillId="0" borderId="0" xfId="0" applyNumberFormat="1" applyFont="1"/>
    <xf numFmtId="0" fontId="39" fillId="22" borderId="46" xfId="0" applyFont="1" applyFill="1" applyBorder="1"/>
    <xf numFmtId="164" fontId="39" fillId="0" borderId="20" xfId="0" applyNumberFormat="1" applyFont="1" applyBorder="1" applyAlignment="1">
      <alignment horizontal="left" vertical="top"/>
    </xf>
    <xf numFmtId="0" fontId="39" fillId="0" borderId="20" xfId="0" applyFont="1" applyBorder="1" applyAlignment="1">
      <alignment horizontal="left" vertical="top" wrapText="1"/>
    </xf>
    <xf numFmtId="164" fontId="39" fillId="0" borderId="20" xfId="0" applyNumberFormat="1" applyFont="1" applyBorder="1" applyAlignment="1">
      <alignment horizontal="left"/>
    </xf>
    <xf numFmtId="164" fontId="39" fillId="0" borderId="0" xfId="0" applyNumberFormat="1" applyFont="1" applyAlignment="1">
      <alignment horizontal="left"/>
    </xf>
    <xf numFmtId="164" fontId="39" fillId="22" borderId="20" xfId="0" applyNumberFormat="1" applyFont="1" applyFill="1" applyBorder="1" applyAlignment="1">
      <alignment horizontal="left"/>
    </xf>
    <xf numFmtId="0" fontId="39" fillId="22" borderId="0" xfId="0" applyFont="1" applyFill="1" applyAlignment="1">
      <alignment horizontal="left"/>
    </xf>
    <xf numFmtId="0" fontId="39" fillId="22" borderId="0" xfId="0" applyFont="1" applyFill="1" applyAlignment="1">
      <alignment horizontal="right"/>
    </xf>
    <xf numFmtId="166" fontId="40" fillId="0" borderId="27" xfId="0" applyNumberFormat="1" applyFont="1" applyBorder="1"/>
    <xf numFmtId="0" fontId="39" fillId="22" borderId="20" xfId="0" applyFont="1" applyFill="1" applyBorder="1" applyAlignment="1">
      <alignment horizontal="left" vertical="top"/>
    </xf>
    <xf numFmtId="0" fontId="39" fillId="22" borderId="27" xfId="0" applyFont="1" applyFill="1" applyBorder="1"/>
    <xf numFmtId="0" fontId="39" fillId="22" borderId="26" xfId="0" applyFont="1" applyFill="1" applyBorder="1"/>
    <xf numFmtId="0" fontId="39" fillId="22" borderId="23" xfId="0" applyFont="1" applyFill="1" applyBorder="1"/>
    <xf numFmtId="0" fontId="39" fillId="0" borderId="26" xfId="0" applyFont="1" applyBorder="1" applyAlignment="1">
      <alignment horizontal="left" vertical="top"/>
    </xf>
    <xf numFmtId="0" fontId="39" fillId="0" borderId="23" xfId="0" applyFont="1" applyBorder="1" applyAlignment="1">
      <alignment horizontal="left" vertical="top"/>
    </xf>
    <xf numFmtId="0" fontId="39" fillId="0" borderId="25" xfId="0" applyFont="1" applyBorder="1" applyAlignment="1">
      <alignment horizontal="left" vertical="top"/>
    </xf>
    <xf numFmtId="0" fontId="39" fillId="0" borderId="26" xfId="0" applyFont="1" applyBorder="1" applyAlignment="1">
      <alignment horizontal="left" vertical="top" wrapText="1"/>
    </xf>
    <xf numFmtId="0" fontId="40" fillId="22" borderId="13" xfId="0" applyFont="1" applyFill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/>
    </xf>
    <xf numFmtId="0" fontId="30" fillId="0" borderId="46" xfId="284" applyFont="1" applyBorder="1" applyAlignment="1">
      <alignment vertical="center" textRotation="90"/>
    </xf>
    <xf numFmtId="164" fontId="30" fillId="0" borderId="54" xfId="284" applyNumberFormat="1" applyFont="1" applyBorder="1" applyAlignment="1">
      <alignment horizontal="center" vertical="top"/>
    </xf>
    <xf numFmtId="0" fontId="39" fillId="0" borderId="38" xfId="0" applyFont="1" applyBorder="1"/>
    <xf numFmtId="0" fontId="39" fillId="0" borderId="56" xfId="0" applyFont="1" applyBorder="1"/>
    <xf numFmtId="164" fontId="30" fillId="0" borderId="55" xfId="284" applyNumberFormat="1" applyFont="1" applyBorder="1" applyAlignment="1">
      <alignment horizontal="center" vertical="top"/>
    </xf>
    <xf numFmtId="0" fontId="39" fillId="0" borderId="14" xfId="0" applyFont="1" applyBorder="1"/>
    <xf numFmtId="0" fontId="39" fillId="0" borderId="79" xfId="0" applyFont="1" applyBorder="1"/>
    <xf numFmtId="0" fontId="39" fillId="0" borderId="18" xfId="0" applyFont="1" applyBorder="1"/>
    <xf numFmtId="0" fontId="31" fillId="0" borderId="47" xfId="272" applyFont="1" applyBorder="1"/>
    <xf numFmtId="0" fontId="30" fillId="0" borderId="44" xfId="258" applyFont="1" applyBorder="1" applyAlignment="1">
      <alignment horizontal="center" vertical="top" wrapText="1"/>
    </xf>
    <xf numFmtId="166" fontId="30" fillId="22" borderId="44" xfId="0" applyNumberFormat="1" applyFont="1" applyFill="1" applyBorder="1" applyAlignment="1">
      <alignment horizontal="left" vertical="top"/>
    </xf>
    <xf numFmtId="0" fontId="30" fillId="0" borderId="42" xfId="0" applyFont="1" applyBorder="1" applyAlignment="1">
      <alignment horizontal="center" vertical="center"/>
    </xf>
    <xf numFmtId="0" fontId="30" fillId="0" borderId="42" xfId="0" applyFont="1" applyBorder="1" applyAlignment="1">
      <alignment horizontal="left" vertical="top" wrapText="1"/>
    </xf>
    <xf numFmtId="0" fontId="30" fillId="0" borderId="13" xfId="0" applyFont="1" applyBorder="1" applyAlignment="1">
      <alignment horizontal="right" vertical="center"/>
    </xf>
    <xf numFmtId="0" fontId="30" fillId="22" borderId="42" xfId="258" applyFont="1" applyFill="1" applyBorder="1" applyAlignment="1">
      <alignment horizontal="center" vertical="center"/>
    </xf>
    <xf numFmtId="0" fontId="31" fillId="0" borderId="20" xfId="267" applyFont="1" applyBorder="1" applyAlignment="1">
      <alignment horizontal="center" vertical="top" wrapText="1"/>
    </xf>
    <xf numFmtId="0" fontId="31" fillId="0" borderId="87" xfId="267" applyFont="1" applyBorder="1" applyAlignment="1">
      <alignment horizontal="center" vertical="top" wrapText="1"/>
    </xf>
    <xf numFmtId="0" fontId="31" fillId="0" borderId="19" xfId="0" applyFont="1" applyBorder="1" applyAlignment="1">
      <alignment vertical="top"/>
    </xf>
    <xf numFmtId="0" fontId="31" fillId="0" borderId="20" xfId="267" applyFont="1" applyBorder="1" applyAlignment="1">
      <alignment horizontal="center" vertical="top"/>
    </xf>
    <xf numFmtId="0" fontId="31" fillId="0" borderId="0" xfId="267" applyFont="1" applyAlignment="1">
      <alignment vertical="top"/>
    </xf>
    <xf numFmtId="0" fontId="31" fillId="0" borderId="27" xfId="267" applyFont="1" applyBorder="1" applyAlignment="1">
      <alignment vertical="top"/>
    </xf>
    <xf numFmtId="0" fontId="31" fillId="0" borderId="19" xfId="267" applyFont="1" applyBorder="1" applyAlignment="1">
      <alignment vertical="top" wrapText="1"/>
    </xf>
    <xf numFmtId="0" fontId="31" fillId="0" borderId="22" xfId="0" applyFont="1" applyBorder="1" applyAlignment="1">
      <alignment horizontal="center" vertical="top"/>
    </xf>
    <xf numFmtId="166" fontId="31" fillId="0" borderId="22" xfId="267" applyNumberFormat="1" applyFont="1" applyBorder="1" applyAlignment="1">
      <alignment horizontal="left" vertical="top"/>
    </xf>
    <xf numFmtId="0" fontId="31" fillId="0" borderId="0" xfId="267" applyFont="1" applyAlignment="1">
      <alignment vertical="top" wrapText="1"/>
    </xf>
    <xf numFmtId="0" fontId="31" fillId="0" borderId="27" xfId="267" applyFont="1" applyBorder="1" applyAlignment="1">
      <alignment vertical="top" wrapText="1"/>
    </xf>
    <xf numFmtId="0" fontId="39" fillId="0" borderId="26" xfId="0" applyFont="1" applyBorder="1" applyAlignment="1">
      <alignment vertical="top" wrapText="1"/>
    </xf>
    <xf numFmtId="0" fontId="31" fillId="0" borderId="26" xfId="267" applyFont="1" applyBorder="1" applyAlignment="1">
      <alignment horizontal="center" vertical="top" wrapText="1"/>
    </xf>
    <xf numFmtId="0" fontId="31" fillId="0" borderId="23" xfId="267" applyFont="1" applyBorder="1" applyAlignment="1">
      <alignment vertical="top" wrapText="1"/>
    </xf>
    <xf numFmtId="0" fontId="31" fillId="0" borderId="25" xfId="267" applyFont="1" applyBorder="1" applyAlignment="1">
      <alignment vertical="top" wrapText="1"/>
    </xf>
    <xf numFmtId="164" fontId="31" fillId="21" borderId="34" xfId="262" applyNumberFormat="1" applyFont="1" applyFill="1" applyBorder="1" applyAlignment="1">
      <alignment vertical="top"/>
    </xf>
    <xf numFmtId="0" fontId="30" fillId="0" borderId="51" xfId="267" applyFont="1" applyBorder="1" applyAlignment="1">
      <alignment horizontal="center" vertical="top" wrapText="1"/>
    </xf>
    <xf numFmtId="0" fontId="30" fillId="26" borderId="0" xfId="284" applyFont="1" applyFill="1" applyAlignment="1">
      <alignment vertical="center"/>
    </xf>
    <xf numFmtId="0" fontId="125" fillId="0" borderId="57" xfId="284" applyFont="1" applyBorder="1" applyAlignment="1">
      <alignment horizontal="center"/>
    </xf>
    <xf numFmtId="0" fontId="31" fillId="0" borderId="0" xfId="267" applyFont="1" applyAlignment="1">
      <alignment horizontal="center" vertical="top" wrapText="1"/>
    </xf>
    <xf numFmtId="0" fontId="31" fillId="0" borderId="0" xfId="267" applyFont="1" applyAlignment="1">
      <alignment horizontal="center" vertical="top"/>
    </xf>
    <xf numFmtId="166" fontId="31" fillId="0" borderId="27" xfId="267" applyNumberFormat="1" applyFont="1" applyBorder="1" applyAlignment="1">
      <alignment horizontal="left" vertical="top"/>
    </xf>
    <xf numFmtId="0" fontId="31" fillId="0" borderId="13" xfId="0" applyFont="1" applyBorder="1" applyAlignment="1">
      <alignment vertical="center" wrapText="1"/>
    </xf>
    <xf numFmtId="164" fontId="124" fillId="0" borderId="36" xfId="284" applyNumberFormat="1" applyFont="1" applyBorder="1" applyAlignment="1">
      <alignment vertical="top"/>
    </xf>
    <xf numFmtId="164" fontId="124" fillId="0" borderId="37" xfId="284" applyNumberFormat="1" applyFont="1" applyBorder="1" applyAlignment="1">
      <alignment vertical="top"/>
    </xf>
    <xf numFmtId="0" fontId="126" fillId="38" borderId="0" xfId="284" applyFont="1" applyFill="1" applyAlignment="1">
      <alignment horizontal="left" vertical="center"/>
    </xf>
    <xf numFmtId="0" fontId="11" fillId="0" borderId="42" xfId="272" applyFont="1" applyBorder="1" applyAlignment="1">
      <alignment horizontal="center"/>
    </xf>
    <xf numFmtId="0" fontId="11" fillId="0" borderId="51" xfId="272" applyFont="1" applyBorder="1"/>
    <xf numFmtId="0" fontId="124" fillId="0" borderId="0" xfId="0" applyFont="1" applyAlignment="1">
      <alignment vertical="top"/>
    </xf>
    <xf numFmtId="168" fontId="124" fillId="0" borderId="33" xfId="259" applyNumberFormat="1" applyFont="1" applyBorder="1" applyAlignment="1">
      <alignment vertical="center"/>
    </xf>
    <xf numFmtId="168" fontId="124" fillId="0" borderId="50" xfId="259" applyNumberFormat="1" applyFont="1" applyBorder="1" applyAlignment="1">
      <alignment vertical="center"/>
    </xf>
    <xf numFmtId="0" fontId="138" fillId="0" borderId="0" xfId="0" applyFont="1" applyAlignment="1">
      <alignment wrapText="1"/>
    </xf>
    <xf numFmtId="0" fontId="94" fillId="0" borderId="13" xfId="0" applyFont="1" applyBorder="1"/>
    <xf numFmtId="0" fontId="110" fillId="0" borderId="66" xfId="0" applyFont="1" applyBorder="1"/>
    <xf numFmtId="0" fontId="110" fillId="0" borderId="67" xfId="0" applyFont="1" applyBorder="1"/>
    <xf numFmtId="0" fontId="94" fillId="0" borderId="88" xfId="0" applyFont="1" applyBorder="1"/>
    <xf numFmtId="0" fontId="0" fillId="0" borderId="67" xfId="0" applyBorder="1"/>
    <xf numFmtId="0" fontId="94" fillId="0" borderId="99" xfId="0" applyFont="1" applyBorder="1"/>
    <xf numFmtId="0" fontId="94" fillId="0" borderId="31" xfId="0" applyFont="1" applyBorder="1"/>
    <xf numFmtId="0" fontId="0" fillId="0" borderId="68" xfId="0" applyBorder="1"/>
    <xf numFmtId="0" fontId="0" fillId="38" borderId="0" xfId="0" applyFill="1"/>
    <xf numFmtId="0" fontId="40" fillId="0" borderId="27" xfId="0" applyFont="1" applyBorder="1" applyAlignment="1">
      <alignment horizontal="left" vertical="top"/>
    </xf>
    <xf numFmtId="166" fontId="40" fillId="22" borderId="0" xfId="0" applyNumberFormat="1" applyFont="1" applyFill="1" applyAlignment="1">
      <alignment horizontal="left" vertical="top"/>
    </xf>
    <xf numFmtId="164" fontId="30" fillId="0" borderId="21" xfId="284" applyNumberFormat="1" applyFont="1" applyBorder="1" applyAlignment="1">
      <alignment horizontal="center" vertical="top"/>
    </xf>
    <xf numFmtId="0" fontId="124" fillId="0" borderId="0" xfId="284" applyFont="1" applyAlignment="1">
      <alignment horizontal="left" vertical="center"/>
    </xf>
    <xf numFmtId="0" fontId="130" fillId="0" borderId="0" xfId="0" applyFont="1"/>
    <xf numFmtId="169" fontId="30" fillId="0" borderId="45" xfId="284" applyNumberFormat="1" applyFont="1" applyBorder="1" applyAlignment="1">
      <alignment horizontal="left" vertical="top"/>
    </xf>
    <xf numFmtId="169" fontId="30" fillId="0" borderId="44" xfId="284" applyNumberFormat="1" applyFont="1" applyBorder="1" applyAlignment="1">
      <alignment horizontal="left" vertical="top"/>
    </xf>
    <xf numFmtId="0" fontId="31" fillId="0" borderId="20" xfId="284" applyFont="1" applyBorder="1" applyAlignment="1">
      <alignment horizontal="left" vertical="top" wrapText="1"/>
    </xf>
    <xf numFmtId="0" fontId="31" fillId="0" borderId="27" xfId="284" applyFont="1" applyBorder="1" applyAlignment="1">
      <alignment horizontal="left" vertical="top" wrapText="1"/>
    </xf>
    <xf numFmtId="0" fontId="30" fillId="0" borderId="44" xfId="284" applyFont="1" applyBorder="1" applyAlignment="1">
      <alignment horizontal="left" vertical="top"/>
    </xf>
    <xf numFmtId="0" fontId="31" fillId="0" borderId="33" xfId="284" applyFont="1" applyBorder="1" applyAlignment="1">
      <alignment horizontal="center" vertical="top"/>
    </xf>
    <xf numFmtId="0" fontId="30" fillId="0" borderId="37" xfId="284" applyFont="1" applyBorder="1" applyAlignment="1">
      <alignment horizontal="center" vertical="top"/>
    </xf>
    <xf numFmtId="0" fontId="30" fillId="0" borderId="26" xfId="272" applyFont="1" applyBorder="1" applyAlignment="1">
      <alignment horizontal="center" vertical="top" wrapText="1"/>
    </xf>
    <xf numFmtId="0" fontId="30" fillId="0" borderId="23" xfId="272" applyFont="1" applyBorder="1" applyAlignment="1">
      <alignment horizontal="center" vertical="top" wrapText="1"/>
    </xf>
    <xf numFmtId="0" fontId="30" fillId="0" borderId="33" xfId="272" applyFont="1" applyBorder="1" applyAlignment="1">
      <alignment horizontal="center" vertical="top" wrapText="1"/>
    </xf>
    <xf numFmtId="166" fontId="30" fillId="0" borderId="27" xfId="284" applyNumberFormat="1" applyFont="1" applyBorder="1" applyAlignment="1">
      <alignment horizontal="left" vertical="top" wrapText="1"/>
    </xf>
    <xf numFmtId="0" fontId="31" fillId="0" borderId="26" xfId="284" applyFont="1" applyBorder="1" applyAlignment="1">
      <alignment horizontal="left" vertical="top" wrapText="1"/>
    </xf>
    <xf numFmtId="0" fontId="31" fillId="0" borderId="25" xfId="284" applyFont="1" applyBorder="1" applyAlignment="1">
      <alignment horizontal="left" vertical="top" wrapText="1"/>
    </xf>
    <xf numFmtId="0" fontId="31" fillId="0" borderId="26" xfId="272" applyFont="1" applyBorder="1" applyAlignment="1">
      <alignment horizontal="left" vertical="top" wrapText="1"/>
    </xf>
    <xf numFmtId="0" fontId="31" fillId="0" borderId="25" xfId="272" applyFont="1" applyBorder="1" applyAlignment="1">
      <alignment horizontal="left" vertical="top" wrapText="1"/>
    </xf>
    <xf numFmtId="166" fontId="31" fillId="0" borderId="27" xfId="284" applyNumberFormat="1" applyFont="1" applyBorder="1" applyAlignment="1">
      <alignment horizontal="left" vertical="top" wrapText="1"/>
    </xf>
    <xf numFmtId="164" fontId="30" fillId="0" borderId="48" xfId="284" applyNumberFormat="1" applyFont="1" applyBorder="1" applyAlignment="1">
      <alignment horizontal="center" vertical="top"/>
    </xf>
    <xf numFmtId="0" fontId="21" fillId="0" borderId="0" xfId="272" applyFont="1"/>
    <xf numFmtId="0" fontId="31" fillId="0" borderId="23" xfId="283" applyFont="1" applyBorder="1"/>
    <xf numFmtId="0" fontId="31" fillId="0" borderId="44" xfId="272" applyFont="1" applyBorder="1"/>
    <xf numFmtId="165" fontId="31" fillId="0" borderId="0" xfId="284" applyNumberFormat="1" applyFont="1" applyAlignment="1">
      <alignment vertical="top"/>
    </xf>
    <xf numFmtId="0" fontId="31" fillId="0" borderId="27" xfId="272" applyFont="1" applyBorder="1"/>
    <xf numFmtId="0" fontId="30" fillId="0" borderId="0" xfId="272" applyFont="1"/>
    <xf numFmtId="0" fontId="30" fillId="0" borderId="23" xfId="272" applyFont="1" applyBorder="1"/>
    <xf numFmtId="0" fontId="31" fillId="0" borderId="25" xfId="272" applyFont="1" applyBorder="1"/>
    <xf numFmtId="0" fontId="23" fillId="0" borderId="57" xfId="284" applyFont="1" applyBorder="1" applyAlignment="1">
      <alignment horizontal="center"/>
    </xf>
    <xf numFmtId="169" fontId="30" fillId="0" borderId="27" xfId="284" applyNumberFormat="1" applyFont="1" applyBorder="1" applyAlignment="1">
      <alignment horizontal="left" vertical="top"/>
    </xf>
    <xf numFmtId="166" fontId="31" fillId="0" borderId="0" xfId="272" applyNumberFormat="1" applyFont="1" applyAlignment="1">
      <alignment vertical="top" wrapText="1"/>
    </xf>
    <xf numFmtId="169" fontId="30" fillId="0" borderId="0" xfId="284" applyNumberFormat="1" applyFont="1" applyAlignment="1">
      <alignment vertical="top"/>
    </xf>
    <xf numFmtId="166" fontId="30" fillId="22" borderId="0" xfId="259" applyNumberFormat="1" applyFont="1" applyFill="1" applyAlignment="1">
      <alignment horizontal="center" vertical="center"/>
    </xf>
    <xf numFmtId="0" fontId="92" fillId="0" borderId="0" xfId="0" applyFont="1" applyAlignment="1">
      <alignment vertical="top"/>
    </xf>
    <xf numFmtId="2" fontId="135" fillId="0" borderId="0" xfId="255" applyNumberFormat="1" applyFont="1" applyAlignment="1">
      <alignment horizontal="center"/>
    </xf>
    <xf numFmtId="0" fontId="111" fillId="0" borderId="120" xfId="255" applyFont="1" applyBorder="1" applyAlignment="1">
      <alignment horizontal="center"/>
    </xf>
    <xf numFmtId="0" fontId="111" fillId="0" borderId="121" xfId="255" applyFont="1" applyBorder="1" applyAlignment="1">
      <alignment horizontal="center"/>
    </xf>
    <xf numFmtId="0" fontId="111" fillId="0" borderId="122" xfId="255" applyFont="1" applyBorder="1" applyAlignment="1">
      <alignment horizontal="center"/>
    </xf>
    <xf numFmtId="0" fontId="111" fillId="0" borderId="0" xfId="255" applyFont="1"/>
    <xf numFmtId="0" fontId="31" fillId="0" borderId="33" xfId="0" applyFont="1" applyBorder="1" applyAlignment="1">
      <alignment vertical="top"/>
    </xf>
    <xf numFmtId="0" fontId="111" fillId="0" borderId="27" xfId="0" applyFont="1" applyBorder="1" applyAlignment="1">
      <alignment vertical="top" wrapText="1"/>
    </xf>
    <xf numFmtId="0" fontId="111" fillId="0" borderId="20" xfId="0" applyFont="1" applyBorder="1" applyAlignment="1">
      <alignment vertical="center" wrapText="1"/>
    </xf>
    <xf numFmtId="0" fontId="111" fillId="0" borderId="0" xfId="0" applyFont="1" applyAlignment="1">
      <alignment horizontal="center" vertical="center" wrapText="1"/>
    </xf>
    <xf numFmtId="0" fontId="111" fillId="0" borderId="20" xfId="0" applyFont="1" applyBorder="1"/>
    <xf numFmtId="164" fontId="111" fillId="0" borderId="0" xfId="0" applyNumberFormat="1" applyFont="1" applyAlignment="1">
      <alignment horizontal="center" vertical="top"/>
    </xf>
    <xf numFmtId="0" fontId="39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/>
    </xf>
    <xf numFmtId="0" fontId="116" fillId="0" borderId="0" xfId="0" applyFont="1" applyAlignment="1">
      <alignment horizontal="left" vertical="top"/>
    </xf>
    <xf numFmtId="0" fontId="111" fillId="0" borderId="0" xfId="0" applyFont="1" applyAlignment="1">
      <alignment horizontal="left" vertical="top"/>
    </xf>
    <xf numFmtId="164" fontId="39" fillId="0" borderId="0" xfId="0" applyNumberFormat="1" applyFont="1" applyAlignment="1">
      <alignment horizontal="left" vertical="top"/>
    </xf>
    <xf numFmtId="166" fontId="30" fillId="0" borderId="45" xfId="259" applyNumberFormat="1" applyFont="1" applyBorder="1" applyAlignment="1">
      <alignment horizontal="left" vertical="top" wrapText="1"/>
    </xf>
    <xf numFmtId="166" fontId="30" fillId="0" borderId="26" xfId="272" applyNumberFormat="1" applyFont="1" applyBorder="1" applyAlignment="1">
      <alignment horizontal="center" vertical="center" wrapText="1"/>
    </xf>
    <xf numFmtId="166" fontId="30" fillId="0" borderId="23" xfId="272" applyNumberFormat="1" applyFont="1" applyBorder="1" applyAlignment="1">
      <alignment horizontal="center" vertical="center" wrapText="1"/>
    </xf>
    <xf numFmtId="0" fontId="31" fillId="0" borderId="27" xfId="259" applyFont="1" applyBorder="1" applyAlignment="1">
      <alignment horizontal="left" vertical="top" wrapText="1"/>
    </xf>
    <xf numFmtId="166" fontId="128" fillId="0" borderId="0" xfId="0" applyNumberFormat="1" applyFont="1"/>
    <xf numFmtId="166" fontId="11" fillId="0" borderId="0" xfId="272" applyNumberFormat="1" applyFont="1"/>
    <xf numFmtId="0" fontId="30" fillId="0" borderId="32" xfId="284" applyFont="1" applyBorder="1" applyAlignment="1">
      <alignment horizontal="center" vertical="top" wrapText="1"/>
    </xf>
    <xf numFmtId="0" fontId="30" fillId="0" borderId="13" xfId="272" applyFont="1" applyBorder="1" applyAlignment="1">
      <alignment horizontal="center" vertical="top" wrapText="1"/>
    </xf>
    <xf numFmtId="0" fontId="124" fillId="0" borderId="57" xfId="284" applyFont="1" applyBorder="1" applyAlignment="1">
      <alignment vertical="top"/>
    </xf>
    <xf numFmtId="0" fontId="30" fillId="0" borderId="57" xfId="284" applyFont="1" applyBorder="1" applyAlignment="1">
      <alignment vertical="top"/>
    </xf>
    <xf numFmtId="0" fontId="30" fillId="0" borderId="45" xfId="284" applyFont="1" applyBorder="1" applyAlignment="1">
      <alignment horizontal="left" vertical="top"/>
    </xf>
    <xf numFmtId="49" fontId="31" fillId="0" borderId="20" xfId="284" applyNumberFormat="1" applyFont="1" applyBorder="1" applyAlignment="1">
      <alignment horizontal="center" vertical="top"/>
    </xf>
    <xf numFmtId="0" fontId="31" fillId="0" borderId="26" xfId="284" applyFont="1" applyBorder="1" applyAlignment="1">
      <alignment vertical="top"/>
    </xf>
    <xf numFmtId="0" fontId="31" fillId="0" borderId="25" xfId="284" applyFont="1" applyBorder="1" applyAlignment="1">
      <alignment vertical="top"/>
    </xf>
    <xf numFmtId="166" fontId="30" fillId="0" borderId="25" xfId="272" applyNumberFormat="1" applyFont="1" applyBorder="1" applyAlignment="1">
      <alignment horizontal="center" vertical="center" wrapText="1"/>
    </xf>
    <xf numFmtId="0" fontId="31" fillId="0" borderId="20" xfId="283" applyFont="1" applyBorder="1" applyAlignment="1">
      <alignment vertical="top" wrapText="1"/>
    </xf>
    <xf numFmtId="0" fontId="31" fillId="0" borderId="0" xfId="283" applyFont="1" applyAlignment="1">
      <alignment vertical="top" wrapText="1"/>
    </xf>
    <xf numFmtId="0" fontId="31" fillId="0" borderId="27" xfId="283" applyFont="1" applyBorder="1" applyAlignment="1">
      <alignment vertical="top" wrapText="1"/>
    </xf>
    <xf numFmtId="0" fontId="30" fillId="0" borderId="25" xfId="272" applyFont="1" applyBorder="1" applyAlignment="1">
      <alignment horizontal="center" vertical="top" wrapText="1"/>
    </xf>
    <xf numFmtId="0" fontId="30" fillId="0" borderId="0" xfId="258" applyFont="1" applyAlignment="1">
      <alignment vertical="top"/>
    </xf>
    <xf numFmtId="0" fontId="31" fillId="0" borderId="0" xfId="258" applyFont="1" applyAlignment="1">
      <alignment horizontal="center" vertical="top" wrapText="1"/>
    </xf>
    <xf numFmtId="0" fontId="31" fillId="22" borderId="25" xfId="259" applyFont="1" applyFill="1" applyBorder="1" applyAlignment="1">
      <alignment vertical="top" wrapText="1"/>
    </xf>
    <xf numFmtId="0" fontId="31" fillId="22" borderId="27" xfId="0" applyFont="1" applyFill="1" applyBorder="1" applyAlignment="1">
      <alignment vertical="top" wrapText="1"/>
    </xf>
    <xf numFmtId="0" fontId="39" fillId="0" borderId="0" xfId="0" applyFont="1" applyAlignment="1">
      <alignment vertical="center" wrapText="1"/>
    </xf>
    <xf numFmtId="0" fontId="141" fillId="0" borderId="0" xfId="0" applyFont="1" applyAlignment="1">
      <alignment horizontal="left" vertical="center"/>
    </xf>
    <xf numFmtId="164" fontId="31" fillId="0" borderId="0" xfId="0" applyNumberFormat="1" applyFont="1" applyAlignment="1">
      <alignment horizontal="center" vertical="top"/>
    </xf>
    <xf numFmtId="0" fontId="140" fillId="0" borderId="0" xfId="0" applyFont="1" applyAlignment="1">
      <alignment vertical="center" wrapText="1"/>
    </xf>
    <xf numFmtId="0" fontId="116" fillId="0" borderId="0" xfId="0" applyFont="1" applyAlignment="1">
      <alignment vertical="center" wrapText="1"/>
    </xf>
    <xf numFmtId="0" fontId="129" fillId="0" borderId="0" xfId="0" applyFont="1" applyAlignment="1">
      <alignment vertical="top" wrapText="1"/>
    </xf>
    <xf numFmtId="1" fontId="139" fillId="0" borderId="0" xfId="0" applyNumberFormat="1" applyFont="1" applyAlignment="1">
      <alignment horizontal="center" vertical="center" wrapText="1"/>
    </xf>
    <xf numFmtId="0" fontId="110" fillId="0" borderId="0" xfId="0" applyFont="1" applyAlignment="1">
      <alignment vertical="center"/>
    </xf>
    <xf numFmtId="0" fontId="94" fillId="0" borderId="0" xfId="0" applyFont="1" applyAlignment="1">
      <alignment vertical="center"/>
    </xf>
    <xf numFmtId="0" fontId="94" fillId="0" borderId="0" xfId="0" applyFont="1"/>
    <xf numFmtId="0" fontId="110" fillId="0" borderId="74" xfId="0" applyFont="1" applyBorder="1" applyAlignment="1">
      <alignment vertical="center" wrapText="1"/>
    </xf>
    <xf numFmtId="0" fontId="94" fillId="0" borderId="91" xfId="0" applyFont="1" applyBorder="1" applyAlignment="1">
      <alignment vertical="center" wrapText="1"/>
    </xf>
    <xf numFmtId="0" fontId="139" fillId="0" borderId="0" xfId="0" applyFont="1" applyAlignment="1">
      <alignment vertical="center"/>
    </xf>
    <xf numFmtId="0" fontId="111" fillId="0" borderId="44" xfId="0" applyFont="1" applyBorder="1" applyAlignment="1">
      <alignment vertical="center" wrapText="1"/>
    </xf>
    <xf numFmtId="0" fontId="111" fillId="0" borderId="26" xfId="0" applyFont="1" applyBorder="1" applyAlignment="1">
      <alignment vertical="center"/>
    </xf>
    <xf numFmtId="0" fontId="111" fillId="0" borderId="26" xfId="0" applyFont="1" applyBorder="1" applyAlignment="1">
      <alignment vertical="center" wrapText="1"/>
    </xf>
    <xf numFmtId="0" fontId="120" fillId="0" borderId="27" xfId="0" applyFont="1" applyBorder="1" applyAlignment="1">
      <alignment vertical="top" wrapText="1"/>
    </xf>
    <xf numFmtId="0" fontId="120" fillId="0" borderId="25" xfId="0" applyFont="1" applyBorder="1" applyAlignment="1">
      <alignment vertical="top" wrapText="1"/>
    </xf>
    <xf numFmtId="0" fontId="120" fillId="0" borderId="43" xfId="0" applyFont="1" applyBorder="1" applyAlignment="1">
      <alignment vertical="center" wrapText="1"/>
    </xf>
    <xf numFmtId="0" fontId="120" fillId="0" borderId="27" xfId="0" applyFont="1" applyBorder="1" applyAlignment="1">
      <alignment vertical="center" wrapText="1"/>
    </xf>
    <xf numFmtId="0" fontId="120" fillId="0" borderId="25" xfId="0" applyFont="1" applyBorder="1" applyAlignment="1">
      <alignment vertical="center" wrapText="1"/>
    </xf>
    <xf numFmtId="0" fontId="111" fillId="0" borderId="43" xfId="0" applyFont="1" applyBorder="1"/>
    <xf numFmtId="166" fontId="116" fillId="0" borderId="0" xfId="0" applyNumberFormat="1" applyFont="1" applyAlignment="1">
      <alignment horizontal="center" vertical="center" wrapText="1"/>
    </xf>
    <xf numFmtId="166" fontId="111" fillId="0" borderId="0" xfId="0" applyNumberFormat="1" applyFont="1" applyAlignment="1">
      <alignment horizontal="center" vertical="center" wrapText="1"/>
    </xf>
    <xf numFmtId="166" fontId="116" fillId="0" borderId="23" xfId="0" applyNumberFormat="1" applyFont="1" applyBorder="1" applyAlignment="1">
      <alignment horizontal="center" vertical="center" wrapText="1"/>
    </xf>
    <xf numFmtId="2" fontId="131" fillId="0" borderId="0" xfId="255" applyNumberFormat="1" applyFont="1"/>
    <xf numFmtId="0" fontId="132" fillId="0" borderId="0" xfId="255" applyFont="1"/>
    <xf numFmtId="0" fontId="133" fillId="0" borderId="0" xfId="255" applyFont="1"/>
    <xf numFmtId="0" fontId="134" fillId="0" borderId="0" xfId="255" applyFont="1"/>
    <xf numFmtId="166" fontId="11" fillId="0" borderId="21" xfId="0" applyNumberFormat="1" applyFont="1" applyBorder="1"/>
    <xf numFmtId="166" fontId="11" fillId="0" borderId="0" xfId="0" applyNumberFormat="1" applyFont="1"/>
    <xf numFmtId="164" fontId="31" fillId="0" borderId="0" xfId="259" applyNumberFormat="1" applyFont="1" applyAlignment="1">
      <alignment horizontal="left" vertical="top" wrapText="1"/>
    </xf>
    <xf numFmtId="166" fontId="159" fillId="0" borderId="0" xfId="0" applyNumberFormat="1" applyFont="1"/>
    <xf numFmtId="166" fontId="40" fillId="0" borderId="0" xfId="0" applyNumberFormat="1" applyFont="1" applyAlignment="1">
      <alignment horizontal="center" vertical="top"/>
    </xf>
    <xf numFmtId="164" fontId="111" fillId="0" borderId="0" xfId="0" applyNumberFormat="1" applyFont="1" applyAlignment="1">
      <alignment vertical="top"/>
    </xf>
    <xf numFmtId="0" fontId="116" fillId="0" borderId="0" xfId="0" applyFont="1" applyAlignment="1">
      <alignment vertical="top"/>
    </xf>
    <xf numFmtId="0" fontId="111" fillId="0" borderId="0" xfId="0" applyFont="1" applyAlignment="1">
      <alignment horizontal="left" vertical="center"/>
    </xf>
    <xf numFmtId="164" fontId="111" fillId="0" borderId="13" xfId="0" applyNumberFormat="1" applyFont="1" applyBorder="1" applyAlignment="1">
      <alignment horizontal="center" vertical="top"/>
    </xf>
    <xf numFmtId="0" fontId="86" fillId="0" borderId="0" xfId="0" applyFont="1" applyAlignment="1">
      <alignment horizontal="center" vertical="top" textRotation="90" wrapText="1"/>
    </xf>
    <xf numFmtId="0" fontId="111" fillId="0" borderId="0" xfId="0" applyFont="1" applyAlignment="1">
      <alignment horizontal="center" vertical="top"/>
    </xf>
    <xf numFmtId="164" fontId="39" fillId="0" borderId="0" xfId="0" applyNumberFormat="1" applyFont="1" applyAlignment="1">
      <alignment horizontal="center" vertical="top"/>
    </xf>
    <xf numFmtId="166" fontId="30" fillId="0" borderId="0" xfId="0" applyNumberFormat="1" applyFont="1" applyAlignment="1">
      <alignment horizontal="center" vertical="top"/>
    </xf>
    <xf numFmtId="164" fontId="40" fillId="0" borderId="0" xfId="0" applyNumberFormat="1" applyFont="1" applyAlignment="1">
      <alignment horizontal="left" vertical="top"/>
    </xf>
    <xf numFmtId="0" fontId="129" fillId="0" borderId="0" xfId="0" applyFont="1" applyAlignment="1">
      <alignment vertical="top"/>
    </xf>
    <xf numFmtId="0" fontId="111" fillId="0" borderId="0" xfId="0" applyFont="1" applyAlignment="1">
      <alignment vertical="top" wrapText="1"/>
    </xf>
    <xf numFmtId="0" fontId="40" fillId="0" borderId="0" xfId="0" applyFont="1" applyAlignment="1">
      <alignment horizontal="center" vertical="top"/>
    </xf>
    <xf numFmtId="164" fontId="111" fillId="0" borderId="0" xfId="0" applyNumberFormat="1" applyFont="1" applyAlignment="1">
      <alignment horizontal="center" vertical="top" wrapText="1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0" fontId="87" fillId="0" borderId="0" xfId="0" applyFont="1"/>
    <xf numFmtId="0" fontId="40" fillId="0" borderId="40" xfId="0" applyFont="1" applyBorder="1" applyAlignment="1">
      <alignment horizontal="center" vertical="center"/>
    </xf>
    <xf numFmtId="0" fontId="40" fillId="0" borderId="79" xfId="0" applyFont="1" applyBorder="1" applyAlignment="1">
      <alignment horizontal="center" vertical="center"/>
    </xf>
    <xf numFmtId="0" fontId="40" fillId="0" borderId="79" xfId="0" applyFont="1" applyBorder="1" applyAlignment="1">
      <alignment horizontal="center" vertical="center" wrapText="1"/>
    </xf>
    <xf numFmtId="0" fontId="39" fillId="0" borderId="0" xfId="0" applyFont="1" applyAlignment="1">
      <alignment horizontal="right"/>
    </xf>
    <xf numFmtId="0" fontId="160" fillId="0" borderId="0" xfId="0" applyFont="1" applyAlignment="1">
      <alignment horizontal="right"/>
    </xf>
    <xf numFmtId="0" fontId="118" fillId="0" borderId="0" xfId="0" applyFont="1"/>
    <xf numFmtId="0" fontId="118" fillId="0" borderId="0" xfId="0" applyFont="1" applyAlignment="1">
      <alignment horizontal="center"/>
    </xf>
    <xf numFmtId="166" fontId="116" fillId="0" borderId="45" xfId="0" applyNumberFormat="1" applyFont="1" applyBorder="1" applyAlignment="1">
      <alignment horizontal="center"/>
    </xf>
    <xf numFmtId="0" fontId="111" fillId="0" borderId="45" xfId="0" applyFont="1" applyBorder="1" applyAlignment="1">
      <alignment vertical="center" wrapText="1"/>
    </xf>
    <xf numFmtId="0" fontId="111" fillId="0" borderId="44" xfId="0" applyFont="1" applyBorder="1" applyAlignment="1">
      <alignment horizontal="center" vertical="center" wrapText="1"/>
    </xf>
    <xf numFmtId="0" fontId="111" fillId="0" borderId="20" xfId="0" applyFont="1" applyBorder="1" applyAlignment="1">
      <alignment horizontal="center"/>
    </xf>
    <xf numFmtId="166" fontId="116" fillId="0" borderId="20" xfId="0" applyNumberFormat="1" applyFont="1" applyBorder="1" applyAlignment="1">
      <alignment horizontal="center"/>
    </xf>
    <xf numFmtId="0" fontId="121" fillId="0" borderId="0" xfId="0" applyFont="1" applyAlignment="1">
      <alignment vertical="center" wrapText="1"/>
    </xf>
    <xf numFmtId="0" fontId="121" fillId="0" borderId="0" xfId="0" applyFont="1" applyAlignment="1">
      <alignment horizontal="center" vertical="center" wrapText="1"/>
    </xf>
    <xf numFmtId="0" fontId="111" fillId="0" borderId="26" xfId="0" applyFont="1" applyBorder="1" applyAlignment="1">
      <alignment horizontal="center"/>
    </xf>
    <xf numFmtId="0" fontId="111" fillId="0" borderId="25" xfId="0" applyFont="1" applyBorder="1" applyAlignment="1">
      <alignment vertical="top" wrapText="1"/>
    </xf>
    <xf numFmtId="0" fontId="121" fillId="0" borderId="23" xfId="0" applyFont="1" applyBorder="1" applyAlignment="1">
      <alignment vertical="center" wrapText="1"/>
    </xf>
    <xf numFmtId="0" fontId="121" fillId="0" borderId="23" xfId="0" applyFont="1" applyBorder="1" applyAlignment="1">
      <alignment horizontal="center" vertical="center" wrapText="1"/>
    </xf>
    <xf numFmtId="0" fontId="116" fillId="0" borderId="23" xfId="0" applyFont="1" applyBorder="1" applyAlignment="1">
      <alignment horizontal="center" vertical="center" wrapText="1"/>
    </xf>
    <xf numFmtId="0" fontId="111" fillId="0" borderId="42" xfId="255" applyFont="1" applyBorder="1"/>
    <xf numFmtId="0" fontId="111" fillId="0" borderId="51" xfId="255" applyFont="1" applyBorder="1"/>
    <xf numFmtId="166" fontId="30" fillId="0" borderId="0" xfId="283" applyNumberFormat="1" applyFont="1" applyAlignment="1">
      <alignment horizontal="left" vertical="top"/>
    </xf>
    <xf numFmtId="0" fontId="39" fillId="0" borderId="20" xfId="0" applyFont="1" applyBorder="1" applyAlignment="1">
      <alignment horizontal="right" vertical="center"/>
    </xf>
    <xf numFmtId="164" fontId="31" fillId="0" borderId="95" xfId="259" applyNumberFormat="1" applyFont="1" applyBorder="1" applyAlignment="1">
      <alignment horizontal="left" vertical="top" wrapText="1"/>
    </xf>
    <xf numFmtId="169" fontId="31" fillId="0" borderId="0" xfId="0" applyNumberFormat="1" applyFont="1" applyAlignment="1">
      <alignment vertical="top"/>
    </xf>
    <xf numFmtId="0" fontId="39" fillId="39" borderId="0" xfId="0" applyFont="1" applyFill="1"/>
    <xf numFmtId="2" fontId="111" fillId="0" borderId="0" xfId="255" applyNumberFormat="1" applyFont="1"/>
    <xf numFmtId="0" fontId="161" fillId="0" borderId="0" xfId="0" applyFont="1"/>
    <xf numFmtId="0" fontId="111" fillId="0" borderId="13" xfId="255" applyFont="1" applyBorder="1"/>
    <xf numFmtId="0" fontId="111" fillId="0" borderId="0" xfId="255" applyFont="1" applyAlignment="1">
      <alignment horizontal="center"/>
    </xf>
    <xf numFmtId="0" fontId="111" fillId="0" borderId="13" xfId="255" applyFont="1" applyBorder="1" applyAlignment="1">
      <alignment horizontal="center"/>
    </xf>
    <xf numFmtId="0" fontId="111" fillId="0" borderId="45" xfId="0" applyFont="1" applyBorder="1" applyAlignment="1">
      <alignment horizontal="center"/>
    </xf>
    <xf numFmtId="0" fontId="119" fillId="0" borderId="44" xfId="0" applyFont="1" applyBorder="1" applyAlignment="1">
      <alignment vertical="center" wrapText="1"/>
    </xf>
    <xf numFmtId="0" fontId="111" fillId="0" borderId="44" xfId="0" applyFont="1" applyBorder="1" applyAlignment="1">
      <alignment vertical="center"/>
    </xf>
    <xf numFmtId="0" fontId="111" fillId="0" borderId="44" xfId="0" applyFont="1" applyBorder="1" applyAlignment="1">
      <alignment horizontal="center" vertical="center"/>
    </xf>
    <xf numFmtId="0" fontId="111" fillId="0" borderId="0" xfId="0" applyFont="1" applyAlignment="1">
      <alignment horizontal="center" vertical="center"/>
    </xf>
    <xf numFmtId="0" fontId="121" fillId="0" borderId="0" xfId="0" applyFont="1" applyAlignment="1">
      <alignment vertical="center"/>
    </xf>
    <xf numFmtId="0" fontId="121" fillId="0" borderId="0" xfId="0" applyFont="1" applyAlignment="1">
      <alignment horizontal="center" vertical="center"/>
    </xf>
    <xf numFmtId="0" fontId="111" fillId="0" borderId="13" xfId="0" applyFont="1" applyBorder="1" applyAlignment="1">
      <alignment vertical="center" wrapText="1"/>
    </xf>
    <xf numFmtId="0" fontId="111" fillId="0" borderId="23" xfId="0" applyFont="1" applyBorder="1" applyAlignment="1">
      <alignment vertical="center"/>
    </xf>
    <xf numFmtId="0" fontId="111" fillId="0" borderId="23" xfId="0" applyFont="1" applyBorder="1" applyAlignment="1">
      <alignment horizontal="center" vertical="center"/>
    </xf>
    <xf numFmtId="0" fontId="139" fillId="0" borderId="41" xfId="0" applyFont="1" applyBorder="1" applyAlignment="1">
      <alignment vertical="center" wrapText="1"/>
    </xf>
    <xf numFmtId="0" fontId="111" fillId="0" borderId="39" xfId="0" applyFont="1" applyBorder="1"/>
    <xf numFmtId="0" fontId="111" fillId="0" borderId="39" xfId="0" applyFont="1" applyBorder="1" applyAlignment="1">
      <alignment horizontal="center" vertical="center" wrapText="1"/>
    </xf>
    <xf numFmtId="0" fontId="139" fillId="0" borderId="38" xfId="0" applyFont="1" applyBorder="1" applyAlignment="1">
      <alignment horizontal="center" vertical="center" wrapText="1"/>
    </xf>
    <xf numFmtId="0" fontId="139" fillId="0" borderId="18" xfId="0" applyFont="1" applyBorder="1" applyAlignment="1">
      <alignment horizontal="center" vertical="center" wrapText="1"/>
    </xf>
    <xf numFmtId="0" fontId="139" fillId="0" borderId="21" xfId="0" applyFont="1" applyBorder="1" applyAlignment="1">
      <alignment vertical="center" wrapText="1"/>
    </xf>
    <xf numFmtId="169" fontId="31" fillId="0" borderId="15" xfId="0" applyNumberFormat="1" applyFont="1" applyBorder="1" applyAlignment="1">
      <alignment horizontal="left" vertical="top"/>
    </xf>
    <xf numFmtId="166" fontId="31" fillId="0" borderId="0" xfId="258" applyNumberFormat="1" applyFont="1" applyAlignment="1">
      <alignment horizontal="left" vertical="top"/>
    </xf>
    <xf numFmtId="0" fontId="21" fillId="0" borderId="13" xfId="272" applyFont="1" applyBorder="1" applyAlignment="1">
      <alignment horizontal="center"/>
    </xf>
    <xf numFmtId="166" fontId="21" fillId="0" borderId="13" xfId="272" applyNumberFormat="1" applyFont="1" applyBorder="1" applyAlignment="1">
      <alignment horizontal="center"/>
    </xf>
    <xf numFmtId="0" fontId="40" fillId="0" borderId="0" xfId="0" applyFont="1" applyAlignment="1">
      <alignment vertical="top" wrapText="1"/>
    </xf>
    <xf numFmtId="0" fontId="39" fillId="0" borderId="0" xfId="0" applyFont="1" applyAlignment="1">
      <alignment horizontal="left" vertical="top" wrapText="1"/>
    </xf>
    <xf numFmtId="0" fontId="111" fillId="0" borderId="0" xfId="0" applyFont="1" applyAlignment="1">
      <alignment horizontal="left" vertical="top" wrapText="1"/>
    </xf>
    <xf numFmtId="0" fontId="111" fillId="0" borderId="0" xfId="0" applyFont="1" applyAlignment="1">
      <alignment horizontal="left" vertical="center" wrapText="1"/>
    </xf>
    <xf numFmtId="0" fontId="139" fillId="0" borderId="0" xfId="0" applyFont="1" applyAlignment="1">
      <alignment horizontal="left" vertical="center" wrapText="1"/>
    </xf>
    <xf numFmtId="0" fontId="39" fillId="0" borderId="43" xfId="0" applyFont="1" applyBorder="1" applyAlignment="1">
      <alignment vertical="top" wrapText="1"/>
    </xf>
    <xf numFmtId="0" fontId="39" fillId="0" borderId="43" xfId="0" applyFont="1" applyBorder="1" applyAlignment="1">
      <alignment vertical="center" wrapText="1"/>
    </xf>
    <xf numFmtId="0" fontId="116" fillId="0" borderId="25" xfId="0" applyFont="1" applyBorder="1" applyAlignment="1">
      <alignment vertical="center" wrapText="1"/>
    </xf>
    <xf numFmtId="0" fontId="111" fillId="0" borderId="43" xfId="0" applyFont="1" applyBorder="1" applyAlignment="1">
      <alignment vertical="center" wrapText="1"/>
    </xf>
    <xf numFmtId="0" fontId="111" fillId="0" borderId="25" xfId="0" applyFont="1" applyBorder="1" applyAlignment="1">
      <alignment vertical="center" wrapText="1"/>
    </xf>
    <xf numFmtId="0" fontId="139" fillId="0" borderId="0" xfId="0" applyFont="1" applyAlignment="1">
      <alignment horizontal="center" vertical="center" wrapText="1"/>
    </xf>
    <xf numFmtId="0" fontId="111" fillId="0" borderId="27" xfId="0" applyFont="1" applyBorder="1" applyAlignment="1">
      <alignment horizontal="left" vertical="center" wrapText="1"/>
    </xf>
    <xf numFmtId="0" fontId="39" fillId="0" borderId="46" xfId="0" applyFont="1" applyBorder="1" applyAlignment="1">
      <alignment horizontal="left" vertical="top" wrapText="1"/>
    </xf>
    <xf numFmtId="166" fontId="40" fillId="22" borderId="45" xfId="0" applyNumberFormat="1" applyFont="1" applyFill="1" applyBorder="1" applyAlignment="1">
      <alignment horizontal="left" vertical="top"/>
    </xf>
    <xf numFmtId="0" fontId="39" fillId="22" borderId="0" xfId="0" applyFont="1" applyFill="1" applyAlignment="1">
      <alignment horizontal="left" vertical="top" wrapText="1"/>
    </xf>
    <xf numFmtId="0" fontId="39" fillId="22" borderId="27" xfId="0" applyFont="1" applyFill="1" applyBorder="1" applyAlignment="1">
      <alignment horizontal="left" vertical="top" wrapText="1"/>
    </xf>
    <xf numFmtId="0" fontId="40" fillId="0" borderId="0" xfId="0" applyFont="1" applyAlignment="1">
      <alignment horizontal="center" vertical="top" wrapText="1"/>
    </xf>
    <xf numFmtId="0" fontId="39" fillId="0" borderId="29" xfId="0" applyFont="1" applyBorder="1" applyAlignment="1">
      <alignment horizontal="center"/>
    </xf>
    <xf numFmtId="0" fontId="40" fillId="22" borderId="34" xfId="0" applyFont="1" applyFill="1" applyBorder="1" applyAlignment="1">
      <alignment horizontal="center" vertical="center"/>
    </xf>
    <xf numFmtId="0" fontId="40" fillId="22" borderId="33" xfId="0" applyFont="1" applyFill="1" applyBorder="1" applyAlignment="1">
      <alignment horizontal="center" vertical="center"/>
    </xf>
    <xf numFmtId="0" fontId="39" fillId="0" borderId="27" xfId="0" applyFont="1" applyBorder="1" applyAlignment="1">
      <alignment horizontal="left" vertical="center" wrapText="1"/>
    </xf>
    <xf numFmtId="0" fontId="23" fillId="0" borderId="0" xfId="284" applyFont="1" applyAlignment="1">
      <alignment vertical="top"/>
    </xf>
    <xf numFmtId="0" fontId="31" fillId="0" borderId="42" xfId="0" applyFont="1" applyBorder="1" applyAlignment="1">
      <alignment horizontal="left" vertical="top" wrapText="1"/>
    </xf>
    <xf numFmtId="0" fontId="93" fillId="0" borderId="0" xfId="284" applyFont="1" applyAlignment="1">
      <alignment horizontal="left" vertical="center"/>
    </xf>
    <xf numFmtId="0" fontId="31" fillId="0" borderId="13" xfId="258" applyFont="1" applyBorder="1"/>
    <xf numFmtId="0" fontId="31" fillId="0" borderId="13" xfId="258" applyFont="1" applyBorder="1" applyAlignment="1">
      <alignment horizontal="center"/>
    </xf>
    <xf numFmtId="0" fontId="31" fillId="0" borderId="13" xfId="0" applyFont="1" applyBorder="1" applyAlignment="1">
      <alignment horizontal="left" vertical="top" wrapText="1"/>
    </xf>
    <xf numFmtId="0" fontId="117" fillId="0" borderId="0" xfId="0" applyFont="1" applyAlignment="1">
      <alignment horizontal="left" vertical="top"/>
    </xf>
    <xf numFmtId="0" fontId="118" fillId="0" borderId="0" xfId="0" applyFont="1" applyAlignment="1">
      <alignment horizontal="left" vertical="top"/>
    </xf>
    <xf numFmtId="166" fontId="40" fillId="0" borderId="44" xfId="0" applyNumberFormat="1" applyFont="1" applyBorder="1" applyAlignment="1">
      <alignment horizontal="center" vertical="top"/>
    </xf>
    <xf numFmtId="164" fontId="39" fillId="0" borderId="0" xfId="0" applyNumberFormat="1" applyFont="1" applyAlignment="1">
      <alignment horizontal="center" vertical="top" wrapText="1"/>
    </xf>
    <xf numFmtId="0" fontId="113" fillId="0" borderId="0" xfId="0" applyFont="1" applyAlignment="1">
      <alignment vertical="top" wrapText="1"/>
    </xf>
    <xf numFmtId="0" fontId="114" fillId="0" borderId="0" xfId="0" applyFont="1" applyAlignment="1">
      <alignment vertical="top" wrapText="1"/>
    </xf>
    <xf numFmtId="0" fontId="114" fillId="0" borderId="0" xfId="0" applyFont="1" applyAlignment="1">
      <alignment horizontal="center" vertical="top" wrapText="1"/>
    </xf>
    <xf numFmtId="0" fontId="116" fillId="0" borderId="0" xfId="0" applyFont="1" applyAlignment="1">
      <alignment horizontal="center" vertical="top" wrapText="1"/>
    </xf>
    <xf numFmtId="166" fontId="116" fillId="0" borderId="0" xfId="0" applyNumberFormat="1" applyFont="1" applyAlignment="1">
      <alignment horizontal="center" vertical="top" wrapText="1"/>
    </xf>
    <xf numFmtId="0" fontId="113" fillId="0" borderId="0" xfId="0" applyFont="1" applyAlignment="1">
      <alignment horizontal="center" vertical="top" wrapText="1"/>
    </xf>
    <xf numFmtId="2" fontId="40" fillId="0" borderId="0" xfId="0" applyNumberFormat="1" applyFont="1" applyAlignment="1">
      <alignment horizontal="center" vertical="top"/>
    </xf>
    <xf numFmtId="0" fontId="86" fillId="0" borderId="0" xfId="0" applyFont="1" applyAlignment="1">
      <alignment vertical="top" wrapText="1"/>
    </xf>
    <xf numFmtId="0" fontId="116" fillId="0" borderId="0" xfId="0" applyFont="1" applyAlignment="1">
      <alignment horizontal="center" vertical="top"/>
    </xf>
    <xf numFmtId="0" fontId="111" fillId="0" borderId="13" xfId="0" applyFont="1" applyBorder="1" applyAlignment="1">
      <alignment vertical="top"/>
    </xf>
    <xf numFmtId="166" fontId="116" fillId="0" borderId="0" xfId="0" applyNumberFormat="1" applyFont="1" applyAlignment="1">
      <alignment horizontal="center" vertical="top"/>
    </xf>
    <xf numFmtId="0" fontId="116" fillId="0" borderId="0" xfId="0" applyFont="1" applyAlignment="1">
      <alignment vertical="center"/>
    </xf>
    <xf numFmtId="0" fontId="124" fillId="0" borderId="0" xfId="0" applyFont="1" applyAlignment="1">
      <alignment vertical="center" wrapText="1"/>
    </xf>
    <xf numFmtId="0" fontId="116" fillId="0" borderId="0" xfId="0" applyFont="1" applyAlignment="1">
      <alignment horizontal="left" vertical="center" wrapText="1"/>
    </xf>
    <xf numFmtId="166" fontId="39" fillId="0" borderId="0" xfId="0" applyNumberFormat="1" applyFont="1" applyAlignment="1">
      <alignment horizontal="center" vertical="top"/>
    </xf>
    <xf numFmtId="0" fontId="116" fillId="0" borderId="0" xfId="0" applyFont="1" applyAlignment="1">
      <alignment horizontal="center" vertical="center" wrapText="1"/>
    </xf>
    <xf numFmtId="0" fontId="116" fillId="0" borderId="0" xfId="0" applyFont="1" applyAlignment="1">
      <alignment horizontal="center" vertical="center"/>
    </xf>
    <xf numFmtId="0" fontId="30" fillId="0" borderId="0" xfId="0" applyFont="1"/>
    <xf numFmtId="0" fontId="117" fillId="0" borderId="0" xfId="0" applyFont="1" applyAlignment="1">
      <alignment horizontal="left"/>
    </xf>
    <xf numFmtId="0" fontId="111" fillId="0" borderId="30" xfId="0" applyFont="1" applyBorder="1" applyAlignment="1">
      <alignment horizontal="center"/>
    </xf>
    <xf numFmtId="0" fontId="116" fillId="0" borderId="29" xfId="0" applyFont="1" applyBorder="1" applyAlignment="1">
      <alignment horizontal="center" vertical="center" wrapText="1"/>
    </xf>
    <xf numFmtId="0" fontId="116" fillId="0" borderId="60" xfId="0" applyFont="1" applyBorder="1" applyAlignment="1">
      <alignment horizontal="center" vertical="center" wrapText="1"/>
    </xf>
    <xf numFmtId="0" fontId="116" fillId="0" borderId="28" xfId="0" applyFont="1" applyBorder="1" applyAlignment="1">
      <alignment horizontal="center" vertical="center" wrapText="1"/>
    </xf>
    <xf numFmtId="0" fontId="111" fillId="0" borderId="0" xfId="0" applyFont="1" applyAlignment="1">
      <alignment horizontal="center"/>
    </xf>
    <xf numFmtId="166" fontId="40" fillId="0" borderId="45" xfId="0" applyNumberFormat="1" applyFont="1" applyBorder="1" applyAlignment="1">
      <alignment horizontal="center" vertical="top"/>
    </xf>
    <xf numFmtId="0" fontId="111" fillId="0" borderId="23" xfId="0" applyFont="1" applyBorder="1" applyAlignment="1">
      <alignment vertical="center" wrapText="1"/>
    </xf>
    <xf numFmtId="0" fontId="111" fillId="0" borderId="23" xfId="0" applyFont="1" applyBorder="1" applyAlignment="1">
      <alignment horizontal="center" vertical="center" wrapText="1"/>
    </xf>
    <xf numFmtId="0" fontId="111" fillId="0" borderId="16" xfId="0" applyFont="1" applyBorder="1" applyAlignment="1">
      <alignment vertical="center" wrapText="1"/>
    </xf>
    <xf numFmtId="0" fontId="111" fillId="0" borderId="15" xfId="0" applyFont="1" applyBorder="1" applyAlignment="1">
      <alignment vertical="center" wrapText="1"/>
    </xf>
    <xf numFmtId="166" fontId="116" fillId="0" borderId="15" xfId="0" applyNumberFormat="1" applyFont="1" applyBorder="1" applyAlignment="1">
      <alignment horizontal="center" vertical="center" wrapText="1"/>
    </xf>
    <xf numFmtId="0" fontId="111" fillId="0" borderId="53" xfId="0" applyFont="1" applyBorder="1" applyAlignment="1">
      <alignment vertical="center" wrapText="1"/>
    </xf>
    <xf numFmtId="0" fontId="111" fillId="0" borderId="63" xfId="0" applyFont="1" applyBorder="1" applyAlignment="1">
      <alignment vertical="center" wrapText="1"/>
    </xf>
    <xf numFmtId="0" fontId="111" fillId="0" borderId="20" xfId="0" applyFont="1" applyBorder="1" applyAlignment="1">
      <alignment vertical="top" wrapText="1"/>
    </xf>
    <xf numFmtId="0" fontId="39" fillId="0" borderId="44" xfId="0" applyFont="1" applyBorder="1" applyAlignment="1">
      <alignment vertical="top" wrapText="1"/>
    </xf>
    <xf numFmtId="0" fontId="111" fillId="0" borderId="45" xfId="0" applyFont="1" applyBorder="1" applyAlignment="1">
      <alignment vertical="center"/>
    </xf>
    <xf numFmtId="0" fontId="111" fillId="0" borderId="20" xfId="0" applyFont="1" applyBorder="1" applyAlignment="1">
      <alignment vertical="center"/>
    </xf>
    <xf numFmtId="0" fontId="121" fillId="0" borderId="43" xfId="0" applyFont="1" applyBorder="1" applyAlignment="1">
      <alignment vertical="center" wrapText="1"/>
    </xf>
    <xf numFmtId="0" fontId="149" fillId="0" borderId="0" xfId="0" applyFont="1" applyAlignment="1">
      <alignment vertical="center"/>
    </xf>
    <xf numFmtId="0" fontId="119" fillId="0" borderId="43" xfId="0" applyFont="1" applyBorder="1" applyAlignment="1">
      <alignment vertical="center" wrapText="1"/>
    </xf>
    <xf numFmtId="0" fontId="39" fillId="0" borderId="27" xfId="0" applyFont="1" applyBorder="1" applyAlignment="1">
      <alignment vertical="center" wrapText="1"/>
    </xf>
    <xf numFmtId="166" fontId="116" fillId="0" borderId="26" xfId="0" applyNumberFormat="1" applyFont="1" applyBorder="1" applyAlignment="1">
      <alignment horizontal="center"/>
    </xf>
    <xf numFmtId="0" fontId="39" fillId="0" borderId="25" xfId="0" applyFont="1" applyBorder="1" applyAlignment="1">
      <alignment vertical="center" wrapText="1"/>
    </xf>
    <xf numFmtId="0" fontId="116" fillId="0" borderId="26" xfId="0" applyFont="1" applyBorder="1" applyAlignment="1">
      <alignment vertical="center" wrapText="1"/>
    </xf>
    <xf numFmtId="0" fontId="111" fillId="0" borderId="111" xfId="0" applyFont="1" applyBorder="1" applyAlignment="1">
      <alignment vertical="center" wrapText="1"/>
    </xf>
    <xf numFmtId="0" fontId="121" fillId="0" borderId="44" xfId="0" applyFont="1" applyBorder="1" applyAlignment="1">
      <alignment horizontal="center" vertical="center" wrapText="1"/>
    </xf>
    <xf numFmtId="0" fontId="111" fillId="0" borderId="112" xfId="0" applyFont="1" applyBorder="1" applyAlignment="1">
      <alignment vertical="center" wrapText="1"/>
    </xf>
    <xf numFmtId="0" fontId="111" fillId="0" borderId="113" xfId="0" applyFont="1" applyBorder="1" applyAlignment="1">
      <alignment vertical="center" wrapText="1"/>
    </xf>
    <xf numFmtId="0" fontId="122" fillId="0" borderId="23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right" vertical="top"/>
    </xf>
    <xf numFmtId="0" fontId="39" fillId="0" borderId="44" xfId="0" applyFont="1" applyBorder="1" applyAlignment="1">
      <alignment horizontal="right" vertical="top"/>
    </xf>
    <xf numFmtId="166" fontId="111" fillId="0" borderId="44" xfId="0" applyNumberFormat="1" applyFont="1" applyBorder="1" applyAlignment="1">
      <alignment horizontal="center" vertical="center" wrapText="1"/>
    </xf>
    <xf numFmtId="166" fontId="111" fillId="0" borderId="23" xfId="0" applyNumberFormat="1" applyFont="1" applyBorder="1" applyAlignment="1">
      <alignment horizontal="center" vertical="center" wrapText="1"/>
    </xf>
    <xf numFmtId="0" fontId="86" fillId="0" borderId="0" xfId="0" applyFont="1" applyAlignment="1">
      <alignment vertical="center" wrapText="1"/>
    </xf>
    <xf numFmtId="166" fontId="121" fillId="0" borderId="0" xfId="0" applyNumberFormat="1" applyFont="1" applyAlignment="1">
      <alignment horizontal="left" vertical="center" wrapText="1"/>
    </xf>
    <xf numFmtId="0" fontId="121" fillId="0" borderId="20" xfId="0" applyFont="1" applyBorder="1" applyAlignment="1">
      <alignment vertical="center" wrapText="1"/>
    </xf>
    <xf numFmtId="0" fontId="111" fillId="0" borderId="0" xfId="0" applyFont="1" applyAlignment="1">
      <alignment horizontal="left" wrapText="1"/>
    </xf>
    <xf numFmtId="0" fontId="123" fillId="0" borderId="45" xfId="0" applyFont="1" applyBorder="1" applyAlignment="1">
      <alignment vertical="center" wrapText="1"/>
    </xf>
    <xf numFmtId="0" fontId="123" fillId="0" borderId="44" xfId="0" applyFont="1" applyBorder="1" applyAlignment="1">
      <alignment vertical="center" wrapText="1"/>
    </xf>
    <xf numFmtId="0" fontId="123" fillId="0" borderId="44" xfId="0" applyFont="1" applyBorder="1" applyAlignment="1">
      <alignment horizontal="center" vertical="center" wrapText="1"/>
    </xf>
    <xf numFmtId="0" fontId="111" fillId="0" borderId="43" xfId="0" applyFont="1" applyBorder="1" applyAlignment="1">
      <alignment horizontal="left" vertical="center" wrapText="1"/>
    </xf>
    <xf numFmtId="0" fontId="111" fillId="0" borderId="25" xfId="0" applyFont="1" applyBorder="1" applyAlignment="1">
      <alignment horizontal="left" vertical="center" wrapText="1"/>
    </xf>
    <xf numFmtId="166" fontId="116" fillId="0" borderId="44" xfId="0" applyNumberFormat="1" applyFont="1" applyBorder="1" applyAlignment="1">
      <alignment horizontal="center" vertical="center" wrapText="1"/>
    </xf>
    <xf numFmtId="0" fontId="121" fillId="0" borderId="25" xfId="0" applyFont="1" applyBorder="1" applyAlignment="1">
      <alignment vertical="center" wrapText="1"/>
    </xf>
    <xf numFmtId="0" fontId="121" fillId="0" borderId="45" xfId="0" applyFont="1" applyBorder="1" applyAlignment="1">
      <alignment vertical="center" wrapText="1"/>
    </xf>
    <xf numFmtId="0" fontId="121" fillId="0" borderId="44" xfId="0" applyFont="1" applyBorder="1" applyAlignment="1">
      <alignment vertical="center" wrapText="1"/>
    </xf>
    <xf numFmtId="2" fontId="30" fillId="0" borderId="0" xfId="255" applyNumberFormat="1" applyFont="1"/>
    <xf numFmtId="2" fontId="135" fillId="0" borderId="0" xfId="255" applyNumberFormat="1" applyFont="1" applyAlignment="1">
      <alignment horizontal="center" vertical="center"/>
    </xf>
    <xf numFmtId="0" fontId="116" fillId="0" borderId="0" xfId="255" applyFont="1"/>
    <xf numFmtId="0" fontId="127" fillId="0" borderId="0" xfId="255" applyFont="1"/>
    <xf numFmtId="0" fontId="111" fillId="0" borderId="0" xfId="255" applyFont="1" applyAlignment="1">
      <alignment vertical="top" wrapText="1"/>
    </xf>
    <xf numFmtId="0" fontId="31" fillId="0" borderId="0" xfId="255" applyFont="1"/>
    <xf numFmtId="0" fontId="30" fillId="0" borderId="0" xfId="255" applyFont="1"/>
    <xf numFmtId="0" fontId="111" fillId="0" borderId="116" xfId="255" applyFont="1" applyBorder="1"/>
    <xf numFmtId="0" fontId="111" fillId="0" borderId="117" xfId="255" applyFont="1" applyBorder="1"/>
    <xf numFmtId="0" fontId="135" fillId="0" borderId="0" xfId="255" applyFont="1" applyAlignment="1">
      <alignment horizontal="center"/>
    </xf>
    <xf numFmtId="0" fontId="11" fillId="0" borderId="41" xfId="272" applyFont="1" applyBorder="1"/>
    <xf numFmtId="0" fontId="11" fillId="0" borderId="39" xfId="272" applyFont="1" applyBorder="1"/>
    <xf numFmtId="0" fontId="11" fillId="0" borderId="38" xfId="272" applyFont="1" applyBorder="1"/>
    <xf numFmtId="0" fontId="151" fillId="0" borderId="0" xfId="0" applyFont="1"/>
    <xf numFmtId="0" fontId="152" fillId="0" borderId="0" xfId="0" applyFont="1"/>
    <xf numFmtId="0" fontId="153" fillId="0" borderId="0" xfId="0" applyFont="1"/>
    <xf numFmtId="166" fontId="128" fillId="0" borderId="18" xfId="0" applyNumberFormat="1" applyFont="1" applyBorder="1"/>
    <xf numFmtId="0" fontId="154" fillId="0" borderId="0" xfId="0" applyFont="1"/>
    <xf numFmtId="0" fontId="11" fillId="0" borderId="124" xfId="272" applyFont="1" applyBorder="1"/>
    <xf numFmtId="0" fontId="153" fillId="0" borderId="15" xfId="0" applyFont="1" applyBorder="1"/>
    <xf numFmtId="0" fontId="152" fillId="0" borderId="15" xfId="0" applyFont="1" applyBorder="1"/>
    <xf numFmtId="0" fontId="31" fillId="0" borderId="124" xfId="0" applyFont="1" applyBorder="1" applyAlignment="1">
      <alignment vertical="top"/>
    </xf>
    <xf numFmtId="0" fontId="31" fillId="22" borderId="124" xfId="0" applyFont="1" applyFill="1" applyBorder="1" applyAlignment="1">
      <alignment vertical="top"/>
    </xf>
    <xf numFmtId="0" fontId="31" fillId="0" borderId="124" xfId="272" applyFont="1" applyBorder="1"/>
    <xf numFmtId="0" fontId="30" fillId="0" borderId="124" xfId="284" applyFont="1" applyBorder="1" applyAlignment="1">
      <alignment horizontal="left" vertical="top"/>
    </xf>
    <xf numFmtId="169" fontId="30" fillId="22" borderId="124" xfId="284" applyNumberFormat="1" applyFont="1" applyFill="1" applyBorder="1" applyAlignment="1">
      <alignment horizontal="left" vertical="top"/>
    </xf>
    <xf numFmtId="0" fontId="30" fillId="0" borderId="124" xfId="0" applyFont="1" applyBorder="1" applyAlignment="1">
      <alignment horizontal="left" vertical="top"/>
    </xf>
    <xf numFmtId="0" fontId="31" fillId="22" borderId="124" xfId="259" applyFont="1" applyFill="1" applyBorder="1" applyAlignment="1">
      <alignment horizontal="center" vertical="center"/>
    </xf>
    <xf numFmtId="0" fontId="39" fillId="25" borderId="27" xfId="0" applyFont="1" applyFill="1" applyBorder="1" applyAlignment="1">
      <alignment vertical="top"/>
    </xf>
    <xf numFmtId="0" fontId="39" fillId="25" borderId="0" xfId="0" applyFont="1" applyFill="1" applyAlignment="1">
      <alignment vertical="top"/>
    </xf>
    <xf numFmtId="164" fontId="39" fillId="25" borderId="20" xfId="272" applyNumberFormat="1" applyFont="1" applyFill="1" applyBorder="1" applyAlignment="1">
      <alignment horizontal="center" vertical="top"/>
    </xf>
    <xf numFmtId="0" fontId="39" fillId="25" borderId="27" xfId="0" applyFont="1" applyFill="1" applyBorder="1"/>
    <xf numFmtId="0" fontId="39" fillId="25" borderId="20" xfId="272" applyFont="1" applyFill="1" applyBorder="1"/>
    <xf numFmtId="0" fontId="39" fillId="25" borderId="0" xfId="272" applyFont="1" applyFill="1"/>
    <xf numFmtId="0" fontId="39" fillId="25" borderId="27" xfId="272" applyFont="1" applyFill="1" applyBorder="1"/>
    <xf numFmtId="166" fontId="40" fillId="25" borderId="0" xfId="272" applyNumberFormat="1" applyFont="1" applyFill="1" applyAlignment="1">
      <alignment horizontal="left" vertical="center"/>
    </xf>
    <xf numFmtId="0" fontId="39" fillId="25" borderId="25" xfId="0" applyFont="1" applyFill="1" applyBorder="1" applyAlignment="1">
      <alignment vertical="top"/>
    </xf>
    <xf numFmtId="164" fontId="49" fillId="24" borderId="75" xfId="284" applyNumberFormat="1" applyFont="1" applyFill="1" applyBorder="1" applyAlignment="1">
      <alignment horizontal="center" vertical="center"/>
    </xf>
    <xf numFmtId="0" fontId="39" fillId="0" borderId="52" xfId="272" applyFont="1" applyBorder="1"/>
    <xf numFmtId="166" fontId="30" fillId="0" borderId="124" xfId="258" applyNumberFormat="1" applyFont="1" applyBorder="1" applyAlignment="1">
      <alignment horizontal="left" vertical="top"/>
    </xf>
    <xf numFmtId="166" fontId="40" fillId="0" borderId="124" xfId="0" applyNumberFormat="1" applyFont="1" applyBorder="1" applyAlignment="1">
      <alignment horizontal="left" vertical="top"/>
    </xf>
    <xf numFmtId="166" fontId="40" fillId="22" borderId="124" xfId="0" applyNumberFormat="1" applyFont="1" applyFill="1" applyBorder="1" applyAlignment="1">
      <alignment horizontal="left" vertical="top"/>
    </xf>
    <xf numFmtId="0" fontId="30" fillId="22" borderId="124" xfId="258" applyFont="1" applyFill="1" applyBorder="1" applyAlignment="1">
      <alignment horizontal="center" vertical="top" wrapText="1"/>
    </xf>
    <xf numFmtId="0" fontId="31" fillId="21" borderId="124" xfId="258" applyFont="1" applyFill="1" applyBorder="1" applyAlignment="1">
      <alignment horizontal="center" vertical="top"/>
    </xf>
    <xf numFmtId="164" fontId="31" fillId="0" borderId="124" xfId="258" applyNumberFormat="1" applyFont="1" applyBorder="1" applyAlignment="1">
      <alignment vertical="top"/>
    </xf>
    <xf numFmtId="0" fontId="39" fillId="22" borderId="0" xfId="0" applyFont="1" applyFill="1" applyAlignment="1">
      <alignment wrapText="1"/>
    </xf>
    <xf numFmtId="0" fontId="39" fillId="0" borderId="23" xfId="0" applyFont="1" applyBorder="1"/>
    <xf numFmtId="0" fontId="40" fillId="22" borderId="124" xfId="0" applyFont="1" applyFill="1" applyBorder="1"/>
    <xf numFmtId="166" fontId="40" fillId="22" borderId="45" xfId="0" applyNumberFormat="1" applyFont="1" applyFill="1" applyBorder="1" applyAlignment="1">
      <alignment horizontal="left"/>
    </xf>
    <xf numFmtId="166" fontId="40" fillId="23" borderId="0" xfId="0" applyNumberFormat="1" applyFont="1" applyFill="1" applyAlignment="1">
      <alignment horizontal="left" vertical="top"/>
    </xf>
    <xf numFmtId="166" fontId="40" fillId="23" borderId="44" xfId="0" applyNumberFormat="1" applyFont="1" applyFill="1" applyBorder="1" applyAlignment="1">
      <alignment horizontal="left" vertical="top"/>
    </xf>
    <xf numFmtId="166" fontId="40" fillId="23" borderId="124" xfId="0" applyNumberFormat="1" applyFont="1" applyFill="1" applyBorder="1" applyAlignment="1">
      <alignment horizontal="left" vertical="top"/>
    </xf>
    <xf numFmtId="166" fontId="40" fillId="23" borderId="45" xfId="0" applyNumberFormat="1" applyFont="1" applyFill="1" applyBorder="1" applyAlignment="1">
      <alignment horizontal="left" vertical="top"/>
    </xf>
    <xf numFmtId="166" fontId="40" fillId="23" borderId="42" xfId="0" applyNumberFormat="1" applyFont="1" applyFill="1" applyBorder="1" applyAlignment="1">
      <alignment horizontal="left" vertical="top"/>
    </xf>
    <xf numFmtId="0" fontId="39" fillId="0" borderId="34" xfId="0" applyFont="1" applyBorder="1" applyAlignment="1">
      <alignment vertical="center"/>
    </xf>
    <xf numFmtId="0" fontId="39" fillId="0" borderId="32" xfId="0" applyFont="1" applyBorder="1" applyAlignment="1">
      <alignment vertical="center"/>
    </xf>
    <xf numFmtId="0" fontId="39" fillId="0" borderId="33" xfId="0" applyFont="1" applyBorder="1" applyAlignment="1">
      <alignment vertical="center"/>
    </xf>
    <xf numFmtId="166" fontId="40" fillId="23" borderId="20" xfId="0" applyNumberFormat="1" applyFont="1" applyFill="1" applyBorder="1" applyAlignment="1">
      <alignment horizontal="left" vertical="top"/>
    </xf>
    <xf numFmtId="0" fontId="39" fillId="0" borderId="124" xfId="0" applyFont="1" applyBorder="1" applyAlignment="1">
      <alignment vertical="top" wrapText="1"/>
    </xf>
    <xf numFmtId="164" fontId="39" fillId="22" borderId="0" xfId="0" applyNumberFormat="1" applyFont="1" applyFill="1"/>
    <xf numFmtId="164" fontId="39" fillId="0" borderId="20" xfId="0" applyNumberFormat="1" applyFont="1" applyBorder="1" applyAlignment="1">
      <alignment horizontal="left" vertical="top" wrapText="1"/>
    </xf>
    <xf numFmtId="0" fontId="39" fillId="0" borderId="0" xfId="0" applyFont="1" applyAlignment="1">
      <alignment horizontal="justify" vertical="center"/>
    </xf>
    <xf numFmtId="164" fontId="39" fillId="22" borderId="0" xfId="0" applyNumberFormat="1" applyFont="1" applyFill="1" applyAlignment="1">
      <alignment vertical="center" wrapText="1"/>
    </xf>
    <xf numFmtId="166" fontId="40" fillId="22" borderId="27" xfId="0" applyNumberFormat="1" applyFont="1" applyFill="1" applyBorder="1" applyAlignment="1">
      <alignment vertical="center"/>
    </xf>
    <xf numFmtId="49" fontId="39" fillId="22" borderId="27" xfId="0" applyNumberFormat="1" applyFont="1" applyFill="1" applyBorder="1"/>
    <xf numFmtId="164" fontId="39" fillId="22" borderId="0" xfId="0" applyNumberFormat="1" applyFont="1" applyFill="1" applyAlignment="1">
      <alignment horizontal="left" vertical="top" wrapText="1"/>
    </xf>
    <xf numFmtId="164" fontId="39" fillId="22" borderId="0" xfId="0" applyNumberFormat="1" applyFont="1" applyFill="1" applyAlignment="1">
      <alignment vertical="center"/>
    </xf>
    <xf numFmtId="164" fontId="39" fillId="22" borderId="20" xfId="0" applyNumberFormat="1" applyFont="1" applyFill="1" applyBorder="1"/>
    <xf numFmtId="49" fontId="39" fillId="22" borderId="0" xfId="0" applyNumberFormat="1" applyFont="1" applyFill="1"/>
    <xf numFmtId="0" fontId="39" fillId="0" borderId="27" xfId="0" applyFont="1" applyBorder="1" applyAlignment="1">
      <alignment horizontal="justify" vertical="center"/>
    </xf>
    <xf numFmtId="164" fontId="39" fillId="0" borderId="0" xfId="0" applyNumberFormat="1" applyFont="1" applyAlignment="1">
      <alignment horizontal="left" vertical="top" wrapText="1"/>
    </xf>
    <xf numFmtId="164" fontId="39" fillId="22" borderId="20" xfId="0" applyNumberFormat="1" applyFont="1" applyFill="1" applyBorder="1" applyAlignment="1">
      <alignment vertical="center" wrapText="1"/>
    </xf>
    <xf numFmtId="164" fontId="39" fillId="0" borderId="46" xfId="0" applyNumberFormat="1" applyFont="1" applyBorder="1" applyAlignment="1">
      <alignment horizontal="left" vertical="top" wrapText="1"/>
    </xf>
    <xf numFmtId="164" fontId="39" fillId="22" borderId="0" xfId="0" applyNumberFormat="1" applyFont="1" applyFill="1" applyAlignment="1">
      <alignment wrapText="1"/>
    </xf>
    <xf numFmtId="166" fontId="40" fillId="22" borderId="27" xfId="0" applyNumberFormat="1" applyFont="1" applyFill="1" applyBorder="1" applyAlignment="1">
      <alignment horizontal="left" vertical="top"/>
    </xf>
    <xf numFmtId="166" fontId="40" fillId="22" borderId="46" xfId="0" applyNumberFormat="1" applyFont="1" applyFill="1" applyBorder="1" applyAlignment="1">
      <alignment horizontal="left" vertical="top"/>
    </xf>
    <xf numFmtId="0" fontId="39" fillId="22" borderId="20" xfId="0" applyFont="1" applyFill="1" applyBorder="1"/>
    <xf numFmtId="164" fontId="39" fillId="0" borderId="20" xfId="0" applyNumberFormat="1" applyFont="1" applyBorder="1"/>
    <xf numFmtId="49" fontId="39" fillId="0" borderId="27" xfId="0" applyNumberFormat="1" applyFont="1" applyBorder="1"/>
    <xf numFmtId="166" fontId="40" fillId="22" borderId="20" xfId="0" applyNumberFormat="1" applyFont="1" applyFill="1" applyBorder="1" applyAlignment="1">
      <alignment horizontal="left" vertical="top"/>
    </xf>
    <xf numFmtId="164" fontId="39" fillId="0" borderId="0" xfId="0" applyNumberFormat="1" applyFont="1"/>
    <xf numFmtId="0" fontId="39" fillId="0" borderId="46" xfId="0" applyFont="1" applyBorder="1" applyAlignment="1">
      <alignment vertical="top" wrapText="1"/>
    </xf>
    <xf numFmtId="164" fontId="39" fillId="22" borderId="20" xfId="0" applyNumberFormat="1" applyFont="1" applyFill="1" applyBorder="1" applyAlignment="1">
      <alignment vertical="center"/>
    </xf>
    <xf numFmtId="164" fontId="39" fillId="22" borderId="20" xfId="0" applyNumberFormat="1" applyFont="1" applyFill="1" applyBorder="1" applyAlignment="1">
      <alignment wrapText="1"/>
    </xf>
    <xf numFmtId="0" fontId="39" fillId="22" borderId="27" xfId="0" applyFont="1" applyFill="1" applyBorder="1" applyAlignment="1">
      <alignment wrapText="1"/>
    </xf>
    <xf numFmtId="164" fontId="39" fillId="22" borderId="46" xfId="0" applyNumberFormat="1" applyFont="1" applyFill="1" applyBorder="1" applyAlignment="1">
      <alignment wrapText="1"/>
    </xf>
    <xf numFmtId="0" fontId="39" fillId="22" borderId="0" xfId="0" applyFont="1" applyFill="1" applyAlignment="1">
      <alignment horizontal="right" vertical="top" wrapText="1"/>
    </xf>
    <xf numFmtId="166" fontId="40" fillId="22" borderId="27" xfId="0" applyNumberFormat="1" applyFont="1" applyFill="1" applyBorder="1" applyAlignment="1">
      <alignment horizontal="left" wrapText="1"/>
    </xf>
    <xf numFmtId="0" fontId="39" fillId="0" borderId="20" xfId="0" applyFont="1" applyBorder="1" applyAlignment="1">
      <alignment vertical="center" wrapText="1"/>
    </xf>
    <xf numFmtId="166" fontId="40" fillId="0" borderId="0" xfId="0" applyNumberFormat="1" applyFont="1" applyAlignment="1">
      <alignment horizontal="left" wrapText="1"/>
    </xf>
    <xf numFmtId="166" fontId="40" fillId="0" borderId="27" xfId="0" applyNumberFormat="1" applyFont="1" applyBorder="1" applyAlignment="1">
      <alignment horizontal="left" wrapText="1"/>
    </xf>
    <xf numFmtId="166" fontId="40" fillId="0" borderId="27" xfId="0" applyNumberFormat="1" applyFont="1" applyBorder="1" applyAlignment="1">
      <alignment horizontal="center" vertical="top" wrapText="1"/>
    </xf>
    <xf numFmtId="164" fontId="39" fillId="22" borderId="46" xfId="0" applyNumberFormat="1" applyFont="1" applyFill="1" applyBorder="1" applyAlignment="1">
      <alignment vertical="center"/>
    </xf>
    <xf numFmtId="164" fontId="39" fillId="22" borderId="46" xfId="0" applyNumberFormat="1" applyFont="1" applyFill="1" applyBorder="1"/>
    <xf numFmtId="0" fontId="39" fillId="0" borderId="0" xfId="0" applyFont="1" applyAlignment="1">
      <alignment horizontal="right" wrapText="1"/>
    </xf>
    <xf numFmtId="166" fontId="40" fillId="22" borderId="27" xfId="0" applyNumberFormat="1" applyFont="1" applyFill="1" applyBorder="1" applyAlignment="1">
      <alignment wrapText="1"/>
    </xf>
    <xf numFmtId="0" fontId="39" fillId="22" borderId="0" xfId="0" applyFont="1" applyFill="1" applyAlignment="1">
      <alignment horizontal="center"/>
    </xf>
    <xf numFmtId="0" fontId="39" fillId="0" borderId="0" xfId="0" applyFont="1" applyAlignment="1">
      <alignment horizontal="right" vertical="top" wrapText="1"/>
    </xf>
    <xf numFmtId="166" fontId="40" fillId="22" borderId="0" xfId="0" applyNumberFormat="1" applyFont="1" applyFill="1"/>
    <xf numFmtId="0" fontId="39" fillId="0" borderId="0" xfId="0" applyFont="1" applyAlignment="1">
      <alignment horizontal="right" vertical="center" wrapText="1"/>
    </xf>
    <xf numFmtId="166" fontId="40" fillId="0" borderId="27" xfId="0" applyNumberFormat="1" applyFont="1" applyBorder="1" applyAlignment="1">
      <alignment vertical="center"/>
    </xf>
    <xf numFmtId="166" fontId="40" fillId="22" borderId="27" xfId="0" applyNumberFormat="1" applyFont="1" applyFill="1" applyBorder="1" applyAlignment="1">
      <alignment vertical="top" wrapText="1"/>
    </xf>
    <xf numFmtId="0" fontId="39" fillId="0" borderId="46" xfId="0" applyFont="1" applyBorder="1" applyAlignment="1">
      <alignment horizontal="left" vertical="center" wrapText="1"/>
    </xf>
    <xf numFmtId="166" fontId="40" fillId="0" borderId="0" xfId="0" applyNumberFormat="1" applyFont="1" applyAlignment="1">
      <alignment horizontal="left"/>
    </xf>
    <xf numFmtId="0" fontId="39" fillId="22" borderId="27" xfId="0" applyFont="1" applyFill="1" applyBorder="1" applyAlignment="1">
      <alignment horizontal="left"/>
    </xf>
    <xf numFmtId="166" fontId="40" fillId="0" borderId="0" xfId="0" applyNumberFormat="1" applyFont="1" applyAlignment="1">
      <alignment vertical="center"/>
    </xf>
    <xf numFmtId="166" fontId="40" fillId="22" borderId="0" xfId="0" applyNumberFormat="1" applyFont="1" applyFill="1" applyAlignment="1">
      <alignment wrapText="1"/>
    </xf>
    <xf numFmtId="166" fontId="40" fillId="22" borderId="46" xfId="0" applyNumberFormat="1" applyFont="1" applyFill="1" applyBorder="1" applyAlignment="1">
      <alignment horizontal="left"/>
    </xf>
    <xf numFmtId="0" fontId="39" fillId="22" borderId="0" xfId="0" applyFont="1" applyFill="1" applyAlignment="1">
      <alignment horizontal="center" vertical="top" wrapText="1"/>
    </xf>
    <xf numFmtId="166" fontId="40" fillId="22" borderId="20" xfId="0" applyNumberFormat="1" applyFont="1" applyFill="1" applyBorder="1" applyAlignment="1">
      <alignment horizontal="left"/>
    </xf>
    <xf numFmtId="166" fontId="40" fillId="22" borderId="0" xfId="0" applyNumberFormat="1" applyFont="1" applyFill="1" applyAlignment="1">
      <alignment horizontal="left"/>
    </xf>
    <xf numFmtId="166" fontId="40" fillId="22" borderId="27" xfId="0" applyNumberFormat="1" applyFont="1" applyFill="1" applyBorder="1" applyAlignment="1">
      <alignment horizontal="left"/>
    </xf>
    <xf numFmtId="0" fontId="39" fillId="0" borderId="20" xfId="0" applyFont="1" applyBorder="1" applyAlignment="1">
      <alignment horizontal="left" vertical="center" wrapText="1"/>
    </xf>
    <xf numFmtId="166" fontId="40" fillId="0" borderId="0" xfId="0" applyNumberFormat="1" applyFont="1" applyAlignment="1">
      <alignment horizontal="left" vertical="top" wrapText="1"/>
    </xf>
    <xf numFmtId="49" fontId="39" fillId="0" borderId="0" xfId="0" applyNumberFormat="1" applyFont="1"/>
    <xf numFmtId="0" fontId="39" fillId="0" borderId="27" xfId="0" applyFont="1" applyBorder="1" applyAlignment="1">
      <alignment horizontal="right" vertical="top" wrapText="1"/>
    </xf>
    <xf numFmtId="166" fontId="40" fillId="0" borderId="0" xfId="0" applyNumberFormat="1" applyFont="1" applyAlignment="1">
      <alignment horizontal="justify" vertical="center"/>
    </xf>
    <xf numFmtId="0" fontId="39" fillId="22" borderId="46" xfId="0" applyFont="1" applyFill="1" applyBorder="1" applyAlignment="1">
      <alignment horizontal="left" vertical="top"/>
    </xf>
    <xf numFmtId="0" fontId="39" fillId="0" borderId="0" xfId="0" applyFont="1" applyAlignment="1">
      <alignment vertical="center"/>
    </xf>
    <xf numFmtId="164" fontId="39" fillId="0" borderId="27" xfId="0" applyNumberFormat="1" applyFont="1" applyBorder="1" applyAlignment="1">
      <alignment horizontal="left" vertical="top" wrapText="1"/>
    </xf>
    <xf numFmtId="0" fontId="39" fillId="0" borderId="0" xfId="0" applyFont="1" applyAlignment="1">
      <alignment horizontal="left" vertical="center" wrapText="1"/>
    </xf>
    <xf numFmtId="0" fontId="39" fillId="22" borderId="46" xfId="0" applyFont="1" applyFill="1" applyBorder="1" applyAlignment="1">
      <alignment horizontal="right"/>
    </xf>
    <xf numFmtId="49" fontId="39" fillId="22" borderId="20" xfId="0" applyNumberFormat="1" applyFont="1" applyFill="1" applyBorder="1"/>
    <xf numFmtId="0" fontId="39" fillId="0" borderId="27" xfId="0" applyFont="1" applyBorder="1" applyAlignment="1">
      <alignment horizontal="left"/>
    </xf>
    <xf numFmtId="0" fontId="39" fillId="0" borderId="20" xfId="0" applyFont="1" applyBorder="1" applyAlignment="1">
      <alignment horizontal="left"/>
    </xf>
    <xf numFmtId="0" fontId="39" fillId="22" borderId="20" xfId="0" applyFont="1" applyFill="1" applyBorder="1" applyAlignment="1">
      <alignment horizontal="right"/>
    </xf>
    <xf numFmtId="0" fontId="39" fillId="22" borderId="27" xfId="0" applyFont="1" applyFill="1" applyBorder="1" applyAlignment="1">
      <alignment horizontal="right"/>
    </xf>
    <xf numFmtId="0" fontId="39" fillId="0" borderId="46" xfId="0" applyFont="1" applyBorder="1" applyAlignment="1">
      <alignment horizontal="left"/>
    </xf>
    <xf numFmtId="0" fontId="39" fillId="22" borderId="0" xfId="0" applyFont="1" applyFill="1" applyAlignment="1">
      <alignment horizontal="left" vertical="center" wrapText="1"/>
    </xf>
    <xf numFmtId="0" fontId="39" fillId="22" borderId="27" xfId="0" applyFont="1" applyFill="1" applyBorder="1" applyAlignment="1">
      <alignment horizontal="left" vertical="center" wrapText="1"/>
    </xf>
    <xf numFmtId="49" fontId="39" fillId="22" borderId="26" xfId="0" applyNumberFormat="1" applyFont="1" applyFill="1" applyBorder="1"/>
    <xf numFmtId="0" fontId="39" fillId="22" borderId="25" xfId="0" applyFont="1" applyFill="1" applyBorder="1"/>
    <xf numFmtId="49" fontId="39" fillId="22" borderId="25" xfId="0" applyNumberFormat="1" applyFont="1" applyFill="1" applyBorder="1"/>
    <xf numFmtId="0" fontId="40" fillId="22" borderId="13" xfId="0" applyFont="1" applyFill="1" applyBorder="1" applyAlignment="1">
      <alignment horizontal="center" vertical="center"/>
    </xf>
    <xf numFmtId="0" fontId="40" fillId="22" borderId="34" xfId="0" applyFont="1" applyFill="1" applyBorder="1" applyAlignment="1">
      <alignment vertical="center"/>
    </xf>
    <xf numFmtId="0" fontId="40" fillId="22" borderId="13" xfId="0" applyFont="1" applyFill="1" applyBorder="1" applyAlignment="1">
      <alignment vertical="center"/>
    </xf>
    <xf numFmtId="0" fontId="40" fillId="22" borderId="32" xfId="0" applyFont="1" applyFill="1" applyBorder="1" applyAlignment="1">
      <alignment vertical="center"/>
    </xf>
    <xf numFmtId="0" fontId="40" fillId="22" borderId="33" xfId="0" applyFont="1" applyFill="1" applyBorder="1" applyAlignment="1">
      <alignment horizontal="center" vertical="center" wrapText="1"/>
    </xf>
    <xf numFmtId="0" fontId="40" fillId="22" borderId="34" xfId="0" applyFont="1" applyFill="1" applyBorder="1" applyAlignment="1">
      <alignment horizontal="center" vertical="center" wrapText="1"/>
    </xf>
    <xf numFmtId="0" fontId="40" fillId="22" borderId="0" xfId="0" applyFont="1" applyFill="1" applyAlignment="1">
      <alignment vertical="center" wrapText="1"/>
    </xf>
    <xf numFmtId="0" fontId="39" fillId="0" borderId="29" xfId="0" applyFont="1" applyBorder="1"/>
    <xf numFmtId="0" fontId="39" fillId="22" borderId="37" xfId="0" applyFont="1" applyFill="1" applyBorder="1" applyAlignment="1">
      <alignment horizontal="center"/>
    </xf>
    <xf numFmtId="0" fontId="39" fillId="0" borderId="35" xfId="0" applyFont="1" applyBorder="1"/>
    <xf numFmtId="0" fontId="39" fillId="0" borderId="57" xfId="0" applyFont="1" applyBorder="1"/>
    <xf numFmtId="0" fontId="39" fillId="0" borderId="36" xfId="0" applyFont="1" applyBorder="1"/>
    <xf numFmtId="0" fontId="39" fillId="0" borderId="37" xfId="0" applyFont="1" applyBorder="1"/>
    <xf numFmtId="0" fontId="39" fillId="0" borderId="36" xfId="0" applyFont="1" applyBorder="1" applyAlignment="1">
      <alignment horizontal="center"/>
    </xf>
    <xf numFmtId="0" fontId="39" fillId="0" borderId="37" xfId="0" applyFont="1" applyBorder="1" applyAlignment="1">
      <alignment horizontal="center"/>
    </xf>
    <xf numFmtId="0" fontId="39" fillId="22" borderId="36" xfId="0" applyFont="1" applyFill="1" applyBorder="1" applyAlignment="1">
      <alignment horizontal="center"/>
    </xf>
    <xf numFmtId="0" fontId="39" fillId="0" borderId="66" xfId="0" applyFont="1" applyBorder="1" applyAlignment="1">
      <alignment horizontal="center"/>
    </xf>
    <xf numFmtId="0" fontId="39" fillId="0" borderId="57" xfId="0" applyFont="1" applyBorder="1" applyAlignment="1">
      <alignment horizontal="center"/>
    </xf>
    <xf numFmtId="0" fontId="39" fillId="0" borderId="69" xfId="0" applyFont="1" applyBorder="1"/>
    <xf numFmtId="0" fontId="39" fillId="0" borderId="35" xfId="0" applyFont="1" applyBorder="1" applyAlignment="1">
      <alignment horizontal="center"/>
    </xf>
    <xf numFmtId="164" fontId="49" fillId="24" borderId="78" xfId="284" applyNumberFormat="1" applyFont="1" applyFill="1" applyBorder="1" applyAlignment="1">
      <alignment horizontal="center" vertical="center"/>
    </xf>
    <xf numFmtId="0" fontId="39" fillId="22" borderId="58" xfId="0" applyFont="1" applyFill="1" applyBorder="1"/>
    <xf numFmtId="0" fontId="39" fillId="22" borderId="124" xfId="0" applyFont="1" applyFill="1" applyBorder="1"/>
    <xf numFmtId="0" fontId="39" fillId="22" borderId="33" xfId="0" applyFont="1" applyFill="1" applyBorder="1" applyAlignment="1">
      <alignment horizontal="center"/>
    </xf>
    <xf numFmtId="0" fontId="39" fillId="0" borderId="34" xfId="0" applyFont="1" applyBorder="1" applyAlignment="1">
      <alignment horizontal="center"/>
    </xf>
    <xf numFmtId="0" fontId="39" fillId="0" borderId="33" xfId="0" applyFont="1" applyBorder="1" applyAlignment="1">
      <alignment horizontal="center"/>
    </xf>
    <xf numFmtId="0" fontId="39" fillId="22" borderId="44" xfId="0" applyFont="1" applyFill="1" applyBorder="1"/>
    <xf numFmtId="0" fontId="39" fillId="22" borderId="34" xfId="0" applyFont="1" applyFill="1" applyBorder="1" applyAlignment="1">
      <alignment horizontal="center"/>
    </xf>
    <xf numFmtId="0" fontId="39" fillId="0" borderId="67" xfId="0" applyFont="1" applyBorder="1" applyAlignment="1">
      <alignment horizontal="center"/>
    </xf>
    <xf numFmtId="0" fontId="39" fillId="0" borderId="13" xfId="0" applyFont="1" applyBorder="1" applyAlignment="1">
      <alignment horizontal="center"/>
    </xf>
    <xf numFmtId="0" fontId="39" fillId="0" borderId="71" xfId="0" applyFont="1" applyBorder="1"/>
    <xf numFmtId="0" fontId="39" fillId="0" borderId="32" xfId="0" applyFont="1" applyBorder="1" applyAlignment="1">
      <alignment horizontal="center"/>
    </xf>
    <xf numFmtId="0" fontId="39" fillId="22" borderId="29" xfId="0" applyFont="1" applyFill="1" applyBorder="1" applyAlignment="1">
      <alignment horizontal="center"/>
    </xf>
    <xf numFmtId="0" fontId="39" fillId="0" borderId="28" xfId="0" applyFont="1" applyBorder="1"/>
    <xf numFmtId="0" fontId="39" fillId="0" borderId="31" xfId="0" applyFont="1" applyBorder="1"/>
    <xf numFmtId="0" fontId="39" fillId="0" borderId="30" xfId="0" applyFont="1" applyBorder="1"/>
    <xf numFmtId="0" fontId="39" fillId="0" borderId="30" xfId="0" applyFont="1" applyBorder="1" applyAlignment="1">
      <alignment horizontal="center"/>
    </xf>
    <xf numFmtId="0" fontId="39" fillId="0" borderId="65" xfId="0" applyFont="1" applyBorder="1"/>
    <xf numFmtId="0" fontId="39" fillId="22" borderId="30" xfId="0" applyFont="1" applyFill="1" applyBorder="1" applyAlignment="1">
      <alignment horizontal="center"/>
    </xf>
    <xf numFmtId="0" fontId="39" fillId="0" borderId="68" xfId="0" applyFont="1" applyBorder="1" applyAlignment="1">
      <alignment horizontal="center"/>
    </xf>
    <xf numFmtId="0" fontId="39" fillId="0" borderId="31" xfId="0" applyFont="1" applyBorder="1" applyAlignment="1">
      <alignment horizontal="center"/>
    </xf>
    <xf numFmtId="0" fontId="39" fillId="0" borderId="15" xfId="0" applyFont="1" applyBorder="1"/>
    <xf numFmtId="0" fontId="39" fillId="0" borderId="28" xfId="0" applyFont="1" applyBorder="1" applyAlignment="1">
      <alignment horizontal="center"/>
    </xf>
    <xf numFmtId="0" fontId="39" fillId="0" borderId="48" xfId="0" applyFont="1" applyBorder="1"/>
    <xf numFmtId="0" fontId="39" fillId="0" borderId="0" xfId="0" applyFont="1" applyAlignment="1">
      <alignment horizontal="center"/>
    </xf>
    <xf numFmtId="0" fontId="39" fillId="0" borderId="21" xfId="0" applyFont="1" applyBorder="1"/>
    <xf numFmtId="0" fontId="39" fillId="0" borderId="39" xfId="0" applyFont="1" applyBorder="1"/>
    <xf numFmtId="166" fontId="71" fillId="23" borderId="41" xfId="0" applyNumberFormat="1" applyFont="1" applyFill="1" applyBorder="1"/>
    <xf numFmtId="49" fontId="71" fillId="23" borderId="41" xfId="0" applyNumberFormat="1" applyFont="1" applyFill="1" applyBorder="1"/>
    <xf numFmtId="0" fontId="70" fillId="22" borderId="0" xfId="0" applyFont="1" applyFill="1" applyAlignment="1">
      <alignment vertical="center"/>
    </xf>
    <xf numFmtId="166" fontId="40" fillId="0" borderId="44" xfId="0" applyNumberFormat="1" applyFont="1" applyBorder="1" applyAlignment="1">
      <alignment horizontal="left"/>
    </xf>
    <xf numFmtId="0" fontId="40" fillId="0" borderId="124" xfId="0" applyFont="1" applyBorder="1" applyAlignment="1">
      <alignment horizontal="left"/>
    </xf>
    <xf numFmtId="0" fontId="40" fillId="0" borderId="44" xfId="0" applyFont="1" applyBorder="1" applyAlignment="1">
      <alignment horizontal="left"/>
    </xf>
    <xf numFmtId="166" fontId="40" fillId="0" borderId="42" xfId="0" applyNumberFormat="1" applyFont="1" applyBorder="1" applyAlignment="1">
      <alignment horizontal="left"/>
    </xf>
    <xf numFmtId="166" fontId="40" fillId="0" borderId="27" xfId="0" applyNumberFormat="1" applyFont="1" applyBorder="1" applyAlignment="1">
      <alignment horizontal="left"/>
    </xf>
    <xf numFmtId="0" fontId="40" fillId="0" borderId="27" xfId="0" applyFont="1" applyBorder="1"/>
    <xf numFmtId="0" fontId="39" fillId="0" borderId="26" xfId="0" applyFont="1" applyBorder="1"/>
    <xf numFmtId="0" fontId="39" fillId="0" borderId="41" xfId="0" applyFont="1" applyBorder="1"/>
    <xf numFmtId="0" fontId="39" fillId="0" borderId="52" xfId="0" applyFont="1" applyBorder="1"/>
    <xf numFmtId="0" fontId="39" fillId="0" borderId="54" xfId="0" applyFont="1" applyBorder="1"/>
    <xf numFmtId="164" fontId="49" fillId="24" borderId="67" xfId="284" applyNumberFormat="1" applyFont="1" applyFill="1" applyBorder="1" applyAlignment="1">
      <alignment horizontal="center" vertical="center"/>
    </xf>
    <xf numFmtId="0" fontId="39" fillId="0" borderId="50" xfId="0" applyFont="1" applyBorder="1"/>
    <xf numFmtId="0" fontId="39" fillId="0" borderId="17" xfId="0" applyFont="1" applyBorder="1"/>
    <xf numFmtId="0" fontId="39" fillId="0" borderId="53" xfId="0" applyFont="1" applyBorder="1"/>
    <xf numFmtId="0" fontId="39" fillId="0" borderId="55" xfId="0" applyFont="1" applyBorder="1"/>
    <xf numFmtId="164" fontId="49" fillId="24" borderId="58" xfId="284" applyNumberFormat="1" applyFont="1" applyFill="1" applyBorder="1" applyAlignment="1">
      <alignment horizontal="center" vertical="center"/>
    </xf>
    <xf numFmtId="0" fontId="30" fillId="22" borderId="124" xfId="0" applyFont="1" applyFill="1" applyBorder="1" applyAlignment="1">
      <alignment horizontal="left" vertical="top"/>
    </xf>
    <xf numFmtId="0" fontId="30" fillId="0" borderId="124" xfId="258" applyFont="1" applyBorder="1" applyAlignment="1">
      <alignment horizontal="center" vertical="top" wrapText="1"/>
    </xf>
    <xf numFmtId="166" fontId="30" fillId="0" borderId="124" xfId="0" applyNumberFormat="1" applyFont="1" applyBorder="1" applyAlignment="1">
      <alignment horizontal="left" vertical="top"/>
    </xf>
    <xf numFmtId="0" fontId="40" fillId="0" borderId="124" xfId="0" applyFont="1" applyBorder="1" applyAlignment="1">
      <alignment horizontal="left" vertical="top"/>
    </xf>
    <xf numFmtId="166" fontId="40" fillId="22" borderId="42" xfId="0" applyNumberFormat="1" applyFont="1" applyFill="1" applyBorder="1" applyAlignment="1">
      <alignment horizontal="left"/>
    </xf>
    <xf numFmtId="164" fontId="39" fillId="22" borderId="20" xfId="0" applyNumberFormat="1" applyFont="1" applyFill="1" applyBorder="1" applyAlignment="1">
      <alignment horizontal="left" vertical="top" wrapText="1"/>
    </xf>
    <xf numFmtId="0" fontId="39" fillId="22" borderId="20" xfId="0" applyFont="1" applyFill="1" applyBorder="1" applyAlignment="1">
      <alignment wrapText="1"/>
    </xf>
    <xf numFmtId="0" fontId="39" fillId="22" borderId="46" xfId="0" applyFont="1" applyFill="1" applyBorder="1" applyAlignment="1">
      <alignment wrapText="1"/>
    </xf>
    <xf numFmtId="164" fontId="39" fillId="22" borderId="20" xfId="0" applyNumberFormat="1" applyFont="1" applyFill="1" applyBorder="1" applyAlignment="1">
      <alignment horizontal="left" vertical="top"/>
    </xf>
    <xf numFmtId="164" fontId="39" fillId="22" borderId="0" xfId="0" applyNumberFormat="1" applyFont="1" applyFill="1" applyAlignment="1">
      <alignment horizontal="left" vertical="top"/>
    </xf>
    <xf numFmtId="0" fontId="39" fillId="22" borderId="26" xfId="0" applyFont="1" applyFill="1" applyBorder="1" applyAlignment="1">
      <alignment horizontal="right"/>
    </xf>
    <xf numFmtId="0" fontId="39" fillId="0" borderId="23" xfId="0" applyFont="1" applyBorder="1" applyAlignment="1">
      <alignment horizontal="left"/>
    </xf>
    <xf numFmtId="0" fontId="39" fillId="22" borderId="51" xfId="0" applyFont="1" applyFill="1" applyBorder="1"/>
    <xf numFmtId="0" fontId="40" fillId="22" borderId="34" xfId="0" applyFont="1" applyFill="1" applyBorder="1" applyAlignment="1">
      <alignment horizontal="center"/>
    </xf>
    <xf numFmtId="0" fontId="40" fillId="22" borderId="13" xfId="0" applyFont="1" applyFill="1" applyBorder="1" applyAlignment="1">
      <alignment horizontal="center"/>
    </xf>
    <xf numFmtId="0" fontId="39" fillId="0" borderId="59" xfId="0" applyFont="1" applyBorder="1"/>
    <xf numFmtId="0" fontId="39" fillId="0" borderId="66" xfId="0" applyFont="1" applyBorder="1"/>
    <xf numFmtId="0" fontId="39" fillId="0" borderId="70" xfId="0" applyFont="1" applyBorder="1"/>
    <xf numFmtId="0" fontId="39" fillId="0" borderId="60" xfId="0" applyFont="1" applyBorder="1"/>
    <xf numFmtId="0" fontId="39" fillId="0" borderId="68" xfId="0" applyFont="1" applyBorder="1"/>
    <xf numFmtId="0" fontId="35" fillId="0" borderId="0" xfId="0" applyFont="1" applyAlignment="1">
      <alignment vertical="center"/>
    </xf>
    <xf numFmtId="0" fontId="34" fillId="22" borderId="0" xfId="0" applyFont="1" applyFill="1"/>
    <xf numFmtId="0" fontId="34" fillId="22" borderId="41" xfId="0" applyFont="1" applyFill="1" applyBorder="1"/>
    <xf numFmtId="0" fontId="34" fillId="22" borderId="38" xfId="0" applyFont="1" applyFill="1" applyBorder="1"/>
    <xf numFmtId="0" fontId="34" fillId="22" borderId="39" xfId="0" applyFont="1" applyFill="1" applyBorder="1"/>
    <xf numFmtId="0" fontId="34" fillId="22" borderId="18" xfId="0" applyFont="1" applyFill="1" applyBorder="1"/>
    <xf numFmtId="0" fontId="34" fillId="22" borderId="21" xfId="0" applyFont="1" applyFill="1" applyBorder="1"/>
    <xf numFmtId="0" fontId="34" fillId="22" borderId="18" xfId="0" applyFont="1" applyFill="1" applyBorder="1" applyAlignment="1">
      <alignment horizontal="right"/>
    </xf>
    <xf numFmtId="0" fontId="34" fillId="22" borderId="40" xfId="0" applyFont="1" applyFill="1" applyBorder="1"/>
    <xf numFmtId="0" fontId="34" fillId="22" borderId="17" xfId="0" applyFont="1" applyFill="1" applyBorder="1"/>
    <xf numFmtId="0" fontId="34" fillId="22" borderId="14" xfId="0" applyFont="1" applyFill="1" applyBorder="1"/>
    <xf numFmtId="0" fontId="34" fillId="22" borderId="15" xfId="0" applyFont="1" applyFill="1" applyBorder="1"/>
    <xf numFmtId="0" fontId="35" fillId="22" borderId="0" xfId="0" applyFont="1" applyFill="1" applyAlignment="1">
      <alignment vertical="center"/>
    </xf>
    <xf numFmtId="0" fontId="34" fillId="22" borderId="0" xfId="0" applyFont="1" applyFill="1" applyAlignment="1">
      <alignment vertical="center"/>
    </xf>
    <xf numFmtId="0" fontId="34" fillId="22" borderId="0" xfId="0" applyFont="1" applyFill="1" applyAlignment="1">
      <alignment horizontal="left"/>
    </xf>
    <xf numFmtId="0" fontId="34" fillId="22" borderId="39" xfId="0" applyFont="1" applyFill="1" applyBorder="1" applyAlignment="1">
      <alignment horizontal="left"/>
    </xf>
    <xf numFmtId="0" fontId="34" fillId="22" borderId="0" xfId="0" applyFont="1" applyFill="1" applyAlignment="1">
      <alignment horizontal="left" vertical="center"/>
    </xf>
    <xf numFmtId="0" fontId="34" fillId="22" borderId="15" xfId="0" applyFont="1" applyFill="1" applyBorder="1" applyAlignment="1">
      <alignment horizontal="left"/>
    </xf>
    <xf numFmtId="0" fontId="34" fillId="22" borderId="0" xfId="0" applyFont="1" applyFill="1" applyAlignment="1">
      <alignment horizontal="left" vertical="center" indent="4"/>
    </xf>
    <xf numFmtId="0" fontId="35" fillId="22" borderId="0" xfId="0" applyFont="1" applyFill="1"/>
    <xf numFmtId="0" fontId="34" fillId="22" borderId="0" xfId="0" applyFont="1" applyFill="1" applyAlignment="1">
      <alignment horizontal="left" vertical="center" indent="2"/>
    </xf>
    <xf numFmtId="0" fontId="34" fillId="22" borderId="13" xfId="0" applyFont="1" applyFill="1" applyBorder="1" applyAlignment="1">
      <alignment vertical="center" wrapText="1"/>
    </xf>
    <xf numFmtId="0" fontId="34" fillId="22" borderId="13" xfId="0" applyFont="1" applyFill="1" applyBorder="1" applyAlignment="1">
      <alignment horizontal="center" vertical="center" wrapText="1"/>
    </xf>
    <xf numFmtId="0" fontId="34" fillId="22" borderId="42" xfId="0" applyFont="1" applyFill="1" applyBorder="1" applyAlignment="1">
      <alignment vertical="top" wrapText="1"/>
    </xf>
    <xf numFmtId="0" fontId="34" fillId="22" borderId="42" xfId="0" applyFont="1" applyFill="1" applyBorder="1" applyAlignment="1">
      <alignment vertical="center" wrapText="1"/>
    </xf>
    <xf numFmtId="0" fontId="34" fillId="22" borderId="13" xfId="0" applyFont="1" applyFill="1" applyBorder="1" applyAlignment="1">
      <alignment horizontal="left" vertical="top" wrapText="1"/>
    </xf>
    <xf numFmtId="0" fontId="39" fillId="22" borderId="41" xfId="0" applyFont="1" applyFill="1" applyBorder="1"/>
    <xf numFmtId="0" fontId="39" fillId="22" borderId="39" xfId="0" applyFont="1" applyFill="1" applyBorder="1"/>
    <xf numFmtId="0" fontId="39" fillId="22" borderId="38" xfId="0" applyFont="1" applyFill="1" applyBorder="1"/>
    <xf numFmtId="0" fontId="39" fillId="22" borderId="18" xfId="0" applyFont="1" applyFill="1" applyBorder="1"/>
    <xf numFmtId="0" fontId="39" fillId="22" borderId="21" xfId="0" applyFont="1" applyFill="1" applyBorder="1"/>
    <xf numFmtId="0" fontId="39" fillId="22" borderId="42" xfId="0" applyFont="1" applyFill="1" applyBorder="1"/>
    <xf numFmtId="0" fontId="39" fillId="22" borderId="18" xfId="0" applyFont="1" applyFill="1" applyBorder="1" applyAlignment="1">
      <alignment horizontal="center"/>
    </xf>
    <xf numFmtId="0" fontId="39" fillId="22" borderId="17" xfId="0" applyFont="1" applyFill="1" applyBorder="1"/>
    <xf numFmtId="0" fontId="39" fillId="22" borderId="15" xfId="0" applyFont="1" applyFill="1" applyBorder="1"/>
    <xf numFmtId="0" fontId="39" fillId="22" borderId="14" xfId="0" applyFont="1" applyFill="1" applyBorder="1"/>
    <xf numFmtId="0" fontId="39" fillId="22" borderId="40" xfId="0" applyFont="1" applyFill="1" applyBorder="1"/>
    <xf numFmtId="0" fontId="39" fillId="22" borderId="71" xfId="0" applyFont="1" applyFill="1" applyBorder="1"/>
    <xf numFmtId="0" fontId="39" fillId="22" borderId="56" xfId="0" applyFont="1" applyFill="1" applyBorder="1"/>
    <xf numFmtId="0" fontId="39" fillId="22" borderId="14" xfId="0" applyFont="1" applyFill="1" applyBorder="1" applyAlignment="1">
      <alignment horizontal="center"/>
    </xf>
    <xf numFmtId="0" fontId="94" fillId="0" borderId="80" xfId="0" applyFont="1" applyBorder="1" applyAlignment="1">
      <alignment vertical="center" wrapText="1"/>
    </xf>
    <xf numFmtId="169" fontId="40" fillId="0" borderId="80" xfId="0" applyNumberFormat="1" applyFont="1" applyBorder="1" applyAlignment="1">
      <alignment horizontal="center" vertical="center"/>
    </xf>
    <xf numFmtId="0" fontId="39" fillId="0" borderId="14" xfId="0" applyFont="1" applyBorder="1" applyAlignment="1">
      <alignment horizontal="justify" vertical="center"/>
    </xf>
    <xf numFmtId="0" fontId="139" fillId="0" borderId="17" xfId="0" applyFont="1" applyBorder="1" applyAlignment="1">
      <alignment vertical="center" wrapText="1"/>
    </xf>
    <xf numFmtId="0" fontId="111" fillId="0" borderId="15" xfId="0" applyFont="1" applyBorder="1"/>
    <xf numFmtId="0" fontId="111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vertical="top" wrapText="1"/>
    </xf>
    <xf numFmtId="0" fontId="21" fillId="0" borderId="0" xfId="272" applyFont="1" applyAlignment="1">
      <alignment horizontal="center" wrapText="1"/>
    </xf>
    <xf numFmtId="0" fontId="11" fillId="0" borderId="0" xfId="272" applyFont="1" applyAlignment="1">
      <alignment horizontal="center" wrapText="1"/>
    </xf>
    <xf numFmtId="0" fontId="11" fillId="0" borderId="34" xfId="272" applyFont="1" applyBorder="1" applyAlignment="1">
      <alignment horizontal="center"/>
    </xf>
    <xf numFmtId="0" fontId="11" fillId="0" borderId="32" xfId="272" applyFont="1" applyBorder="1" applyAlignment="1">
      <alignment horizontal="center"/>
    </xf>
    <xf numFmtId="0" fontId="26" fillId="0" borderId="0" xfId="272" applyFont="1" applyAlignment="1">
      <alignment horizontal="center" vertical="center" wrapText="1"/>
    </xf>
    <xf numFmtId="0" fontId="0" fillId="0" borderId="0" xfId="0" applyAlignment="1"/>
    <xf numFmtId="0" fontId="23" fillId="0" borderId="47" xfId="272" applyFont="1" applyBorder="1" applyAlignment="1">
      <alignment horizontal="center" vertical="center"/>
    </xf>
    <xf numFmtId="0" fontId="23" fillId="0" borderId="48" xfId="272" applyFont="1" applyBorder="1" applyAlignment="1">
      <alignment horizontal="center" vertical="center"/>
    </xf>
    <xf numFmtId="0" fontId="23" fillId="0" borderId="79" xfId="272" applyFont="1" applyBorder="1" applyAlignment="1">
      <alignment horizontal="center" vertical="center"/>
    </xf>
    <xf numFmtId="0" fontId="11" fillId="0" borderId="23" xfId="272" applyFont="1" applyBorder="1" applyAlignment="1">
      <alignment horizontal="center"/>
    </xf>
    <xf numFmtId="0" fontId="11" fillId="0" borderId="13" xfId="272" applyFont="1" applyBorder="1" applyAlignment="1">
      <alignment horizontal="center"/>
    </xf>
    <xf numFmtId="0" fontId="11" fillId="0" borderId="0" xfId="272" applyFont="1" applyAlignment="1">
      <alignment horizontal="left" vertical="top" wrapText="1"/>
    </xf>
    <xf numFmtId="0" fontId="21" fillId="26" borderId="34" xfId="272" applyFont="1" applyFill="1" applyBorder="1" applyAlignment="1">
      <alignment horizontal="center" vertical="center"/>
    </xf>
    <xf numFmtId="0" fontId="21" fillId="26" borderId="33" xfId="272" applyFont="1" applyFill="1" applyBorder="1" applyAlignment="1">
      <alignment horizontal="center" vertical="center"/>
    </xf>
    <xf numFmtId="0" fontId="21" fillId="26" borderId="32" xfId="272" applyFont="1" applyFill="1" applyBorder="1" applyAlignment="1">
      <alignment horizontal="center" vertical="center"/>
    </xf>
    <xf numFmtId="0" fontId="21" fillId="26" borderId="13" xfId="272" applyFont="1" applyFill="1" applyBorder="1" applyAlignment="1">
      <alignment horizontal="center"/>
    </xf>
    <xf numFmtId="0" fontId="21" fillId="26" borderId="34" xfId="272" applyFont="1" applyFill="1" applyBorder="1" applyAlignment="1">
      <alignment horizontal="center"/>
    </xf>
    <xf numFmtId="0" fontId="21" fillId="26" borderId="33" xfId="272" applyFont="1" applyFill="1" applyBorder="1" applyAlignment="1">
      <alignment horizontal="center"/>
    </xf>
    <xf numFmtId="0" fontId="21" fillId="26" borderId="32" xfId="272" applyFont="1" applyFill="1" applyBorder="1" applyAlignment="1">
      <alignment horizontal="center"/>
    </xf>
    <xf numFmtId="0" fontId="21" fillId="0" borderId="124" xfId="272" applyFont="1" applyBorder="1" applyAlignment="1">
      <alignment horizontal="center" textRotation="90"/>
    </xf>
    <xf numFmtId="0" fontId="21" fillId="0" borderId="27" xfId="272" applyFont="1" applyBorder="1" applyAlignment="1">
      <alignment horizontal="center" textRotation="90"/>
    </xf>
    <xf numFmtId="0" fontId="21" fillId="0" borderId="25" xfId="272" applyFont="1" applyBorder="1" applyAlignment="1">
      <alignment horizontal="center" textRotation="90"/>
    </xf>
    <xf numFmtId="0" fontId="21" fillId="0" borderId="45" xfId="272" applyFont="1" applyBorder="1" applyAlignment="1">
      <alignment horizontal="center" vertical="center" wrapText="1"/>
    </xf>
    <xf numFmtId="0" fontId="21" fillId="0" borderId="124" xfId="272" applyFont="1" applyBorder="1" applyAlignment="1">
      <alignment horizontal="center" vertical="center" wrapText="1"/>
    </xf>
    <xf numFmtId="0" fontId="21" fillId="0" borderId="20" xfId="272" applyFont="1" applyBorder="1" applyAlignment="1">
      <alignment horizontal="center" vertical="center" wrapText="1"/>
    </xf>
    <xf numFmtId="0" fontId="21" fillId="0" borderId="27" xfId="272" applyFont="1" applyBorder="1" applyAlignment="1">
      <alignment horizontal="center" vertical="center" wrapText="1"/>
    </xf>
    <xf numFmtId="0" fontId="21" fillId="0" borderId="26" xfId="272" applyFont="1" applyBorder="1" applyAlignment="1">
      <alignment horizontal="center" vertical="center" wrapText="1"/>
    </xf>
    <xf numFmtId="0" fontId="21" fillId="0" borderId="25" xfId="272" applyFont="1" applyBorder="1" applyAlignment="1">
      <alignment horizontal="center" vertical="center" wrapText="1"/>
    </xf>
    <xf numFmtId="0" fontId="11" fillId="0" borderId="0" xfId="272" applyFont="1" applyAlignment="1">
      <alignment horizontal="center"/>
    </xf>
    <xf numFmtId="0" fontId="38" fillId="0" borderId="0" xfId="272" applyFont="1" applyAlignment="1">
      <alignment horizontal="center" vertical="center"/>
    </xf>
    <xf numFmtId="0" fontId="22" fillId="0" borderId="34" xfId="272" applyFont="1" applyBorder="1" applyAlignment="1">
      <alignment horizontal="center"/>
    </xf>
    <xf numFmtId="0" fontId="22" fillId="0" borderId="32" xfId="272" applyFont="1" applyBorder="1" applyAlignment="1">
      <alignment horizontal="center"/>
    </xf>
    <xf numFmtId="0" fontId="21" fillId="0" borderId="13" xfId="272" applyFont="1" applyBorder="1" applyAlignment="1">
      <alignment horizontal="center"/>
    </xf>
    <xf numFmtId="0" fontId="21" fillId="0" borderId="13" xfId="272" applyFont="1" applyBorder="1" applyAlignment="1">
      <alignment horizontal="center" vertical="center" textRotation="90"/>
    </xf>
    <xf numFmtId="166" fontId="21" fillId="0" borderId="13" xfId="272" applyNumberFormat="1" applyFont="1" applyBorder="1" applyAlignment="1">
      <alignment horizontal="center"/>
    </xf>
    <xf numFmtId="0" fontId="21" fillId="0" borderId="13" xfId="272" applyFont="1" applyBorder="1" applyAlignment="1">
      <alignment horizontal="center" vertical="center"/>
    </xf>
    <xf numFmtId="0" fontId="31" fillId="0" borderId="39" xfId="0" applyFont="1" applyBorder="1" applyAlignment="1">
      <alignment horizontal="left" vertical="top" wrapText="1"/>
    </xf>
    <xf numFmtId="0" fontId="31" fillId="0" borderId="38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1" fillId="0" borderId="18" xfId="0" applyFont="1" applyBorder="1" applyAlignment="1">
      <alignment horizontal="left" vertical="top" wrapText="1"/>
    </xf>
    <xf numFmtId="0" fontId="31" fillId="0" borderId="0" xfId="0" applyFont="1" applyAlignment="1">
      <alignment horizontal="right" vertical="top"/>
    </xf>
    <xf numFmtId="0" fontId="31" fillId="0" borderId="18" xfId="0" applyFont="1" applyBorder="1" applyAlignment="1">
      <alignment horizontal="right" vertical="top"/>
    </xf>
    <xf numFmtId="0" fontId="31" fillId="0" borderId="44" xfId="0" applyFont="1" applyBorder="1" applyAlignment="1">
      <alignment horizontal="left" vertical="top" wrapText="1"/>
    </xf>
    <xf numFmtId="0" fontId="31" fillId="0" borderId="124" xfId="0" applyFont="1" applyBorder="1" applyAlignment="1">
      <alignment horizontal="left" vertical="top" wrapText="1"/>
    </xf>
    <xf numFmtId="0" fontId="31" fillId="0" borderId="27" xfId="0" applyFont="1" applyBorder="1" applyAlignment="1">
      <alignment horizontal="left" vertical="top" wrapText="1"/>
    </xf>
    <xf numFmtId="0" fontId="31" fillId="0" borderId="20" xfId="0" applyFont="1" applyBorder="1" applyAlignment="1">
      <alignment horizontal="center" vertical="top"/>
    </xf>
    <xf numFmtId="0" fontId="31" fillId="0" borderId="0" xfId="0" applyFont="1" applyAlignment="1">
      <alignment horizontal="center" vertical="top"/>
    </xf>
    <xf numFmtId="0" fontId="31" fillId="0" borderId="34" xfId="0" applyFont="1" applyBorder="1" applyAlignment="1">
      <alignment horizontal="center" vertical="top"/>
    </xf>
    <xf numFmtId="0" fontId="31" fillId="0" borderId="32" xfId="0" applyFont="1" applyBorder="1" applyAlignment="1">
      <alignment horizontal="center" vertical="top"/>
    </xf>
    <xf numFmtId="0" fontId="31" fillId="0" borderId="92" xfId="259" applyFont="1" applyBorder="1" applyAlignment="1">
      <alignment horizontal="center" vertical="top"/>
    </xf>
    <xf numFmtId="0" fontId="31" fillId="0" borderId="93" xfId="259" applyFont="1" applyBorder="1" applyAlignment="1">
      <alignment horizontal="center" vertical="top"/>
    </xf>
    <xf numFmtId="0" fontId="31" fillId="0" borderId="94" xfId="259" applyFont="1" applyBorder="1" applyAlignment="1">
      <alignment horizontal="center" vertical="top"/>
    </xf>
    <xf numFmtId="0" fontId="31" fillId="0" borderId="0" xfId="259" applyFont="1" applyAlignment="1">
      <alignment horizontal="center" vertical="top" wrapText="1"/>
    </xf>
    <xf numFmtId="0" fontId="31" fillId="0" borderId="20" xfId="0" applyFont="1" applyBorder="1" applyAlignment="1">
      <alignment horizontal="left" vertical="top" wrapText="1"/>
    </xf>
    <xf numFmtId="166" fontId="30" fillId="0" borderId="45" xfId="259" applyNumberFormat="1" applyFont="1" applyBorder="1" applyAlignment="1">
      <alignment horizontal="left" vertical="top" wrapText="1"/>
    </xf>
    <xf numFmtId="166" fontId="30" fillId="0" borderId="44" xfId="259" applyNumberFormat="1" applyFont="1" applyBorder="1" applyAlignment="1">
      <alignment horizontal="left" vertical="top" wrapText="1"/>
    </xf>
    <xf numFmtId="166" fontId="30" fillId="0" borderId="124" xfId="259" applyNumberFormat="1" applyFont="1" applyBorder="1" applyAlignment="1">
      <alignment horizontal="left" vertical="top" wrapText="1"/>
    </xf>
    <xf numFmtId="0" fontId="31" fillId="0" borderId="34" xfId="259" applyFont="1" applyBorder="1" applyAlignment="1">
      <alignment horizontal="center" vertical="top"/>
    </xf>
    <xf numFmtId="0" fontId="31" fillId="0" borderId="33" xfId="259" applyFont="1" applyBorder="1" applyAlignment="1">
      <alignment horizontal="center" vertical="top"/>
    </xf>
    <xf numFmtId="0" fontId="31" fillId="0" borderId="32" xfId="259" applyFont="1" applyBorder="1" applyAlignment="1">
      <alignment horizontal="center" vertical="top"/>
    </xf>
    <xf numFmtId="0" fontId="31" fillId="0" borderId="34" xfId="0" applyFont="1" applyBorder="1" applyAlignment="1">
      <alignment horizontal="center" vertical="top" wrapText="1"/>
    </xf>
    <xf numFmtId="0" fontId="31" fillId="0" borderId="33" xfId="0" applyFont="1" applyBorder="1" applyAlignment="1">
      <alignment horizontal="center" vertical="top" wrapText="1"/>
    </xf>
    <xf numFmtId="0" fontId="31" fillId="0" borderId="32" xfId="0" applyFont="1" applyBorder="1" applyAlignment="1">
      <alignment horizontal="center" vertical="top" wrapText="1"/>
    </xf>
    <xf numFmtId="0" fontId="31" fillId="0" borderId="0" xfId="259" applyFont="1" applyAlignment="1">
      <alignment horizontal="left" vertical="top" wrapText="1"/>
    </xf>
    <xf numFmtId="0" fontId="31" fillId="0" borderId="20" xfId="259" applyFont="1" applyBorder="1" applyAlignment="1">
      <alignment horizontal="left" vertical="top" wrapText="1"/>
    </xf>
    <xf numFmtId="0" fontId="30" fillId="0" borderId="34" xfId="259" applyFont="1" applyBorder="1" applyAlignment="1">
      <alignment horizontal="center" vertical="top" wrapText="1"/>
    </xf>
    <xf numFmtId="0" fontId="30" fillId="0" borderId="33" xfId="259" applyFont="1" applyBorder="1" applyAlignment="1">
      <alignment horizontal="center" vertical="top" wrapText="1"/>
    </xf>
    <xf numFmtId="0" fontId="30" fillId="0" borderId="32" xfId="259" applyFont="1" applyBorder="1" applyAlignment="1">
      <alignment horizontal="center" vertical="top" wrapText="1"/>
    </xf>
    <xf numFmtId="164" fontId="31" fillId="0" borderId="34" xfId="259" applyNumberFormat="1" applyFont="1" applyBorder="1" applyAlignment="1">
      <alignment horizontal="center" vertical="top" wrapText="1"/>
    </xf>
    <xf numFmtId="164" fontId="31" fillId="0" borderId="33" xfId="259" applyNumberFormat="1" applyFont="1" applyBorder="1" applyAlignment="1">
      <alignment horizontal="center" vertical="top" wrapText="1"/>
    </xf>
    <xf numFmtId="164" fontId="31" fillId="0" borderId="32" xfId="259" applyNumberFormat="1" applyFont="1" applyBorder="1" applyAlignment="1">
      <alignment horizontal="center" vertical="top" wrapText="1"/>
    </xf>
    <xf numFmtId="0" fontId="31" fillId="0" borderId="24" xfId="0" applyFont="1" applyBorder="1" applyAlignment="1">
      <alignment horizontal="left" vertical="top" wrapText="1"/>
    </xf>
    <xf numFmtId="0" fontId="31" fillId="0" borderId="89" xfId="0" applyFont="1" applyBorder="1" applyAlignment="1">
      <alignment horizontal="left" vertical="top" wrapText="1"/>
    </xf>
    <xf numFmtId="0" fontId="31" fillId="0" borderId="23" xfId="0" applyFont="1" applyBorder="1" applyAlignment="1">
      <alignment horizontal="left" vertical="top" wrapText="1"/>
    </xf>
    <xf numFmtId="169" fontId="30" fillId="0" borderId="45" xfId="284" applyNumberFormat="1" applyFont="1" applyBorder="1" applyAlignment="1">
      <alignment horizontal="left" vertical="top"/>
    </xf>
    <xf numFmtId="0" fontId="30" fillId="0" borderId="44" xfId="284" applyFont="1" applyBorder="1" applyAlignment="1">
      <alignment horizontal="left" vertical="top"/>
    </xf>
    <xf numFmtId="0" fontId="30" fillId="0" borderId="124" xfId="284" applyFont="1" applyBorder="1" applyAlignment="1">
      <alignment horizontal="left" vertical="top"/>
    </xf>
    <xf numFmtId="0" fontId="31" fillId="0" borderId="46" xfId="284" applyFont="1" applyBorder="1" applyAlignment="1">
      <alignment horizontal="left" vertical="top" wrapText="1"/>
    </xf>
    <xf numFmtId="0" fontId="31" fillId="0" borderId="20" xfId="284" applyFont="1" applyBorder="1" applyAlignment="1">
      <alignment horizontal="left" vertical="top" wrapText="1"/>
    </xf>
    <xf numFmtId="0" fontId="31" fillId="0" borderId="0" xfId="284" applyFont="1" applyAlignment="1">
      <alignment horizontal="left" vertical="top" wrapText="1"/>
    </xf>
    <xf numFmtId="0" fontId="31" fillId="0" borderId="27" xfId="284" applyFont="1" applyBorder="1" applyAlignment="1">
      <alignment horizontal="left" vertical="top" wrapText="1"/>
    </xf>
    <xf numFmtId="0" fontId="30" fillId="0" borderId="36" xfId="284" applyFont="1" applyBorder="1" applyAlignment="1">
      <alignment horizontal="center" vertical="top"/>
    </xf>
    <xf numFmtId="0" fontId="30" fillId="0" borderId="37" xfId="284" applyFont="1" applyBorder="1" applyAlignment="1">
      <alignment horizontal="center" vertical="top"/>
    </xf>
    <xf numFmtId="0" fontId="30" fillId="0" borderId="35" xfId="284" applyFont="1" applyBorder="1" applyAlignment="1">
      <alignment horizontal="center" vertical="top"/>
    </xf>
    <xf numFmtId="0" fontId="30" fillId="0" borderId="30" xfId="284" applyFont="1" applyBorder="1" applyAlignment="1">
      <alignment horizontal="center" vertical="top"/>
    </xf>
    <xf numFmtId="0" fontId="30" fillId="0" borderId="29" xfId="284" applyFont="1" applyBorder="1" applyAlignment="1">
      <alignment horizontal="center" vertical="top"/>
    </xf>
    <xf numFmtId="0" fontId="30" fillId="0" borderId="28" xfId="284" applyFont="1" applyBorder="1" applyAlignment="1">
      <alignment horizontal="center" vertical="top"/>
    </xf>
    <xf numFmtId="0" fontId="30" fillId="0" borderId="34" xfId="284" applyFont="1" applyBorder="1" applyAlignment="1">
      <alignment horizontal="center" vertical="top"/>
    </xf>
    <xf numFmtId="0" fontId="30" fillId="0" borderId="33" xfId="284" applyFont="1" applyBorder="1" applyAlignment="1">
      <alignment horizontal="center" vertical="top"/>
    </xf>
    <xf numFmtId="0" fontId="30" fillId="0" borderId="32" xfId="284" applyFont="1" applyBorder="1" applyAlignment="1">
      <alignment horizontal="center" vertical="top"/>
    </xf>
    <xf numFmtId="0" fontId="30" fillId="0" borderId="60" xfId="284" applyFont="1" applyBorder="1" applyAlignment="1">
      <alignment horizontal="center"/>
    </xf>
    <xf numFmtId="0" fontId="30" fillId="0" borderId="29" xfId="284" applyFont="1" applyBorder="1" applyAlignment="1">
      <alignment horizontal="center"/>
    </xf>
    <xf numFmtId="0" fontId="30" fillId="0" borderId="65" xfId="284" applyFont="1" applyBorder="1" applyAlignment="1">
      <alignment horizontal="center"/>
    </xf>
    <xf numFmtId="0" fontId="30" fillId="0" borderId="34" xfId="272" applyFont="1" applyBorder="1" applyAlignment="1">
      <alignment horizontal="center" vertical="top" wrapText="1"/>
    </xf>
    <xf numFmtId="0" fontId="30" fillId="0" borderId="33" xfId="272" applyFont="1" applyBorder="1" applyAlignment="1">
      <alignment horizontal="center" vertical="top" wrapText="1"/>
    </xf>
    <xf numFmtId="0" fontId="30" fillId="0" borderId="32" xfId="272" applyFont="1" applyBorder="1" applyAlignment="1">
      <alignment horizontal="center" vertical="top" wrapText="1"/>
    </xf>
    <xf numFmtId="166" fontId="30" fillId="0" borderId="27" xfId="284" applyNumberFormat="1" applyFont="1" applyBorder="1" applyAlignment="1">
      <alignment horizontal="left" vertical="top" wrapText="1"/>
    </xf>
    <xf numFmtId="0" fontId="30" fillId="0" borderId="59" xfId="284" applyFont="1" applyBorder="1" applyAlignment="1">
      <alignment horizontal="center"/>
    </xf>
    <xf numFmtId="0" fontId="30" fillId="0" borderId="37" xfId="284" applyFont="1" applyBorder="1" applyAlignment="1">
      <alignment horizontal="center"/>
    </xf>
    <xf numFmtId="0" fontId="30" fillId="0" borderId="69" xfId="284" applyFont="1" applyBorder="1" applyAlignment="1">
      <alignment horizontal="center"/>
    </xf>
    <xf numFmtId="0" fontId="30" fillId="0" borderId="50" xfId="284" applyFont="1" applyBorder="1" applyAlignment="1">
      <alignment horizontal="center"/>
    </xf>
    <xf numFmtId="0" fontId="30" fillId="0" borderId="33" xfId="284" applyFont="1" applyBorder="1" applyAlignment="1">
      <alignment horizontal="center"/>
    </xf>
    <xf numFmtId="0" fontId="30" fillId="0" borderId="56" xfId="284" applyFont="1" applyBorder="1" applyAlignment="1">
      <alignment horizontal="center"/>
    </xf>
    <xf numFmtId="169" fontId="30" fillId="0" borderId="44" xfId="284" applyNumberFormat="1" applyFont="1" applyBorder="1" applyAlignment="1">
      <alignment horizontal="left" vertical="top"/>
    </xf>
    <xf numFmtId="0" fontId="30" fillId="0" borderId="34" xfId="284" applyFont="1" applyBorder="1" applyAlignment="1">
      <alignment horizontal="center" vertical="center"/>
    </xf>
    <xf numFmtId="0" fontId="30" fillId="0" borderId="33" xfId="284" applyFont="1" applyBorder="1" applyAlignment="1">
      <alignment horizontal="center" vertical="center"/>
    </xf>
    <xf numFmtId="0" fontId="30" fillId="0" borderId="32" xfId="284" applyFont="1" applyBorder="1" applyAlignment="1">
      <alignment horizontal="center" vertical="center"/>
    </xf>
    <xf numFmtId="169" fontId="30" fillId="0" borderId="124" xfId="284" applyNumberFormat="1" applyFont="1" applyBorder="1" applyAlignment="1">
      <alignment horizontal="left" vertical="top"/>
    </xf>
    <xf numFmtId="0" fontId="30" fillId="0" borderId="0" xfId="284" applyFont="1" applyAlignment="1">
      <alignment horizontal="center" vertical="top" wrapText="1"/>
    </xf>
    <xf numFmtId="0" fontId="30" fillId="0" borderId="27" xfId="284" applyFont="1" applyBorder="1" applyAlignment="1">
      <alignment horizontal="center" vertical="top" wrapText="1"/>
    </xf>
    <xf numFmtId="0" fontId="30" fillId="0" borderId="57" xfId="284" applyFont="1" applyBorder="1" applyAlignment="1"/>
    <xf numFmtId="0" fontId="30" fillId="0" borderId="13" xfId="284" applyFont="1" applyBorder="1" applyAlignment="1"/>
    <xf numFmtId="0" fontId="30" fillId="0" borderId="42" xfId="284" applyFont="1" applyBorder="1" applyAlignment="1">
      <alignment horizontal="center" vertical="center" textRotation="90"/>
    </xf>
    <xf numFmtId="0" fontId="30" fillId="0" borderId="46" xfId="284" applyFont="1" applyBorder="1" applyAlignment="1">
      <alignment horizontal="center" vertical="center" textRotation="90"/>
    </xf>
    <xf numFmtId="0" fontId="30" fillId="0" borderId="51" xfId="284" applyFont="1" applyBorder="1" applyAlignment="1">
      <alignment horizontal="center" vertical="center" textRotation="90"/>
    </xf>
    <xf numFmtId="0" fontId="30" fillId="0" borderId="31" xfId="284" applyFont="1" applyBorder="1" applyAlignment="1"/>
    <xf numFmtId="0" fontId="31" fillId="0" borderId="26" xfId="284" applyFont="1" applyBorder="1" applyAlignment="1">
      <alignment horizontal="left" vertical="top" wrapText="1"/>
    </xf>
    <xf numFmtId="0" fontId="31" fillId="0" borderId="25" xfId="284" applyFont="1" applyBorder="1" applyAlignment="1">
      <alignment horizontal="left" vertical="top" wrapText="1"/>
    </xf>
    <xf numFmtId="166" fontId="30" fillId="0" borderId="45" xfId="272" applyNumberFormat="1" applyFont="1" applyBorder="1" applyAlignment="1">
      <alignment horizontal="center" vertical="center"/>
    </xf>
    <xf numFmtId="166" fontId="30" fillId="0" borderId="44" xfId="272" applyNumberFormat="1" applyFont="1" applyBorder="1" applyAlignment="1">
      <alignment horizontal="center" vertical="center"/>
    </xf>
    <xf numFmtId="166" fontId="30" fillId="0" borderId="124" xfId="272" applyNumberFormat="1" applyFont="1" applyBorder="1" applyAlignment="1">
      <alignment horizontal="center" vertical="center"/>
    </xf>
    <xf numFmtId="0" fontId="31" fillId="0" borderId="20" xfId="283" applyFont="1" applyBorder="1" applyAlignment="1">
      <alignment horizontal="left" vertical="top" wrapText="1"/>
    </xf>
    <xf numFmtId="0" fontId="31" fillId="0" borderId="0" xfId="283" applyFont="1" applyAlignment="1">
      <alignment horizontal="left" vertical="top" wrapText="1"/>
    </xf>
    <xf numFmtId="0" fontId="31" fillId="0" borderId="27" xfId="283" applyFont="1" applyBorder="1" applyAlignment="1">
      <alignment horizontal="left" vertical="top" wrapText="1"/>
    </xf>
    <xf numFmtId="166" fontId="30" fillId="0" borderId="20" xfId="272" applyNumberFormat="1" applyFont="1" applyBorder="1" applyAlignment="1">
      <alignment horizontal="center" vertical="center" wrapText="1"/>
    </xf>
    <xf numFmtId="166" fontId="30" fillId="0" borderId="0" xfId="272" applyNumberFormat="1" applyFont="1" applyAlignment="1">
      <alignment horizontal="center" vertical="center" wrapText="1"/>
    </xf>
    <xf numFmtId="166" fontId="30" fillId="0" borderId="27" xfId="272" applyNumberFormat="1" applyFont="1" applyBorder="1" applyAlignment="1">
      <alignment horizontal="center" vertical="center" wrapText="1"/>
    </xf>
    <xf numFmtId="166" fontId="30" fillId="0" borderId="26" xfId="272" applyNumberFormat="1" applyFont="1" applyBorder="1" applyAlignment="1">
      <alignment horizontal="center" vertical="center" wrapText="1"/>
    </xf>
    <xf numFmtId="166" fontId="30" fillId="0" borderId="23" xfId="272" applyNumberFormat="1" applyFont="1" applyBorder="1" applyAlignment="1">
      <alignment horizontal="center" vertical="center" wrapText="1"/>
    </xf>
    <xf numFmtId="166" fontId="30" fillId="0" borderId="25" xfId="272" applyNumberFormat="1" applyFont="1" applyBorder="1" applyAlignment="1">
      <alignment horizontal="center" vertical="center" wrapText="1"/>
    </xf>
    <xf numFmtId="166" fontId="30" fillId="0" borderId="45" xfId="272" applyNumberFormat="1" applyFont="1" applyBorder="1" applyAlignment="1">
      <alignment horizontal="center" vertical="top" wrapText="1"/>
    </xf>
    <xf numFmtId="166" fontId="30" fillId="0" borderId="44" xfId="272" applyNumberFormat="1" applyFont="1" applyBorder="1" applyAlignment="1">
      <alignment horizontal="center" vertical="top" wrapText="1"/>
    </xf>
    <xf numFmtId="166" fontId="30" fillId="0" borderId="26" xfId="272" applyNumberFormat="1" applyFont="1" applyBorder="1" applyAlignment="1">
      <alignment horizontal="center" vertical="top" wrapText="1"/>
    </xf>
    <xf numFmtId="166" fontId="30" fillId="0" borderId="23" xfId="272" applyNumberFormat="1" applyFont="1" applyBorder="1" applyAlignment="1">
      <alignment horizontal="center" vertical="top" wrapText="1"/>
    </xf>
    <xf numFmtId="0" fontId="111" fillId="0" borderId="27" xfId="0" applyFont="1" applyBorder="1" applyAlignment="1">
      <alignment horizontal="left" vertical="center" wrapText="1"/>
    </xf>
    <xf numFmtId="169" fontId="30" fillId="0" borderId="45" xfId="284" applyNumberFormat="1" applyFont="1" applyBorder="1" applyAlignment="1">
      <alignment horizontal="left" vertical="top" wrapText="1"/>
    </xf>
    <xf numFmtId="0" fontId="30" fillId="0" borderId="44" xfId="284" applyFont="1" applyBorder="1" applyAlignment="1">
      <alignment horizontal="left" vertical="top" wrapText="1"/>
    </xf>
    <xf numFmtId="0" fontId="30" fillId="0" borderId="124" xfId="284" applyFont="1" applyBorder="1" applyAlignment="1">
      <alignment horizontal="left" vertical="top" wrapText="1"/>
    </xf>
    <xf numFmtId="166" fontId="30" fillId="0" borderId="45" xfId="272" applyNumberFormat="1" applyFont="1" applyBorder="1" applyAlignment="1">
      <alignment horizontal="center" vertical="center" wrapText="1"/>
    </xf>
    <xf numFmtId="166" fontId="30" fillId="0" borderId="44" xfId="272" applyNumberFormat="1" applyFont="1" applyBorder="1" applyAlignment="1">
      <alignment horizontal="center" vertical="center" wrapText="1"/>
    </xf>
    <xf numFmtId="166" fontId="30" fillId="0" borderId="124" xfId="272" applyNumberFormat="1" applyFont="1" applyBorder="1" applyAlignment="1">
      <alignment horizontal="center" vertical="center" wrapText="1"/>
    </xf>
    <xf numFmtId="0" fontId="31" fillId="0" borderId="20" xfId="284" applyFont="1" applyBorder="1" applyAlignment="1">
      <alignment horizontal="center" vertical="top" wrapText="1"/>
    </xf>
    <xf numFmtId="0" fontId="31" fillId="0" borderId="0" xfId="284" applyFont="1" applyAlignment="1">
      <alignment horizontal="center" vertical="top" wrapText="1"/>
    </xf>
    <xf numFmtId="0" fontId="31" fillId="0" borderId="27" xfId="284" applyFont="1" applyBorder="1" applyAlignment="1">
      <alignment horizontal="center" vertical="top" wrapText="1"/>
    </xf>
    <xf numFmtId="169" fontId="30" fillId="0" borderId="20" xfId="284" applyNumberFormat="1" applyFont="1" applyBorder="1" applyAlignment="1">
      <alignment horizontal="left" vertical="top"/>
    </xf>
    <xf numFmtId="169" fontId="30" fillId="0" borderId="0" xfId="284" applyNumberFormat="1" applyFont="1" applyAlignment="1">
      <alignment horizontal="left" vertical="top"/>
    </xf>
    <xf numFmtId="0" fontId="31" fillId="0" borderId="45" xfId="283" applyFont="1" applyBorder="1" applyAlignment="1">
      <alignment horizontal="center" vertical="top" wrapText="1"/>
    </xf>
    <xf numFmtId="0" fontId="31" fillId="0" borderId="44" xfId="283" applyFont="1" applyBorder="1" applyAlignment="1">
      <alignment horizontal="center" vertical="top" wrapText="1"/>
    </xf>
    <xf numFmtId="0" fontId="31" fillId="0" borderId="20" xfId="283" applyFont="1" applyBorder="1" applyAlignment="1">
      <alignment horizontal="center" vertical="top" wrapText="1"/>
    </xf>
    <xf numFmtId="0" fontId="31" fillId="0" borderId="0" xfId="283" applyFont="1" applyAlignment="1">
      <alignment horizontal="center" vertical="top" wrapText="1"/>
    </xf>
    <xf numFmtId="0" fontId="31" fillId="0" borderId="30" xfId="284" applyFont="1" applyBorder="1" applyAlignment="1">
      <alignment horizontal="center" vertical="top"/>
    </xf>
    <xf numFmtId="0" fontId="31" fillId="0" borderId="29" xfId="284" applyFont="1" applyBorder="1" applyAlignment="1">
      <alignment horizontal="center" vertical="top"/>
    </xf>
    <xf numFmtId="0" fontId="31" fillId="0" borderId="28" xfId="284" applyFont="1" applyBorder="1" applyAlignment="1">
      <alignment horizontal="center" vertical="top"/>
    </xf>
    <xf numFmtId="0" fontId="31" fillId="0" borderId="27" xfId="283" applyFont="1" applyBorder="1" applyAlignment="1">
      <alignment horizontal="center" vertical="top" wrapText="1"/>
    </xf>
    <xf numFmtId="0" fontId="30" fillId="0" borderId="0" xfId="284" applyFont="1" applyAlignment="1">
      <alignment horizontal="left" vertical="top"/>
    </xf>
    <xf numFmtId="0" fontId="39" fillId="0" borderId="34" xfId="272" applyFont="1" applyBorder="1" applyAlignment="1">
      <alignment horizontal="center" vertical="top"/>
    </xf>
    <xf numFmtId="0" fontId="39" fillId="0" borderId="33" xfId="272" applyFont="1" applyBorder="1" applyAlignment="1">
      <alignment horizontal="center" vertical="top"/>
    </xf>
    <xf numFmtId="0" fontId="39" fillId="0" borderId="32" xfId="272" applyFont="1" applyBorder="1" applyAlignment="1">
      <alignment horizontal="center" vertical="top"/>
    </xf>
    <xf numFmtId="0" fontId="39" fillId="0" borderId="30" xfId="272" applyFont="1" applyBorder="1" applyAlignment="1">
      <alignment horizontal="center" vertical="top"/>
    </xf>
    <xf numFmtId="0" fontId="39" fillId="0" borderId="29" xfId="272" applyFont="1" applyBorder="1" applyAlignment="1">
      <alignment horizontal="center" vertical="top"/>
    </xf>
    <xf numFmtId="0" fontId="39" fillId="0" borderId="28" xfId="272" applyFont="1" applyBorder="1" applyAlignment="1">
      <alignment horizontal="center" vertical="top"/>
    </xf>
    <xf numFmtId="0" fontId="39" fillId="0" borderId="36" xfId="272" applyFont="1" applyBorder="1" applyAlignment="1">
      <alignment horizontal="center" vertical="top"/>
    </xf>
    <xf numFmtId="0" fontId="39" fillId="0" borderId="37" xfId="272" applyFont="1" applyBorder="1" applyAlignment="1">
      <alignment horizontal="center" vertical="top"/>
    </xf>
    <xf numFmtId="0" fontId="39" fillId="0" borderId="35" xfId="272" applyFont="1" applyBorder="1" applyAlignment="1">
      <alignment horizontal="center" vertical="top"/>
    </xf>
    <xf numFmtId="0" fontId="30" fillId="0" borderId="63" xfId="284" applyFont="1" applyBorder="1" applyAlignment="1">
      <alignment horizontal="center" vertical="top"/>
    </xf>
    <xf numFmtId="0" fontId="30" fillId="0" borderId="39" xfId="284" applyFont="1" applyBorder="1" applyAlignment="1">
      <alignment horizontal="center" vertical="top"/>
    </xf>
    <xf numFmtId="0" fontId="30" fillId="0" borderId="52" xfId="284" applyFont="1" applyBorder="1" applyAlignment="1">
      <alignment horizontal="center" vertical="top"/>
    </xf>
    <xf numFmtId="0" fontId="30" fillId="0" borderId="38" xfId="284" applyFont="1" applyBorder="1" applyAlignment="1">
      <alignment horizontal="center" vertical="top"/>
    </xf>
    <xf numFmtId="0" fontId="30" fillId="0" borderId="56" xfId="284" applyFont="1" applyBorder="1" applyAlignment="1">
      <alignment horizontal="center" vertical="top"/>
    </xf>
    <xf numFmtId="0" fontId="30" fillId="0" borderId="65" xfId="284" applyFont="1" applyBorder="1" applyAlignment="1">
      <alignment horizontal="center" vertical="top"/>
    </xf>
    <xf numFmtId="0" fontId="30" fillId="0" borderId="34" xfId="284" applyFont="1" applyBorder="1" applyAlignment="1">
      <alignment horizontal="center" vertical="top" wrapText="1"/>
    </xf>
    <xf numFmtId="0" fontId="30" fillId="0" borderId="33" xfId="284" applyFont="1" applyBorder="1" applyAlignment="1">
      <alignment horizontal="center" vertical="top" wrapText="1"/>
    </xf>
    <xf numFmtId="0" fontId="30" fillId="0" borderId="32" xfId="284" applyFont="1" applyBorder="1" applyAlignment="1">
      <alignment horizontal="center" vertical="top" wrapText="1"/>
    </xf>
    <xf numFmtId="0" fontId="30" fillId="0" borderId="27" xfId="283" applyFont="1" applyBorder="1" applyAlignment="1">
      <alignment horizontal="center" vertical="top" wrapText="1"/>
    </xf>
    <xf numFmtId="0" fontId="31" fillId="0" borderId="34" xfId="284" applyFont="1" applyBorder="1" applyAlignment="1">
      <alignment horizontal="center" vertical="top"/>
    </xf>
    <xf numFmtId="0" fontId="31" fillId="0" borderId="33" xfId="284" applyFont="1" applyBorder="1" applyAlignment="1">
      <alignment horizontal="center" vertical="top"/>
    </xf>
    <xf numFmtId="0" fontId="31" fillId="0" borderId="20" xfId="284" applyFont="1" applyBorder="1" applyAlignment="1">
      <alignment horizontal="center" vertical="top"/>
    </xf>
    <xf numFmtId="0" fontId="31" fillId="0" borderId="0" xfId="284" applyFont="1" applyAlignment="1">
      <alignment horizontal="center" vertical="top"/>
    </xf>
    <xf numFmtId="0" fontId="30" fillId="0" borderId="42" xfId="283" applyFont="1" applyBorder="1" applyAlignment="1">
      <alignment horizontal="center" vertical="top" wrapText="1"/>
    </xf>
    <xf numFmtId="0" fontId="30" fillId="0" borderId="46" xfId="283" applyFont="1" applyBorder="1" applyAlignment="1">
      <alignment horizontal="center" vertical="top" wrapText="1"/>
    </xf>
    <xf numFmtId="0" fontId="30" fillId="0" borderId="51" xfId="283" applyFont="1" applyBorder="1" applyAlignment="1">
      <alignment horizontal="center" vertical="top" wrapText="1"/>
    </xf>
    <xf numFmtId="0" fontId="30" fillId="0" borderId="26" xfId="284" applyFont="1" applyBorder="1" applyAlignment="1">
      <alignment horizontal="center" vertical="top" wrapText="1"/>
    </xf>
    <xf numFmtId="0" fontId="30" fillId="0" borderId="23" xfId="284" applyFont="1" applyBorder="1" applyAlignment="1">
      <alignment horizontal="center" vertical="top" wrapText="1"/>
    </xf>
    <xf numFmtId="0" fontId="30" fillId="0" borderId="25" xfId="284" applyFont="1" applyBorder="1" applyAlignment="1">
      <alignment horizontal="center" vertical="top" wrapText="1"/>
    </xf>
    <xf numFmtId="0" fontId="31" fillId="0" borderId="23" xfId="284" applyFont="1" applyBorder="1" applyAlignment="1">
      <alignment horizontal="left" vertical="top" wrapText="1"/>
    </xf>
    <xf numFmtId="169" fontId="30" fillId="22" borderId="45" xfId="284" applyNumberFormat="1" applyFont="1" applyFill="1" applyBorder="1" applyAlignment="1">
      <alignment horizontal="left" vertical="top"/>
    </xf>
    <xf numFmtId="169" fontId="30" fillId="22" borderId="44" xfId="284" applyNumberFormat="1" applyFont="1" applyFill="1" applyBorder="1" applyAlignment="1">
      <alignment horizontal="left" vertical="top"/>
    </xf>
    <xf numFmtId="0" fontId="30" fillId="22" borderId="44" xfId="284" applyFont="1" applyFill="1" applyBorder="1" applyAlignment="1">
      <alignment horizontal="left" vertical="top"/>
    </xf>
    <xf numFmtId="169" fontId="30" fillId="0" borderId="45" xfId="0" applyNumberFormat="1" applyFont="1" applyBorder="1" applyAlignment="1">
      <alignment horizontal="left" vertical="top"/>
    </xf>
    <xf numFmtId="0" fontId="30" fillId="0" borderId="44" xfId="0" applyFont="1" applyBorder="1" applyAlignment="1">
      <alignment horizontal="left" vertical="top"/>
    </xf>
    <xf numFmtId="0" fontId="30" fillId="0" borderId="59" xfId="284" applyFont="1" applyBorder="1" applyAlignment="1">
      <alignment horizontal="center" vertical="top"/>
    </xf>
    <xf numFmtId="0" fontId="30" fillId="0" borderId="60" xfId="284" applyFont="1" applyBorder="1" applyAlignment="1">
      <alignment horizontal="center" vertical="top"/>
    </xf>
    <xf numFmtId="0" fontId="30" fillId="0" borderId="50" xfId="284" applyFont="1" applyBorder="1" applyAlignment="1">
      <alignment horizontal="center" vertical="top"/>
    </xf>
    <xf numFmtId="0" fontId="30" fillId="0" borderId="55" xfId="284" applyFont="1" applyBorder="1" applyAlignment="1">
      <alignment horizontal="center" vertical="center" textRotation="90"/>
    </xf>
    <xf numFmtId="0" fontId="31" fillId="22" borderId="0" xfId="259" applyFont="1" applyFill="1" applyAlignment="1">
      <alignment horizontal="left" vertical="top" wrapText="1"/>
    </xf>
    <xf numFmtId="0" fontId="30" fillId="22" borderId="34" xfId="259" applyFont="1" applyFill="1" applyBorder="1" applyAlignment="1">
      <alignment horizontal="center" vertical="center" wrapText="1"/>
    </xf>
    <xf numFmtId="0" fontId="30" fillId="22" borderId="33" xfId="259" applyFont="1" applyFill="1" applyBorder="1" applyAlignment="1">
      <alignment horizontal="center" vertical="center" wrapText="1"/>
    </xf>
    <xf numFmtId="0" fontId="30" fillId="22" borderId="32" xfId="259" applyFont="1" applyFill="1" applyBorder="1" applyAlignment="1">
      <alignment horizontal="center" vertical="center" wrapText="1"/>
    </xf>
    <xf numFmtId="0" fontId="39" fillId="0" borderId="20" xfId="0" applyFont="1" applyBorder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30" fillId="0" borderId="44" xfId="259" applyFont="1" applyBorder="1" applyAlignment="1">
      <alignment horizontal="left" vertical="top" wrapText="1"/>
    </xf>
    <xf numFmtId="0" fontId="39" fillId="0" borderId="46" xfId="0" applyFont="1" applyBorder="1" applyAlignment="1">
      <alignment horizontal="left" vertical="top" wrapText="1"/>
    </xf>
    <xf numFmtId="0" fontId="39" fillId="0" borderId="27" xfId="0" applyFont="1" applyBorder="1" applyAlignment="1">
      <alignment horizontal="left" vertical="top" wrapText="1"/>
    </xf>
    <xf numFmtId="0" fontId="30" fillId="0" borderId="124" xfId="259" applyFont="1" applyBorder="1" applyAlignment="1">
      <alignment horizontal="left" vertical="top" wrapText="1"/>
    </xf>
    <xf numFmtId="164" fontId="31" fillId="0" borderId="20" xfId="259" applyNumberFormat="1" applyFont="1" applyBorder="1" applyAlignment="1">
      <alignment horizontal="center" vertical="top" wrapText="1"/>
    </xf>
    <xf numFmtId="164" fontId="31" fillId="0" borderId="27" xfId="259" applyNumberFormat="1" applyFont="1" applyBorder="1" applyAlignment="1">
      <alignment horizontal="center" vertical="top" wrapText="1"/>
    </xf>
    <xf numFmtId="0" fontId="30" fillId="0" borderId="34" xfId="259" applyFont="1" applyBorder="1" applyAlignment="1">
      <alignment horizontal="center" vertical="center"/>
    </xf>
    <xf numFmtId="0" fontId="30" fillId="0" borderId="32" xfId="259" applyFont="1" applyBorder="1" applyAlignment="1">
      <alignment horizontal="center" vertical="center"/>
    </xf>
    <xf numFmtId="0" fontId="30" fillId="22" borderId="36" xfId="259" applyFont="1" applyFill="1" applyBorder="1" applyAlignment="1">
      <alignment horizontal="center"/>
    </xf>
    <xf numFmtId="0" fontId="30" fillId="22" borderId="35" xfId="259" applyFont="1" applyFill="1" applyBorder="1" applyAlignment="1">
      <alignment horizontal="center"/>
    </xf>
    <xf numFmtId="0" fontId="30" fillId="22" borderId="30" xfId="259" applyFont="1" applyFill="1" applyBorder="1" applyAlignment="1">
      <alignment horizontal="center" vertical="center"/>
    </xf>
    <xf numFmtId="0" fontId="30" fillId="22" borderId="29" xfId="259" applyFont="1" applyFill="1" applyBorder="1" applyAlignment="1">
      <alignment horizontal="center" vertical="center"/>
    </xf>
    <xf numFmtId="0" fontId="30" fillId="22" borderId="28" xfId="259" applyFont="1" applyFill="1" applyBorder="1" applyAlignment="1">
      <alignment horizontal="center" vertical="center"/>
    </xf>
    <xf numFmtId="0" fontId="31" fillId="0" borderId="46" xfId="0" applyFont="1" applyBorder="1" applyAlignment="1">
      <alignment horizontal="left" vertical="top" wrapText="1"/>
    </xf>
    <xf numFmtId="166" fontId="30" fillId="0" borderId="27" xfId="259" applyNumberFormat="1" applyFont="1" applyBorder="1" applyAlignment="1">
      <alignment horizontal="center" wrapText="1"/>
    </xf>
    <xf numFmtId="168" fontId="30" fillId="22" borderId="36" xfId="259" applyNumberFormat="1" applyFont="1" applyFill="1" applyBorder="1" applyAlignment="1">
      <alignment horizontal="center" vertical="center"/>
    </xf>
    <xf numFmtId="168" fontId="30" fillId="22" borderId="37" xfId="259" applyNumberFormat="1" applyFont="1" applyFill="1" applyBorder="1" applyAlignment="1">
      <alignment horizontal="center" vertical="center"/>
    </xf>
    <xf numFmtId="168" fontId="30" fillId="22" borderId="35" xfId="259" applyNumberFormat="1" applyFont="1" applyFill="1" applyBorder="1" applyAlignment="1">
      <alignment horizontal="center" vertical="center"/>
    </xf>
    <xf numFmtId="0" fontId="31" fillId="0" borderId="27" xfId="259" applyFont="1" applyBorder="1" applyAlignment="1">
      <alignment horizontal="left" vertical="top" wrapText="1"/>
    </xf>
    <xf numFmtId="0" fontId="30" fillId="0" borderId="34" xfId="259" applyFont="1" applyBorder="1" applyAlignment="1">
      <alignment horizontal="center" vertical="center" wrapText="1"/>
    </xf>
    <xf numFmtId="0" fontId="30" fillId="0" borderId="32" xfId="259" applyFont="1" applyBorder="1" applyAlignment="1">
      <alignment horizontal="center" vertical="center" wrapText="1"/>
    </xf>
    <xf numFmtId="0" fontId="30" fillId="22" borderId="36" xfId="259" applyFont="1" applyFill="1" applyBorder="1" applyAlignment="1">
      <alignment horizontal="center" vertical="center"/>
    </xf>
    <xf numFmtId="0" fontId="30" fillId="22" borderId="37" xfId="259" applyFont="1" applyFill="1" applyBorder="1" applyAlignment="1">
      <alignment horizontal="center" vertical="center"/>
    </xf>
    <xf numFmtId="0" fontId="30" fillId="22" borderId="35" xfId="259" applyFont="1" applyFill="1" applyBorder="1" applyAlignment="1">
      <alignment horizontal="center" vertical="center"/>
    </xf>
    <xf numFmtId="0" fontId="39" fillId="0" borderId="0" xfId="259" applyFont="1" applyAlignment="1">
      <alignment horizontal="left" vertical="top" wrapText="1"/>
    </xf>
    <xf numFmtId="0" fontId="30" fillId="22" borderId="26" xfId="259" applyFont="1" applyFill="1" applyBorder="1" applyAlignment="1">
      <alignment horizontal="center" vertical="center" wrapText="1"/>
    </xf>
    <xf numFmtId="0" fontId="30" fillId="22" borderId="23" xfId="259" applyFont="1" applyFill="1" applyBorder="1" applyAlignment="1">
      <alignment horizontal="center" vertical="center" wrapText="1"/>
    </xf>
    <xf numFmtId="0" fontId="30" fillId="22" borderId="25" xfId="259" applyFont="1" applyFill="1" applyBorder="1" applyAlignment="1">
      <alignment horizontal="center" vertical="center" wrapText="1"/>
    </xf>
    <xf numFmtId="0" fontId="30" fillId="22" borderId="30" xfId="259" applyFont="1" applyFill="1" applyBorder="1" applyAlignment="1">
      <alignment horizontal="center"/>
    </xf>
    <xf numFmtId="0" fontId="30" fillId="22" borderId="28" xfId="259" applyFont="1" applyFill="1" applyBorder="1" applyAlignment="1">
      <alignment horizontal="center"/>
    </xf>
    <xf numFmtId="168" fontId="30" fillId="22" borderId="59" xfId="259" applyNumberFormat="1" applyFont="1" applyFill="1" applyBorder="1" applyAlignment="1">
      <alignment horizontal="center" vertical="center"/>
    </xf>
    <xf numFmtId="168" fontId="30" fillId="22" borderId="60" xfId="259" applyNumberFormat="1" applyFont="1" applyFill="1" applyBorder="1" applyAlignment="1">
      <alignment horizontal="center" vertical="center"/>
    </xf>
    <xf numFmtId="168" fontId="30" fillId="22" borderId="29" xfId="259" applyNumberFormat="1" applyFont="1" applyFill="1" applyBorder="1" applyAlignment="1">
      <alignment horizontal="center" vertical="center"/>
    </xf>
    <xf numFmtId="168" fontId="30" fillId="22" borderId="50" xfId="259" applyNumberFormat="1" applyFont="1" applyFill="1" applyBorder="1" applyAlignment="1">
      <alignment horizontal="center" vertical="center"/>
    </xf>
    <xf numFmtId="168" fontId="30" fillId="22" borderId="33" xfId="259" applyNumberFormat="1" applyFont="1" applyFill="1" applyBorder="1" applyAlignment="1">
      <alignment horizontal="center" vertical="center"/>
    </xf>
    <xf numFmtId="168" fontId="30" fillId="22" borderId="34" xfId="259" applyNumberFormat="1" applyFont="1" applyFill="1" applyBorder="1" applyAlignment="1">
      <alignment horizontal="center" vertical="center"/>
    </xf>
    <xf numFmtId="168" fontId="30" fillId="22" borderId="32" xfId="259" applyNumberFormat="1" applyFont="1" applyFill="1" applyBorder="1" applyAlignment="1">
      <alignment horizontal="center" vertical="center"/>
    </xf>
    <xf numFmtId="0" fontId="30" fillId="22" borderId="34" xfId="259" applyFont="1" applyFill="1" applyBorder="1" applyAlignment="1">
      <alignment horizontal="center" vertical="center"/>
    </xf>
    <xf numFmtId="0" fontId="30" fillId="22" borderId="33" xfId="259" applyFont="1" applyFill="1" applyBorder="1" applyAlignment="1">
      <alignment horizontal="center" vertical="center"/>
    </xf>
    <xf numFmtId="0" fontId="30" fillId="22" borderId="32" xfId="259" applyFont="1" applyFill="1" applyBorder="1" applyAlignment="1">
      <alignment horizontal="center" vertical="center"/>
    </xf>
    <xf numFmtId="0" fontId="30" fillId="22" borderId="34" xfId="259" applyFont="1" applyFill="1" applyBorder="1" applyAlignment="1">
      <alignment horizontal="center"/>
    </xf>
    <xf numFmtId="0" fontId="30" fillId="22" borderId="32" xfId="259" applyFont="1" applyFill="1" applyBorder="1" applyAlignment="1">
      <alignment horizontal="center"/>
    </xf>
    <xf numFmtId="168" fontId="30" fillId="22" borderId="30" xfId="259" applyNumberFormat="1" applyFont="1" applyFill="1" applyBorder="1" applyAlignment="1">
      <alignment horizontal="center" vertical="center"/>
    </xf>
    <xf numFmtId="168" fontId="30" fillId="22" borderId="28" xfId="259" applyNumberFormat="1" applyFont="1" applyFill="1" applyBorder="1" applyAlignment="1">
      <alignment horizontal="center" vertical="center"/>
    </xf>
    <xf numFmtId="168" fontId="30" fillId="22" borderId="30" xfId="259" applyNumberFormat="1" applyFont="1" applyFill="1" applyBorder="1" applyAlignment="1">
      <alignment horizontal="center"/>
    </xf>
    <xf numFmtId="168" fontId="30" fillId="22" borderId="28" xfId="259" applyNumberFormat="1" applyFont="1" applyFill="1" applyBorder="1" applyAlignment="1">
      <alignment horizontal="center"/>
    </xf>
    <xf numFmtId="168" fontId="30" fillId="22" borderId="36" xfId="259" applyNumberFormat="1" applyFont="1" applyFill="1" applyBorder="1" applyAlignment="1">
      <alignment horizontal="center"/>
    </xf>
    <xf numFmtId="168" fontId="30" fillId="22" borderId="35" xfId="259" applyNumberFormat="1" applyFont="1" applyFill="1" applyBorder="1" applyAlignment="1">
      <alignment horizontal="center"/>
    </xf>
    <xf numFmtId="166" fontId="30" fillId="25" borderId="44" xfId="284" applyNumberFormat="1" applyFont="1" applyFill="1" applyBorder="1" applyAlignment="1">
      <alignment horizontal="left" vertical="top"/>
    </xf>
    <xf numFmtId="0" fontId="30" fillId="25" borderId="44" xfId="284" applyFont="1" applyFill="1" applyBorder="1" applyAlignment="1">
      <alignment horizontal="left" vertical="top"/>
    </xf>
    <xf numFmtId="166" fontId="30" fillId="25" borderId="45" xfId="284" applyNumberFormat="1" applyFont="1" applyFill="1" applyBorder="1" applyAlignment="1">
      <alignment horizontal="left" vertical="top"/>
    </xf>
    <xf numFmtId="0" fontId="30" fillId="25" borderId="124" xfId="284" applyFont="1" applyFill="1" applyBorder="1" applyAlignment="1">
      <alignment horizontal="left" vertical="top"/>
    </xf>
    <xf numFmtId="0" fontId="30" fillId="25" borderId="34" xfId="284" applyFont="1" applyFill="1" applyBorder="1" applyAlignment="1">
      <alignment horizontal="center" vertical="center" wrapText="1"/>
    </xf>
    <xf numFmtId="0" fontId="30" fillId="25" borderId="33" xfId="284" applyFont="1" applyFill="1" applyBorder="1" applyAlignment="1">
      <alignment horizontal="center" vertical="center" wrapText="1"/>
    </xf>
    <xf numFmtId="0" fontId="30" fillId="25" borderId="32" xfId="284" applyFont="1" applyFill="1" applyBorder="1" applyAlignment="1">
      <alignment horizontal="center" vertical="center" wrapText="1"/>
    </xf>
    <xf numFmtId="0" fontId="30" fillId="25" borderId="26" xfId="284" applyFont="1" applyFill="1" applyBorder="1" applyAlignment="1">
      <alignment horizontal="center" vertical="center" wrapText="1"/>
    </xf>
    <xf numFmtId="0" fontId="30" fillId="25" borderId="25" xfId="284" applyFont="1" applyFill="1" applyBorder="1" applyAlignment="1">
      <alignment horizontal="center" vertical="center" wrapText="1"/>
    </xf>
    <xf numFmtId="0" fontId="31" fillId="25" borderId="20" xfId="284" applyFont="1" applyFill="1" applyBorder="1" applyAlignment="1">
      <alignment horizontal="left" vertical="top" wrapText="1"/>
    </xf>
    <xf numFmtId="0" fontId="31" fillId="25" borderId="0" xfId="284" applyFont="1" applyFill="1" applyAlignment="1">
      <alignment horizontal="left" vertical="top" wrapText="1"/>
    </xf>
    <xf numFmtId="0" fontId="31" fillId="25" borderId="27" xfId="284" applyFont="1" applyFill="1" applyBorder="1" applyAlignment="1">
      <alignment horizontal="left" vertical="top" wrapText="1"/>
    </xf>
    <xf numFmtId="0" fontId="86" fillId="25" borderId="20" xfId="272" applyFont="1" applyFill="1" applyBorder="1" applyAlignment="1">
      <alignment horizontal="center" vertical="top"/>
    </xf>
    <xf numFmtId="0" fontId="86" fillId="25" borderId="27" xfId="272" applyFont="1" applyFill="1" applyBorder="1" applyAlignment="1">
      <alignment horizontal="center" vertical="top"/>
    </xf>
    <xf numFmtId="0" fontId="30" fillId="25" borderId="42" xfId="284" applyFont="1" applyFill="1" applyBorder="1" applyAlignment="1">
      <alignment horizontal="center" vertical="center" textRotation="90"/>
    </xf>
    <xf numFmtId="0" fontId="30" fillId="25" borderId="46" xfId="284" applyFont="1" applyFill="1" applyBorder="1" applyAlignment="1">
      <alignment horizontal="center" vertical="center" textRotation="90"/>
    </xf>
    <xf numFmtId="0" fontId="30" fillId="25" borderId="51" xfId="284" applyFont="1" applyFill="1" applyBorder="1" applyAlignment="1">
      <alignment horizontal="center" vertical="center" textRotation="90"/>
    </xf>
    <xf numFmtId="166" fontId="30" fillId="22" borderId="45" xfId="284" applyNumberFormat="1" applyFont="1" applyFill="1" applyBorder="1" applyAlignment="1">
      <alignment horizontal="left" vertical="top"/>
    </xf>
    <xf numFmtId="166" fontId="30" fillId="22" borderId="44" xfId="284" applyNumberFormat="1" applyFont="1" applyFill="1" applyBorder="1" applyAlignment="1">
      <alignment horizontal="left" vertical="top"/>
    </xf>
    <xf numFmtId="166" fontId="30" fillId="22" borderId="124" xfId="284" applyNumberFormat="1" applyFont="1" applyFill="1" applyBorder="1" applyAlignment="1">
      <alignment horizontal="left" vertical="top"/>
    </xf>
    <xf numFmtId="0" fontId="30" fillId="0" borderId="34" xfId="284" applyFont="1" applyBorder="1" applyAlignment="1">
      <alignment horizontal="center" vertical="center" wrapText="1"/>
    </xf>
    <xf numFmtId="0" fontId="30" fillId="0" borderId="33" xfId="284" applyFont="1" applyBorder="1" applyAlignment="1">
      <alignment horizontal="center" vertical="center" wrapText="1"/>
    </xf>
    <xf numFmtId="0" fontId="31" fillId="22" borderId="0" xfId="284" applyFont="1" applyFill="1" applyAlignment="1">
      <alignment horizontal="center" vertical="top" wrapText="1"/>
    </xf>
    <xf numFmtId="0" fontId="31" fillId="22" borderId="20" xfId="284" applyFont="1" applyFill="1" applyBorder="1" applyAlignment="1">
      <alignment horizontal="left" vertical="top" wrapText="1"/>
    </xf>
    <xf numFmtId="0" fontId="31" fillId="22" borderId="0" xfId="284" applyFont="1" applyFill="1" applyAlignment="1">
      <alignment horizontal="left" vertical="top" wrapText="1"/>
    </xf>
    <xf numFmtId="0" fontId="31" fillId="22" borderId="27" xfId="284" applyFont="1" applyFill="1" applyBorder="1" applyAlignment="1">
      <alignment horizontal="left" vertical="top" wrapText="1"/>
    </xf>
    <xf numFmtId="0" fontId="30" fillId="0" borderId="32" xfId="284" applyFont="1" applyBorder="1" applyAlignment="1">
      <alignment horizontal="center" vertical="center" wrapText="1"/>
    </xf>
    <xf numFmtId="0" fontId="31" fillId="25" borderId="20" xfId="272" applyFont="1" applyFill="1" applyBorder="1" applyAlignment="1">
      <alignment horizontal="left" vertical="top" wrapText="1"/>
    </xf>
    <xf numFmtId="0" fontId="39" fillId="25" borderId="20" xfId="272" applyFont="1" applyFill="1" applyBorder="1" applyAlignment="1">
      <alignment horizontal="left" vertical="top" wrapText="1"/>
    </xf>
    <xf numFmtId="0" fontId="31" fillId="25" borderId="34" xfId="283" applyFont="1" applyFill="1" applyBorder="1" applyAlignment="1">
      <alignment horizontal="center" vertical="center"/>
    </xf>
    <xf numFmtId="0" fontId="31" fillId="25" borderId="33" xfId="283" applyFont="1" applyFill="1" applyBorder="1" applyAlignment="1">
      <alignment horizontal="center" vertical="center"/>
    </xf>
    <xf numFmtId="0" fontId="31" fillId="25" borderId="26" xfId="283" applyFont="1" applyFill="1" applyBorder="1" applyAlignment="1">
      <alignment horizontal="center"/>
    </xf>
    <xf numFmtId="0" fontId="31" fillId="25" borderId="25" xfId="283" applyFont="1" applyFill="1" applyBorder="1" applyAlignment="1">
      <alignment horizontal="center"/>
    </xf>
    <xf numFmtId="0" fontId="31" fillId="25" borderId="20" xfId="283" applyFont="1" applyFill="1" applyBorder="1" applyAlignment="1">
      <alignment horizontal="center" wrapText="1"/>
    </xf>
    <xf numFmtId="0" fontId="31" fillId="25" borderId="0" xfId="283" applyFont="1" applyFill="1" applyAlignment="1">
      <alignment horizontal="center" wrapText="1"/>
    </xf>
    <xf numFmtId="0" fontId="30" fillId="0" borderId="35" xfId="284" applyFont="1" applyBorder="1" applyAlignment="1">
      <alignment horizontal="center"/>
    </xf>
    <xf numFmtId="0" fontId="30" fillId="0" borderId="36" xfId="284" applyFont="1" applyBorder="1" applyAlignment="1">
      <alignment horizontal="center"/>
    </xf>
    <xf numFmtId="0" fontId="30" fillId="25" borderId="23" xfId="284" applyFont="1" applyFill="1" applyBorder="1" applyAlignment="1">
      <alignment horizontal="center" vertical="center" wrapText="1"/>
    </xf>
    <xf numFmtId="0" fontId="30" fillId="0" borderId="34" xfId="284" applyFont="1" applyBorder="1" applyAlignment="1">
      <alignment horizontal="center"/>
    </xf>
    <xf numFmtId="0" fontId="30" fillId="0" borderId="32" xfId="284" applyFont="1" applyBorder="1" applyAlignment="1">
      <alignment horizontal="center"/>
    </xf>
    <xf numFmtId="0" fontId="31" fillId="0" borderId="36" xfId="284" applyFont="1" applyBorder="1" applyAlignment="1">
      <alignment horizontal="center" vertical="center" wrapText="1"/>
    </xf>
    <xf numFmtId="0" fontId="31" fillId="0" borderId="37" xfId="284" applyFont="1" applyBorder="1" applyAlignment="1">
      <alignment horizontal="center" vertical="center" wrapText="1"/>
    </xf>
    <xf numFmtId="0" fontId="31" fillId="0" borderId="34" xfId="284" applyFont="1" applyBorder="1" applyAlignment="1">
      <alignment horizontal="center" vertical="center" wrapText="1"/>
    </xf>
    <xf numFmtId="0" fontId="31" fillId="0" borderId="33" xfId="284" applyFont="1" applyBorder="1" applyAlignment="1">
      <alignment horizontal="center" vertical="center" wrapText="1"/>
    </xf>
    <xf numFmtId="0" fontId="30" fillId="0" borderId="30" xfId="284" applyFont="1" applyBorder="1" applyAlignment="1">
      <alignment horizontal="center"/>
    </xf>
    <xf numFmtId="0" fontId="30" fillId="0" borderId="28" xfId="284" applyFont="1" applyBorder="1" applyAlignment="1">
      <alignment horizontal="center"/>
    </xf>
    <xf numFmtId="0" fontId="31" fillId="0" borderId="30" xfId="284" applyFont="1" applyBorder="1" applyAlignment="1">
      <alignment horizontal="center" vertical="center" wrapText="1"/>
    </xf>
    <xf numFmtId="0" fontId="31" fillId="0" borderId="29" xfId="284" applyFont="1" applyBorder="1" applyAlignment="1">
      <alignment horizontal="center" vertical="center" wrapText="1"/>
    </xf>
    <xf numFmtId="0" fontId="31" fillId="25" borderId="42" xfId="272" applyFont="1" applyFill="1" applyBorder="1" applyAlignment="1">
      <alignment horizontal="left" vertical="top" wrapText="1"/>
    </xf>
    <xf numFmtId="0" fontId="31" fillId="25" borderId="46" xfId="272" applyFont="1" applyFill="1" applyBorder="1" applyAlignment="1">
      <alignment horizontal="left" vertical="top" wrapText="1"/>
    </xf>
    <xf numFmtId="0" fontId="40" fillId="25" borderId="27" xfId="272" applyFont="1" applyFill="1" applyBorder="1" applyAlignment="1">
      <alignment horizontal="left" wrapText="1"/>
    </xf>
    <xf numFmtId="164" fontId="30" fillId="0" borderId="0" xfId="284" applyNumberFormat="1" applyFont="1" applyAlignment="1">
      <alignment horizontal="center" vertical="top"/>
    </xf>
    <xf numFmtId="164" fontId="31" fillId="0" borderId="34" xfId="258" applyNumberFormat="1" applyFont="1" applyBorder="1" applyAlignment="1">
      <alignment horizontal="center" vertical="top"/>
    </xf>
    <xf numFmtId="164" fontId="31" fillId="0" borderId="32" xfId="258" applyNumberFormat="1" applyFont="1" applyBorder="1" applyAlignment="1">
      <alignment horizontal="center" vertical="top"/>
    </xf>
    <xf numFmtId="166" fontId="30" fillId="0" borderId="45" xfId="258" applyNumberFormat="1" applyFont="1" applyBorder="1" applyAlignment="1">
      <alignment horizontal="left" vertical="top" wrapText="1"/>
    </xf>
    <xf numFmtId="166" fontId="30" fillId="0" borderId="44" xfId="258" applyNumberFormat="1" applyFont="1" applyBorder="1" applyAlignment="1">
      <alignment horizontal="left" vertical="top" wrapText="1"/>
    </xf>
    <xf numFmtId="166" fontId="30" fillId="0" borderId="124" xfId="258" applyNumberFormat="1" applyFont="1" applyBorder="1" applyAlignment="1">
      <alignment horizontal="left" vertical="top" wrapText="1"/>
    </xf>
    <xf numFmtId="0" fontId="31" fillId="21" borderId="34" xfId="258" applyFont="1" applyFill="1" applyBorder="1" applyAlignment="1">
      <alignment horizontal="center" vertical="top"/>
    </xf>
    <xf numFmtId="0" fontId="31" fillId="21" borderId="33" xfId="258" applyFont="1" applyFill="1" applyBorder="1" applyAlignment="1">
      <alignment horizontal="center" vertical="top"/>
    </xf>
    <xf numFmtId="0" fontId="31" fillId="21" borderId="32" xfId="258" applyFont="1" applyFill="1" applyBorder="1" applyAlignment="1">
      <alignment horizontal="center" vertical="top"/>
    </xf>
    <xf numFmtId="0" fontId="31" fillId="0" borderId="51" xfId="258" applyFont="1" applyBorder="1" applyAlignment="1">
      <alignment horizontal="center" vertical="top"/>
    </xf>
    <xf numFmtId="0" fontId="39" fillId="0" borderId="34" xfId="0" applyFont="1" applyBorder="1" applyAlignment="1">
      <alignment horizontal="center" vertical="top"/>
    </xf>
    <xf numFmtId="0" fontId="39" fillId="0" borderId="33" xfId="0" applyFont="1" applyBorder="1" applyAlignment="1">
      <alignment horizontal="center" vertical="top"/>
    </xf>
    <xf numFmtId="0" fontId="39" fillId="0" borderId="32" xfId="0" applyFont="1" applyBorder="1" applyAlignment="1">
      <alignment horizontal="center" vertical="top"/>
    </xf>
    <xf numFmtId="0" fontId="39" fillId="0" borderId="45" xfId="0" applyFont="1" applyBorder="1" applyAlignment="1">
      <alignment horizontal="center" vertical="top"/>
    </xf>
    <xf numFmtId="0" fontId="39" fillId="0" borderId="44" xfId="0" applyFont="1" applyBorder="1" applyAlignment="1">
      <alignment horizontal="center" vertical="top"/>
    </xf>
    <xf numFmtId="0" fontId="39" fillId="0" borderId="124" xfId="0" applyFont="1" applyBorder="1" applyAlignment="1">
      <alignment horizontal="center" vertical="top"/>
    </xf>
    <xf numFmtId="164" fontId="31" fillId="0" borderId="26" xfId="258" applyNumberFormat="1" applyFont="1" applyBorder="1" applyAlignment="1">
      <alignment horizontal="center" vertical="top"/>
    </xf>
    <xf numFmtId="164" fontId="31" fillId="0" borderId="25" xfId="258" applyNumberFormat="1" applyFont="1" applyBorder="1" applyAlignment="1">
      <alignment horizontal="center" vertical="top"/>
    </xf>
    <xf numFmtId="164" fontId="31" fillId="21" borderId="34" xfId="258" applyNumberFormat="1" applyFont="1" applyFill="1" applyBorder="1" applyAlignment="1">
      <alignment horizontal="center" vertical="top"/>
    </xf>
    <xf numFmtId="164" fontId="31" fillId="21" borderId="32" xfId="258" applyNumberFormat="1" applyFont="1" applyFill="1" applyBorder="1" applyAlignment="1">
      <alignment horizontal="center" vertical="top"/>
    </xf>
    <xf numFmtId="0" fontId="31" fillId="0" borderId="13" xfId="258" applyFont="1" applyBorder="1" applyAlignment="1">
      <alignment horizontal="center" vertical="top"/>
    </xf>
    <xf numFmtId="0" fontId="31" fillId="0" borderId="20" xfId="258" applyFont="1" applyBorder="1" applyAlignment="1">
      <alignment horizontal="left" vertical="top" wrapText="1"/>
    </xf>
    <xf numFmtId="0" fontId="31" fillId="0" borderId="0" xfId="258" applyFont="1" applyAlignment="1">
      <alignment horizontal="left" vertical="top" wrapText="1"/>
    </xf>
    <xf numFmtId="0" fontId="31" fillId="0" borderId="27" xfId="258" applyFont="1" applyBorder="1" applyAlignment="1">
      <alignment horizontal="left" vertical="top" wrapText="1"/>
    </xf>
    <xf numFmtId="164" fontId="31" fillId="0" borderId="42" xfId="258" applyNumberFormat="1" applyFont="1" applyBorder="1" applyAlignment="1">
      <alignment horizontal="center" vertical="top"/>
    </xf>
    <xf numFmtId="164" fontId="31" fillId="0" borderId="46" xfId="258" applyNumberFormat="1" applyFont="1" applyBorder="1" applyAlignment="1">
      <alignment horizontal="center" vertical="top"/>
    </xf>
    <xf numFmtId="164" fontId="31" fillId="0" borderId="51" xfId="258" applyNumberFormat="1" applyFont="1" applyBorder="1" applyAlignment="1">
      <alignment horizontal="center" vertical="top"/>
    </xf>
    <xf numFmtId="0" fontId="31" fillId="0" borderId="34" xfId="258" applyFont="1" applyBorder="1" applyAlignment="1">
      <alignment horizontal="center" vertical="top"/>
    </xf>
    <xf numFmtId="0" fontId="31" fillId="0" borderId="33" xfId="258" applyFont="1" applyBorder="1" applyAlignment="1">
      <alignment horizontal="center" vertical="top"/>
    </xf>
    <xf numFmtId="0" fontId="31" fillId="0" borderId="32" xfId="258" applyFont="1" applyBorder="1" applyAlignment="1">
      <alignment horizontal="center" vertical="top"/>
    </xf>
    <xf numFmtId="0" fontId="30" fillId="0" borderId="20" xfId="258" applyFont="1" applyBorder="1" applyAlignment="1">
      <alignment horizontal="center" vertical="top" wrapText="1"/>
    </xf>
    <xf numFmtId="0" fontId="30" fillId="0" borderId="46" xfId="258" applyFont="1" applyBorder="1" applyAlignment="1">
      <alignment horizontal="center" vertical="top" wrapText="1"/>
    </xf>
    <xf numFmtId="164" fontId="124" fillId="0" borderId="45" xfId="258" applyNumberFormat="1" applyFont="1" applyBorder="1" applyAlignment="1">
      <alignment horizontal="center" vertical="top"/>
    </xf>
    <xf numFmtId="164" fontId="124" fillId="0" borderId="44" xfId="258" applyNumberFormat="1" applyFont="1" applyBorder="1" applyAlignment="1">
      <alignment horizontal="center" vertical="top"/>
    </xf>
    <xf numFmtId="164" fontId="124" fillId="0" borderId="124" xfId="258" applyNumberFormat="1" applyFont="1" applyBorder="1" applyAlignment="1">
      <alignment horizontal="center" vertical="top"/>
    </xf>
    <xf numFmtId="0" fontId="30" fillId="0" borderId="42" xfId="284" applyFont="1" applyBorder="1" applyAlignment="1">
      <alignment horizontal="center" vertical="center" textRotation="90" wrapText="1"/>
    </xf>
    <xf numFmtId="0" fontId="30" fillId="0" borderId="46" xfId="284" applyFont="1" applyBorder="1" applyAlignment="1">
      <alignment horizontal="center" vertical="center" textRotation="90" wrapText="1"/>
    </xf>
    <xf numFmtId="0" fontId="30" fillId="0" borderId="51" xfId="284" applyFont="1" applyBorder="1" applyAlignment="1">
      <alignment horizontal="center" vertical="center" textRotation="90" wrapText="1"/>
    </xf>
    <xf numFmtId="0" fontId="30" fillId="0" borderId="46" xfId="258" applyFont="1" applyBorder="1" applyAlignment="1">
      <alignment horizontal="center" vertical="center" wrapText="1"/>
    </xf>
    <xf numFmtId="0" fontId="30" fillId="0" borderId="45" xfId="258" applyFont="1" applyBorder="1" applyAlignment="1">
      <alignment horizontal="center" vertical="top" wrapText="1"/>
    </xf>
    <xf numFmtId="0" fontId="30" fillId="0" borderId="44" xfId="258" applyFont="1" applyBorder="1" applyAlignment="1">
      <alignment horizontal="center" vertical="top" wrapText="1"/>
    </xf>
    <xf numFmtId="0" fontId="30" fillId="0" borderId="124" xfId="258" applyFont="1" applyBorder="1" applyAlignment="1">
      <alignment horizontal="center" vertical="top" wrapText="1"/>
    </xf>
    <xf numFmtId="0" fontId="30" fillId="22" borderId="45" xfId="284" applyFont="1" applyFill="1" applyBorder="1" applyAlignment="1">
      <alignment horizontal="center" vertical="top" wrapText="1"/>
    </xf>
    <xf numFmtId="0" fontId="30" fillId="22" borderId="44" xfId="284" applyFont="1" applyFill="1" applyBorder="1" applyAlignment="1">
      <alignment horizontal="center" vertical="top" wrapText="1"/>
    </xf>
    <xf numFmtId="0" fontId="31" fillId="0" borderId="46" xfId="258" applyFont="1" applyBorder="1" applyAlignment="1">
      <alignment horizontal="left" vertical="top" wrapText="1"/>
    </xf>
    <xf numFmtId="0" fontId="40" fillId="22" borderId="45" xfId="0" applyFont="1" applyFill="1" applyBorder="1" applyAlignment="1">
      <alignment horizontal="center" vertical="top"/>
    </xf>
    <xf numFmtId="0" fontId="40" fillId="22" borderId="44" xfId="0" applyFont="1" applyFill="1" applyBorder="1" applyAlignment="1">
      <alignment horizontal="center" vertical="top"/>
    </xf>
    <xf numFmtId="0" fontId="40" fillId="22" borderId="124" xfId="0" applyFont="1" applyFill="1" applyBorder="1" applyAlignment="1">
      <alignment horizontal="center" vertical="top"/>
    </xf>
    <xf numFmtId="166" fontId="30" fillId="0" borderId="45" xfId="258" applyNumberFormat="1" applyFont="1" applyBorder="1" applyAlignment="1">
      <alignment horizontal="left" vertical="top"/>
    </xf>
    <xf numFmtId="166" fontId="30" fillId="0" borderId="44" xfId="258" applyNumberFormat="1" applyFont="1" applyBorder="1" applyAlignment="1">
      <alignment horizontal="left" vertical="top"/>
    </xf>
    <xf numFmtId="166" fontId="30" fillId="0" borderId="124" xfId="258" applyNumberFormat="1" applyFont="1" applyBorder="1" applyAlignment="1">
      <alignment horizontal="left" vertical="top"/>
    </xf>
    <xf numFmtId="166" fontId="40" fillId="22" borderId="45" xfId="0" applyNumberFormat="1" applyFont="1" applyFill="1" applyBorder="1" applyAlignment="1">
      <alignment horizontal="left" vertical="top"/>
    </xf>
    <xf numFmtId="166" fontId="40" fillId="22" borderId="44" xfId="0" applyNumberFormat="1" applyFont="1" applyFill="1" applyBorder="1" applyAlignment="1">
      <alignment horizontal="left" vertical="top"/>
    </xf>
    <xf numFmtId="166" fontId="40" fillId="0" borderId="45" xfId="0" applyNumberFormat="1" applyFont="1" applyBorder="1" applyAlignment="1">
      <alignment horizontal="left" vertical="top"/>
    </xf>
    <xf numFmtId="166" fontId="40" fillId="0" borderId="44" xfId="0" applyNumberFormat="1" applyFont="1" applyBorder="1" applyAlignment="1">
      <alignment horizontal="left" vertical="top"/>
    </xf>
    <xf numFmtId="0" fontId="40" fillId="0" borderId="20" xfId="0" applyFont="1" applyBorder="1" applyAlignment="1">
      <alignment horizontal="center" vertical="top"/>
    </xf>
    <xf numFmtId="0" fontId="40" fillId="0" borderId="0" xfId="0" applyFont="1" applyAlignment="1">
      <alignment horizontal="center" vertical="top"/>
    </xf>
    <xf numFmtId="0" fontId="40" fillId="0" borderId="27" xfId="0" applyFont="1" applyBorder="1" applyAlignment="1">
      <alignment horizontal="center" vertical="top"/>
    </xf>
    <xf numFmtId="0" fontId="40" fillId="0" borderId="45" xfId="0" applyFont="1" applyBorder="1" applyAlignment="1">
      <alignment horizontal="center" vertical="top"/>
    </xf>
    <xf numFmtId="0" fontId="40" fillId="0" borderId="44" xfId="0" applyFont="1" applyBorder="1" applyAlignment="1">
      <alignment horizontal="center" vertical="top"/>
    </xf>
    <xf numFmtId="0" fontId="40" fillId="0" borderId="124" xfId="0" applyFont="1" applyBorder="1" applyAlignment="1">
      <alignment horizontal="center" vertical="top"/>
    </xf>
    <xf numFmtId="0" fontId="30" fillId="0" borderId="0" xfId="258" applyFont="1" applyAlignment="1">
      <alignment horizontal="center" vertical="top" wrapText="1"/>
    </xf>
    <xf numFmtId="0" fontId="30" fillId="0" borderId="27" xfId="258" applyFont="1" applyBorder="1" applyAlignment="1">
      <alignment horizontal="center" vertical="top" wrapText="1"/>
    </xf>
    <xf numFmtId="166" fontId="30" fillId="22" borderId="45" xfId="258" applyNumberFormat="1" applyFont="1" applyFill="1" applyBorder="1" applyAlignment="1">
      <alignment horizontal="left" vertical="top"/>
    </xf>
    <xf numFmtId="166" fontId="30" fillId="22" borderId="44" xfId="258" applyNumberFormat="1" applyFont="1" applyFill="1" applyBorder="1" applyAlignment="1">
      <alignment horizontal="left" vertical="top"/>
    </xf>
    <xf numFmtId="166" fontId="31" fillId="0" borderId="0" xfId="258" applyNumberFormat="1" applyFont="1" applyAlignment="1">
      <alignment horizontal="center" vertical="center" wrapText="1"/>
    </xf>
    <xf numFmtId="166" fontId="31" fillId="0" borderId="27" xfId="258" applyNumberFormat="1" applyFont="1" applyBorder="1" applyAlignment="1">
      <alignment horizontal="center" vertical="center" wrapText="1"/>
    </xf>
    <xf numFmtId="0" fontId="31" fillId="0" borderId="0" xfId="258" applyFont="1" applyAlignment="1">
      <alignment horizontal="center" vertical="top"/>
    </xf>
    <xf numFmtId="1" fontId="30" fillId="23" borderId="0" xfId="0" applyNumberFormat="1" applyFont="1" applyFill="1" applyAlignment="1">
      <alignment horizontal="center" vertical="top" wrapText="1"/>
    </xf>
    <xf numFmtId="1" fontId="30" fillId="23" borderId="27" xfId="0" applyNumberFormat="1" applyFont="1" applyFill="1" applyBorder="1" applyAlignment="1">
      <alignment horizontal="center" vertical="top" wrapText="1"/>
    </xf>
    <xf numFmtId="0" fontId="31" fillId="0" borderId="45" xfId="258" applyFont="1" applyBorder="1" applyAlignment="1">
      <alignment horizontal="center" vertical="top"/>
    </xf>
    <xf numFmtId="0" fontId="31" fillId="0" borderId="124" xfId="258" applyFont="1" applyBorder="1" applyAlignment="1">
      <alignment horizontal="center" vertical="top"/>
    </xf>
    <xf numFmtId="166" fontId="30" fillId="22" borderId="124" xfId="258" applyNumberFormat="1" applyFont="1" applyFill="1" applyBorder="1" applyAlignment="1">
      <alignment horizontal="left" vertical="top"/>
    </xf>
    <xf numFmtId="0" fontId="31" fillId="22" borderId="0" xfId="258" applyFont="1" applyFill="1" applyAlignment="1">
      <alignment horizontal="left" vertical="top" wrapText="1"/>
    </xf>
    <xf numFmtId="0" fontId="31" fillId="22" borderId="27" xfId="258" applyFont="1" applyFill="1" applyBorder="1" applyAlignment="1">
      <alignment horizontal="left" vertical="top" wrapText="1"/>
    </xf>
    <xf numFmtId="0" fontId="30" fillId="22" borderId="0" xfId="0" applyFont="1" applyFill="1" applyAlignment="1">
      <alignment horizontal="center" vertical="top" wrapText="1"/>
    </xf>
    <xf numFmtId="0" fontId="30" fillId="22" borderId="27" xfId="0" applyFont="1" applyFill="1" applyBorder="1" applyAlignment="1">
      <alignment horizontal="center" vertical="top" wrapText="1"/>
    </xf>
    <xf numFmtId="0" fontId="31" fillId="22" borderId="0" xfId="0" applyFont="1" applyFill="1" applyAlignment="1">
      <alignment horizontal="left" vertical="top" wrapText="1"/>
    </xf>
    <xf numFmtId="0" fontId="31" fillId="22" borderId="27" xfId="0" applyFont="1" applyFill="1" applyBorder="1" applyAlignment="1">
      <alignment horizontal="left" vertical="top" wrapText="1"/>
    </xf>
    <xf numFmtId="0" fontId="31" fillId="0" borderId="26" xfId="258" applyFont="1" applyBorder="1" applyAlignment="1">
      <alignment horizontal="center" vertical="top"/>
    </xf>
    <xf numFmtId="0" fontId="31" fillId="0" borderId="25" xfId="258" applyFont="1" applyBorder="1" applyAlignment="1">
      <alignment horizontal="center" vertical="top"/>
    </xf>
    <xf numFmtId="0" fontId="31" fillId="0" borderId="23" xfId="258" applyFont="1" applyBorder="1" applyAlignment="1">
      <alignment horizontal="center" vertical="top"/>
    </xf>
    <xf numFmtId="0" fontId="31" fillId="0" borderId="44" xfId="258" applyFont="1" applyBorder="1" applyAlignment="1">
      <alignment horizontal="center" vertical="top"/>
    </xf>
    <xf numFmtId="1" fontId="31" fillId="0" borderId="0" xfId="258" applyNumberFormat="1" applyFont="1" applyAlignment="1">
      <alignment horizontal="left" vertical="top"/>
    </xf>
    <xf numFmtId="1" fontId="31" fillId="0" borderId="27" xfId="258" applyNumberFormat="1" applyFont="1" applyBorder="1" applyAlignment="1">
      <alignment horizontal="left" vertical="top"/>
    </xf>
    <xf numFmtId="0" fontId="31" fillId="0" borderId="20" xfId="258" applyFont="1" applyBorder="1" applyAlignment="1">
      <alignment horizontal="left" vertical="top"/>
    </xf>
    <xf numFmtId="0" fontId="31" fillId="0" borderId="0" xfId="258" applyFont="1" applyAlignment="1">
      <alignment horizontal="left" vertical="top"/>
    </xf>
    <xf numFmtId="0" fontId="39" fillId="22" borderId="20" xfId="0" applyFont="1" applyFill="1" applyBorder="1" applyAlignment="1">
      <alignment horizontal="left" vertical="top" wrapText="1"/>
    </xf>
    <xf numFmtId="0" fontId="39" fillId="22" borderId="0" xfId="0" applyFont="1" applyFill="1" applyAlignment="1">
      <alignment horizontal="left" vertical="top" wrapText="1"/>
    </xf>
    <xf numFmtId="0" fontId="39" fillId="22" borderId="27" xfId="0" applyFont="1" applyFill="1" applyBorder="1" applyAlignment="1">
      <alignment horizontal="left" vertical="top" wrapText="1"/>
    </xf>
    <xf numFmtId="0" fontId="40" fillId="22" borderId="20" xfId="0" applyFont="1" applyFill="1" applyBorder="1" applyAlignment="1">
      <alignment horizontal="center" vertical="top"/>
    </xf>
    <xf numFmtId="0" fontId="40" fillId="22" borderId="0" xfId="0" applyFont="1" applyFill="1" applyAlignment="1">
      <alignment horizontal="center" vertical="top"/>
    </xf>
    <xf numFmtId="0" fontId="40" fillId="22" borderId="27" xfId="0" applyFont="1" applyFill="1" applyBorder="1" applyAlignment="1">
      <alignment horizontal="center" vertical="top"/>
    </xf>
    <xf numFmtId="0" fontId="40" fillId="22" borderId="27" xfId="0" applyFont="1" applyFill="1" applyBorder="1" applyAlignment="1">
      <alignment horizontal="left" vertical="top" wrapText="1"/>
    </xf>
    <xf numFmtId="166" fontId="40" fillId="23" borderId="45" xfId="0" applyNumberFormat="1" applyFont="1" applyFill="1" applyBorder="1" applyAlignment="1">
      <alignment horizontal="left" vertical="top"/>
    </xf>
    <xf numFmtId="166" fontId="40" fillId="23" borderId="124" xfId="0" applyNumberFormat="1" applyFont="1" applyFill="1" applyBorder="1" applyAlignment="1">
      <alignment horizontal="left" vertical="top"/>
    </xf>
    <xf numFmtId="0" fontId="39" fillId="0" borderId="45" xfId="0" applyFont="1" applyBorder="1" applyAlignment="1">
      <alignment horizontal="left" vertical="center"/>
    </xf>
    <xf numFmtId="0" fontId="39" fillId="0" borderId="44" xfId="0" applyFont="1" applyBorder="1" applyAlignment="1">
      <alignment horizontal="left" vertical="center"/>
    </xf>
    <xf numFmtId="0" fontId="39" fillId="0" borderId="124" xfId="0" applyFont="1" applyBorder="1" applyAlignment="1">
      <alignment horizontal="left" vertical="center"/>
    </xf>
    <xf numFmtId="0" fontId="40" fillId="22" borderId="34" xfId="0" applyFont="1" applyFill="1" applyBorder="1" applyAlignment="1">
      <alignment horizontal="center" vertical="center" wrapText="1"/>
    </xf>
    <xf numFmtId="0" fontId="40" fillId="22" borderId="32" xfId="0" applyFont="1" applyFill="1" applyBorder="1" applyAlignment="1">
      <alignment horizontal="center" vertical="center" wrapText="1"/>
    </xf>
    <xf numFmtId="166" fontId="40" fillId="23" borderId="44" xfId="0" applyNumberFormat="1" applyFont="1" applyFill="1" applyBorder="1" applyAlignment="1">
      <alignment horizontal="left" vertical="top"/>
    </xf>
    <xf numFmtId="0" fontId="39" fillId="0" borderId="20" xfId="0" applyFont="1" applyBorder="1" applyAlignment="1">
      <alignment horizontal="left" wrapText="1"/>
    </xf>
    <xf numFmtId="0" fontId="39" fillId="0" borderId="27" xfId="0" applyFont="1" applyBorder="1" applyAlignment="1">
      <alignment horizontal="left" wrapText="1"/>
    </xf>
    <xf numFmtId="0" fontId="40" fillId="22" borderId="34" xfId="0" applyFont="1" applyFill="1" applyBorder="1" applyAlignment="1">
      <alignment horizontal="center" vertical="center"/>
    </xf>
    <xf numFmtId="0" fontId="40" fillId="22" borderId="33" xfId="0" applyFont="1" applyFill="1" applyBorder="1" applyAlignment="1">
      <alignment horizontal="center" vertical="center"/>
    </xf>
    <xf numFmtId="0" fontId="40" fillId="22" borderId="32" xfId="0" applyFont="1" applyFill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40" fillId="22" borderId="33" xfId="0" applyFont="1" applyFill="1" applyBorder="1" applyAlignment="1">
      <alignment horizontal="center" vertical="center" wrapText="1"/>
    </xf>
    <xf numFmtId="0" fontId="39" fillId="0" borderId="34" xfId="0" applyFont="1" applyBorder="1" applyAlignment="1">
      <alignment horizontal="left" vertical="center"/>
    </xf>
    <xf numFmtId="0" fontId="39" fillId="0" borderId="33" xfId="0" applyFont="1" applyBorder="1" applyAlignment="1">
      <alignment horizontal="left" vertical="center"/>
    </xf>
    <xf numFmtId="0" fontId="39" fillId="0" borderId="32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top" wrapText="1"/>
    </xf>
    <xf numFmtId="0" fontId="39" fillId="0" borderId="26" xfId="0" applyFont="1" applyBorder="1" applyAlignment="1">
      <alignment horizontal="left" vertical="top" wrapText="1"/>
    </xf>
    <xf numFmtId="0" fontId="40" fillId="0" borderId="34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32" xfId="0" applyFont="1" applyBorder="1" applyAlignment="1">
      <alignment horizontal="center" vertical="center"/>
    </xf>
    <xf numFmtId="166" fontId="40" fillId="23" borderId="20" xfId="0" applyNumberFormat="1" applyFont="1" applyFill="1" applyBorder="1" applyAlignment="1">
      <alignment horizontal="left" vertical="top"/>
    </xf>
    <xf numFmtId="166" fontId="40" fillId="23" borderId="27" xfId="0" applyNumberFormat="1" applyFont="1" applyFill="1" applyBorder="1" applyAlignment="1">
      <alignment horizontal="left" vertical="top"/>
    </xf>
    <xf numFmtId="0" fontId="39" fillId="0" borderId="36" xfId="0" applyFont="1" applyBorder="1" applyAlignment="1">
      <alignment horizontal="center"/>
    </xf>
    <xf numFmtId="0" fontId="39" fillId="0" borderId="37" xfId="0" applyFont="1" applyBorder="1" applyAlignment="1">
      <alignment horizontal="center"/>
    </xf>
    <xf numFmtId="0" fontId="39" fillId="0" borderId="34" xfId="0" applyFont="1" applyBorder="1" applyAlignment="1">
      <alignment horizontal="center"/>
    </xf>
    <xf numFmtId="0" fontId="39" fillId="0" borderId="33" xfId="0" applyFont="1" applyBorder="1" applyAlignment="1">
      <alignment horizontal="center"/>
    </xf>
    <xf numFmtId="0" fontId="39" fillId="0" borderId="30" xfId="0" applyFont="1" applyBorder="1" applyAlignment="1">
      <alignment horizontal="center"/>
    </xf>
    <xf numFmtId="0" fontId="39" fillId="0" borderId="29" xfId="0" applyFont="1" applyBorder="1" applyAlignment="1">
      <alignment horizontal="center"/>
    </xf>
    <xf numFmtId="0" fontId="39" fillId="0" borderId="31" xfId="0" applyFont="1" applyBorder="1" applyAlignment="1">
      <alignment horizontal="center"/>
    </xf>
    <xf numFmtId="0" fontId="39" fillId="0" borderId="28" xfId="0" applyFont="1" applyBorder="1" applyAlignment="1">
      <alignment horizontal="center"/>
    </xf>
    <xf numFmtId="0" fontId="39" fillId="0" borderId="13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9" fillId="0" borderId="32" xfId="0" applyFont="1" applyBorder="1" applyAlignment="1">
      <alignment horizontal="center"/>
    </xf>
    <xf numFmtId="0" fontId="39" fillId="0" borderId="35" xfId="0" applyFont="1" applyBorder="1" applyAlignment="1">
      <alignment horizontal="center"/>
    </xf>
    <xf numFmtId="0" fontId="39" fillId="0" borderId="57" xfId="0" applyFont="1" applyBorder="1" applyAlignment="1">
      <alignment horizontal="center"/>
    </xf>
    <xf numFmtId="0" fontId="39" fillId="0" borderId="45" xfId="0" applyFont="1" applyBorder="1" applyAlignment="1">
      <alignment horizontal="left" vertical="top" wrapText="1"/>
    </xf>
    <xf numFmtId="0" fontId="39" fillId="0" borderId="44" xfId="0" applyFont="1" applyBorder="1" applyAlignment="1">
      <alignment horizontal="left" vertical="top" wrapText="1"/>
    </xf>
    <xf numFmtId="0" fontId="39" fillId="0" borderId="124" xfId="0" applyFont="1" applyBorder="1" applyAlignment="1">
      <alignment horizontal="left" vertical="top" wrapText="1"/>
    </xf>
    <xf numFmtId="166" fontId="40" fillId="22" borderId="124" xfId="0" applyNumberFormat="1" applyFont="1" applyFill="1" applyBorder="1" applyAlignment="1">
      <alignment horizontal="left" vertical="top"/>
    </xf>
    <xf numFmtId="166" fontId="40" fillId="0" borderId="124" xfId="0" applyNumberFormat="1" applyFont="1" applyBorder="1" applyAlignment="1">
      <alignment horizontal="left" vertical="top"/>
    </xf>
    <xf numFmtId="166" fontId="40" fillId="23" borderId="0" xfId="0" applyNumberFormat="1" applyFont="1" applyFill="1" applyAlignment="1">
      <alignment horizontal="left" vertical="top"/>
    </xf>
    <xf numFmtId="0" fontId="39" fillId="0" borderId="20" xfId="0" applyFont="1" applyBorder="1" applyAlignment="1">
      <alignment vertical="top" wrapText="1"/>
    </xf>
    <xf numFmtId="0" fontId="39" fillId="0" borderId="27" xfId="0" applyFont="1" applyBorder="1" applyAlignment="1">
      <alignment vertical="top" wrapText="1"/>
    </xf>
    <xf numFmtId="0" fontId="39" fillId="22" borderId="20" xfId="0" applyFont="1" applyFill="1" applyBorder="1" applyAlignment="1">
      <alignment horizontal="left" vertical="center" wrapText="1"/>
    </xf>
    <xf numFmtId="0" fontId="39" fillId="22" borderId="27" xfId="0" applyFont="1" applyFill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0" xfId="0" applyFont="1" applyBorder="1" applyAlignment="1">
      <alignment horizontal="left" vertical="top"/>
    </xf>
    <xf numFmtId="0" fontId="39" fillId="0" borderId="27" xfId="0" applyFont="1" applyBorder="1" applyAlignment="1">
      <alignment horizontal="left" vertical="top"/>
    </xf>
    <xf numFmtId="0" fontId="39" fillId="0" borderId="20" xfId="0" applyFont="1" applyBorder="1" applyAlignment="1">
      <alignment horizontal="left"/>
    </xf>
    <xf numFmtId="0" fontId="39" fillId="0" borderId="27" xfId="0" applyFont="1" applyBorder="1" applyAlignment="1">
      <alignment horizontal="left"/>
    </xf>
    <xf numFmtId="164" fontId="30" fillId="0" borderId="36" xfId="284" applyNumberFormat="1" applyFont="1" applyBorder="1" applyAlignment="1">
      <alignment horizontal="center" vertical="center"/>
    </xf>
    <xf numFmtId="164" fontId="30" fillId="0" borderId="35" xfId="284" applyNumberFormat="1" applyFont="1" applyBorder="1" applyAlignment="1">
      <alignment horizontal="center" vertical="center"/>
    </xf>
    <xf numFmtId="164" fontId="78" fillId="0" borderId="34" xfId="284" applyNumberFormat="1" applyFont="1" applyBorder="1" applyAlignment="1">
      <alignment horizontal="center" vertical="center"/>
    </xf>
    <xf numFmtId="164" fontId="78" fillId="0" borderId="32" xfId="284" applyNumberFormat="1" applyFont="1" applyBorder="1" applyAlignment="1">
      <alignment horizontal="center" vertical="center"/>
    </xf>
    <xf numFmtId="164" fontId="30" fillId="0" borderId="30" xfId="284" applyNumberFormat="1" applyFont="1" applyBorder="1" applyAlignment="1">
      <alignment horizontal="center" vertical="center"/>
    </xf>
    <xf numFmtId="164" fontId="30" fillId="0" borderId="28" xfId="284" applyNumberFormat="1" applyFont="1" applyBorder="1" applyAlignment="1">
      <alignment horizontal="center" vertical="center"/>
    </xf>
    <xf numFmtId="0" fontId="31" fillId="22" borderId="34" xfId="0" applyFont="1" applyFill="1" applyBorder="1" applyAlignment="1">
      <alignment horizontal="center" vertical="center"/>
    </xf>
    <xf numFmtId="0" fontId="31" fillId="22" borderId="33" xfId="0" applyFont="1" applyFill="1" applyBorder="1" applyAlignment="1">
      <alignment horizontal="center" vertical="center"/>
    </xf>
    <xf numFmtId="0" fontId="31" fillId="22" borderId="32" xfId="0" applyFont="1" applyFill="1" applyBorder="1" applyAlignment="1">
      <alignment horizontal="center" vertical="center"/>
    </xf>
    <xf numFmtId="0" fontId="39" fillId="22" borderId="46" xfId="0" applyFont="1" applyFill="1" applyBorder="1" applyAlignment="1">
      <alignment horizontal="left" vertical="top" wrapText="1"/>
    </xf>
    <xf numFmtId="49" fontId="40" fillId="22" borderId="34" xfId="0" applyNumberFormat="1" applyFont="1" applyFill="1" applyBorder="1" applyAlignment="1">
      <alignment horizontal="center" vertical="center"/>
    </xf>
    <xf numFmtId="49" fontId="40" fillId="22" borderId="32" xfId="0" applyNumberFormat="1" applyFont="1" applyFill="1" applyBorder="1" applyAlignment="1">
      <alignment horizontal="center" vertical="center"/>
    </xf>
    <xf numFmtId="0" fontId="39" fillId="22" borderId="20" xfId="0" applyFont="1" applyFill="1" applyBorder="1" applyAlignment="1">
      <alignment horizontal="left" wrapText="1"/>
    </xf>
    <xf numFmtId="0" fontId="39" fillId="22" borderId="0" xfId="0" applyFont="1" applyFill="1" applyAlignment="1">
      <alignment horizontal="left" wrapText="1"/>
    </xf>
    <xf numFmtId="0" fontId="39" fillId="22" borderId="27" xfId="0" applyFont="1" applyFill="1" applyBorder="1" applyAlignment="1">
      <alignment horizontal="left" wrapText="1"/>
    </xf>
    <xf numFmtId="0" fontId="39" fillId="22" borderId="20" xfId="0" applyFont="1" applyFill="1" applyBorder="1" applyAlignment="1">
      <alignment horizontal="center"/>
    </xf>
    <xf numFmtId="0" fontId="39" fillId="22" borderId="0" xfId="0" applyFont="1" applyFill="1" applyAlignment="1">
      <alignment horizontal="center"/>
    </xf>
    <xf numFmtId="0" fontId="39" fillId="22" borderId="27" xfId="0" applyFont="1" applyFill="1" applyBorder="1" applyAlignment="1">
      <alignment horizontal="center"/>
    </xf>
    <xf numFmtId="0" fontId="39" fillId="22" borderId="35" xfId="0" applyFont="1" applyFill="1" applyBorder="1" applyAlignment="1">
      <alignment horizontal="center"/>
    </xf>
    <xf numFmtId="0" fontId="39" fillId="22" borderId="57" xfId="0" applyFont="1" applyFill="1" applyBorder="1" applyAlignment="1">
      <alignment horizontal="center"/>
    </xf>
    <xf numFmtId="0" fontId="39" fillId="22" borderId="32" xfId="0" applyFont="1" applyFill="1" applyBorder="1" applyAlignment="1">
      <alignment horizontal="center"/>
    </xf>
    <xf numFmtId="0" fontId="39" fillId="22" borderId="13" xfId="0" applyFont="1" applyFill="1" applyBorder="1" applyAlignment="1">
      <alignment horizontal="center"/>
    </xf>
    <xf numFmtId="0" fontId="39" fillId="22" borderId="28" xfId="0" applyFont="1" applyFill="1" applyBorder="1" applyAlignment="1">
      <alignment horizontal="center"/>
    </xf>
    <xf numFmtId="0" fontId="39" fillId="22" borderId="31" xfId="0" applyFont="1" applyFill="1" applyBorder="1" applyAlignment="1">
      <alignment horizontal="center"/>
    </xf>
    <xf numFmtId="0" fontId="39" fillId="22" borderId="88" xfId="0" applyFont="1" applyFill="1" applyBorder="1" applyAlignment="1">
      <alignment horizontal="center"/>
    </xf>
    <xf numFmtId="0" fontId="39" fillId="22" borderId="99" xfId="0" applyFont="1" applyFill="1" applyBorder="1" applyAlignment="1">
      <alignment horizontal="center"/>
    </xf>
    <xf numFmtId="0" fontId="39" fillId="22" borderId="36" xfId="0" applyFont="1" applyFill="1" applyBorder="1" applyAlignment="1">
      <alignment horizontal="center"/>
    </xf>
    <xf numFmtId="0" fontId="39" fillId="22" borderId="37" xfId="0" applyFont="1" applyFill="1" applyBorder="1" applyAlignment="1">
      <alignment horizontal="center"/>
    </xf>
    <xf numFmtId="0" fontId="39" fillId="22" borderId="34" xfId="0" applyFont="1" applyFill="1" applyBorder="1" applyAlignment="1">
      <alignment horizontal="center"/>
    </xf>
    <xf numFmtId="0" fontId="39" fillId="22" borderId="33" xfId="0" applyFont="1" applyFill="1" applyBorder="1" applyAlignment="1">
      <alignment horizontal="center"/>
    </xf>
    <xf numFmtId="0" fontId="39" fillId="22" borderId="98" xfId="0" applyFont="1" applyFill="1" applyBorder="1" applyAlignment="1">
      <alignment horizontal="center"/>
    </xf>
    <xf numFmtId="0" fontId="39" fillId="22" borderId="30" xfId="0" applyFont="1" applyFill="1" applyBorder="1" applyAlignment="1">
      <alignment horizontal="center"/>
    </xf>
    <xf numFmtId="0" fontId="39" fillId="22" borderId="29" xfId="0" applyFont="1" applyFill="1" applyBorder="1" applyAlignment="1">
      <alignment horizontal="center"/>
    </xf>
    <xf numFmtId="0" fontId="70" fillId="22" borderId="0" xfId="0" applyFont="1" applyFill="1" applyAlignment="1">
      <alignment horizontal="center"/>
    </xf>
    <xf numFmtId="0" fontId="70" fillId="22" borderId="18" xfId="0" applyFont="1" applyFill="1" applyBorder="1" applyAlignment="1">
      <alignment horizontal="center"/>
    </xf>
    <xf numFmtId="164" fontId="31" fillId="0" borderId="34" xfId="262" applyNumberFormat="1" applyFont="1" applyBorder="1" applyAlignment="1">
      <alignment horizontal="center" vertical="top"/>
    </xf>
    <xf numFmtId="164" fontId="31" fillId="0" borderId="33" xfId="262" applyNumberFormat="1" applyFont="1" applyBorder="1" applyAlignment="1">
      <alignment horizontal="center" vertical="top"/>
    </xf>
    <xf numFmtId="164" fontId="31" fillId="0" borderId="32" xfId="262" applyNumberFormat="1" applyFont="1" applyBorder="1" applyAlignment="1">
      <alignment horizontal="center" vertical="top"/>
    </xf>
    <xf numFmtId="164" fontId="31" fillId="21" borderId="34" xfId="262" applyNumberFormat="1" applyFont="1" applyFill="1" applyBorder="1" applyAlignment="1">
      <alignment horizontal="center" vertical="top"/>
    </xf>
    <xf numFmtId="164" fontId="31" fillId="21" borderId="33" xfId="262" applyNumberFormat="1" applyFont="1" applyFill="1" applyBorder="1" applyAlignment="1">
      <alignment horizontal="center" vertical="top"/>
    </xf>
    <xf numFmtId="164" fontId="31" fillId="21" borderId="32" xfId="262" applyNumberFormat="1" applyFont="1" applyFill="1" applyBorder="1" applyAlignment="1">
      <alignment horizontal="center" vertical="top"/>
    </xf>
    <xf numFmtId="0" fontId="30" fillId="0" borderId="34" xfId="0" applyFont="1" applyBorder="1" applyAlignment="1">
      <alignment horizontal="center" vertical="top"/>
    </xf>
    <xf numFmtId="0" fontId="30" fillId="0" borderId="33" xfId="0" applyFont="1" applyBorder="1" applyAlignment="1">
      <alignment horizontal="center" vertical="top"/>
    </xf>
    <xf numFmtId="0" fontId="30" fillId="0" borderId="20" xfId="284" applyFont="1" applyBorder="1" applyAlignment="1">
      <alignment horizontal="center" vertical="center" textRotation="90"/>
    </xf>
    <xf numFmtId="0" fontId="30" fillId="0" borderId="26" xfId="284" applyFont="1" applyBorder="1" applyAlignment="1">
      <alignment horizontal="center" vertical="center" textRotation="90"/>
    </xf>
    <xf numFmtId="166" fontId="30" fillId="0" borderId="44" xfId="0" applyNumberFormat="1" applyFont="1" applyBorder="1" applyAlignment="1">
      <alignment horizontal="left" vertical="top"/>
    </xf>
    <xf numFmtId="0" fontId="30" fillId="22" borderId="34" xfId="0" applyFont="1" applyFill="1" applyBorder="1" applyAlignment="1">
      <alignment horizontal="center" vertical="top"/>
    </xf>
    <xf numFmtId="0" fontId="30" fillId="22" borderId="32" xfId="0" applyFont="1" applyFill="1" applyBorder="1" applyAlignment="1">
      <alignment horizontal="center" vertical="top"/>
    </xf>
    <xf numFmtId="0" fontId="30" fillId="0" borderId="32" xfId="0" applyFont="1" applyBorder="1" applyAlignment="1">
      <alignment horizontal="center" vertical="top"/>
    </xf>
    <xf numFmtId="166" fontId="30" fillId="0" borderId="45" xfId="0" applyNumberFormat="1" applyFont="1" applyBorder="1" applyAlignment="1">
      <alignment horizontal="left" vertical="top"/>
    </xf>
    <xf numFmtId="166" fontId="30" fillId="0" borderId="124" xfId="0" applyNumberFormat="1" applyFont="1" applyBorder="1" applyAlignment="1">
      <alignment horizontal="left" vertical="top"/>
    </xf>
    <xf numFmtId="0" fontId="31" fillId="22" borderId="27" xfId="0" applyFont="1" applyFill="1" applyBorder="1" applyAlignment="1">
      <alignment horizontal="center" vertical="top" wrapText="1"/>
    </xf>
    <xf numFmtId="0" fontId="31" fillId="22" borderId="20" xfId="0" applyFont="1" applyFill="1" applyBorder="1" applyAlignment="1">
      <alignment horizontal="left" vertical="top" wrapText="1"/>
    </xf>
    <xf numFmtId="166" fontId="40" fillId="0" borderId="45" xfId="0" applyNumberFormat="1" applyFont="1" applyBorder="1" applyAlignment="1">
      <alignment horizontal="left"/>
    </xf>
    <xf numFmtId="166" fontId="40" fillId="0" borderId="44" xfId="0" applyNumberFormat="1" applyFont="1" applyBorder="1" applyAlignment="1">
      <alignment horizontal="left"/>
    </xf>
    <xf numFmtId="0" fontId="63" fillId="22" borderId="0" xfId="0" applyFont="1" applyFill="1" applyAlignment="1">
      <alignment horizontal="left" wrapText="1"/>
    </xf>
    <xf numFmtId="0" fontId="40" fillId="0" borderId="34" xfId="0" applyFont="1" applyBorder="1" applyAlignment="1">
      <alignment horizontal="center"/>
    </xf>
    <xf numFmtId="0" fontId="40" fillId="0" borderId="32" xfId="0" applyFont="1" applyBorder="1" applyAlignment="1">
      <alignment horizontal="center"/>
    </xf>
    <xf numFmtId="0" fontId="40" fillId="0" borderId="33" xfId="0" applyFont="1" applyBorder="1" applyAlignment="1">
      <alignment horizontal="center"/>
    </xf>
    <xf numFmtId="166" fontId="40" fillId="0" borderId="124" xfId="0" applyNumberFormat="1" applyFont="1" applyBorder="1" applyAlignment="1">
      <alignment horizontal="left"/>
    </xf>
    <xf numFmtId="0" fontId="30" fillId="22" borderId="34" xfId="267" applyFont="1" applyFill="1" applyBorder="1" applyAlignment="1">
      <alignment horizontal="center" vertical="center" wrapText="1"/>
    </xf>
    <xf numFmtId="0" fontId="30" fillId="22" borderId="33" xfId="267" applyFont="1" applyFill="1" applyBorder="1" applyAlignment="1">
      <alignment horizontal="center" vertical="center" wrapText="1"/>
    </xf>
    <xf numFmtId="0" fontId="30" fillId="22" borderId="32" xfId="267" applyFont="1" applyFill="1" applyBorder="1" applyAlignment="1">
      <alignment horizontal="center" vertical="center" wrapText="1"/>
    </xf>
    <xf numFmtId="0" fontId="11" fillId="22" borderId="0" xfId="0" applyFont="1" applyFill="1" applyAlignment="1">
      <alignment horizontal="left" vertical="center" wrapText="1"/>
    </xf>
    <xf numFmtId="0" fontId="11" fillId="22" borderId="27" xfId="0" applyFont="1" applyFill="1" applyBorder="1" applyAlignment="1">
      <alignment horizontal="left" vertical="center" wrapText="1"/>
    </xf>
    <xf numFmtId="0" fontId="11" fillId="22" borderId="22" xfId="0" applyFont="1" applyFill="1" applyBorder="1" applyAlignment="1">
      <alignment horizontal="left" vertical="center" wrapText="1"/>
    </xf>
    <xf numFmtId="0" fontId="11" fillId="22" borderId="72" xfId="0" applyFont="1" applyFill="1" applyBorder="1" applyAlignment="1">
      <alignment horizontal="left" vertical="center" wrapText="1"/>
    </xf>
    <xf numFmtId="0" fontId="11" fillId="22" borderId="85" xfId="267" applyFill="1" applyBorder="1" applyAlignment="1">
      <alignment horizontal="center" vertical="top" wrapText="1"/>
    </xf>
    <xf numFmtId="0" fontId="11" fillId="22" borderId="20" xfId="267" applyFill="1" applyBorder="1" applyAlignment="1">
      <alignment horizontal="center" vertical="top" wrapText="1"/>
    </xf>
    <xf numFmtId="0" fontId="11" fillId="22" borderId="0" xfId="0" applyFont="1" applyFill="1" applyAlignment="1">
      <alignment horizontal="left" vertical="top" wrapText="1"/>
    </xf>
    <xf numFmtId="0" fontId="11" fillId="22" borderId="27" xfId="0" applyFont="1" applyFill="1" applyBorder="1" applyAlignment="1">
      <alignment horizontal="left" vertical="top" wrapText="1"/>
    </xf>
    <xf numFmtId="166" fontId="21" fillId="22" borderId="45" xfId="283" applyNumberFormat="1" applyFont="1" applyFill="1" applyBorder="1" applyAlignment="1">
      <alignment horizontal="left" vertical="center"/>
    </xf>
    <xf numFmtId="166" fontId="21" fillId="22" borderId="44" xfId="283" applyNumberFormat="1" applyFont="1" applyFill="1" applyBorder="1" applyAlignment="1">
      <alignment horizontal="left" vertical="center"/>
    </xf>
    <xf numFmtId="0" fontId="11" fillId="22" borderId="20" xfId="267" applyFill="1" applyBorder="1" applyAlignment="1">
      <alignment horizontal="left" vertical="top" wrapText="1"/>
    </xf>
    <xf numFmtId="0" fontId="11" fillId="22" borderId="0" xfId="267" applyFill="1" applyAlignment="1">
      <alignment horizontal="left" vertical="top" wrapText="1"/>
    </xf>
    <xf numFmtId="0" fontId="11" fillId="22" borderId="27" xfId="267" applyFill="1" applyBorder="1" applyAlignment="1">
      <alignment horizontal="left" vertical="top" wrapText="1"/>
    </xf>
    <xf numFmtId="0" fontId="11" fillId="22" borderId="24" xfId="0" applyFont="1" applyFill="1" applyBorder="1" applyAlignment="1">
      <alignment horizontal="left" vertical="top" wrapText="1"/>
    </xf>
    <xf numFmtId="0" fontId="11" fillId="22" borderId="89" xfId="0" applyFont="1" applyFill="1" applyBorder="1" applyAlignment="1">
      <alignment horizontal="left" vertical="top" wrapText="1"/>
    </xf>
    <xf numFmtId="0" fontId="11" fillId="22" borderId="22" xfId="0" applyFont="1" applyFill="1" applyBorder="1" applyAlignment="1">
      <alignment horizontal="left" vertical="top" wrapText="1"/>
    </xf>
    <xf numFmtId="0" fontId="11" fillId="22" borderId="72" xfId="0" applyFont="1" applyFill="1" applyBorder="1" applyAlignment="1">
      <alignment horizontal="left" vertical="top" wrapText="1"/>
    </xf>
    <xf numFmtId="0" fontId="21" fillId="22" borderId="20" xfId="267" applyFont="1" applyFill="1" applyBorder="1" applyAlignment="1">
      <alignment horizontal="center" vertical="top" wrapText="1"/>
    </xf>
    <xf numFmtId="0" fontId="21" fillId="22" borderId="0" xfId="267" applyFont="1" applyFill="1" applyAlignment="1">
      <alignment horizontal="center" vertical="top" wrapText="1"/>
    </xf>
    <xf numFmtId="166" fontId="21" fillId="22" borderId="124" xfId="283" applyNumberFormat="1" applyFont="1" applyFill="1" applyBorder="1" applyAlignment="1">
      <alignment horizontal="left" vertical="center"/>
    </xf>
    <xf numFmtId="0" fontId="40" fillId="22" borderId="34" xfId="0" applyFont="1" applyFill="1" applyBorder="1" applyAlignment="1">
      <alignment horizontal="center"/>
    </xf>
    <xf numFmtId="0" fontId="40" fillId="22" borderId="32" xfId="0" applyFont="1" applyFill="1" applyBorder="1" applyAlignment="1">
      <alignment horizontal="center"/>
    </xf>
    <xf numFmtId="0" fontId="11" fillId="22" borderId="45" xfId="267" applyFill="1" applyBorder="1" applyAlignment="1">
      <alignment horizontal="left" vertical="top" wrapText="1"/>
    </xf>
    <xf numFmtId="0" fontId="11" fillId="22" borderId="44" xfId="267" applyFill="1" applyBorder="1" applyAlignment="1">
      <alignment horizontal="left" vertical="top" wrapText="1"/>
    </xf>
    <xf numFmtId="0" fontId="11" fillId="22" borderId="124" xfId="267" applyFill="1" applyBorder="1" applyAlignment="1">
      <alignment horizontal="left" vertical="top" wrapText="1"/>
    </xf>
    <xf numFmtId="0" fontId="11" fillId="22" borderId="19" xfId="0" applyFont="1" applyFill="1" applyBorder="1" applyAlignment="1">
      <alignment horizontal="left" vertical="top"/>
    </xf>
    <xf numFmtId="0" fontId="11" fillId="22" borderId="73" xfId="0" applyFont="1" applyFill="1" applyBorder="1" applyAlignment="1">
      <alignment horizontal="left" vertical="top"/>
    </xf>
    <xf numFmtId="0" fontId="11" fillId="22" borderId="86" xfId="267" applyFill="1" applyBorder="1" applyAlignment="1">
      <alignment horizontal="center" vertical="top" wrapText="1"/>
    </xf>
    <xf numFmtId="0" fontId="11" fillId="22" borderId="19" xfId="0" applyFont="1" applyFill="1" applyBorder="1" applyAlignment="1">
      <alignment horizontal="left" vertical="center"/>
    </xf>
    <xf numFmtId="0" fontId="11" fillId="22" borderId="73" xfId="0" applyFont="1" applyFill="1" applyBorder="1" applyAlignment="1">
      <alignment horizontal="left" vertical="center"/>
    </xf>
    <xf numFmtId="0" fontId="11" fillId="22" borderId="20" xfId="267" applyFill="1" applyBorder="1" applyAlignment="1">
      <alignment horizontal="center" vertical="top"/>
    </xf>
    <xf numFmtId="0" fontId="11" fillId="22" borderId="86" xfId="267" applyFill="1" applyBorder="1" applyAlignment="1">
      <alignment horizontal="center" vertical="top"/>
    </xf>
    <xf numFmtId="0" fontId="21" fillId="0" borderId="0" xfId="284" applyFont="1" applyAlignment="1">
      <alignment horizontal="left" vertical="top" wrapText="1"/>
    </xf>
    <xf numFmtId="0" fontId="21" fillId="22" borderId="0" xfId="284" applyFont="1" applyFill="1" applyAlignment="1">
      <alignment horizontal="right" vertical="center" wrapText="1"/>
    </xf>
    <xf numFmtId="0" fontId="21" fillId="22" borderId="27" xfId="284" applyFont="1" applyFill="1" applyBorder="1" applyAlignment="1">
      <alignment horizontal="right" vertical="center" wrapText="1"/>
    </xf>
    <xf numFmtId="0" fontId="11" fillId="0" borderId="34" xfId="258" applyBorder="1" applyAlignment="1">
      <alignment horizontal="center"/>
    </xf>
    <xf numFmtId="0" fontId="11" fillId="0" borderId="32" xfId="258" applyBorder="1" applyAlignment="1">
      <alignment horizontal="center"/>
    </xf>
    <xf numFmtId="0" fontId="21" fillId="22" borderId="13" xfId="258" applyFont="1" applyFill="1" applyBorder="1" applyAlignment="1">
      <alignment horizontal="center" vertical="center" wrapText="1"/>
    </xf>
    <xf numFmtId="166" fontId="21" fillId="22" borderId="45" xfId="258" applyNumberFormat="1" applyFont="1" applyFill="1" applyBorder="1" applyAlignment="1">
      <alignment horizontal="left" vertical="top" wrapText="1"/>
    </xf>
    <xf numFmtId="166" fontId="21" fillId="22" borderId="44" xfId="258" applyNumberFormat="1" applyFont="1" applyFill="1" applyBorder="1" applyAlignment="1">
      <alignment horizontal="left" vertical="top" wrapText="1"/>
    </xf>
    <xf numFmtId="0" fontId="21" fillId="22" borderId="42" xfId="258" applyFont="1" applyFill="1" applyBorder="1" applyAlignment="1">
      <alignment horizontal="left" vertical="top" wrapText="1"/>
    </xf>
    <xf numFmtId="0" fontId="21" fillId="22" borderId="51" xfId="258" applyFont="1" applyFill="1" applyBorder="1" applyAlignment="1">
      <alignment horizontal="left" vertical="top" wrapText="1"/>
    </xf>
    <xf numFmtId="0" fontId="11" fillId="0" borderId="20" xfId="258" applyBorder="1" applyAlignment="1">
      <alignment horizontal="left" vertical="top" wrapText="1"/>
    </xf>
    <xf numFmtId="0" fontId="11" fillId="0" borderId="0" xfId="258" applyAlignment="1">
      <alignment horizontal="left" vertical="top" wrapText="1"/>
    </xf>
    <xf numFmtId="0" fontId="11" fillId="0" borderId="27" xfId="258" applyBorder="1" applyAlignment="1">
      <alignment horizontal="left" vertical="top" wrapText="1"/>
    </xf>
    <xf numFmtId="0" fontId="11" fillId="0" borderId="45" xfId="258" applyBorder="1" applyAlignment="1">
      <alignment horizontal="center" vertical="center"/>
    </xf>
    <xf numFmtId="0" fontId="11" fillId="0" borderId="124" xfId="258" applyBorder="1" applyAlignment="1">
      <alignment horizontal="center" vertical="center"/>
    </xf>
    <xf numFmtId="0" fontId="21" fillId="26" borderId="20" xfId="258" applyFont="1" applyFill="1" applyBorder="1" applyAlignment="1">
      <alignment horizontal="center" vertical="top" wrapText="1"/>
    </xf>
    <xf numFmtId="0" fontId="21" fillId="26" borderId="0" xfId="258" applyFont="1" applyFill="1" applyAlignment="1">
      <alignment horizontal="center" vertical="top" wrapText="1"/>
    </xf>
    <xf numFmtId="0" fontId="21" fillId="26" borderId="27" xfId="258" applyFont="1" applyFill="1" applyBorder="1" applyAlignment="1">
      <alignment horizontal="center" vertical="top" wrapText="1"/>
    </xf>
    <xf numFmtId="0" fontId="11" fillId="0" borderId="13" xfId="258" applyBorder="1" applyAlignment="1">
      <alignment horizontal="center" vertical="center"/>
    </xf>
    <xf numFmtId="0" fontId="21" fillId="22" borderId="42" xfId="258" applyFont="1" applyFill="1" applyBorder="1" applyAlignment="1">
      <alignment horizontal="center" vertical="center"/>
    </xf>
    <xf numFmtId="0" fontId="21" fillId="22" borderId="46" xfId="258" applyFont="1" applyFill="1" applyBorder="1" applyAlignment="1">
      <alignment horizontal="center" vertical="center"/>
    </xf>
    <xf numFmtId="0" fontId="21" fillId="22" borderId="51" xfId="258" applyFont="1" applyFill="1" applyBorder="1" applyAlignment="1">
      <alignment horizontal="center" vertical="center"/>
    </xf>
    <xf numFmtId="0" fontId="21" fillId="22" borderId="20" xfId="258" applyFont="1" applyFill="1" applyBorder="1" applyAlignment="1">
      <alignment horizontal="center" vertical="center" wrapText="1"/>
    </xf>
    <xf numFmtId="0" fontId="21" fillId="22" borderId="27" xfId="258" applyFont="1" applyFill="1" applyBorder="1" applyAlignment="1">
      <alignment horizontal="center" vertical="center" wrapText="1"/>
    </xf>
    <xf numFmtId="0" fontId="21" fillId="22" borderId="20" xfId="258" applyFont="1" applyFill="1" applyBorder="1" applyAlignment="1">
      <alignment horizontal="center" vertical="center"/>
    </xf>
    <xf numFmtId="0" fontId="21" fillId="22" borderId="27" xfId="258" applyFont="1" applyFill="1" applyBorder="1" applyAlignment="1">
      <alignment horizontal="center" vertical="center"/>
    </xf>
    <xf numFmtId="0" fontId="11" fillId="0" borderId="44" xfId="258" applyBorder="1" applyAlignment="1">
      <alignment horizontal="center" vertical="center"/>
    </xf>
    <xf numFmtId="0" fontId="11" fillId="0" borderId="26" xfId="258" applyBorder="1" applyAlignment="1">
      <alignment horizontal="center" vertical="center"/>
    </xf>
    <xf numFmtId="0" fontId="11" fillId="0" borderId="23" xfId="258" applyBorder="1" applyAlignment="1">
      <alignment horizontal="center" vertical="center"/>
    </xf>
    <xf numFmtId="0" fontId="11" fillId="22" borderId="45" xfId="258" applyFill="1" applyBorder="1" applyAlignment="1">
      <alignment horizontal="center" vertical="center" wrapText="1"/>
    </xf>
    <xf numFmtId="0" fontId="11" fillId="22" borderId="124" xfId="258" applyFill="1" applyBorder="1" applyAlignment="1">
      <alignment horizontal="center" vertical="center" wrapText="1"/>
    </xf>
    <xf numFmtId="0" fontId="11" fillId="22" borderId="26" xfId="258" applyFill="1" applyBorder="1" applyAlignment="1">
      <alignment horizontal="center" vertical="center" wrapText="1"/>
    </xf>
    <xf numFmtId="0" fontId="11" fillId="22" borderId="25" xfId="258" applyFill="1" applyBorder="1" applyAlignment="1">
      <alignment horizontal="center" vertical="center" wrapText="1"/>
    </xf>
    <xf numFmtId="0" fontId="11" fillId="0" borderId="34" xfId="258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30" fillId="0" borderId="45" xfId="284" applyFont="1" applyBorder="1" applyAlignment="1">
      <alignment horizontal="center" vertical="center" textRotation="90"/>
    </xf>
    <xf numFmtId="166" fontId="30" fillId="22" borderId="44" xfId="0" applyNumberFormat="1" applyFont="1" applyFill="1" applyBorder="1" applyAlignment="1">
      <alignment horizontal="left" vertical="top"/>
    </xf>
    <xf numFmtId="166" fontId="30" fillId="22" borderId="45" xfId="0" applyNumberFormat="1" applyFont="1" applyFill="1" applyBorder="1" applyAlignment="1">
      <alignment horizontal="left" vertical="top"/>
    </xf>
    <xf numFmtId="166" fontId="30" fillId="22" borderId="124" xfId="0" applyNumberFormat="1" applyFont="1" applyFill="1" applyBorder="1" applyAlignment="1">
      <alignment horizontal="left" vertical="top"/>
    </xf>
    <xf numFmtId="0" fontId="31" fillId="0" borderId="20" xfId="0" applyFont="1" applyBorder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1" fillId="22" borderId="20" xfId="0" applyFont="1" applyFill="1" applyBorder="1" applyAlignment="1">
      <alignment horizontal="center" vertical="top" wrapText="1"/>
    </xf>
    <xf numFmtId="0" fontId="31" fillId="22" borderId="0" xfId="0" applyFont="1" applyFill="1" applyAlignment="1">
      <alignment horizontal="center" vertical="top" wrapText="1"/>
    </xf>
    <xf numFmtId="0" fontId="30" fillId="0" borderId="26" xfId="258" applyFont="1" applyBorder="1" applyAlignment="1">
      <alignment horizontal="center" vertical="top" wrapText="1"/>
    </xf>
    <xf numFmtId="0" fontId="30" fillId="0" borderId="25" xfId="258" applyFont="1" applyBorder="1" applyAlignment="1">
      <alignment horizontal="center" vertical="top" wrapText="1"/>
    </xf>
    <xf numFmtId="166" fontId="31" fillId="0" borderId="20" xfId="258" applyNumberFormat="1" applyFont="1" applyBorder="1" applyAlignment="1">
      <alignment horizontal="left" vertical="top" wrapText="1"/>
    </xf>
    <xf numFmtId="166" fontId="31" fillId="0" borderId="0" xfId="258" applyNumberFormat="1" applyFont="1" applyAlignment="1">
      <alignment horizontal="left" vertical="top" wrapText="1"/>
    </xf>
    <xf numFmtId="166" fontId="31" fillId="0" borderId="27" xfId="258" applyNumberFormat="1" applyFont="1" applyBorder="1" applyAlignment="1">
      <alignment horizontal="left" vertical="top" wrapText="1"/>
    </xf>
    <xf numFmtId="0" fontId="30" fillId="0" borderId="20" xfId="284" applyFont="1" applyBorder="1" applyAlignment="1">
      <alignment horizontal="center" vertical="top"/>
    </xf>
    <xf numFmtId="0" fontId="30" fillId="0" borderId="0" xfId="284" applyFont="1" applyAlignment="1">
      <alignment horizontal="center" vertical="top"/>
    </xf>
    <xf numFmtId="0" fontId="30" fillId="0" borderId="27" xfId="284" applyFont="1" applyBorder="1" applyAlignment="1">
      <alignment horizontal="center" vertical="top"/>
    </xf>
    <xf numFmtId="0" fontId="31" fillId="0" borderId="20" xfId="267" applyFont="1" applyBorder="1" applyAlignment="1">
      <alignment horizontal="left" vertical="top" wrapText="1"/>
    </xf>
    <xf numFmtId="0" fontId="31" fillId="0" borderId="27" xfId="267" applyFont="1" applyBorder="1" applyAlignment="1">
      <alignment horizontal="left" vertical="top" wrapText="1"/>
    </xf>
    <xf numFmtId="0" fontId="31" fillId="0" borderId="0" xfId="0" applyFont="1" applyAlignment="1">
      <alignment horizontal="left" vertical="top"/>
    </xf>
    <xf numFmtId="0" fontId="31" fillId="0" borderId="27" xfId="0" applyFont="1" applyBorder="1" applyAlignment="1">
      <alignment horizontal="left" vertical="top"/>
    </xf>
    <xf numFmtId="0" fontId="31" fillId="0" borderId="0" xfId="267" applyFont="1" applyAlignment="1">
      <alignment horizontal="center" vertical="top" wrapText="1"/>
    </xf>
    <xf numFmtId="0" fontId="30" fillId="0" borderId="26" xfId="267" applyFont="1" applyBorder="1" applyAlignment="1">
      <alignment horizontal="center" vertical="top" wrapText="1"/>
    </xf>
    <xf numFmtId="0" fontId="30" fillId="0" borderId="25" xfId="267" applyFont="1" applyBorder="1" applyAlignment="1">
      <alignment horizontal="center" vertical="top" wrapText="1"/>
    </xf>
    <xf numFmtId="0" fontId="31" fillId="0" borderId="0" xfId="267" applyFont="1" applyAlignment="1">
      <alignment horizontal="center" vertical="top"/>
    </xf>
    <xf numFmtId="0" fontId="31" fillId="0" borderId="0" xfId="267" applyFont="1" applyAlignment="1">
      <alignment horizontal="left" vertical="top" wrapText="1"/>
    </xf>
    <xf numFmtId="0" fontId="30" fillId="0" borderId="0" xfId="267" applyFont="1" applyAlignment="1">
      <alignment horizontal="center" vertical="top" wrapText="1"/>
    </xf>
    <xf numFmtId="0" fontId="30" fillId="0" borderId="27" xfId="267" applyFont="1" applyBorder="1" applyAlignment="1">
      <alignment horizontal="center" vertical="top" wrapText="1"/>
    </xf>
    <xf numFmtId="0" fontId="30" fillId="0" borderId="23" xfId="267" applyFont="1" applyBorder="1" applyAlignment="1">
      <alignment horizontal="center" vertical="top" wrapText="1"/>
    </xf>
    <xf numFmtId="0" fontId="40" fillId="0" borderId="34" xfId="0" applyFont="1" applyBorder="1" applyAlignment="1">
      <alignment horizontal="center" vertical="top"/>
    </xf>
    <xf numFmtId="0" fontId="40" fillId="0" borderId="32" xfId="0" applyFont="1" applyBorder="1" applyAlignment="1">
      <alignment horizontal="center" vertical="top"/>
    </xf>
    <xf numFmtId="0" fontId="30" fillId="0" borderId="34" xfId="267" applyFont="1" applyBorder="1" applyAlignment="1">
      <alignment horizontal="center" vertical="top" wrapText="1"/>
    </xf>
    <xf numFmtId="0" fontId="30" fillId="0" borderId="33" xfId="267" applyFont="1" applyBorder="1" applyAlignment="1">
      <alignment horizontal="center" vertical="top" wrapText="1"/>
    </xf>
    <xf numFmtId="0" fontId="30" fillId="0" borderId="32" xfId="267" applyFont="1" applyBorder="1" applyAlignment="1">
      <alignment horizontal="center" vertical="top" wrapText="1"/>
    </xf>
    <xf numFmtId="166" fontId="30" fillId="0" borderId="45" xfId="283" applyNumberFormat="1" applyFont="1" applyBorder="1" applyAlignment="1">
      <alignment horizontal="left" vertical="top"/>
    </xf>
    <xf numFmtId="166" fontId="30" fillId="0" borderId="44" xfId="283" applyNumberFormat="1" applyFont="1" applyBorder="1" applyAlignment="1">
      <alignment horizontal="left" vertical="top"/>
    </xf>
    <xf numFmtId="166" fontId="30" fillId="0" borderId="124" xfId="283" applyNumberFormat="1" applyFont="1" applyBorder="1" applyAlignment="1">
      <alignment horizontal="left" vertical="top"/>
    </xf>
    <xf numFmtId="0" fontId="30" fillId="22" borderId="20" xfId="284" applyFont="1" applyFill="1" applyBorder="1" applyAlignment="1">
      <alignment horizontal="center" vertical="top"/>
    </xf>
    <xf numFmtId="0" fontId="30" fillId="22" borderId="0" xfId="284" applyFont="1" applyFill="1" applyAlignment="1">
      <alignment horizontal="center" vertical="top"/>
    </xf>
    <xf numFmtId="0" fontId="30" fillId="22" borderId="27" xfId="284" applyFont="1" applyFill="1" applyBorder="1" applyAlignment="1">
      <alignment horizontal="center" vertical="top"/>
    </xf>
    <xf numFmtId="0" fontId="39" fillId="0" borderId="20" xfId="0" applyFont="1" applyBorder="1" applyAlignment="1">
      <alignment horizontal="center" vertical="top" wrapText="1"/>
    </xf>
    <xf numFmtId="0" fontId="39" fillId="0" borderId="27" xfId="0" applyFont="1" applyBorder="1" applyAlignment="1">
      <alignment horizontal="center" vertical="top" wrapText="1"/>
    </xf>
    <xf numFmtId="0" fontId="31" fillId="0" borderId="13" xfId="258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22" borderId="20" xfId="258" applyFont="1" applyFill="1" applyBorder="1" applyAlignment="1">
      <alignment horizontal="left" vertical="top" wrapText="1"/>
    </xf>
    <xf numFmtId="0" fontId="30" fillId="0" borderId="13" xfId="258" applyFont="1" applyBorder="1" applyAlignment="1">
      <alignment horizontal="center" vertical="center"/>
    </xf>
    <xf numFmtId="0" fontId="31" fillId="22" borderId="26" xfId="258" applyFont="1" applyFill="1" applyBorder="1" applyAlignment="1">
      <alignment horizontal="left" vertical="top" wrapText="1"/>
    </xf>
    <xf numFmtId="0" fontId="31" fillId="22" borderId="25" xfId="258" applyFont="1" applyFill="1" applyBorder="1" applyAlignment="1">
      <alignment horizontal="left" vertical="top" wrapText="1"/>
    </xf>
    <xf numFmtId="0" fontId="30" fillId="0" borderId="20" xfId="258" applyFont="1" applyBorder="1" applyAlignment="1">
      <alignment horizontal="left" vertical="top" wrapText="1"/>
    </xf>
    <xf numFmtId="0" fontId="30" fillId="0" borderId="0" xfId="258" applyFont="1" applyAlignment="1">
      <alignment horizontal="left" vertical="top" wrapText="1"/>
    </xf>
    <xf numFmtId="0" fontId="30" fillId="0" borderId="27" xfId="258" applyFont="1" applyBorder="1" applyAlignment="1">
      <alignment horizontal="left" vertical="top" wrapText="1"/>
    </xf>
    <xf numFmtId="0" fontId="30" fillId="0" borderId="26" xfId="258" applyFont="1" applyBorder="1" applyAlignment="1">
      <alignment horizontal="left" vertical="top" wrapText="1"/>
    </xf>
    <xf numFmtId="0" fontId="30" fillId="0" borderId="23" xfId="258" applyFont="1" applyBorder="1" applyAlignment="1">
      <alignment horizontal="left" vertical="top" wrapText="1"/>
    </xf>
    <xf numFmtId="0" fontId="23" fillId="0" borderId="0" xfId="284" applyFont="1" applyAlignment="1">
      <alignment horizontal="left" vertical="top" wrapText="1"/>
    </xf>
    <xf numFmtId="0" fontId="30" fillId="0" borderId="0" xfId="284" applyFont="1" applyAlignment="1">
      <alignment horizontal="right" vertical="center" wrapText="1"/>
    </xf>
    <xf numFmtId="0" fontId="30" fillId="0" borderId="27" xfId="284" applyFont="1" applyBorder="1" applyAlignment="1">
      <alignment horizontal="right" vertical="center" wrapText="1"/>
    </xf>
    <xf numFmtId="166" fontId="30" fillId="22" borderId="45" xfId="258" applyNumberFormat="1" applyFont="1" applyFill="1" applyBorder="1" applyAlignment="1">
      <alignment horizontal="left" vertical="top" wrapText="1"/>
    </xf>
    <xf numFmtId="166" fontId="30" fillId="22" borderId="44" xfId="258" applyNumberFormat="1" applyFont="1" applyFill="1" applyBorder="1" applyAlignment="1">
      <alignment horizontal="left" vertical="top" wrapText="1"/>
    </xf>
    <xf numFmtId="166" fontId="30" fillId="22" borderId="124" xfId="258" applyNumberFormat="1" applyFont="1" applyFill="1" applyBorder="1" applyAlignment="1">
      <alignment horizontal="left" vertical="top" wrapText="1"/>
    </xf>
    <xf numFmtId="0" fontId="31" fillId="0" borderId="45" xfId="258" applyFont="1" applyBorder="1" applyAlignment="1">
      <alignment horizontal="center" vertical="center"/>
    </xf>
    <xf numFmtId="0" fontId="31" fillId="0" borderId="124" xfId="258" applyFont="1" applyBorder="1" applyAlignment="1">
      <alignment horizontal="center" vertical="center"/>
    </xf>
    <xf numFmtId="164" fontId="30" fillId="0" borderId="30" xfId="284" applyNumberFormat="1" applyFont="1" applyBorder="1" applyAlignment="1">
      <alignment horizontal="center" vertical="top"/>
    </xf>
    <xf numFmtId="164" fontId="30" fillId="0" borderId="29" xfId="284" applyNumberFormat="1" applyFont="1" applyBorder="1" applyAlignment="1">
      <alignment horizontal="center" vertical="top"/>
    </xf>
    <xf numFmtId="164" fontId="30" fillId="0" borderId="28" xfId="284" applyNumberFormat="1" applyFont="1" applyBorder="1" applyAlignment="1">
      <alignment horizontal="center" vertical="top"/>
    </xf>
    <xf numFmtId="164" fontId="30" fillId="22" borderId="30" xfId="284" applyNumberFormat="1" applyFont="1" applyFill="1" applyBorder="1" applyAlignment="1">
      <alignment horizontal="center" vertical="top"/>
    </xf>
    <xf numFmtId="164" fontId="30" fillId="22" borderId="29" xfId="284" applyNumberFormat="1" applyFont="1" applyFill="1" applyBorder="1" applyAlignment="1">
      <alignment horizontal="center" vertical="top"/>
    </xf>
    <xf numFmtId="164" fontId="30" fillId="22" borderId="28" xfId="284" applyNumberFormat="1" applyFont="1" applyFill="1" applyBorder="1" applyAlignment="1">
      <alignment horizontal="center" vertical="top"/>
    </xf>
    <xf numFmtId="164" fontId="30" fillId="0" borderId="36" xfId="284" applyNumberFormat="1" applyFont="1" applyBorder="1" applyAlignment="1">
      <alignment horizontal="center" vertical="top"/>
    </xf>
    <xf numFmtId="164" fontId="30" fillId="0" borderId="37" xfId="284" applyNumberFormat="1" applyFont="1" applyBorder="1" applyAlignment="1">
      <alignment horizontal="center" vertical="top"/>
    </xf>
    <xf numFmtId="164" fontId="30" fillId="0" borderId="35" xfId="284" applyNumberFormat="1" applyFont="1" applyBorder="1" applyAlignment="1">
      <alignment horizontal="center" vertical="top"/>
    </xf>
    <xf numFmtId="164" fontId="30" fillId="22" borderId="36" xfId="284" applyNumberFormat="1" applyFont="1" applyFill="1" applyBorder="1" applyAlignment="1">
      <alignment horizontal="center" vertical="top"/>
    </xf>
    <xf numFmtId="164" fontId="30" fillId="22" borderId="37" xfId="284" applyNumberFormat="1" applyFont="1" applyFill="1" applyBorder="1" applyAlignment="1">
      <alignment horizontal="center" vertical="top"/>
    </xf>
    <xf numFmtId="164" fontId="30" fillId="22" borderId="35" xfId="284" applyNumberFormat="1" applyFont="1" applyFill="1" applyBorder="1" applyAlignment="1">
      <alignment horizontal="center" vertical="top"/>
    </xf>
    <xf numFmtId="164" fontId="30" fillId="0" borderId="34" xfId="284" applyNumberFormat="1" applyFont="1" applyBorder="1" applyAlignment="1">
      <alignment horizontal="center" vertical="top"/>
    </xf>
    <xf numFmtId="164" fontId="30" fillId="0" borderId="33" xfId="284" applyNumberFormat="1" applyFont="1" applyBorder="1" applyAlignment="1">
      <alignment horizontal="center" vertical="top"/>
    </xf>
    <xf numFmtId="164" fontId="30" fillId="0" borderId="32" xfId="284" applyNumberFormat="1" applyFont="1" applyBorder="1" applyAlignment="1">
      <alignment horizontal="center" vertical="top"/>
    </xf>
    <xf numFmtId="164" fontId="30" fillId="22" borderId="34" xfId="284" applyNumberFormat="1" applyFont="1" applyFill="1" applyBorder="1" applyAlignment="1">
      <alignment horizontal="center" vertical="top"/>
    </xf>
    <xf numFmtId="164" fontId="30" fillId="22" borderId="33" xfId="284" applyNumberFormat="1" applyFont="1" applyFill="1" applyBorder="1" applyAlignment="1">
      <alignment horizontal="center" vertical="top"/>
    </xf>
    <xf numFmtId="164" fontId="30" fillId="22" borderId="32" xfId="284" applyNumberFormat="1" applyFont="1" applyFill="1" applyBorder="1" applyAlignment="1">
      <alignment horizontal="center" vertical="top"/>
    </xf>
    <xf numFmtId="164" fontId="30" fillId="0" borderId="48" xfId="284" applyNumberFormat="1" applyFont="1" applyBorder="1" applyAlignment="1">
      <alignment horizontal="center" vertical="top"/>
    </xf>
    <xf numFmtId="164" fontId="30" fillId="22" borderId="48" xfId="284" applyNumberFormat="1" applyFont="1" applyFill="1" applyBorder="1" applyAlignment="1">
      <alignment horizontal="center" vertical="top"/>
    </xf>
    <xf numFmtId="164" fontId="31" fillId="0" borderId="20" xfId="0" applyNumberFormat="1" applyFont="1" applyBorder="1" applyAlignment="1">
      <alignment horizontal="center" vertical="top"/>
    </xf>
    <xf numFmtId="0" fontId="31" fillId="0" borderId="45" xfId="0" applyFont="1" applyBorder="1" applyAlignment="1">
      <alignment horizontal="center" vertical="top" wrapText="1"/>
    </xf>
    <xf numFmtId="0" fontId="31" fillId="0" borderId="124" xfId="0" applyFont="1" applyBorder="1" applyAlignment="1">
      <alignment horizontal="center" vertical="top" wrapText="1"/>
    </xf>
    <xf numFmtId="0" fontId="31" fillId="0" borderId="26" xfId="0" applyFont="1" applyBorder="1" applyAlignment="1">
      <alignment horizontal="center" vertical="top" wrapText="1"/>
    </xf>
    <xf numFmtId="0" fontId="31" fillId="0" borderId="23" xfId="0" applyFont="1" applyBorder="1" applyAlignment="1">
      <alignment horizontal="center" vertical="top" wrapText="1"/>
    </xf>
    <xf numFmtId="0" fontId="30" fillId="0" borderId="20" xfId="0" applyFont="1" applyBorder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0" fontId="30" fillId="0" borderId="27" xfId="0" applyFont="1" applyBorder="1" applyAlignment="1">
      <alignment horizontal="center" vertical="top" wrapText="1"/>
    </xf>
    <xf numFmtId="0" fontId="30" fillId="0" borderId="26" xfId="0" applyFont="1" applyBorder="1" applyAlignment="1">
      <alignment horizontal="center" vertical="top" wrapText="1"/>
    </xf>
    <xf numFmtId="0" fontId="30" fillId="0" borderId="23" xfId="0" applyFont="1" applyBorder="1" applyAlignment="1">
      <alignment horizontal="center" vertical="top" wrapText="1"/>
    </xf>
    <xf numFmtId="0" fontId="30" fillId="0" borderId="25" xfId="0" applyFont="1" applyBorder="1" applyAlignment="1">
      <alignment horizontal="center" vertical="top" wrapText="1"/>
    </xf>
    <xf numFmtId="0" fontId="30" fillId="22" borderId="13" xfId="284" applyFont="1" applyFill="1" applyBorder="1" applyAlignment="1">
      <alignment horizontal="center" vertical="center" textRotation="90"/>
    </xf>
    <xf numFmtId="0" fontId="31" fillId="0" borderId="26" xfId="0" applyFont="1" applyBorder="1" applyAlignment="1">
      <alignment horizontal="left" vertical="top" wrapText="1"/>
    </xf>
    <xf numFmtId="0" fontId="31" fillId="0" borderId="25" xfId="0" applyFont="1" applyBorder="1" applyAlignment="1">
      <alignment horizontal="left" vertical="top" wrapText="1"/>
    </xf>
    <xf numFmtId="164" fontId="31" fillId="0" borderId="46" xfId="0" applyNumberFormat="1" applyFont="1" applyBorder="1" applyAlignment="1">
      <alignment horizontal="center" vertical="top" textRotation="90"/>
    </xf>
    <xf numFmtId="164" fontId="31" fillId="0" borderId="51" xfId="0" applyNumberFormat="1" applyFont="1" applyBorder="1" applyAlignment="1">
      <alignment horizontal="center" vertical="top" textRotation="90"/>
    </xf>
    <xf numFmtId="0" fontId="30" fillId="0" borderId="13" xfId="284" applyFont="1" applyBorder="1" applyAlignment="1">
      <alignment horizontal="center" vertical="center" textRotation="90"/>
    </xf>
    <xf numFmtId="0" fontId="31" fillId="0" borderId="25" xfId="0" applyFont="1" applyBorder="1" applyAlignment="1">
      <alignment horizontal="center" vertical="top" wrapText="1"/>
    </xf>
    <xf numFmtId="0" fontId="30" fillId="22" borderId="33" xfId="284" applyFont="1" applyFill="1" applyBorder="1" applyAlignment="1">
      <alignment horizontal="center" vertical="top" wrapText="1"/>
    </xf>
    <xf numFmtId="0" fontId="30" fillId="22" borderId="32" xfId="284" applyFont="1" applyFill="1" applyBorder="1" applyAlignment="1">
      <alignment horizontal="center" vertical="top" wrapText="1"/>
    </xf>
    <xf numFmtId="164" fontId="30" fillId="0" borderId="65" xfId="284" applyNumberFormat="1" applyFont="1" applyBorder="1" applyAlignment="1">
      <alignment horizontal="center" vertical="top"/>
    </xf>
    <xf numFmtId="164" fontId="30" fillId="0" borderId="56" xfId="284" applyNumberFormat="1" applyFont="1" applyBorder="1" applyAlignment="1">
      <alignment horizontal="center" vertical="top"/>
    </xf>
    <xf numFmtId="164" fontId="30" fillId="0" borderId="69" xfId="284" applyNumberFormat="1" applyFont="1" applyBorder="1" applyAlignment="1">
      <alignment horizontal="center" vertical="top"/>
    </xf>
    <xf numFmtId="0" fontId="40" fillId="0" borderId="33" xfId="0" applyFont="1" applyBorder="1" applyAlignment="1">
      <alignment horizontal="center" vertical="top"/>
    </xf>
    <xf numFmtId="0" fontId="39" fillId="0" borderId="0" xfId="0" applyFont="1" applyAlignment="1">
      <alignment horizontal="center" vertical="top" wrapText="1"/>
    </xf>
    <xf numFmtId="166" fontId="30" fillId="23" borderId="45" xfId="0" applyNumberFormat="1" applyFont="1" applyFill="1" applyBorder="1" applyAlignment="1">
      <alignment horizontal="left" vertical="top"/>
    </xf>
    <xf numFmtId="166" fontId="30" fillId="23" borderId="44" xfId="0" applyNumberFormat="1" applyFont="1" applyFill="1" applyBorder="1" applyAlignment="1">
      <alignment horizontal="left" vertical="top"/>
    </xf>
    <xf numFmtId="166" fontId="30" fillId="23" borderId="102" xfId="0" applyNumberFormat="1" applyFont="1" applyFill="1" applyBorder="1" applyAlignment="1">
      <alignment horizontal="left" vertical="top"/>
    </xf>
    <xf numFmtId="0" fontId="31" fillId="0" borderId="90" xfId="0" applyFont="1" applyBorder="1" applyAlignment="1">
      <alignment horizontal="left" vertical="top" wrapText="1"/>
    </xf>
    <xf numFmtId="166" fontId="40" fillId="22" borderId="45" xfId="0" applyNumberFormat="1" applyFont="1" applyFill="1" applyBorder="1" applyAlignment="1">
      <alignment horizontal="left"/>
    </xf>
    <xf numFmtId="166" fontId="40" fillId="22" borderId="43" xfId="0" applyNumberFormat="1" applyFont="1" applyFill="1" applyBorder="1" applyAlignment="1">
      <alignment horizontal="left"/>
    </xf>
    <xf numFmtId="0" fontId="40" fillId="22" borderId="33" xfId="0" applyFont="1" applyFill="1" applyBorder="1" applyAlignment="1">
      <alignment horizontal="center"/>
    </xf>
    <xf numFmtId="166" fontId="40" fillId="22" borderId="44" xfId="0" applyNumberFormat="1" applyFont="1" applyFill="1" applyBorder="1" applyAlignment="1">
      <alignment horizontal="left"/>
    </xf>
    <xf numFmtId="0" fontId="34" fillId="22" borderId="0" xfId="0" applyFont="1" applyFill="1" applyAlignment="1">
      <alignment horizontal="left"/>
    </xf>
    <xf numFmtId="0" fontId="34" fillId="22" borderId="18" xfId="0" applyFont="1" applyFill="1" applyBorder="1" applyAlignment="1">
      <alignment horizontal="left"/>
    </xf>
    <xf numFmtId="0" fontId="34" fillId="22" borderId="0" xfId="0" applyFont="1" applyFill="1" applyAlignment="1">
      <alignment horizontal="right"/>
    </xf>
    <xf numFmtId="0" fontId="34" fillId="22" borderId="18" xfId="0" applyFont="1" applyFill="1" applyBorder="1" applyAlignment="1">
      <alignment horizontal="right"/>
    </xf>
    <xf numFmtId="0" fontId="34" fillId="22" borderId="0" xfId="0" applyFont="1" applyFill="1" applyAlignment="1">
      <alignment horizontal="center"/>
    </xf>
    <xf numFmtId="0" fontId="34" fillId="22" borderId="18" xfId="0" applyFont="1" applyFill="1" applyBorder="1" applyAlignment="1">
      <alignment horizontal="center"/>
    </xf>
    <xf numFmtId="0" fontId="34" fillId="22" borderId="13" xfId="0" applyFont="1" applyFill="1" applyBorder="1" applyAlignment="1">
      <alignment horizontal="left" vertical="top" wrapText="1"/>
    </xf>
    <xf numFmtId="0" fontId="34" fillId="22" borderId="13" xfId="0" applyFont="1" applyFill="1" applyBorder="1" applyAlignment="1">
      <alignment horizontal="center" vertical="center" wrapText="1"/>
    </xf>
    <xf numFmtId="0" fontId="39" fillId="22" borderId="47" xfId="0" applyFont="1" applyFill="1" applyBorder="1" applyAlignment="1">
      <alignment horizontal="center"/>
    </xf>
    <xf numFmtId="0" fontId="39" fillId="22" borderId="48" xfId="0" applyFont="1" applyFill="1" applyBorder="1" applyAlignment="1">
      <alignment horizontal="center"/>
    </xf>
    <xf numFmtId="0" fontId="39" fillId="22" borderId="79" xfId="0" applyFont="1" applyFill="1" applyBorder="1" applyAlignment="1">
      <alignment horizontal="center"/>
    </xf>
    <xf numFmtId="0" fontId="39" fillId="0" borderId="30" xfId="0" applyFont="1" applyBorder="1" applyAlignment="1">
      <alignment horizontal="center" vertical="top"/>
    </xf>
    <xf numFmtId="0" fontId="39" fillId="0" borderId="29" xfId="0" applyFont="1" applyBorder="1" applyAlignment="1">
      <alignment horizontal="center" vertical="top"/>
    </xf>
    <xf numFmtId="0" fontId="39" fillId="0" borderId="28" xfId="0" applyFont="1" applyBorder="1" applyAlignment="1">
      <alignment horizontal="center" vertical="top"/>
    </xf>
    <xf numFmtId="0" fontId="39" fillId="0" borderId="36" xfId="0" applyFont="1" applyBorder="1" applyAlignment="1">
      <alignment horizontal="center" vertical="top"/>
    </xf>
    <xf numFmtId="0" fontId="39" fillId="0" borderId="37" xfId="0" applyFont="1" applyBorder="1" applyAlignment="1">
      <alignment horizontal="center" vertical="top"/>
    </xf>
    <xf numFmtId="0" fontId="39" fillId="0" borderId="35" xfId="0" applyFont="1" applyBorder="1" applyAlignment="1">
      <alignment horizontal="center" vertical="top"/>
    </xf>
    <xf numFmtId="166" fontId="40" fillId="0" borderId="43" xfId="0" applyNumberFormat="1" applyFont="1" applyBorder="1" applyAlignment="1">
      <alignment horizontal="left" vertical="top"/>
    </xf>
    <xf numFmtId="0" fontId="40" fillId="0" borderId="20" xfId="0" applyFont="1" applyBorder="1" applyAlignment="1">
      <alignment horizontal="center" vertical="top" wrapText="1"/>
    </xf>
    <xf numFmtId="0" fontId="40" fillId="0" borderId="0" xfId="0" applyFont="1" applyAlignment="1">
      <alignment horizontal="center" vertical="top" wrapText="1"/>
    </xf>
    <xf numFmtId="0" fontId="40" fillId="0" borderId="27" xfId="0" applyFont="1" applyBorder="1" applyAlignment="1">
      <alignment horizontal="center" vertical="top" wrapText="1"/>
    </xf>
    <xf numFmtId="0" fontId="111" fillId="0" borderId="0" xfId="0" applyFont="1" applyAlignment="1">
      <alignment horizontal="left" vertical="top" wrapText="1"/>
    </xf>
    <xf numFmtId="0" fontId="139" fillId="0" borderId="0" xfId="0" applyFont="1" applyAlignment="1">
      <alignment horizontal="left" vertical="center" wrapText="1"/>
    </xf>
    <xf numFmtId="0" fontId="111" fillId="0" borderId="0" xfId="0" applyFont="1" applyAlignment="1">
      <alignment vertical="top"/>
    </xf>
    <xf numFmtId="0" fontId="139" fillId="0" borderId="0" xfId="0" applyFont="1" applyAlignment="1">
      <alignment vertical="center" wrapText="1"/>
    </xf>
    <xf numFmtId="0" fontId="140" fillId="0" borderId="0" xfId="0" applyFont="1" applyAlignment="1">
      <alignment vertical="center" wrapText="1"/>
    </xf>
    <xf numFmtId="0" fontId="111" fillId="0" borderId="0" xfId="0" applyFont="1" applyAlignment="1">
      <alignment horizontal="center" vertical="center" wrapText="1"/>
    </xf>
    <xf numFmtId="0" fontId="1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right" vertical="top"/>
    </xf>
    <xf numFmtId="0" fontId="39" fillId="0" borderId="13" xfId="0" applyFont="1" applyBorder="1" applyAlignment="1">
      <alignment horizontal="center" vertical="top"/>
    </xf>
    <xf numFmtId="0" fontId="40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164" fontId="111" fillId="0" borderId="0" xfId="0" applyNumberFormat="1" applyFont="1" applyAlignment="1">
      <alignment horizontal="right" vertical="top"/>
    </xf>
    <xf numFmtId="164" fontId="111" fillId="0" borderId="27" xfId="0" applyNumberFormat="1" applyFont="1" applyBorder="1" applyAlignment="1">
      <alignment horizontal="right" vertical="top"/>
    </xf>
    <xf numFmtId="0" fontId="31" fillId="0" borderId="0" xfId="0" applyFont="1" applyAlignment="1">
      <alignment vertical="top"/>
    </xf>
    <xf numFmtId="0" fontId="111" fillId="0" borderId="0" xfId="0" applyFont="1" applyAlignment="1">
      <alignment horizontal="left" vertical="center" wrapText="1"/>
    </xf>
    <xf numFmtId="0" fontId="39" fillId="0" borderId="34" xfId="0" applyFont="1" applyBorder="1" applyAlignment="1">
      <alignment horizontal="left"/>
    </xf>
    <xf numFmtId="0" fontId="39" fillId="0" borderId="33" xfId="0" applyFont="1" applyBorder="1" applyAlignment="1">
      <alignment horizontal="left"/>
    </xf>
    <xf numFmtId="0" fontId="39" fillId="0" borderId="32" xfId="0" applyFont="1" applyBorder="1" applyAlignment="1">
      <alignment horizontal="left"/>
    </xf>
    <xf numFmtId="0" fontId="40" fillId="0" borderId="74" xfId="0" applyFont="1" applyBorder="1" applyAlignment="1">
      <alignment horizontal="center" vertical="center" wrapText="1"/>
    </xf>
    <xf numFmtId="0" fontId="40" fillId="0" borderId="80" xfId="0" applyFont="1" applyBorder="1" applyAlignment="1">
      <alignment horizontal="center" vertical="center" wrapText="1"/>
    </xf>
    <xf numFmtId="166" fontId="31" fillId="0" borderId="20" xfId="284" applyNumberFormat="1" applyFont="1" applyBorder="1" applyAlignment="1">
      <alignment horizontal="left" vertical="top" wrapText="1"/>
    </xf>
    <xf numFmtId="166" fontId="31" fillId="0" borderId="0" xfId="284" applyNumberFormat="1" applyFont="1" applyAlignment="1">
      <alignment horizontal="left" vertical="top" wrapText="1"/>
    </xf>
    <xf numFmtId="166" fontId="31" fillId="0" borderId="27" xfId="284" applyNumberFormat="1" applyFont="1" applyBorder="1" applyAlignment="1">
      <alignment horizontal="left" vertical="top" wrapText="1"/>
    </xf>
    <xf numFmtId="166" fontId="31" fillId="0" borderId="26" xfId="284" applyNumberFormat="1" applyFont="1" applyBorder="1" applyAlignment="1">
      <alignment horizontal="left" vertical="top" wrapText="1"/>
    </xf>
    <xf numFmtId="166" fontId="31" fillId="0" borderId="23" xfId="284" applyNumberFormat="1" applyFont="1" applyBorder="1" applyAlignment="1">
      <alignment horizontal="left" vertical="top" wrapText="1"/>
    </xf>
    <xf numFmtId="166" fontId="31" fillId="0" borderId="25" xfId="284" applyNumberFormat="1" applyFont="1" applyBorder="1" applyAlignment="1">
      <alignment horizontal="left" vertical="top" wrapText="1"/>
    </xf>
    <xf numFmtId="0" fontId="31" fillId="0" borderId="26" xfId="284" applyFont="1" applyBorder="1" applyAlignment="1">
      <alignment horizontal="center" vertical="top" wrapText="1"/>
    </xf>
    <xf numFmtId="0" fontId="31" fillId="0" borderId="23" xfId="284" applyFont="1" applyBorder="1" applyAlignment="1">
      <alignment horizontal="center" vertical="top" wrapText="1"/>
    </xf>
    <xf numFmtId="0" fontId="31" fillId="0" borderId="25" xfId="284" applyFont="1" applyBorder="1" applyAlignment="1">
      <alignment horizontal="center" vertical="top" wrapText="1"/>
    </xf>
    <xf numFmtId="0" fontId="39" fillId="0" borderId="26" xfId="272" applyFont="1" applyBorder="1" applyAlignment="1">
      <alignment horizontal="center"/>
    </xf>
    <xf numFmtId="0" fontId="39" fillId="0" borderId="23" xfId="272" applyFont="1" applyBorder="1" applyAlignment="1">
      <alignment horizontal="center"/>
    </xf>
    <xf numFmtId="0" fontId="39" fillId="0" borderId="25" xfId="272" applyFont="1" applyBorder="1" applyAlignment="1">
      <alignment horizontal="center"/>
    </xf>
    <xf numFmtId="0" fontId="31" fillId="0" borderId="45" xfId="284" applyFont="1" applyBorder="1" applyAlignment="1">
      <alignment horizontal="left" vertical="top" wrapText="1"/>
    </xf>
    <xf numFmtId="0" fontId="31" fillId="0" borderId="44" xfId="284" applyFont="1" applyBorder="1" applyAlignment="1">
      <alignment horizontal="left" vertical="top" wrapText="1"/>
    </xf>
    <xf numFmtId="0" fontId="31" fillId="0" borderId="43" xfId="284" applyFont="1" applyBorder="1" applyAlignment="1">
      <alignment horizontal="left" vertical="top" wrapText="1"/>
    </xf>
    <xf numFmtId="0" fontId="31" fillId="0" borderId="26" xfId="284" applyFont="1" applyBorder="1" applyAlignment="1">
      <alignment horizontal="center" vertical="top"/>
    </xf>
    <xf numFmtId="0" fontId="31" fillId="0" borderId="23" xfId="284" applyFont="1" applyBorder="1" applyAlignment="1">
      <alignment horizontal="center" vertical="top"/>
    </xf>
    <xf numFmtId="0" fontId="31" fillId="0" borderId="25" xfId="284" applyFont="1" applyBorder="1" applyAlignment="1">
      <alignment horizontal="center" vertical="top"/>
    </xf>
    <xf numFmtId="0" fontId="39" fillId="0" borderId="45" xfId="272" applyFont="1" applyBorder="1" applyAlignment="1">
      <alignment horizontal="left"/>
    </xf>
    <xf numFmtId="0" fontId="39" fillId="0" borderId="44" xfId="272" applyFont="1" applyBorder="1" applyAlignment="1">
      <alignment horizontal="left"/>
    </xf>
    <xf numFmtId="0" fontId="39" fillId="0" borderId="43" xfId="272" applyFont="1" applyBorder="1" applyAlignment="1">
      <alignment horizontal="left"/>
    </xf>
    <xf numFmtId="166" fontId="31" fillId="26" borderId="0" xfId="284" applyNumberFormat="1" applyFont="1" applyFill="1" applyAlignment="1">
      <alignment horizontal="center" vertical="center" wrapText="1"/>
    </xf>
    <xf numFmtId="166" fontId="40" fillId="0" borderId="42" xfId="272" applyNumberFormat="1" applyFont="1" applyBorder="1" applyAlignment="1">
      <alignment horizontal="center" vertical="center" textRotation="90"/>
    </xf>
    <xf numFmtId="166" fontId="40" fillId="0" borderId="46" xfId="272" applyNumberFormat="1" applyFont="1" applyBorder="1" applyAlignment="1">
      <alignment horizontal="center" vertical="center" textRotation="90"/>
    </xf>
    <xf numFmtId="166" fontId="40" fillId="0" borderId="51" xfId="272" applyNumberFormat="1" applyFont="1" applyBorder="1" applyAlignment="1">
      <alignment horizontal="center" vertical="center" textRotation="90"/>
    </xf>
    <xf numFmtId="0" fontId="39" fillId="0" borderId="0" xfId="272" applyFont="1" applyAlignment="1">
      <alignment horizontal="left" vertical="center" wrapText="1"/>
    </xf>
    <xf numFmtId="0" fontId="39" fillId="0" borderId="27" xfId="272" applyFont="1" applyBorder="1" applyAlignment="1">
      <alignment horizontal="left" vertical="center" wrapText="1"/>
    </xf>
    <xf numFmtId="0" fontId="39" fillId="0" borderId="23" xfId="272" applyFont="1" applyBorder="1" applyAlignment="1">
      <alignment horizontal="left" vertical="center" wrapText="1"/>
    </xf>
    <xf numFmtId="0" fontId="39" fillId="0" borderId="25" xfId="272" applyFont="1" applyBorder="1" applyAlignment="1">
      <alignment horizontal="left" vertical="center" wrapText="1"/>
    </xf>
    <xf numFmtId="166" fontId="30" fillId="0" borderId="44" xfId="284" applyNumberFormat="1" applyFont="1" applyBorder="1" applyAlignment="1">
      <alignment horizontal="left" vertical="top"/>
    </xf>
    <xf numFmtId="0" fontId="40" fillId="0" borderId="33" xfId="272" applyFont="1" applyBorder="1" applyAlignment="1">
      <alignment horizontal="center" vertical="center"/>
    </xf>
    <xf numFmtId="0" fontId="40" fillId="0" borderId="32" xfId="272" applyFont="1" applyBorder="1" applyAlignment="1">
      <alignment horizontal="center" vertical="center"/>
    </xf>
    <xf numFmtId="166" fontId="30" fillId="0" borderId="45" xfId="284" applyNumberFormat="1" applyFont="1" applyBorder="1" applyAlignment="1">
      <alignment horizontal="left" vertical="top"/>
    </xf>
    <xf numFmtId="0" fontId="138" fillId="0" borderId="0" xfId="0" applyFont="1" applyAlignment="1">
      <alignment horizontal="left" wrapText="1"/>
    </xf>
    <xf numFmtId="0" fontId="110" fillId="0" borderId="57" xfId="0" applyFont="1" applyBorder="1" applyAlignment="1">
      <alignment horizontal="center"/>
    </xf>
    <xf numFmtId="0" fontId="110" fillId="0" borderId="13" xfId="0" applyFont="1" applyBorder="1" applyAlignment="1">
      <alignment horizontal="center"/>
    </xf>
    <xf numFmtId="0" fontId="138" fillId="0" borderId="98" xfId="0" applyFont="1" applyBorder="1" applyAlignment="1">
      <alignment horizontal="center"/>
    </xf>
    <xf numFmtId="0" fontId="138" fillId="0" borderId="88" xfId="0" applyFont="1" applyBorder="1" applyAlignment="1">
      <alignment horizontal="center"/>
    </xf>
    <xf numFmtId="166" fontId="30" fillId="26" borderId="34" xfId="284" applyNumberFormat="1" applyFont="1" applyFill="1" applyBorder="1" applyAlignment="1">
      <alignment horizontal="center" vertical="center" wrapText="1"/>
    </xf>
    <xf numFmtId="166" fontId="30" fillId="26" borderId="33" xfId="284" applyNumberFormat="1" applyFont="1" applyFill="1" applyBorder="1" applyAlignment="1">
      <alignment horizontal="center" vertical="center" wrapText="1"/>
    </xf>
    <xf numFmtId="166" fontId="30" fillId="26" borderId="32" xfId="284" applyNumberFormat="1" applyFont="1" applyFill="1" applyBorder="1" applyAlignment="1">
      <alignment horizontal="center" vertical="center" wrapText="1"/>
    </xf>
    <xf numFmtId="0" fontId="31" fillId="0" borderId="44" xfId="256" applyFont="1" applyBorder="1" applyAlignment="1">
      <alignment horizontal="left" vertical="top" wrapText="1"/>
    </xf>
    <xf numFmtId="0" fontId="31" fillId="0" borderId="0" xfId="256" applyFont="1" applyAlignment="1">
      <alignment horizontal="left" vertical="top" wrapText="1"/>
    </xf>
    <xf numFmtId="0" fontId="31" fillId="0" borderId="0" xfId="256" applyFont="1" applyAlignment="1">
      <alignment horizontal="center" wrapText="1"/>
    </xf>
    <xf numFmtId="0" fontId="31" fillId="0" borderId="23" xfId="256" applyFont="1" applyBorder="1" applyAlignment="1">
      <alignment horizontal="center" wrapText="1"/>
    </xf>
    <xf numFmtId="0" fontId="31" fillId="0" borderId="45" xfId="284" applyFont="1" applyBorder="1" applyAlignment="1">
      <alignment horizontal="center" vertical="center" wrapText="1"/>
    </xf>
    <xf numFmtId="0" fontId="31" fillId="0" borderId="43" xfId="284" applyFont="1" applyBorder="1" applyAlignment="1">
      <alignment horizontal="center" vertical="center" wrapText="1"/>
    </xf>
    <xf numFmtId="0" fontId="31" fillId="0" borderId="26" xfId="284" applyFont="1" applyBorder="1" applyAlignment="1">
      <alignment horizontal="center" vertical="center" wrapText="1"/>
    </xf>
    <xf numFmtId="0" fontId="31" fillId="0" borderId="25" xfId="284" applyFont="1" applyBorder="1" applyAlignment="1">
      <alignment horizontal="center" vertical="center" wrapText="1"/>
    </xf>
    <xf numFmtId="0" fontId="31" fillId="0" borderId="0" xfId="284" applyFont="1" applyAlignment="1">
      <alignment horizontal="left" vertical="center" wrapText="1"/>
    </xf>
    <xf numFmtId="0" fontId="31" fillId="0" borderId="23" xfId="284" applyFont="1" applyBorder="1" applyAlignment="1">
      <alignment horizontal="left" vertical="center" wrapText="1"/>
    </xf>
    <xf numFmtId="166" fontId="30" fillId="26" borderId="34" xfId="284" applyNumberFormat="1" applyFont="1" applyFill="1" applyBorder="1" applyAlignment="1">
      <alignment horizontal="center" vertical="center"/>
    </xf>
    <xf numFmtId="166" fontId="30" fillId="26" borderId="33" xfId="284" applyNumberFormat="1" applyFont="1" applyFill="1" applyBorder="1" applyAlignment="1">
      <alignment horizontal="center" vertical="center"/>
    </xf>
    <xf numFmtId="166" fontId="30" fillId="26" borderId="32" xfId="284" applyNumberFormat="1" applyFont="1" applyFill="1" applyBorder="1" applyAlignment="1">
      <alignment horizontal="center" vertical="center"/>
    </xf>
    <xf numFmtId="0" fontId="31" fillId="0" borderId="0" xfId="0" applyFont="1" applyAlignment="1"/>
    <xf numFmtId="164" fontId="30" fillId="0" borderId="34" xfId="284" applyNumberFormat="1" applyFont="1" applyBorder="1" applyAlignment="1">
      <alignment horizontal="center" vertical="center"/>
    </xf>
    <xf numFmtId="164" fontId="30" fillId="0" borderId="32" xfId="284" applyNumberFormat="1" applyFont="1" applyBorder="1" applyAlignment="1">
      <alignment horizontal="center" vertical="center"/>
    </xf>
    <xf numFmtId="164" fontId="30" fillId="0" borderId="33" xfId="284" applyNumberFormat="1" applyFont="1" applyBorder="1" applyAlignment="1">
      <alignment horizontal="center" vertical="center"/>
    </xf>
    <xf numFmtId="164" fontId="30" fillId="0" borderId="103" xfId="284" applyNumberFormat="1" applyFont="1" applyBorder="1" applyAlignment="1">
      <alignment horizontal="center" vertical="center"/>
    </xf>
    <xf numFmtId="164" fontId="30" fillId="0" borderId="48" xfId="284" applyNumberFormat="1" applyFont="1" applyBorder="1" applyAlignment="1">
      <alignment horizontal="center" vertical="center"/>
    </xf>
    <xf numFmtId="164" fontId="30" fillId="0" borderId="104" xfId="284" applyNumberFormat="1" applyFont="1" applyBorder="1" applyAlignment="1">
      <alignment horizontal="center" vertical="center"/>
    </xf>
    <xf numFmtId="164" fontId="30" fillId="0" borderId="37" xfId="284" applyNumberFormat="1" applyFont="1" applyBorder="1" applyAlignment="1">
      <alignment horizontal="center" vertical="center"/>
    </xf>
    <xf numFmtId="164" fontId="30" fillId="0" borderId="29" xfId="284" applyNumberFormat="1" applyFont="1" applyBorder="1" applyAlignment="1">
      <alignment horizontal="center" vertical="center"/>
    </xf>
    <xf numFmtId="164" fontId="30" fillId="22" borderId="36" xfId="284" applyNumberFormat="1" applyFont="1" applyFill="1" applyBorder="1" applyAlignment="1">
      <alignment horizontal="center" vertical="center"/>
    </xf>
    <xf numFmtId="164" fontId="30" fillId="22" borderId="37" xfId="284" applyNumberFormat="1" applyFont="1" applyFill="1" applyBorder="1" applyAlignment="1">
      <alignment horizontal="center" vertical="center"/>
    </xf>
    <xf numFmtId="164" fontId="30" fillId="22" borderId="35" xfId="284" applyNumberFormat="1" applyFont="1" applyFill="1" applyBorder="1" applyAlignment="1">
      <alignment horizontal="center" vertical="center"/>
    </xf>
    <xf numFmtId="164" fontId="30" fillId="22" borderId="34" xfId="284" applyNumberFormat="1" applyFont="1" applyFill="1" applyBorder="1" applyAlignment="1">
      <alignment horizontal="center" vertical="center"/>
    </xf>
    <xf numFmtId="164" fontId="30" fillId="22" borderId="33" xfId="284" applyNumberFormat="1" applyFont="1" applyFill="1" applyBorder="1" applyAlignment="1">
      <alignment horizontal="center" vertical="center"/>
    </xf>
    <xf numFmtId="164" fontId="30" fillId="22" borderId="32" xfId="284" applyNumberFormat="1" applyFont="1" applyFill="1" applyBorder="1" applyAlignment="1">
      <alignment horizontal="center" vertical="center"/>
    </xf>
    <xf numFmtId="164" fontId="30" fillId="22" borderId="30" xfId="284" applyNumberFormat="1" applyFont="1" applyFill="1" applyBorder="1" applyAlignment="1">
      <alignment horizontal="center" vertical="center"/>
    </xf>
    <xf numFmtId="164" fontId="30" fillId="22" borderId="29" xfId="284" applyNumberFormat="1" applyFont="1" applyFill="1" applyBorder="1" applyAlignment="1">
      <alignment horizontal="center" vertical="center"/>
    </xf>
    <xf numFmtId="164" fontId="30" fillId="22" borderId="28" xfId="284" applyNumberFormat="1" applyFont="1" applyFill="1" applyBorder="1" applyAlignment="1">
      <alignment horizontal="center" vertical="center"/>
    </xf>
    <xf numFmtId="164" fontId="30" fillId="22" borderId="48" xfId="284" applyNumberFormat="1" applyFont="1" applyFill="1" applyBorder="1" applyAlignment="1">
      <alignment horizontal="center" vertical="center"/>
    </xf>
    <xf numFmtId="164" fontId="30" fillId="22" borderId="104" xfId="284" applyNumberFormat="1" applyFont="1" applyFill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40" fillId="26" borderId="34" xfId="0" applyFont="1" applyFill="1" applyBorder="1" applyAlignment="1">
      <alignment horizontal="center"/>
    </xf>
    <xf numFmtId="0" fontId="40" fillId="26" borderId="33" xfId="0" applyFont="1" applyFill="1" applyBorder="1" applyAlignment="1">
      <alignment horizontal="center"/>
    </xf>
    <xf numFmtId="0" fontId="40" fillId="26" borderId="32" xfId="0" applyFont="1" applyFill="1" applyBorder="1" applyAlignment="1">
      <alignment horizontal="center"/>
    </xf>
    <xf numFmtId="0" fontId="39" fillId="0" borderId="51" xfId="0" applyFont="1" applyBorder="1" applyAlignment="1">
      <alignment horizontal="left" vertical="top" wrapText="1"/>
    </xf>
    <xf numFmtId="0" fontId="111" fillId="0" borderId="45" xfId="0" applyFont="1" applyBorder="1" applyAlignment="1">
      <alignment horizontal="left"/>
    </xf>
    <xf numFmtId="0" fontId="111" fillId="0" borderId="26" xfId="0" applyFont="1" applyBorder="1" applyAlignment="1">
      <alignment horizontal="left"/>
    </xf>
    <xf numFmtId="0" fontId="39" fillId="0" borderId="43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166" fontId="116" fillId="0" borderId="45" xfId="0" applyNumberFormat="1" applyFont="1" applyBorder="1" applyAlignment="1">
      <alignment horizontal="center"/>
    </xf>
    <xf numFmtId="166" fontId="116" fillId="0" borderId="20" xfId="0" applyNumberFormat="1" applyFont="1" applyBorder="1" applyAlignment="1">
      <alignment horizontal="center"/>
    </xf>
    <xf numFmtId="166" fontId="116" fillId="0" borderId="26" xfId="0" applyNumberFormat="1" applyFont="1" applyBorder="1" applyAlignment="1">
      <alignment horizontal="center"/>
    </xf>
    <xf numFmtId="0" fontId="139" fillId="0" borderId="74" xfId="0" applyFont="1" applyBorder="1" applyAlignment="1">
      <alignment vertical="center" wrapText="1"/>
    </xf>
    <xf numFmtId="0" fontId="140" fillId="0" borderId="91" xfId="0" applyFont="1" applyBorder="1" applyAlignment="1">
      <alignment vertical="center" wrapText="1"/>
    </xf>
    <xf numFmtId="0" fontId="140" fillId="0" borderId="80" xfId="0" applyFont="1" applyBorder="1" applyAlignment="1">
      <alignment vertical="center" wrapText="1"/>
    </xf>
    <xf numFmtId="0" fontId="39" fillId="0" borderId="44" xfId="0" applyFont="1" applyBorder="1" applyAlignment="1">
      <alignment vertical="top" wrapText="1"/>
    </xf>
    <xf numFmtId="0" fontId="116" fillId="0" borderId="0" xfId="0" applyFont="1" applyAlignment="1">
      <alignment vertical="top" wrapText="1"/>
    </xf>
    <xf numFmtId="0" fontId="39" fillId="0" borderId="43" xfId="0" applyFont="1" applyBorder="1" applyAlignment="1">
      <alignment horizontal="left" vertical="top" wrapText="1"/>
    </xf>
    <xf numFmtId="0" fontId="39" fillId="0" borderId="43" xfId="0" applyFont="1" applyBorder="1" applyAlignment="1">
      <alignment vertical="top" wrapText="1"/>
    </xf>
    <xf numFmtId="0" fontId="116" fillId="0" borderId="27" xfId="0" applyFont="1" applyBorder="1" applyAlignment="1">
      <alignment vertical="top" wrapText="1"/>
    </xf>
    <xf numFmtId="0" fontId="121" fillId="0" borderId="27" xfId="0" applyFont="1" applyBorder="1" applyAlignment="1">
      <alignment horizontal="left" vertical="center" wrapText="1"/>
    </xf>
    <xf numFmtId="0" fontId="111" fillId="0" borderId="43" xfId="0" applyFont="1" applyBorder="1" applyAlignment="1">
      <alignment vertical="center" wrapText="1"/>
    </xf>
    <xf numFmtId="0" fontId="111" fillId="0" borderId="25" xfId="0" applyFont="1" applyBorder="1" applyAlignment="1">
      <alignment vertical="center" wrapText="1"/>
    </xf>
    <xf numFmtId="0" fontId="116" fillId="0" borderId="25" xfId="0" applyFont="1" applyBorder="1" applyAlignment="1">
      <alignment vertical="top" wrapText="1"/>
    </xf>
    <xf numFmtId="0" fontId="116" fillId="0" borderId="27" xfId="0" applyFont="1" applyBorder="1" applyAlignment="1">
      <alignment horizontal="left" vertical="top" wrapText="1"/>
    </xf>
    <xf numFmtId="0" fontId="39" fillId="0" borderId="43" xfId="0" applyFont="1" applyBorder="1" applyAlignment="1">
      <alignment vertical="center" wrapText="1"/>
    </xf>
    <xf numFmtId="0" fontId="116" fillId="0" borderId="25" xfId="0" applyFont="1" applyBorder="1" applyAlignment="1">
      <alignment vertical="center" wrapText="1"/>
    </xf>
    <xf numFmtId="0" fontId="116" fillId="0" borderId="25" xfId="0" applyFont="1" applyBorder="1" applyAlignment="1">
      <alignment horizontal="left" vertical="top" wrapText="1"/>
    </xf>
    <xf numFmtId="0" fontId="111" fillId="0" borderId="26" xfId="0" applyFont="1" applyBorder="1" applyAlignment="1">
      <alignment vertical="center" wrapText="1"/>
    </xf>
    <xf numFmtId="0" fontId="111" fillId="0" borderId="23" xfId="0" applyFont="1" applyBorder="1" applyAlignment="1">
      <alignment vertical="center" wrapText="1"/>
    </xf>
    <xf numFmtId="0" fontId="40" fillId="0" borderId="43" xfId="0" applyFont="1" applyBorder="1" applyAlignment="1">
      <alignment vertical="top" wrapText="1"/>
    </xf>
    <xf numFmtId="0" fontId="40" fillId="0" borderId="27" xfId="0" applyFont="1" applyBorder="1" applyAlignment="1">
      <alignment vertical="top" wrapText="1"/>
    </xf>
    <xf numFmtId="0" fontId="39" fillId="0" borderId="27" xfId="0" applyFont="1" applyBorder="1" applyAlignment="1">
      <alignment vertical="center" wrapText="1"/>
    </xf>
    <xf numFmtId="0" fontId="121" fillId="0" borderId="20" xfId="0" applyFont="1" applyBorder="1" applyAlignment="1">
      <alignment horizontal="center" vertical="center" wrapText="1"/>
    </xf>
    <xf numFmtId="0" fontId="121" fillId="0" borderId="26" xfId="0" applyFont="1" applyBorder="1" applyAlignment="1">
      <alignment horizontal="center" vertical="center" wrapText="1"/>
    </xf>
    <xf numFmtId="0" fontId="119" fillId="0" borderId="26" xfId="0" applyFont="1" applyBorder="1" applyAlignment="1">
      <alignment horizontal="center" vertical="center" wrapText="1"/>
    </xf>
    <xf numFmtId="0" fontId="119" fillId="0" borderId="23" xfId="0" applyFont="1" applyBorder="1" applyAlignment="1">
      <alignment horizontal="center" vertical="center" wrapText="1"/>
    </xf>
    <xf numFmtId="0" fontId="119" fillId="0" borderId="33" xfId="0" applyFont="1" applyBorder="1" applyAlignment="1">
      <alignment horizontal="center" vertical="center" wrapText="1"/>
    </xf>
    <xf numFmtId="0" fontId="119" fillId="0" borderId="32" xfId="0" applyFont="1" applyBorder="1" applyAlignment="1">
      <alignment horizontal="center" vertical="center" wrapText="1"/>
    </xf>
    <xf numFmtId="0" fontId="40" fillId="0" borderId="43" xfId="0" applyFont="1" applyBorder="1" applyAlignment="1">
      <alignment horizontal="left" vertical="top" wrapText="1"/>
    </xf>
    <xf numFmtId="0" fontId="111" fillId="0" borderId="0" xfId="0" applyFont="1" applyAlignment="1">
      <alignment vertical="center" wrapText="1"/>
    </xf>
    <xf numFmtId="0" fontId="119" fillId="0" borderId="34" xfId="0" applyFont="1" applyBorder="1" applyAlignment="1">
      <alignment horizontal="left" vertical="center" wrapText="1"/>
    </xf>
    <xf numFmtId="0" fontId="119" fillId="0" borderId="33" xfId="0" applyFont="1" applyBorder="1" applyAlignment="1">
      <alignment horizontal="left" vertical="center" wrapText="1"/>
    </xf>
    <xf numFmtId="0" fontId="119" fillId="0" borderId="44" xfId="0" applyFont="1" applyBorder="1" applyAlignment="1">
      <alignment horizontal="left" vertical="center" wrapText="1"/>
    </xf>
    <xf numFmtId="0" fontId="119" fillId="0" borderId="43" xfId="0" applyFont="1" applyBorder="1" applyAlignment="1">
      <alignment horizontal="left" vertical="center" wrapText="1"/>
    </xf>
    <xf numFmtId="0" fontId="119" fillId="0" borderId="34" xfId="0" applyFont="1" applyBorder="1" applyAlignment="1">
      <alignment vertical="center" wrapText="1"/>
    </xf>
    <xf numFmtId="0" fontId="119" fillId="0" borderId="33" xfId="0" applyFont="1" applyBorder="1" applyAlignment="1">
      <alignment vertical="center" wrapText="1"/>
    </xf>
    <xf numFmtId="0" fontId="119" fillId="0" borderId="32" xfId="0" applyFont="1" applyBorder="1" applyAlignment="1">
      <alignment vertical="center" wrapText="1"/>
    </xf>
    <xf numFmtId="0" fontId="124" fillId="0" borderId="27" xfId="0" applyFont="1" applyBorder="1" applyAlignment="1">
      <alignment vertical="top" wrapText="1"/>
    </xf>
    <xf numFmtId="0" fontId="124" fillId="0" borderId="25" xfId="0" applyFont="1" applyBorder="1" applyAlignment="1">
      <alignment vertical="top" wrapText="1"/>
    </xf>
    <xf numFmtId="0" fontId="39" fillId="0" borderId="114" xfId="0" applyFont="1" applyBorder="1" applyAlignment="1">
      <alignment horizontal="left" vertical="top" wrapText="1"/>
    </xf>
    <xf numFmtId="0" fontId="120" fillId="0" borderId="27" xfId="0" applyFont="1" applyBorder="1" applyAlignment="1">
      <alignment horizontal="left" vertical="top" wrapText="1"/>
    </xf>
    <xf numFmtId="0" fontId="120" fillId="0" borderId="25" xfId="0" applyFont="1" applyBorder="1" applyAlignment="1">
      <alignment horizontal="left" vertical="top" wrapText="1"/>
    </xf>
    <xf numFmtId="0" fontId="111" fillId="0" borderId="27" xfId="0" applyFont="1" applyBorder="1" applyAlignment="1">
      <alignment horizontal="center" vertical="center" wrapText="1"/>
    </xf>
    <xf numFmtId="0" fontId="111" fillId="0" borderId="25" xfId="0" applyFont="1" applyBorder="1" applyAlignment="1">
      <alignment horizontal="center" vertical="center" wrapText="1"/>
    </xf>
    <xf numFmtId="0" fontId="116" fillId="0" borderId="25" xfId="0" applyFont="1" applyBorder="1" applyAlignment="1">
      <alignment horizontal="left" vertical="center" wrapText="1"/>
    </xf>
    <xf numFmtId="0" fontId="116" fillId="0" borderId="23" xfId="0" applyFont="1" applyBorder="1" applyAlignment="1">
      <alignment vertical="top" wrapText="1"/>
    </xf>
    <xf numFmtId="0" fontId="116" fillId="0" borderId="44" xfId="0" applyFont="1" applyBorder="1" applyAlignment="1">
      <alignment horizontal="left" vertical="center" wrapText="1"/>
    </xf>
    <xf numFmtId="0" fontId="116" fillId="0" borderId="23" xfId="0" applyFont="1" applyBorder="1" applyAlignment="1">
      <alignment horizontal="left" vertical="center" wrapText="1"/>
    </xf>
    <xf numFmtId="0" fontId="119" fillId="0" borderId="36" xfId="0" applyFont="1" applyBorder="1" applyAlignment="1">
      <alignment horizontal="center" vertical="center" wrapText="1"/>
    </xf>
    <xf numFmtId="0" fontId="119" fillId="0" borderId="37" xfId="0" applyFont="1" applyBorder="1" applyAlignment="1">
      <alignment horizontal="center" vertical="center" wrapText="1"/>
    </xf>
    <xf numFmtId="0" fontId="119" fillId="0" borderId="35" xfId="0" applyFont="1" applyBorder="1" applyAlignment="1">
      <alignment horizontal="center" vertical="center" wrapText="1"/>
    </xf>
    <xf numFmtId="0" fontId="116" fillId="0" borderId="23" xfId="0" applyFont="1" applyBorder="1" applyAlignment="1">
      <alignment horizontal="left" vertical="top" wrapText="1"/>
    </xf>
    <xf numFmtId="0" fontId="116" fillId="0" borderId="27" xfId="0" applyFont="1" applyBorder="1" applyAlignment="1">
      <alignment horizontal="left" vertical="center" wrapText="1"/>
    </xf>
    <xf numFmtId="0" fontId="116" fillId="0" borderId="0" xfId="0" applyFont="1" applyAlignment="1">
      <alignment horizontal="left" vertical="top" wrapText="1"/>
    </xf>
    <xf numFmtId="0" fontId="120" fillId="0" borderId="0" xfId="0" applyFont="1" applyAlignment="1">
      <alignment vertical="top" wrapText="1"/>
    </xf>
    <xf numFmtId="0" fontId="120" fillId="0" borderId="23" xfId="0" applyFont="1" applyBorder="1" applyAlignment="1">
      <alignment vertical="top" wrapText="1"/>
    </xf>
    <xf numFmtId="2" fontId="116" fillId="0" borderId="43" xfId="0" applyNumberFormat="1" applyFont="1" applyBorder="1" applyAlignment="1">
      <alignment vertical="top" wrapText="1"/>
    </xf>
    <xf numFmtId="0" fontId="139" fillId="0" borderId="27" xfId="0" applyFont="1" applyBorder="1" applyAlignment="1">
      <alignment horizontal="left" vertical="center" wrapText="1"/>
    </xf>
    <xf numFmtId="0" fontId="111" fillId="0" borderId="0" xfId="255" applyFont="1" applyAlignment="1">
      <alignment horizontal="center" vertical="top" wrapText="1"/>
    </xf>
    <xf numFmtId="0" fontId="116" fillId="0" borderId="0" xfId="255" applyFont="1" applyAlignment="1">
      <alignment horizontal="center" wrapText="1"/>
    </xf>
    <xf numFmtId="0" fontId="116" fillId="0" borderId="125" xfId="255" applyFont="1" applyBorder="1" applyAlignment="1">
      <alignment horizontal="center" wrapText="1"/>
    </xf>
    <xf numFmtId="0" fontId="111" fillId="0" borderId="42" xfId="255" applyFont="1" applyBorder="1" applyAlignment="1">
      <alignment horizontal="center"/>
    </xf>
    <xf numFmtId="0" fontId="111" fillId="0" borderId="51" xfId="255" applyFont="1" applyBorder="1" applyAlignment="1">
      <alignment horizontal="center"/>
    </xf>
    <xf numFmtId="0" fontId="0" fillId="0" borderId="0" xfId="0" applyAlignment="1">
      <alignment horizontal="left" wrapText="1"/>
    </xf>
    <xf numFmtId="0" fontId="111" fillId="0" borderId="116" xfId="255" applyFont="1" applyBorder="1" applyAlignment="1">
      <alignment horizontal="left" wrapText="1"/>
    </xf>
    <xf numFmtId="0" fontId="111" fillId="0" borderId="117" xfId="255" applyFont="1" applyBorder="1" applyAlignment="1">
      <alignment horizontal="left" wrapText="1"/>
    </xf>
    <xf numFmtId="0" fontId="111" fillId="0" borderId="123" xfId="255" applyFont="1" applyBorder="1" applyAlignment="1">
      <alignment horizontal="left" wrapText="1"/>
    </xf>
    <xf numFmtId="0" fontId="111" fillId="0" borderId="116" xfId="255" applyFont="1" applyBorder="1" applyAlignment="1">
      <alignment wrapText="1"/>
    </xf>
    <xf numFmtId="0" fontId="111" fillId="0" borderId="117" xfId="255" applyFont="1" applyBorder="1" applyAlignment="1">
      <alignment wrapText="1"/>
    </xf>
    <xf numFmtId="0" fontId="111" fillId="0" borderId="123" xfId="255" applyFont="1" applyBorder="1" applyAlignment="1">
      <alignment wrapText="1"/>
    </xf>
    <xf numFmtId="0" fontId="111" fillId="0" borderId="0" xfId="255" applyFont="1" applyAlignment="1">
      <alignment horizontal="center"/>
    </xf>
    <xf numFmtId="0" fontId="111" fillId="0" borderId="118" xfId="255" applyFont="1" applyBorder="1" applyAlignment="1">
      <alignment horizontal="left" vertical="center"/>
    </xf>
    <xf numFmtId="2" fontId="111" fillId="0" borderId="115" xfId="255" applyNumberFormat="1" applyFont="1" applyBorder="1" applyAlignment="1">
      <alignment horizontal="center" vertical="center"/>
    </xf>
    <xf numFmtId="2" fontId="111" fillId="0" borderId="119" xfId="255" applyNumberFormat="1" applyFont="1" applyBorder="1" applyAlignment="1">
      <alignment horizontal="center" vertical="center"/>
    </xf>
    <xf numFmtId="0" fontId="111" fillId="0" borderId="116" xfId="255" applyFont="1" applyBorder="1" applyAlignment="1">
      <alignment horizontal="left" vertical="center"/>
    </xf>
    <xf numFmtId="0" fontId="111" fillId="0" borderId="117" xfId="255" applyFont="1" applyBorder="1" applyAlignment="1">
      <alignment horizontal="left" vertical="center"/>
    </xf>
    <xf numFmtId="0" fontId="111" fillId="0" borderId="116" xfId="255" applyFont="1" applyBorder="1" applyAlignment="1">
      <alignment horizontal="right" vertical="center"/>
    </xf>
    <xf numFmtId="0" fontId="30" fillId="0" borderId="34" xfId="285" applyFont="1" applyBorder="1" applyAlignment="1">
      <alignment horizontal="center" vertical="center"/>
    </xf>
    <xf numFmtId="0" fontId="30" fillId="0" borderId="33" xfId="285" applyFont="1" applyBorder="1" applyAlignment="1">
      <alignment horizontal="center" vertical="center"/>
    </xf>
    <xf numFmtId="0" fontId="30" fillId="0" borderId="32" xfId="285" applyFont="1" applyBorder="1" applyAlignment="1">
      <alignment horizontal="center" vertical="center"/>
    </xf>
    <xf numFmtId="0" fontId="31" fillId="0" borderId="45" xfId="285" applyFont="1" applyBorder="1" applyAlignment="1">
      <alignment horizontal="left" vertical="top" wrapText="1"/>
    </xf>
    <xf numFmtId="0" fontId="31" fillId="0" borderId="44" xfId="285" applyFont="1" applyBorder="1" applyAlignment="1">
      <alignment horizontal="left" vertical="top" wrapText="1"/>
    </xf>
    <xf numFmtId="0" fontId="31" fillId="0" borderId="43" xfId="285" applyFont="1" applyBorder="1" applyAlignment="1">
      <alignment horizontal="left" vertical="top" wrapText="1"/>
    </xf>
    <xf numFmtId="0" fontId="31" fillId="0" borderId="0" xfId="285" applyFont="1" applyAlignment="1">
      <alignment horizontal="left" vertical="top" wrapText="1"/>
    </xf>
    <xf numFmtId="0" fontId="31" fillId="0" borderId="27" xfId="285" applyFont="1" applyBorder="1" applyAlignment="1">
      <alignment horizontal="left" vertical="top" wrapText="1"/>
    </xf>
    <xf numFmtId="0" fontId="31" fillId="0" borderId="0" xfId="285" applyFont="1" applyAlignment="1">
      <alignment horizontal="left" vertical="top"/>
    </xf>
    <xf numFmtId="0" fontId="31" fillId="0" borderId="27" xfId="285" applyFont="1" applyBorder="1" applyAlignment="1">
      <alignment horizontal="left" vertical="top"/>
    </xf>
    <xf numFmtId="164" fontId="31" fillId="0" borderId="27" xfId="285" applyNumberFormat="1" applyFont="1" applyBorder="1" applyAlignment="1">
      <alignment horizontal="center" vertical="top"/>
    </xf>
    <xf numFmtId="0" fontId="31" fillId="0" borderId="42" xfId="285" applyFont="1" applyBorder="1" applyAlignment="1">
      <alignment horizontal="left" vertical="top" wrapText="1"/>
    </xf>
    <xf numFmtId="0" fontId="31" fillId="0" borderId="46" xfId="285" applyFont="1" applyBorder="1" applyAlignment="1">
      <alignment horizontal="left" vertical="top" wrapText="1"/>
    </xf>
    <xf numFmtId="0" fontId="31" fillId="0" borderId="51" xfId="285" applyFont="1" applyBorder="1" applyAlignment="1">
      <alignment horizontal="left" vertical="top" wrapText="1"/>
    </xf>
    <xf numFmtId="0" fontId="30" fillId="0" borderId="26" xfId="285" applyFont="1" applyBorder="1" applyAlignment="1">
      <alignment horizontal="center" vertical="center"/>
    </xf>
    <xf numFmtId="0" fontId="30" fillId="0" borderId="25" xfId="285" applyFont="1" applyBorder="1" applyAlignment="1">
      <alignment horizontal="center" vertical="center"/>
    </xf>
    <xf numFmtId="166" fontId="30" fillId="0" borderId="34" xfId="285" applyNumberFormat="1" applyFont="1" applyBorder="1" applyAlignment="1">
      <alignment horizontal="left" vertical="top"/>
    </xf>
    <xf numFmtId="166" fontId="30" fillId="0" borderId="33" xfId="285" applyNumberFormat="1" applyFont="1" applyBorder="1" applyAlignment="1">
      <alignment horizontal="left" vertical="top"/>
    </xf>
    <xf numFmtId="166" fontId="30" fillId="0" borderId="32" xfId="285" applyNumberFormat="1" applyFont="1" applyBorder="1" applyAlignment="1">
      <alignment horizontal="left" vertical="top"/>
    </xf>
    <xf numFmtId="0" fontId="31" fillId="0" borderId="20" xfId="285" applyFont="1" applyBorder="1" applyAlignment="1">
      <alignment horizontal="left" vertical="top" wrapText="1"/>
    </xf>
    <xf numFmtId="0" fontId="21" fillId="0" borderId="45" xfId="285" applyFont="1" applyBorder="1" applyAlignment="1">
      <alignment horizontal="center" vertical="center"/>
    </xf>
    <xf numFmtId="0" fontId="21" fillId="0" borderId="44" xfId="285" applyFont="1" applyBorder="1" applyAlignment="1">
      <alignment horizontal="center" vertical="center"/>
    </xf>
    <xf numFmtId="0" fontId="21" fillId="0" borderId="36" xfId="285" applyFont="1" applyBorder="1" applyAlignment="1">
      <alignment horizontal="center" vertical="center"/>
    </xf>
    <xf numFmtId="0" fontId="21" fillId="0" borderId="37" xfId="285" applyFont="1" applyBorder="1" applyAlignment="1">
      <alignment horizontal="center" vertical="center"/>
    </xf>
    <xf numFmtId="0" fontId="21" fillId="0" borderId="30" xfId="285" applyFont="1" applyBorder="1" applyAlignment="1">
      <alignment horizontal="center" vertical="center"/>
    </xf>
    <xf numFmtId="0" fontId="21" fillId="0" borderId="29" xfId="285" applyFont="1" applyBorder="1" applyAlignment="1">
      <alignment horizontal="center" vertical="center"/>
    </xf>
    <xf numFmtId="0" fontId="21" fillId="0" borderId="63" xfId="285" applyFont="1" applyBorder="1" applyAlignment="1">
      <alignment horizontal="center" vertical="center"/>
    </xf>
    <xf numFmtId="0" fontId="21" fillId="0" borderId="39" xfId="285" applyFont="1" applyBorder="1" applyAlignment="1">
      <alignment horizontal="center" vertical="center"/>
    </xf>
    <xf numFmtId="0" fontId="30" fillId="0" borderId="27" xfId="285" applyFont="1" applyBorder="1" applyAlignment="1">
      <alignment horizontal="left" vertical="top" wrapText="1"/>
    </xf>
  </cellXfs>
  <cellStyles count="559">
    <cellStyle name="20% - Énfasis1 2" xfId="1" xr:uid="{00000000-0005-0000-0000-000000000000}"/>
    <cellStyle name="20% - Énfasis1 3" xfId="2" xr:uid="{00000000-0005-0000-0000-000001000000}"/>
    <cellStyle name="20% - Énfasis2 2" xfId="3" xr:uid="{00000000-0005-0000-0000-000002000000}"/>
    <cellStyle name="20% - Énfasis2 3" xfId="4" xr:uid="{00000000-0005-0000-0000-000003000000}"/>
    <cellStyle name="20% - Énfasis3 2" xfId="5" xr:uid="{00000000-0005-0000-0000-000004000000}"/>
    <cellStyle name="20% - Énfasis3 3" xfId="6" xr:uid="{00000000-0005-0000-0000-000005000000}"/>
    <cellStyle name="20% - Énfasis4 2" xfId="7" xr:uid="{00000000-0005-0000-0000-000006000000}"/>
    <cellStyle name="20% - Énfasis4 3" xfId="8" xr:uid="{00000000-0005-0000-0000-000007000000}"/>
    <cellStyle name="20% - Énfasis5 2" xfId="9" xr:uid="{00000000-0005-0000-0000-000008000000}"/>
    <cellStyle name="20% - Énfasis5 3" xfId="10" xr:uid="{00000000-0005-0000-0000-000009000000}"/>
    <cellStyle name="20% - Énfasis6 2" xfId="11" xr:uid="{00000000-0005-0000-0000-00000A000000}"/>
    <cellStyle name="20% - Énfasis6 3" xfId="12" xr:uid="{00000000-0005-0000-0000-00000B000000}"/>
    <cellStyle name="40% - Énfasis1 2" xfId="13" xr:uid="{00000000-0005-0000-0000-00000C000000}"/>
    <cellStyle name="40% - Énfasis1 3" xfId="14" xr:uid="{00000000-0005-0000-0000-00000D000000}"/>
    <cellStyle name="40% - Énfasis2 2" xfId="15" xr:uid="{00000000-0005-0000-0000-00000E000000}"/>
    <cellStyle name="40% - Énfasis2 3" xfId="16" xr:uid="{00000000-0005-0000-0000-00000F000000}"/>
    <cellStyle name="40% - Énfasis3 2" xfId="17" xr:uid="{00000000-0005-0000-0000-000010000000}"/>
    <cellStyle name="40% - Énfasis3 3" xfId="18" xr:uid="{00000000-0005-0000-0000-000011000000}"/>
    <cellStyle name="40% - Énfasis4 2" xfId="19" xr:uid="{00000000-0005-0000-0000-000012000000}"/>
    <cellStyle name="40% - Énfasis4 3" xfId="20" xr:uid="{00000000-0005-0000-0000-000013000000}"/>
    <cellStyle name="40% - Énfasis5 2" xfId="21" xr:uid="{00000000-0005-0000-0000-000014000000}"/>
    <cellStyle name="40% - Énfasis5 3" xfId="22" xr:uid="{00000000-0005-0000-0000-000015000000}"/>
    <cellStyle name="40% - Énfasis6 2" xfId="23" xr:uid="{00000000-0005-0000-0000-000016000000}"/>
    <cellStyle name="40% - Énfasis6 3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ad" xfId="31" xr:uid="{00000000-0005-0000-0000-00001E000000}"/>
    <cellStyle name="Berekening" xfId="32" xr:uid="{00000000-0005-0000-0000-00001F000000}"/>
    <cellStyle name="Berekening 2" xfId="33" xr:uid="{00000000-0005-0000-0000-000020000000}"/>
    <cellStyle name="Berekening 2 10" xfId="34" xr:uid="{00000000-0005-0000-0000-000021000000}"/>
    <cellStyle name="Berekening 2 10 2" xfId="35" xr:uid="{00000000-0005-0000-0000-000022000000}"/>
    <cellStyle name="Berekening 2 10 3" xfId="36" xr:uid="{00000000-0005-0000-0000-000023000000}"/>
    <cellStyle name="Berekening 2 11" xfId="37" xr:uid="{00000000-0005-0000-0000-000024000000}"/>
    <cellStyle name="Berekening 2 11 2" xfId="38" xr:uid="{00000000-0005-0000-0000-000025000000}"/>
    <cellStyle name="Berekening 2 11 3" xfId="39" xr:uid="{00000000-0005-0000-0000-000026000000}"/>
    <cellStyle name="Berekening 2 12" xfId="40" xr:uid="{00000000-0005-0000-0000-000027000000}"/>
    <cellStyle name="Berekening 2 13" xfId="41" xr:uid="{00000000-0005-0000-0000-000028000000}"/>
    <cellStyle name="Berekening 2 2" xfId="42" xr:uid="{00000000-0005-0000-0000-000029000000}"/>
    <cellStyle name="Berekening 2 2 2" xfId="43" xr:uid="{00000000-0005-0000-0000-00002A000000}"/>
    <cellStyle name="Berekening 2 2 3" xfId="44" xr:uid="{00000000-0005-0000-0000-00002B000000}"/>
    <cellStyle name="Berekening 2 3" xfId="45" xr:uid="{00000000-0005-0000-0000-00002C000000}"/>
    <cellStyle name="Berekening 2 3 2" xfId="46" xr:uid="{00000000-0005-0000-0000-00002D000000}"/>
    <cellStyle name="Berekening 2 3 3" xfId="47" xr:uid="{00000000-0005-0000-0000-00002E000000}"/>
    <cellStyle name="Berekening 2 4" xfId="48" xr:uid="{00000000-0005-0000-0000-00002F000000}"/>
    <cellStyle name="Berekening 2 4 2" xfId="49" xr:uid="{00000000-0005-0000-0000-000030000000}"/>
    <cellStyle name="Berekening 2 4 3" xfId="50" xr:uid="{00000000-0005-0000-0000-000031000000}"/>
    <cellStyle name="Berekening 2 5" xfId="51" xr:uid="{00000000-0005-0000-0000-000032000000}"/>
    <cellStyle name="Berekening 2 5 2" xfId="52" xr:uid="{00000000-0005-0000-0000-000033000000}"/>
    <cellStyle name="Berekening 2 5 3" xfId="53" xr:uid="{00000000-0005-0000-0000-000034000000}"/>
    <cellStyle name="Berekening 2 6" xfId="54" xr:uid="{00000000-0005-0000-0000-000035000000}"/>
    <cellStyle name="Berekening 2 6 2" xfId="55" xr:uid="{00000000-0005-0000-0000-000036000000}"/>
    <cellStyle name="Berekening 2 6 3" xfId="56" xr:uid="{00000000-0005-0000-0000-000037000000}"/>
    <cellStyle name="Berekening 2 7" xfId="57" xr:uid="{00000000-0005-0000-0000-000038000000}"/>
    <cellStyle name="Berekening 2 7 2" xfId="58" xr:uid="{00000000-0005-0000-0000-000039000000}"/>
    <cellStyle name="Berekening 2 7 3" xfId="59" xr:uid="{00000000-0005-0000-0000-00003A000000}"/>
    <cellStyle name="Berekening 2 8" xfId="60" xr:uid="{00000000-0005-0000-0000-00003B000000}"/>
    <cellStyle name="Berekening 2 8 2" xfId="61" xr:uid="{00000000-0005-0000-0000-00003C000000}"/>
    <cellStyle name="Berekening 2 8 3" xfId="62" xr:uid="{00000000-0005-0000-0000-00003D000000}"/>
    <cellStyle name="Berekening 2 9" xfId="63" xr:uid="{00000000-0005-0000-0000-00003E000000}"/>
    <cellStyle name="Berekening 2 9 2" xfId="64" xr:uid="{00000000-0005-0000-0000-00003F000000}"/>
    <cellStyle name="Berekening 2 9 3" xfId="65" xr:uid="{00000000-0005-0000-0000-000040000000}"/>
    <cellStyle name="Berekening 3" xfId="66" xr:uid="{00000000-0005-0000-0000-000041000000}"/>
    <cellStyle name="Berekening 3 10" xfId="67" xr:uid="{00000000-0005-0000-0000-000042000000}"/>
    <cellStyle name="Berekening 3 10 2" xfId="68" xr:uid="{00000000-0005-0000-0000-000043000000}"/>
    <cellStyle name="Berekening 3 10 3" xfId="69" xr:uid="{00000000-0005-0000-0000-000044000000}"/>
    <cellStyle name="Berekening 3 11" xfId="70" xr:uid="{00000000-0005-0000-0000-000045000000}"/>
    <cellStyle name="Berekening 3 2" xfId="71" xr:uid="{00000000-0005-0000-0000-000046000000}"/>
    <cellStyle name="Berekening 3 2 2" xfId="72" xr:uid="{00000000-0005-0000-0000-000047000000}"/>
    <cellStyle name="Berekening 3 2 3" xfId="73" xr:uid="{00000000-0005-0000-0000-000048000000}"/>
    <cellStyle name="Berekening 3 3" xfId="74" xr:uid="{00000000-0005-0000-0000-000049000000}"/>
    <cellStyle name="Berekening 3 3 2" xfId="75" xr:uid="{00000000-0005-0000-0000-00004A000000}"/>
    <cellStyle name="Berekening 3 3 3" xfId="76" xr:uid="{00000000-0005-0000-0000-00004B000000}"/>
    <cellStyle name="Berekening 3 4" xfId="77" xr:uid="{00000000-0005-0000-0000-00004C000000}"/>
    <cellStyle name="Berekening 3 4 2" xfId="78" xr:uid="{00000000-0005-0000-0000-00004D000000}"/>
    <cellStyle name="Berekening 3 4 3" xfId="79" xr:uid="{00000000-0005-0000-0000-00004E000000}"/>
    <cellStyle name="Berekening 3 5" xfId="80" xr:uid="{00000000-0005-0000-0000-00004F000000}"/>
    <cellStyle name="Berekening 3 5 2" xfId="81" xr:uid="{00000000-0005-0000-0000-000050000000}"/>
    <cellStyle name="Berekening 3 5 3" xfId="82" xr:uid="{00000000-0005-0000-0000-000051000000}"/>
    <cellStyle name="Berekening 3 6" xfId="83" xr:uid="{00000000-0005-0000-0000-000052000000}"/>
    <cellStyle name="Berekening 3 6 2" xfId="84" xr:uid="{00000000-0005-0000-0000-000053000000}"/>
    <cellStyle name="Berekening 3 6 3" xfId="85" xr:uid="{00000000-0005-0000-0000-000054000000}"/>
    <cellStyle name="Berekening 3 7" xfId="86" xr:uid="{00000000-0005-0000-0000-000055000000}"/>
    <cellStyle name="Berekening 3 7 2" xfId="87" xr:uid="{00000000-0005-0000-0000-000056000000}"/>
    <cellStyle name="Berekening 3 7 3" xfId="88" xr:uid="{00000000-0005-0000-0000-000057000000}"/>
    <cellStyle name="Berekening 3 8" xfId="89" xr:uid="{00000000-0005-0000-0000-000058000000}"/>
    <cellStyle name="Berekening 3 8 2" xfId="90" xr:uid="{00000000-0005-0000-0000-000059000000}"/>
    <cellStyle name="Berekening 3 8 3" xfId="91" xr:uid="{00000000-0005-0000-0000-00005A000000}"/>
    <cellStyle name="Berekening 3 9" xfId="92" xr:uid="{00000000-0005-0000-0000-00005B000000}"/>
    <cellStyle name="Berekening 3 9 2" xfId="93" xr:uid="{00000000-0005-0000-0000-00005C000000}"/>
    <cellStyle name="Berekening 3 9 3" xfId="94" xr:uid="{00000000-0005-0000-0000-00005D000000}"/>
    <cellStyle name="Berekening 4" xfId="95" xr:uid="{00000000-0005-0000-0000-00005E000000}"/>
    <cellStyle name="Berekening 4 2" xfId="96" xr:uid="{00000000-0005-0000-0000-00005F000000}"/>
    <cellStyle name="Berekening 4 3" xfId="97" xr:uid="{00000000-0005-0000-0000-000060000000}"/>
    <cellStyle name="Berekening 5" xfId="98" xr:uid="{00000000-0005-0000-0000-000061000000}"/>
    <cellStyle name="Buena 2" xfId="99" xr:uid="{00000000-0005-0000-0000-000062000000}"/>
    <cellStyle name="Calculation" xfId="100" xr:uid="{00000000-0005-0000-0000-000063000000}"/>
    <cellStyle name="Calculation 10" xfId="101" xr:uid="{00000000-0005-0000-0000-000064000000}"/>
    <cellStyle name="Calculation 10 2" xfId="102" xr:uid="{00000000-0005-0000-0000-000065000000}"/>
    <cellStyle name="Calculation 10 3" xfId="103" xr:uid="{00000000-0005-0000-0000-000066000000}"/>
    <cellStyle name="Calculation 11" xfId="104" xr:uid="{00000000-0005-0000-0000-000067000000}"/>
    <cellStyle name="Calculation 2" xfId="105" xr:uid="{00000000-0005-0000-0000-000068000000}"/>
    <cellStyle name="Calculation 2 2" xfId="106" xr:uid="{00000000-0005-0000-0000-000069000000}"/>
    <cellStyle name="Calculation 2 3" xfId="107" xr:uid="{00000000-0005-0000-0000-00006A000000}"/>
    <cellStyle name="Calculation 3" xfId="108" xr:uid="{00000000-0005-0000-0000-00006B000000}"/>
    <cellStyle name="Calculation 3 2" xfId="109" xr:uid="{00000000-0005-0000-0000-00006C000000}"/>
    <cellStyle name="Calculation 3 3" xfId="110" xr:uid="{00000000-0005-0000-0000-00006D000000}"/>
    <cellStyle name="Calculation 4" xfId="111" xr:uid="{00000000-0005-0000-0000-00006E000000}"/>
    <cellStyle name="Calculation 4 2" xfId="112" xr:uid="{00000000-0005-0000-0000-00006F000000}"/>
    <cellStyle name="Calculation 4 3" xfId="113" xr:uid="{00000000-0005-0000-0000-000070000000}"/>
    <cellStyle name="Calculation 5" xfId="114" xr:uid="{00000000-0005-0000-0000-000071000000}"/>
    <cellStyle name="Calculation 5 2" xfId="115" xr:uid="{00000000-0005-0000-0000-000072000000}"/>
    <cellStyle name="Calculation 5 3" xfId="116" xr:uid="{00000000-0005-0000-0000-000073000000}"/>
    <cellStyle name="Calculation 6" xfId="117" xr:uid="{00000000-0005-0000-0000-000074000000}"/>
    <cellStyle name="Calculation 6 2" xfId="118" xr:uid="{00000000-0005-0000-0000-000075000000}"/>
    <cellStyle name="Calculation 6 3" xfId="119" xr:uid="{00000000-0005-0000-0000-000076000000}"/>
    <cellStyle name="Calculation 7" xfId="120" xr:uid="{00000000-0005-0000-0000-000077000000}"/>
    <cellStyle name="Calculation 7 2" xfId="121" xr:uid="{00000000-0005-0000-0000-000078000000}"/>
    <cellStyle name="Calculation 7 3" xfId="122" xr:uid="{00000000-0005-0000-0000-000079000000}"/>
    <cellStyle name="Calculation 8" xfId="123" xr:uid="{00000000-0005-0000-0000-00007A000000}"/>
    <cellStyle name="Calculation 8 2" xfId="124" xr:uid="{00000000-0005-0000-0000-00007B000000}"/>
    <cellStyle name="Calculation 8 3" xfId="125" xr:uid="{00000000-0005-0000-0000-00007C000000}"/>
    <cellStyle name="Calculation 9" xfId="126" xr:uid="{00000000-0005-0000-0000-00007D000000}"/>
    <cellStyle name="Calculation 9 2" xfId="127" xr:uid="{00000000-0005-0000-0000-00007E000000}"/>
    <cellStyle name="Calculation 9 3" xfId="128" xr:uid="{00000000-0005-0000-0000-00007F000000}"/>
    <cellStyle name="Cálculo 2" xfId="129" xr:uid="{00000000-0005-0000-0000-000080000000}"/>
    <cellStyle name="Celda de comprobación 2" xfId="130" xr:uid="{00000000-0005-0000-0000-000081000000}"/>
    <cellStyle name="Celda vinculada 2" xfId="131" xr:uid="{00000000-0005-0000-0000-000082000000}"/>
    <cellStyle name="Comma 2" xfId="132" xr:uid="{00000000-0005-0000-0000-000083000000}"/>
    <cellStyle name="Controlecel" xfId="133" xr:uid="{00000000-0005-0000-0000-000084000000}"/>
    <cellStyle name="Currency 2" xfId="134" xr:uid="{00000000-0005-0000-0000-000085000000}"/>
    <cellStyle name="Encabezado 4 2" xfId="135" xr:uid="{00000000-0005-0000-0000-000086000000}"/>
    <cellStyle name="Encabezado 4 2 2" xfId="136" xr:uid="{00000000-0005-0000-0000-000087000000}"/>
    <cellStyle name="Encabezado 4 2 3" xfId="137" xr:uid="{00000000-0005-0000-0000-000088000000}"/>
    <cellStyle name="Encabezado 4 3" xfId="138" xr:uid="{00000000-0005-0000-0000-000089000000}"/>
    <cellStyle name="Énfasis1 2" xfId="139" xr:uid="{00000000-0005-0000-0000-00008A000000}"/>
    <cellStyle name="Énfasis2 2" xfId="140" xr:uid="{00000000-0005-0000-0000-00008B000000}"/>
    <cellStyle name="Énfasis3 2" xfId="141" xr:uid="{00000000-0005-0000-0000-00008C000000}"/>
    <cellStyle name="Énfasis4 2" xfId="142" xr:uid="{00000000-0005-0000-0000-00008D000000}"/>
    <cellStyle name="Énfasis5 2" xfId="143" xr:uid="{00000000-0005-0000-0000-00008E000000}"/>
    <cellStyle name="Énfasis6 2" xfId="144" xr:uid="{00000000-0005-0000-0000-00008F000000}"/>
    <cellStyle name="Entrada 2" xfId="145" xr:uid="{00000000-0005-0000-0000-000090000000}"/>
    <cellStyle name="Excel Built-in Normal" xfId="146" xr:uid="{00000000-0005-0000-0000-000091000000}"/>
    <cellStyle name="Explanatory Text" xfId="147" xr:uid="{00000000-0005-0000-0000-000092000000}"/>
    <cellStyle name="Gekoppelde cel" xfId="148" xr:uid="{00000000-0005-0000-0000-000093000000}"/>
    <cellStyle name="Goed" xfId="149" xr:uid="{00000000-0005-0000-0000-000094000000}"/>
    <cellStyle name="Heading 2" xfId="150" xr:uid="{00000000-0005-0000-0000-000095000000}"/>
    <cellStyle name="Heading 3" xfId="151" xr:uid="{00000000-0005-0000-0000-000096000000}"/>
    <cellStyle name="Incorrecto 2" xfId="152" xr:uid="{00000000-0005-0000-0000-000097000000}"/>
    <cellStyle name="Input 10" xfId="153" xr:uid="{00000000-0005-0000-0000-000098000000}"/>
    <cellStyle name="Input 10 2" xfId="154" xr:uid="{00000000-0005-0000-0000-000099000000}"/>
    <cellStyle name="Input 10 3" xfId="155" xr:uid="{00000000-0005-0000-0000-00009A000000}"/>
    <cellStyle name="Input 11" xfId="156" xr:uid="{00000000-0005-0000-0000-00009B000000}"/>
    <cellStyle name="Input 2" xfId="157" xr:uid="{00000000-0005-0000-0000-00009C000000}"/>
    <cellStyle name="Input 2 2" xfId="158" xr:uid="{00000000-0005-0000-0000-00009D000000}"/>
    <cellStyle name="Input 2 3" xfId="159" xr:uid="{00000000-0005-0000-0000-00009E000000}"/>
    <cellStyle name="Input 3" xfId="160" xr:uid="{00000000-0005-0000-0000-00009F000000}"/>
    <cellStyle name="Input 3 2" xfId="161" xr:uid="{00000000-0005-0000-0000-0000A0000000}"/>
    <cellStyle name="Input 3 3" xfId="162" xr:uid="{00000000-0005-0000-0000-0000A1000000}"/>
    <cellStyle name="Input 4" xfId="163" xr:uid="{00000000-0005-0000-0000-0000A2000000}"/>
    <cellStyle name="Input 4 2" xfId="164" xr:uid="{00000000-0005-0000-0000-0000A3000000}"/>
    <cellStyle name="Input 4 3" xfId="165" xr:uid="{00000000-0005-0000-0000-0000A4000000}"/>
    <cellStyle name="Input 5" xfId="166" xr:uid="{00000000-0005-0000-0000-0000A5000000}"/>
    <cellStyle name="Input 5 2" xfId="167" xr:uid="{00000000-0005-0000-0000-0000A6000000}"/>
    <cellStyle name="Input 5 3" xfId="168" xr:uid="{00000000-0005-0000-0000-0000A7000000}"/>
    <cellStyle name="Input 6" xfId="169" xr:uid="{00000000-0005-0000-0000-0000A8000000}"/>
    <cellStyle name="Input 6 2" xfId="170" xr:uid="{00000000-0005-0000-0000-0000A9000000}"/>
    <cellStyle name="Input 6 3" xfId="171" xr:uid="{00000000-0005-0000-0000-0000AA000000}"/>
    <cellStyle name="Input 7" xfId="172" xr:uid="{00000000-0005-0000-0000-0000AB000000}"/>
    <cellStyle name="Input 7 2" xfId="173" xr:uid="{00000000-0005-0000-0000-0000AC000000}"/>
    <cellStyle name="Input 7 3" xfId="174" xr:uid="{00000000-0005-0000-0000-0000AD000000}"/>
    <cellStyle name="Input 8" xfId="175" xr:uid="{00000000-0005-0000-0000-0000AE000000}"/>
    <cellStyle name="Input 8 2" xfId="176" xr:uid="{00000000-0005-0000-0000-0000AF000000}"/>
    <cellStyle name="Input 8 3" xfId="177" xr:uid="{00000000-0005-0000-0000-0000B0000000}"/>
    <cellStyle name="Input 9" xfId="178" xr:uid="{00000000-0005-0000-0000-0000B1000000}"/>
    <cellStyle name="Input 9 2" xfId="179" xr:uid="{00000000-0005-0000-0000-0000B2000000}"/>
    <cellStyle name="Input 9 3" xfId="180" xr:uid="{00000000-0005-0000-0000-0000B3000000}"/>
    <cellStyle name="Invoer" xfId="181" xr:uid="{00000000-0005-0000-0000-0000B4000000}"/>
    <cellStyle name="Invoer 2" xfId="182" xr:uid="{00000000-0005-0000-0000-0000B5000000}"/>
    <cellStyle name="Invoer 2 10" xfId="183" xr:uid="{00000000-0005-0000-0000-0000B6000000}"/>
    <cellStyle name="Invoer 2 10 2" xfId="184" xr:uid="{00000000-0005-0000-0000-0000B7000000}"/>
    <cellStyle name="Invoer 2 10 3" xfId="185" xr:uid="{00000000-0005-0000-0000-0000B8000000}"/>
    <cellStyle name="Invoer 2 11" xfId="186" xr:uid="{00000000-0005-0000-0000-0000B9000000}"/>
    <cellStyle name="Invoer 2 11 2" xfId="187" xr:uid="{00000000-0005-0000-0000-0000BA000000}"/>
    <cellStyle name="Invoer 2 11 3" xfId="188" xr:uid="{00000000-0005-0000-0000-0000BB000000}"/>
    <cellStyle name="Invoer 2 12" xfId="189" xr:uid="{00000000-0005-0000-0000-0000BC000000}"/>
    <cellStyle name="Invoer 2 13" xfId="190" xr:uid="{00000000-0005-0000-0000-0000BD000000}"/>
    <cellStyle name="Invoer 2 2" xfId="191" xr:uid="{00000000-0005-0000-0000-0000BE000000}"/>
    <cellStyle name="Invoer 2 2 2" xfId="192" xr:uid="{00000000-0005-0000-0000-0000BF000000}"/>
    <cellStyle name="Invoer 2 2 3" xfId="193" xr:uid="{00000000-0005-0000-0000-0000C0000000}"/>
    <cellStyle name="Invoer 2 3" xfId="194" xr:uid="{00000000-0005-0000-0000-0000C1000000}"/>
    <cellStyle name="Invoer 2 3 2" xfId="195" xr:uid="{00000000-0005-0000-0000-0000C2000000}"/>
    <cellStyle name="Invoer 2 3 3" xfId="196" xr:uid="{00000000-0005-0000-0000-0000C3000000}"/>
    <cellStyle name="Invoer 2 4" xfId="197" xr:uid="{00000000-0005-0000-0000-0000C4000000}"/>
    <cellStyle name="Invoer 2 4 2" xfId="198" xr:uid="{00000000-0005-0000-0000-0000C5000000}"/>
    <cellStyle name="Invoer 2 4 3" xfId="199" xr:uid="{00000000-0005-0000-0000-0000C6000000}"/>
    <cellStyle name="Invoer 2 5" xfId="200" xr:uid="{00000000-0005-0000-0000-0000C7000000}"/>
    <cellStyle name="Invoer 2 5 2" xfId="201" xr:uid="{00000000-0005-0000-0000-0000C8000000}"/>
    <cellStyle name="Invoer 2 5 3" xfId="202" xr:uid="{00000000-0005-0000-0000-0000C9000000}"/>
    <cellStyle name="Invoer 2 6" xfId="203" xr:uid="{00000000-0005-0000-0000-0000CA000000}"/>
    <cellStyle name="Invoer 2 6 2" xfId="204" xr:uid="{00000000-0005-0000-0000-0000CB000000}"/>
    <cellStyle name="Invoer 2 6 3" xfId="205" xr:uid="{00000000-0005-0000-0000-0000CC000000}"/>
    <cellStyle name="Invoer 2 7" xfId="206" xr:uid="{00000000-0005-0000-0000-0000CD000000}"/>
    <cellStyle name="Invoer 2 7 2" xfId="207" xr:uid="{00000000-0005-0000-0000-0000CE000000}"/>
    <cellStyle name="Invoer 2 7 3" xfId="208" xr:uid="{00000000-0005-0000-0000-0000CF000000}"/>
    <cellStyle name="Invoer 2 8" xfId="209" xr:uid="{00000000-0005-0000-0000-0000D0000000}"/>
    <cellStyle name="Invoer 2 8 2" xfId="210" xr:uid="{00000000-0005-0000-0000-0000D1000000}"/>
    <cellStyle name="Invoer 2 8 3" xfId="211" xr:uid="{00000000-0005-0000-0000-0000D2000000}"/>
    <cellStyle name="Invoer 2 9" xfId="212" xr:uid="{00000000-0005-0000-0000-0000D3000000}"/>
    <cellStyle name="Invoer 2 9 2" xfId="213" xr:uid="{00000000-0005-0000-0000-0000D4000000}"/>
    <cellStyle name="Invoer 2 9 3" xfId="214" xr:uid="{00000000-0005-0000-0000-0000D5000000}"/>
    <cellStyle name="Invoer 3" xfId="215" xr:uid="{00000000-0005-0000-0000-0000D6000000}"/>
    <cellStyle name="Invoer 3 10" xfId="216" xr:uid="{00000000-0005-0000-0000-0000D7000000}"/>
    <cellStyle name="Invoer 3 10 2" xfId="217" xr:uid="{00000000-0005-0000-0000-0000D8000000}"/>
    <cellStyle name="Invoer 3 10 3" xfId="218" xr:uid="{00000000-0005-0000-0000-0000D9000000}"/>
    <cellStyle name="Invoer 3 11" xfId="219" xr:uid="{00000000-0005-0000-0000-0000DA000000}"/>
    <cellStyle name="Invoer 3 2" xfId="220" xr:uid="{00000000-0005-0000-0000-0000DB000000}"/>
    <cellStyle name="Invoer 3 2 2" xfId="221" xr:uid="{00000000-0005-0000-0000-0000DC000000}"/>
    <cellStyle name="Invoer 3 2 3" xfId="222" xr:uid="{00000000-0005-0000-0000-0000DD000000}"/>
    <cellStyle name="Invoer 3 3" xfId="223" xr:uid="{00000000-0005-0000-0000-0000DE000000}"/>
    <cellStyle name="Invoer 3 3 2" xfId="224" xr:uid="{00000000-0005-0000-0000-0000DF000000}"/>
    <cellStyle name="Invoer 3 3 3" xfId="225" xr:uid="{00000000-0005-0000-0000-0000E0000000}"/>
    <cellStyle name="Invoer 3 4" xfId="226" xr:uid="{00000000-0005-0000-0000-0000E1000000}"/>
    <cellStyle name="Invoer 3 4 2" xfId="227" xr:uid="{00000000-0005-0000-0000-0000E2000000}"/>
    <cellStyle name="Invoer 3 4 3" xfId="228" xr:uid="{00000000-0005-0000-0000-0000E3000000}"/>
    <cellStyle name="Invoer 3 5" xfId="229" xr:uid="{00000000-0005-0000-0000-0000E4000000}"/>
    <cellStyle name="Invoer 3 5 2" xfId="230" xr:uid="{00000000-0005-0000-0000-0000E5000000}"/>
    <cellStyle name="Invoer 3 5 3" xfId="231" xr:uid="{00000000-0005-0000-0000-0000E6000000}"/>
    <cellStyle name="Invoer 3 6" xfId="232" xr:uid="{00000000-0005-0000-0000-0000E7000000}"/>
    <cellStyle name="Invoer 3 6 2" xfId="233" xr:uid="{00000000-0005-0000-0000-0000E8000000}"/>
    <cellStyle name="Invoer 3 6 3" xfId="234" xr:uid="{00000000-0005-0000-0000-0000E9000000}"/>
    <cellStyle name="Invoer 3 7" xfId="235" xr:uid="{00000000-0005-0000-0000-0000EA000000}"/>
    <cellStyle name="Invoer 3 7 2" xfId="236" xr:uid="{00000000-0005-0000-0000-0000EB000000}"/>
    <cellStyle name="Invoer 3 7 3" xfId="237" xr:uid="{00000000-0005-0000-0000-0000EC000000}"/>
    <cellStyle name="Invoer 3 8" xfId="238" xr:uid="{00000000-0005-0000-0000-0000ED000000}"/>
    <cellStyle name="Invoer 3 8 2" xfId="239" xr:uid="{00000000-0005-0000-0000-0000EE000000}"/>
    <cellStyle name="Invoer 3 8 3" xfId="240" xr:uid="{00000000-0005-0000-0000-0000EF000000}"/>
    <cellStyle name="Invoer 3 9" xfId="241" xr:uid="{00000000-0005-0000-0000-0000F0000000}"/>
    <cellStyle name="Invoer 3 9 2" xfId="242" xr:uid="{00000000-0005-0000-0000-0000F1000000}"/>
    <cellStyle name="Invoer 3 9 3" xfId="243" xr:uid="{00000000-0005-0000-0000-0000F2000000}"/>
    <cellStyle name="Invoer 4" xfId="244" xr:uid="{00000000-0005-0000-0000-0000F3000000}"/>
    <cellStyle name="Invoer 4 2" xfId="245" xr:uid="{00000000-0005-0000-0000-0000F4000000}"/>
    <cellStyle name="Invoer 4 3" xfId="246" xr:uid="{00000000-0005-0000-0000-0000F5000000}"/>
    <cellStyle name="Invoer 5" xfId="247" xr:uid="{00000000-0005-0000-0000-0000F6000000}"/>
    <cellStyle name="Kop 1" xfId="248" xr:uid="{00000000-0005-0000-0000-0000F7000000}"/>
    <cellStyle name="Kop 2" xfId="249" xr:uid="{00000000-0005-0000-0000-0000F8000000}"/>
    <cellStyle name="Kop 3" xfId="250" xr:uid="{00000000-0005-0000-0000-0000F9000000}"/>
    <cellStyle name="Kop 4" xfId="251" xr:uid="{00000000-0005-0000-0000-0000FA000000}"/>
    <cellStyle name="Millares 2" xfId="252" xr:uid="{00000000-0005-0000-0000-0000FB000000}"/>
    <cellStyle name="Neutraal" xfId="253" xr:uid="{00000000-0005-0000-0000-0000FC000000}"/>
    <cellStyle name="Neutral 2" xfId="254" xr:uid="{00000000-0005-0000-0000-0000FD000000}"/>
    <cellStyle name="Normal" xfId="0" builtinId="0"/>
    <cellStyle name="Normal 10" xfId="255" xr:uid="{00000000-0005-0000-0000-0000FF000000}"/>
    <cellStyle name="Normal 11" xfId="256" xr:uid="{00000000-0005-0000-0000-000000010000}"/>
    <cellStyle name="Normal 2" xfId="257" xr:uid="{00000000-0005-0000-0000-000001010000}"/>
    <cellStyle name="Normal 2 2" xfId="258" xr:uid="{00000000-0005-0000-0000-000002010000}"/>
    <cellStyle name="Normal 2 2 2" xfId="259" xr:uid="{00000000-0005-0000-0000-000003010000}"/>
    <cellStyle name="Normal 2 3" xfId="260" xr:uid="{00000000-0005-0000-0000-000004010000}"/>
    <cellStyle name="Normal 2 4" xfId="261" xr:uid="{00000000-0005-0000-0000-000005010000}"/>
    <cellStyle name="Normal 3" xfId="262" xr:uid="{00000000-0005-0000-0000-000006010000}"/>
    <cellStyle name="Normal 3 2" xfId="263" xr:uid="{00000000-0005-0000-0000-000007010000}"/>
    <cellStyle name="Normal 3 2 2" xfId="264" xr:uid="{00000000-0005-0000-0000-000008010000}"/>
    <cellStyle name="Normal 3 2 3" xfId="265" xr:uid="{00000000-0005-0000-0000-000009010000}"/>
    <cellStyle name="Normal 3 3" xfId="266" xr:uid="{00000000-0005-0000-0000-00000A010000}"/>
    <cellStyle name="Normal 3 4" xfId="267" xr:uid="{00000000-0005-0000-0000-00000B010000}"/>
    <cellStyle name="Normal 4" xfId="268" xr:uid="{00000000-0005-0000-0000-00000C010000}"/>
    <cellStyle name="Normal 4 2" xfId="269" xr:uid="{00000000-0005-0000-0000-00000D010000}"/>
    <cellStyle name="Normal 5" xfId="270" xr:uid="{00000000-0005-0000-0000-00000E010000}"/>
    <cellStyle name="Normal 5 2" xfId="271" xr:uid="{00000000-0005-0000-0000-00000F010000}"/>
    <cellStyle name="Normal 6" xfId="272" xr:uid="{00000000-0005-0000-0000-000010010000}"/>
    <cellStyle name="Normal 6 2" xfId="273" xr:uid="{00000000-0005-0000-0000-000011010000}"/>
    <cellStyle name="Normal 6 3" xfId="274" xr:uid="{00000000-0005-0000-0000-000012010000}"/>
    <cellStyle name="Normal 6 3 2" xfId="275" xr:uid="{00000000-0005-0000-0000-000013010000}"/>
    <cellStyle name="Normal 6 4" xfId="276" xr:uid="{00000000-0005-0000-0000-000014010000}"/>
    <cellStyle name="Normal 7" xfId="277" xr:uid="{00000000-0005-0000-0000-000015010000}"/>
    <cellStyle name="Normal 7 2" xfId="278" xr:uid="{00000000-0005-0000-0000-000016010000}"/>
    <cellStyle name="Normal 8" xfId="279" xr:uid="{00000000-0005-0000-0000-000017010000}"/>
    <cellStyle name="Normal 9" xfId="280" xr:uid="{00000000-0005-0000-0000-000018010000}"/>
    <cellStyle name="Normal 9 2" xfId="281" xr:uid="{00000000-0005-0000-0000-000019010000}"/>
    <cellStyle name="Normal_1_HRBF_MAIN_HH_1-9" xfId="282" xr:uid="{00000000-0005-0000-0000-00001A010000}"/>
    <cellStyle name="Normal_1_HRBF_MAIN_HH_1-9 2" xfId="283" xr:uid="{00000000-0005-0000-0000-00001B010000}"/>
    <cellStyle name="Normal_Okam_2006_V02_Eng" xfId="284" xr:uid="{00000000-0005-0000-0000-00001C010000}"/>
    <cellStyle name="Normal_Okam_2006_V02_Eng_ZAAI_B2A_Adult_Health" xfId="285" xr:uid="{00000000-0005-0000-0000-00001D010000}"/>
    <cellStyle name="Normal_ZAAI_B2A_Adult_Health" xfId="286" xr:uid="{00000000-0005-0000-0000-00001E010000}"/>
    <cellStyle name="Notas 2" xfId="287" xr:uid="{00000000-0005-0000-0000-00001F010000}"/>
    <cellStyle name="Notas 2 2" xfId="288" xr:uid="{00000000-0005-0000-0000-000020010000}"/>
    <cellStyle name="Note 10" xfId="289" xr:uid="{00000000-0005-0000-0000-000021010000}"/>
    <cellStyle name="Note 10 2" xfId="290" xr:uid="{00000000-0005-0000-0000-000022010000}"/>
    <cellStyle name="Note 10 3" xfId="291" xr:uid="{00000000-0005-0000-0000-000023010000}"/>
    <cellStyle name="Note 2" xfId="292" xr:uid="{00000000-0005-0000-0000-000024010000}"/>
    <cellStyle name="Note 2 2" xfId="293" xr:uid="{00000000-0005-0000-0000-000025010000}"/>
    <cellStyle name="Note 2 3" xfId="294" xr:uid="{00000000-0005-0000-0000-000026010000}"/>
    <cellStyle name="Note 3" xfId="295" xr:uid="{00000000-0005-0000-0000-000027010000}"/>
    <cellStyle name="Note 3 2" xfId="296" xr:uid="{00000000-0005-0000-0000-000028010000}"/>
    <cellStyle name="Note 3 3" xfId="297" xr:uid="{00000000-0005-0000-0000-000029010000}"/>
    <cellStyle name="Note 4" xfId="298" xr:uid="{00000000-0005-0000-0000-00002A010000}"/>
    <cellStyle name="Note 4 2" xfId="299" xr:uid="{00000000-0005-0000-0000-00002B010000}"/>
    <cellStyle name="Note 4 3" xfId="300" xr:uid="{00000000-0005-0000-0000-00002C010000}"/>
    <cellStyle name="Note 5" xfId="301" xr:uid="{00000000-0005-0000-0000-00002D010000}"/>
    <cellStyle name="Note 5 2" xfId="302" xr:uid="{00000000-0005-0000-0000-00002E010000}"/>
    <cellStyle name="Note 5 3" xfId="303" xr:uid="{00000000-0005-0000-0000-00002F010000}"/>
    <cellStyle name="Note 6" xfId="304" xr:uid="{00000000-0005-0000-0000-000030010000}"/>
    <cellStyle name="Note 6 2" xfId="305" xr:uid="{00000000-0005-0000-0000-000031010000}"/>
    <cellStyle name="Note 6 3" xfId="306" xr:uid="{00000000-0005-0000-0000-000032010000}"/>
    <cellStyle name="Note 7" xfId="307" xr:uid="{00000000-0005-0000-0000-000033010000}"/>
    <cellStyle name="Note 7 2" xfId="308" xr:uid="{00000000-0005-0000-0000-000034010000}"/>
    <cellStyle name="Note 7 3" xfId="309" xr:uid="{00000000-0005-0000-0000-000035010000}"/>
    <cellStyle name="Note 8" xfId="310" xr:uid="{00000000-0005-0000-0000-000036010000}"/>
    <cellStyle name="Note 8 2" xfId="311" xr:uid="{00000000-0005-0000-0000-000037010000}"/>
    <cellStyle name="Note 8 3" xfId="312" xr:uid="{00000000-0005-0000-0000-000038010000}"/>
    <cellStyle name="Note 9" xfId="313" xr:uid="{00000000-0005-0000-0000-000039010000}"/>
    <cellStyle name="Note 9 2" xfId="314" xr:uid="{00000000-0005-0000-0000-00003A010000}"/>
    <cellStyle name="Note 9 3" xfId="315" xr:uid="{00000000-0005-0000-0000-00003B010000}"/>
    <cellStyle name="Notitie" xfId="316" xr:uid="{00000000-0005-0000-0000-00003C010000}"/>
    <cellStyle name="Notitie 2" xfId="317" xr:uid="{00000000-0005-0000-0000-00003D010000}"/>
    <cellStyle name="Notitie 2 10" xfId="318" xr:uid="{00000000-0005-0000-0000-00003E010000}"/>
    <cellStyle name="Notitie 2 10 2" xfId="319" xr:uid="{00000000-0005-0000-0000-00003F010000}"/>
    <cellStyle name="Notitie 2 10 3" xfId="320" xr:uid="{00000000-0005-0000-0000-000040010000}"/>
    <cellStyle name="Notitie 2 11" xfId="321" xr:uid="{00000000-0005-0000-0000-000041010000}"/>
    <cellStyle name="Notitie 2 11 2" xfId="322" xr:uid="{00000000-0005-0000-0000-000042010000}"/>
    <cellStyle name="Notitie 2 11 3" xfId="323" xr:uid="{00000000-0005-0000-0000-000043010000}"/>
    <cellStyle name="Notitie 2 12" xfId="324" xr:uid="{00000000-0005-0000-0000-000044010000}"/>
    <cellStyle name="Notitie 2 13" xfId="325" xr:uid="{00000000-0005-0000-0000-000045010000}"/>
    <cellStyle name="Notitie 2 2" xfId="326" xr:uid="{00000000-0005-0000-0000-000046010000}"/>
    <cellStyle name="Notitie 2 2 2" xfId="327" xr:uid="{00000000-0005-0000-0000-000047010000}"/>
    <cellStyle name="Notitie 2 2 3" xfId="328" xr:uid="{00000000-0005-0000-0000-000048010000}"/>
    <cellStyle name="Notitie 2 3" xfId="329" xr:uid="{00000000-0005-0000-0000-000049010000}"/>
    <cellStyle name="Notitie 2 3 2" xfId="330" xr:uid="{00000000-0005-0000-0000-00004A010000}"/>
    <cellStyle name="Notitie 2 3 3" xfId="331" xr:uid="{00000000-0005-0000-0000-00004B010000}"/>
    <cellStyle name="Notitie 2 4" xfId="332" xr:uid="{00000000-0005-0000-0000-00004C010000}"/>
    <cellStyle name="Notitie 2 4 2" xfId="333" xr:uid="{00000000-0005-0000-0000-00004D010000}"/>
    <cellStyle name="Notitie 2 4 3" xfId="334" xr:uid="{00000000-0005-0000-0000-00004E010000}"/>
    <cellStyle name="Notitie 2 5" xfId="335" xr:uid="{00000000-0005-0000-0000-00004F010000}"/>
    <cellStyle name="Notitie 2 5 2" xfId="336" xr:uid="{00000000-0005-0000-0000-000050010000}"/>
    <cellStyle name="Notitie 2 5 3" xfId="337" xr:uid="{00000000-0005-0000-0000-000051010000}"/>
    <cellStyle name="Notitie 2 6" xfId="338" xr:uid="{00000000-0005-0000-0000-000052010000}"/>
    <cellStyle name="Notitie 2 6 2" xfId="339" xr:uid="{00000000-0005-0000-0000-000053010000}"/>
    <cellStyle name="Notitie 2 6 3" xfId="340" xr:uid="{00000000-0005-0000-0000-000054010000}"/>
    <cellStyle name="Notitie 2 7" xfId="341" xr:uid="{00000000-0005-0000-0000-000055010000}"/>
    <cellStyle name="Notitie 2 7 2" xfId="342" xr:uid="{00000000-0005-0000-0000-000056010000}"/>
    <cellStyle name="Notitie 2 7 3" xfId="343" xr:uid="{00000000-0005-0000-0000-000057010000}"/>
    <cellStyle name="Notitie 2 8" xfId="344" xr:uid="{00000000-0005-0000-0000-000058010000}"/>
    <cellStyle name="Notitie 2 8 2" xfId="345" xr:uid="{00000000-0005-0000-0000-000059010000}"/>
    <cellStyle name="Notitie 2 8 3" xfId="346" xr:uid="{00000000-0005-0000-0000-00005A010000}"/>
    <cellStyle name="Notitie 2 9" xfId="347" xr:uid="{00000000-0005-0000-0000-00005B010000}"/>
    <cellStyle name="Notitie 2 9 2" xfId="348" xr:uid="{00000000-0005-0000-0000-00005C010000}"/>
    <cellStyle name="Notitie 2 9 3" xfId="349" xr:uid="{00000000-0005-0000-0000-00005D010000}"/>
    <cellStyle name="Notitie 3" xfId="350" xr:uid="{00000000-0005-0000-0000-00005E010000}"/>
    <cellStyle name="Notitie 3 10" xfId="351" xr:uid="{00000000-0005-0000-0000-00005F010000}"/>
    <cellStyle name="Notitie 3 10 2" xfId="352" xr:uid="{00000000-0005-0000-0000-000060010000}"/>
    <cellStyle name="Notitie 3 10 3" xfId="353" xr:uid="{00000000-0005-0000-0000-000061010000}"/>
    <cellStyle name="Notitie 3 11" xfId="354" xr:uid="{00000000-0005-0000-0000-000062010000}"/>
    <cellStyle name="Notitie 3 12" xfId="355" xr:uid="{00000000-0005-0000-0000-000063010000}"/>
    <cellStyle name="Notitie 3 2" xfId="356" xr:uid="{00000000-0005-0000-0000-000064010000}"/>
    <cellStyle name="Notitie 3 2 2" xfId="357" xr:uid="{00000000-0005-0000-0000-000065010000}"/>
    <cellStyle name="Notitie 3 2 3" xfId="358" xr:uid="{00000000-0005-0000-0000-000066010000}"/>
    <cellStyle name="Notitie 3 3" xfId="359" xr:uid="{00000000-0005-0000-0000-000067010000}"/>
    <cellStyle name="Notitie 3 3 2" xfId="360" xr:uid="{00000000-0005-0000-0000-000068010000}"/>
    <cellStyle name="Notitie 3 3 3" xfId="361" xr:uid="{00000000-0005-0000-0000-000069010000}"/>
    <cellStyle name="Notitie 3 4" xfId="362" xr:uid="{00000000-0005-0000-0000-00006A010000}"/>
    <cellStyle name="Notitie 3 4 2" xfId="363" xr:uid="{00000000-0005-0000-0000-00006B010000}"/>
    <cellStyle name="Notitie 3 4 3" xfId="364" xr:uid="{00000000-0005-0000-0000-00006C010000}"/>
    <cellStyle name="Notitie 3 5" xfId="365" xr:uid="{00000000-0005-0000-0000-00006D010000}"/>
    <cellStyle name="Notitie 3 5 2" xfId="366" xr:uid="{00000000-0005-0000-0000-00006E010000}"/>
    <cellStyle name="Notitie 3 5 3" xfId="367" xr:uid="{00000000-0005-0000-0000-00006F010000}"/>
    <cellStyle name="Notitie 3 6" xfId="368" xr:uid="{00000000-0005-0000-0000-000070010000}"/>
    <cellStyle name="Notitie 3 6 2" xfId="369" xr:uid="{00000000-0005-0000-0000-000071010000}"/>
    <cellStyle name="Notitie 3 6 3" xfId="370" xr:uid="{00000000-0005-0000-0000-000072010000}"/>
    <cellStyle name="Notitie 3 7" xfId="371" xr:uid="{00000000-0005-0000-0000-000073010000}"/>
    <cellStyle name="Notitie 3 7 2" xfId="372" xr:uid="{00000000-0005-0000-0000-000074010000}"/>
    <cellStyle name="Notitie 3 7 3" xfId="373" xr:uid="{00000000-0005-0000-0000-000075010000}"/>
    <cellStyle name="Notitie 3 8" xfId="374" xr:uid="{00000000-0005-0000-0000-000076010000}"/>
    <cellStyle name="Notitie 3 8 2" xfId="375" xr:uid="{00000000-0005-0000-0000-000077010000}"/>
    <cellStyle name="Notitie 3 8 3" xfId="376" xr:uid="{00000000-0005-0000-0000-000078010000}"/>
    <cellStyle name="Notitie 3 9" xfId="377" xr:uid="{00000000-0005-0000-0000-000079010000}"/>
    <cellStyle name="Notitie 3 9 2" xfId="378" xr:uid="{00000000-0005-0000-0000-00007A010000}"/>
    <cellStyle name="Notitie 3 9 3" xfId="379" xr:uid="{00000000-0005-0000-0000-00007B010000}"/>
    <cellStyle name="Notitie 4" xfId="380" xr:uid="{00000000-0005-0000-0000-00007C010000}"/>
    <cellStyle name="Notitie 4 2" xfId="381" xr:uid="{00000000-0005-0000-0000-00007D010000}"/>
    <cellStyle name="Notitie 4 3" xfId="382" xr:uid="{00000000-0005-0000-0000-00007E010000}"/>
    <cellStyle name="Notitie 5" xfId="383" xr:uid="{00000000-0005-0000-0000-00007F010000}"/>
    <cellStyle name="Notitie 6" xfId="384" xr:uid="{00000000-0005-0000-0000-000080010000}"/>
    <cellStyle name="Ongeldig" xfId="385" xr:uid="{00000000-0005-0000-0000-000081010000}"/>
    <cellStyle name="Output" xfId="386" xr:uid="{00000000-0005-0000-0000-000082010000}"/>
    <cellStyle name="Output 2" xfId="387" xr:uid="{00000000-0005-0000-0000-000083010000}"/>
    <cellStyle name="Output 2 2" xfId="388" xr:uid="{00000000-0005-0000-0000-000084010000}"/>
    <cellStyle name="Output 2 3" xfId="389" xr:uid="{00000000-0005-0000-0000-000085010000}"/>
    <cellStyle name="Output 3" xfId="390" xr:uid="{00000000-0005-0000-0000-000086010000}"/>
    <cellStyle name="Output 3 2" xfId="391" xr:uid="{00000000-0005-0000-0000-000087010000}"/>
    <cellStyle name="Output 3 3" xfId="392" xr:uid="{00000000-0005-0000-0000-000088010000}"/>
    <cellStyle name="Output 4" xfId="393" xr:uid="{00000000-0005-0000-0000-000089010000}"/>
    <cellStyle name="Output 4 2" xfId="394" xr:uid="{00000000-0005-0000-0000-00008A010000}"/>
    <cellStyle name="Output 4 3" xfId="395" xr:uid="{00000000-0005-0000-0000-00008B010000}"/>
    <cellStyle name="Output 5" xfId="396" xr:uid="{00000000-0005-0000-0000-00008C010000}"/>
    <cellStyle name="Output 5 2" xfId="397" xr:uid="{00000000-0005-0000-0000-00008D010000}"/>
    <cellStyle name="Output 5 3" xfId="398" xr:uid="{00000000-0005-0000-0000-00008E010000}"/>
    <cellStyle name="Output 6" xfId="399" xr:uid="{00000000-0005-0000-0000-00008F010000}"/>
    <cellStyle name="Output 6 2" xfId="400" xr:uid="{00000000-0005-0000-0000-000090010000}"/>
    <cellStyle name="Output 6 3" xfId="401" xr:uid="{00000000-0005-0000-0000-000091010000}"/>
    <cellStyle name="Output 7" xfId="402" xr:uid="{00000000-0005-0000-0000-000092010000}"/>
    <cellStyle name="Output 7 2" xfId="403" xr:uid="{00000000-0005-0000-0000-000093010000}"/>
    <cellStyle name="Output 7 3" xfId="404" xr:uid="{00000000-0005-0000-0000-000094010000}"/>
    <cellStyle name="Salida 2" xfId="405" xr:uid="{00000000-0005-0000-0000-000095010000}"/>
    <cellStyle name="Standaard_qualitative_risk_questions_v_1.2" xfId="406" xr:uid="{00000000-0005-0000-0000-000096010000}"/>
    <cellStyle name="Texto de advertencia 2" xfId="407" xr:uid="{00000000-0005-0000-0000-000097010000}"/>
    <cellStyle name="Texto explicativo 2" xfId="408" xr:uid="{00000000-0005-0000-0000-000098010000}"/>
    <cellStyle name="Titel" xfId="409" xr:uid="{00000000-0005-0000-0000-000099010000}"/>
    <cellStyle name="Title" xfId="410" xr:uid="{00000000-0005-0000-0000-00009A010000}"/>
    <cellStyle name="Título 1 2" xfId="411" xr:uid="{00000000-0005-0000-0000-00009B010000}"/>
    <cellStyle name="Título 1 2 2" xfId="412" xr:uid="{00000000-0005-0000-0000-00009C010000}"/>
    <cellStyle name="Título 1 2 3" xfId="413" xr:uid="{00000000-0005-0000-0000-00009D010000}"/>
    <cellStyle name="Título 2 2" xfId="414" xr:uid="{00000000-0005-0000-0000-00009E010000}"/>
    <cellStyle name="Título 3 2" xfId="415" xr:uid="{00000000-0005-0000-0000-00009F010000}"/>
    <cellStyle name="Título 3 2 2" xfId="416" xr:uid="{00000000-0005-0000-0000-0000A0010000}"/>
    <cellStyle name="Título 3 2 3" xfId="417" xr:uid="{00000000-0005-0000-0000-0000A1010000}"/>
    <cellStyle name="Título 4" xfId="418" xr:uid="{00000000-0005-0000-0000-0000A2010000}"/>
    <cellStyle name="Totaal" xfId="419" xr:uid="{00000000-0005-0000-0000-0000A3010000}"/>
    <cellStyle name="Totaal 2" xfId="420" xr:uid="{00000000-0005-0000-0000-0000A4010000}"/>
    <cellStyle name="Totaal 2 10" xfId="421" xr:uid="{00000000-0005-0000-0000-0000A5010000}"/>
    <cellStyle name="Totaal 2 10 2" xfId="422" xr:uid="{00000000-0005-0000-0000-0000A6010000}"/>
    <cellStyle name="Totaal 2 10 3" xfId="423" xr:uid="{00000000-0005-0000-0000-0000A7010000}"/>
    <cellStyle name="Totaal 2 11" xfId="424" xr:uid="{00000000-0005-0000-0000-0000A8010000}"/>
    <cellStyle name="Totaal 2 11 2" xfId="425" xr:uid="{00000000-0005-0000-0000-0000A9010000}"/>
    <cellStyle name="Totaal 2 11 3" xfId="426" xr:uid="{00000000-0005-0000-0000-0000AA010000}"/>
    <cellStyle name="Totaal 2 12" xfId="427" xr:uid="{00000000-0005-0000-0000-0000AB010000}"/>
    <cellStyle name="Totaal 2 13" xfId="428" xr:uid="{00000000-0005-0000-0000-0000AC010000}"/>
    <cellStyle name="Totaal 2 2" xfId="429" xr:uid="{00000000-0005-0000-0000-0000AD010000}"/>
    <cellStyle name="Totaal 2 2 2" xfId="430" xr:uid="{00000000-0005-0000-0000-0000AE010000}"/>
    <cellStyle name="Totaal 2 2 3" xfId="431" xr:uid="{00000000-0005-0000-0000-0000AF010000}"/>
    <cellStyle name="Totaal 2 3" xfId="432" xr:uid="{00000000-0005-0000-0000-0000B0010000}"/>
    <cellStyle name="Totaal 2 3 2" xfId="433" xr:uid="{00000000-0005-0000-0000-0000B1010000}"/>
    <cellStyle name="Totaal 2 3 3" xfId="434" xr:uid="{00000000-0005-0000-0000-0000B2010000}"/>
    <cellStyle name="Totaal 2 4" xfId="435" xr:uid="{00000000-0005-0000-0000-0000B3010000}"/>
    <cellStyle name="Totaal 2 4 2" xfId="436" xr:uid="{00000000-0005-0000-0000-0000B4010000}"/>
    <cellStyle name="Totaal 2 4 3" xfId="437" xr:uid="{00000000-0005-0000-0000-0000B5010000}"/>
    <cellStyle name="Totaal 2 5" xfId="438" xr:uid="{00000000-0005-0000-0000-0000B6010000}"/>
    <cellStyle name="Totaal 2 5 2" xfId="439" xr:uid="{00000000-0005-0000-0000-0000B7010000}"/>
    <cellStyle name="Totaal 2 5 3" xfId="440" xr:uid="{00000000-0005-0000-0000-0000B8010000}"/>
    <cellStyle name="Totaal 2 6" xfId="441" xr:uid="{00000000-0005-0000-0000-0000B9010000}"/>
    <cellStyle name="Totaal 2 6 2" xfId="442" xr:uid="{00000000-0005-0000-0000-0000BA010000}"/>
    <cellStyle name="Totaal 2 6 3" xfId="443" xr:uid="{00000000-0005-0000-0000-0000BB010000}"/>
    <cellStyle name="Totaal 2 7" xfId="444" xr:uid="{00000000-0005-0000-0000-0000BC010000}"/>
    <cellStyle name="Totaal 2 7 2" xfId="445" xr:uid="{00000000-0005-0000-0000-0000BD010000}"/>
    <cellStyle name="Totaal 2 7 3" xfId="446" xr:uid="{00000000-0005-0000-0000-0000BE010000}"/>
    <cellStyle name="Totaal 2 8" xfId="447" xr:uid="{00000000-0005-0000-0000-0000BF010000}"/>
    <cellStyle name="Totaal 2 8 2" xfId="448" xr:uid="{00000000-0005-0000-0000-0000C0010000}"/>
    <cellStyle name="Totaal 2 8 3" xfId="449" xr:uid="{00000000-0005-0000-0000-0000C1010000}"/>
    <cellStyle name="Totaal 2 9" xfId="450" xr:uid="{00000000-0005-0000-0000-0000C2010000}"/>
    <cellStyle name="Totaal 2 9 2" xfId="451" xr:uid="{00000000-0005-0000-0000-0000C3010000}"/>
    <cellStyle name="Totaal 2 9 3" xfId="452" xr:uid="{00000000-0005-0000-0000-0000C4010000}"/>
    <cellStyle name="Totaal 3" xfId="453" xr:uid="{00000000-0005-0000-0000-0000C5010000}"/>
    <cellStyle name="Totaal 3 10" xfId="454" xr:uid="{00000000-0005-0000-0000-0000C6010000}"/>
    <cellStyle name="Totaal 3 10 2" xfId="455" xr:uid="{00000000-0005-0000-0000-0000C7010000}"/>
    <cellStyle name="Totaal 3 10 3" xfId="456" xr:uid="{00000000-0005-0000-0000-0000C8010000}"/>
    <cellStyle name="Totaal 3 11" xfId="457" xr:uid="{00000000-0005-0000-0000-0000C9010000}"/>
    <cellStyle name="Totaal 3 2" xfId="458" xr:uid="{00000000-0005-0000-0000-0000CA010000}"/>
    <cellStyle name="Totaal 3 2 2" xfId="459" xr:uid="{00000000-0005-0000-0000-0000CB010000}"/>
    <cellStyle name="Totaal 3 2 3" xfId="460" xr:uid="{00000000-0005-0000-0000-0000CC010000}"/>
    <cellStyle name="Totaal 3 3" xfId="461" xr:uid="{00000000-0005-0000-0000-0000CD010000}"/>
    <cellStyle name="Totaal 3 3 2" xfId="462" xr:uid="{00000000-0005-0000-0000-0000CE010000}"/>
    <cellStyle name="Totaal 3 3 3" xfId="463" xr:uid="{00000000-0005-0000-0000-0000CF010000}"/>
    <cellStyle name="Totaal 3 4" xfId="464" xr:uid="{00000000-0005-0000-0000-0000D0010000}"/>
    <cellStyle name="Totaal 3 4 2" xfId="465" xr:uid="{00000000-0005-0000-0000-0000D1010000}"/>
    <cellStyle name="Totaal 3 4 3" xfId="466" xr:uid="{00000000-0005-0000-0000-0000D2010000}"/>
    <cellStyle name="Totaal 3 5" xfId="467" xr:uid="{00000000-0005-0000-0000-0000D3010000}"/>
    <cellStyle name="Totaal 3 5 2" xfId="468" xr:uid="{00000000-0005-0000-0000-0000D4010000}"/>
    <cellStyle name="Totaal 3 5 3" xfId="469" xr:uid="{00000000-0005-0000-0000-0000D5010000}"/>
    <cellStyle name="Totaal 3 6" xfId="470" xr:uid="{00000000-0005-0000-0000-0000D6010000}"/>
    <cellStyle name="Totaal 3 6 2" xfId="471" xr:uid="{00000000-0005-0000-0000-0000D7010000}"/>
    <cellStyle name="Totaal 3 6 3" xfId="472" xr:uid="{00000000-0005-0000-0000-0000D8010000}"/>
    <cellStyle name="Totaal 3 7" xfId="473" xr:uid="{00000000-0005-0000-0000-0000D9010000}"/>
    <cellStyle name="Totaal 3 7 2" xfId="474" xr:uid="{00000000-0005-0000-0000-0000DA010000}"/>
    <cellStyle name="Totaal 3 7 3" xfId="475" xr:uid="{00000000-0005-0000-0000-0000DB010000}"/>
    <cellStyle name="Totaal 3 8" xfId="476" xr:uid="{00000000-0005-0000-0000-0000DC010000}"/>
    <cellStyle name="Totaal 3 8 2" xfId="477" xr:uid="{00000000-0005-0000-0000-0000DD010000}"/>
    <cellStyle name="Totaal 3 8 3" xfId="478" xr:uid="{00000000-0005-0000-0000-0000DE010000}"/>
    <cellStyle name="Totaal 3 9" xfId="479" xr:uid="{00000000-0005-0000-0000-0000DF010000}"/>
    <cellStyle name="Totaal 3 9 2" xfId="480" xr:uid="{00000000-0005-0000-0000-0000E0010000}"/>
    <cellStyle name="Totaal 3 9 3" xfId="481" xr:uid="{00000000-0005-0000-0000-0000E1010000}"/>
    <cellStyle name="Totaal 4" xfId="482" xr:uid="{00000000-0005-0000-0000-0000E2010000}"/>
    <cellStyle name="Totaal 4 2" xfId="483" xr:uid="{00000000-0005-0000-0000-0000E3010000}"/>
    <cellStyle name="Totaal 4 3" xfId="484" xr:uid="{00000000-0005-0000-0000-0000E4010000}"/>
    <cellStyle name="Totaal 5" xfId="485" xr:uid="{00000000-0005-0000-0000-0000E5010000}"/>
    <cellStyle name="Total 2" xfId="486" xr:uid="{00000000-0005-0000-0000-0000E6010000}"/>
    <cellStyle name="Uitvoer" xfId="487" xr:uid="{00000000-0005-0000-0000-0000E7010000}"/>
    <cellStyle name="Uitvoer 2" xfId="488" xr:uid="{00000000-0005-0000-0000-0000E8010000}"/>
    <cellStyle name="Uitvoer 2 10" xfId="489" xr:uid="{00000000-0005-0000-0000-0000E9010000}"/>
    <cellStyle name="Uitvoer 2 10 2" xfId="490" xr:uid="{00000000-0005-0000-0000-0000EA010000}"/>
    <cellStyle name="Uitvoer 2 10 3" xfId="491" xr:uid="{00000000-0005-0000-0000-0000EB010000}"/>
    <cellStyle name="Uitvoer 2 11" xfId="492" xr:uid="{00000000-0005-0000-0000-0000EC010000}"/>
    <cellStyle name="Uitvoer 2 11 2" xfId="493" xr:uid="{00000000-0005-0000-0000-0000ED010000}"/>
    <cellStyle name="Uitvoer 2 11 3" xfId="494" xr:uid="{00000000-0005-0000-0000-0000EE010000}"/>
    <cellStyle name="Uitvoer 2 12" xfId="495" xr:uid="{00000000-0005-0000-0000-0000EF010000}"/>
    <cellStyle name="Uitvoer 2 13" xfId="496" xr:uid="{00000000-0005-0000-0000-0000F0010000}"/>
    <cellStyle name="Uitvoer 2 2" xfId="497" xr:uid="{00000000-0005-0000-0000-0000F1010000}"/>
    <cellStyle name="Uitvoer 2 2 2" xfId="498" xr:uid="{00000000-0005-0000-0000-0000F2010000}"/>
    <cellStyle name="Uitvoer 2 2 3" xfId="499" xr:uid="{00000000-0005-0000-0000-0000F3010000}"/>
    <cellStyle name="Uitvoer 2 3" xfId="500" xr:uid="{00000000-0005-0000-0000-0000F4010000}"/>
    <cellStyle name="Uitvoer 2 3 2" xfId="501" xr:uid="{00000000-0005-0000-0000-0000F5010000}"/>
    <cellStyle name="Uitvoer 2 3 3" xfId="502" xr:uid="{00000000-0005-0000-0000-0000F6010000}"/>
    <cellStyle name="Uitvoer 2 4" xfId="503" xr:uid="{00000000-0005-0000-0000-0000F7010000}"/>
    <cellStyle name="Uitvoer 2 4 2" xfId="504" xr:uid="{00000000-0005-0000-0000-0000F8010000}"/>
    <cellStyle name="Uitvoer 2 4 3" xfId="505" xr:uid="{00000000-0005-0000-0000-0000F9010000}"/>
    <cellStyle name="Uitvoer 2 5" xfId="506" xr:uid="{00000000-0005-0000-0000-0000FA010000}"/>
    <cellStyle name="Uitvoer 2 5 2" xfId="507" xr:uid="{00000000-0005-0000-0000-0000FB010000}"/>
    <cellStyle name="Uitvoer 2 5 3" xfId="508" xr:uid="{00000000-0005-0000-0000-0000FC010000}"/>
    <cellStyle name="Uitvoer 2 6" xfId="509" xr:uid="{00000000-0005-0000-0000-0000FD010000}"/>
    <cellStyle name="Uitvoer 2 6 2" xfId="510" xr:uid="{00000000-0005-0000-0000-0000FE010000}"/>
    <cellStyle name="Uitvoer 2 6 3" xfId="511" xr:uid="{00000000-0005-0000-0000-0000FF010000}"/>
    <cellStyle name="Uitvoer 2 7" xfId="512" xr:uid="{00000000-0005-0000-0000-000000020000}"/>
    <cellStyle name="Uitvoer 2 7 2" xfId="513" xr:uid="{00000000-0005-0000-0000-000001020000}"/>
    <cellStyle name="Uitvoer 2 7 3" xfId="514" xr:uid="{00000000-0005-0000-0000-000002020000}"/>
    <cellStyle name="Uitvoer 2 8" xfId="515" xr:uid="{00000000-0005-0000-0000-000003020000}"/>
    <cellStyle name="Uitvoer 2 8 2" xfId="516" xr:uid="{00000000-0005-0000-0000-000004020000}"/>
    <cellStyle name="Uitvoer 2 8 3" xfId="517" xr:uid="{00000000-0005-0000-0000-000005020000}"/>
    <cellStyle name="Uitvoer 2 9" xfId="518" xr:uid="{00000000-0005-0000-0000-000006020000}"/>
    <cellStyle name="Uitvoer 2 9 2" xfId="519" xr:uid="{00000000-0005-0000-0000-000007020000}"/>
    <cellStyle name="Uitvoer 2 9 3" xfId="520" xr:uid="{00000000-0005-0000-0000-000008020000}"/>
    <cellStyle name="Uitvoer 3" xfId="521" xr:uid="{00000000-0005-0000-0000-000009020000}"/>
    <cellStyle name="Uitvoer 3 10" xfId="522" xr:uid="{00000000-0005-0000-0000-00000A020000}"/>
    <cellStyle name="Uitvoer 3 10 2" xfId="523" xr:uid="{00000000-0005-0000-0000-00000B020000}"/>
    <cellStyle name="Uitvoer 3 10 3" xfId="524" xr:uid="{00000000-0005-0000-0000-00000C020000}"/>
    <cellStyle name="Uitvoer 3 11" xfId="525" xr:uid="{00000000-0005-0000-0000-00000D020000}"/>
    <cellStyle name="Uitvoer 3 12" xfId="526" xr:uid="{00000000-0005-0000-0000-00000E020000}"/>
    <cellStyle name="Uitvoer 3 2" xfId="527" xr:uid="{00000000-0005-0000-0000-00000F020000}"/>
    <cellStyle name="Uitvoer 3 2 2" xfId="528" xr:uid="{00000000-0005-0000-0000-000010020000}"/>
    <cellStyle name="Uitvoer 3 2 3" xfId="529" xr:uid="{00000000-0005-0000-0000-000011020000}"/>
    <cellStyle name="Uitvoer 3 3" xfId="530" xr:uid="{00000000-0005-0000-0000-000012020000}"/>
    <cellStyle name="Uitvoer 3 3 2" xfId="531" xr:uid="{00000000-0005-0000-0000-000013020000}"/>
    <cellStyle name="Uitvoer 3 3 3" xfId="532" xr:uid="{00000000-0005-0000-0000-000014020000}"/>
    <cellStyle name="Uitvoer 3 4" xfId="533" xr:uid="{00000000-0005-0000-0000-000015020000}"/>
    <cellStyle name="Uitvoer 3 4 2" xfId="534" xr:uid="{00000000-0005-0000-0000-000016020000}"/>
    <cellStyle name="Uitvoer 3 4 3" xfId="535" xr:uid="{00000000-0005-0000-0000-000017020000}"/>
    <cellStyle name="Uitvoer 3 5" xfId="536" xr:uid="{00000000-0005-0000-0000-000018020000}"/>
    <cellStyle name="Uitvoer 3 5 2" xfId="537" xr:uid="{00000000-0005-0000-0000-000019020000}"/>
    <cellStyle name="Uitvoer 3 5 3" xfId="538" xr:uid="{00000000-0005-0000-0000-00001A020000}"/>
    <cellStyle name="Uitvoer 3 6" xfId="539" xr:uid="{00000000-0005-0000-0000-00001B020000}"/>
    <cellStyle name="Uitvoer 3 6 2" xfId="540" xr:uid="{00000000-0005-0000-0000-00001C020000}"/>
    <cellStyle name="Uitvoer 3 6 3" xfId="541" xr:uid="{00000000-0005-0000-0000-00001D020000}"/>
    <cellStyle name="Uitvoer 3 7" xfId="542" xr:uid="{00000000-0005-0000-0000-00001E020000}"/>
    <cellStyle name="Uitvoer 3 7 2" xfId="543" xr:uid="{00000000-0005-0000-0000-00001F020000}"/>
    <cellStyle name="Uitvoer 3 7 3" xfId="544" xr:uid="{00000000-0005-0000-0000-000020020000}"/>
    <cellStyle name="Uitvoer 3 8" xfId="545" xr:uid="{00000000-0005-0000-0000-000021020000}"/>
    <cellStyle name="Uitvoer 3 8 2" xfId="546" xr:uid="{00000000-0005-0000-0000-000022020000}"/>
    <cellStyle name="Uitvoer 3 8 3" xfId="547" xr:uid="{00000000-0005-0000-0000-000023020000}"/>
    <cellStyle name="Uitvoer 3 9" xfId="548" xr:uid="{00000000-0005-0000-0000-000024020000}"/>
    <cellStyle name="Uitvoer 3 9 2" xfId="549" xr:uid="{00000000-0005-0000-0000-000025020000}"/>
    <cellStyle name="Uitvoer 3 9 3" xfId="550" xr:uid="{00000000-0005-0000-0000-000026020000}"/>
    <cellStyle name="Uitvoer 4" xfId="551" xr:uid="{00000000-0005-0000-0000-000027020000}"/>
    <cellStyle name="Uitvoer 4 2" xfId="552" xr:uid="{00000000-0005-0000-0000-000028020000}"/>
    <cellStyle name="Uitvoer 4 3" xfId="553" xr:uid="{00000000-0005-0000-0000-000029020000}"/>
    <cellStyle name="Uitvoer 5" xfId="554" xr:uid="{00000000-0005-0000-0000-00002A020000}"/>
    <cellStyle name="Uitvoer 6" xfId="555" xr:uid="{00000000-0005-0000-0000-00002B020000}"/>
    <cellStyle name="Verklarende tekst" xfId="556" xr:uid="{00000000-0005-0000-0000-00002C020000}"/>
    <cellStyle name="Waarschuwingstekst" xfId="557" xr:uid="{00000000-0005-0000-0000-00002D020000}"/>
    <cellStyle name="عادي_استمارة الإنفاق" xfId="558" xr:uid="{00000000-0005-0000-0000-00002E02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Relationship Id="rId63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21</xdr:row>
      <xdr:rowOff>0</xdr:rowOff>
    </xdr:from>
    <xdr:to>
      <xdr:col>8</xdr:col>
      <xdr:colOff>228600</xdr:colOff>
      <xdr:row>22</xdr:row>
      <xdr:rowOff>28575</xdr:rowOff>
    </xdr:to>
    <xdr:sp macro="" textlink="">
      <xdr:nvSpPr>
        <xdr:cNvPr id="2408" name="Rectángulo redondeado 5">
          <a:extLst>
            <a:ext uri="{FF2B5EF4-FFF2-40B4-BE49-F238E27FC236}">
              <a16:creationId xmlns:a16="http://schemas.microsoft.com/office/drawing/2014/main" id="{00000000-0008-0000-0400-000068090000}"/>
            </a:ext>
          </a:extLst>
        </xdr:cNvPr>
        <xdr:cNvSpPr>
          <a:spLocks noChangeArrowheads="1"/>
        </xdr:cNvSpPr>
      </xdr:nvSpPr>
      <xdr:spPr bwMode="auto">
        <a:xfrm>
          <a:off x="1847850" y="3048000"/>
          <a:ext cx="457200" cy="180975"/>
        </a:xfrm>
        <a:prstGeom prst="roundRect">
          <a:avLst>
            <a:gd name="adj" fmla="val 0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E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159042</xdr:colOff>
      <xdr:row>9</xdr:row>
      <xdr:rowOff>2989</xdr:rowOff>
    </xdr:from>
    <xdr:to>
      <xdr:col>4</xdr:col>
      <xdr:colOff>159043</xdr:colOff>
      <xdr:row>9</xdr:row>
      <xdr:rowOff>71254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2209799" y="1987550"/>
          <a:ext cx="342901" cy="117353"/>
        </a:xfrm>
        <a:prstGeom prst="rect">
          <a:avLst/>
        </a:prstGeom>
        <a:solidFill>
          <a:schemeClr val="lt1">
            <a:alpha val="0"/>
          </a:schemeClr>
        </a:solidFill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s-CO" sz="900" b="1" baseline="0">
              <a:solidFill>
                <a:sysClr val="windowText" lastClr="000000"/>
              </a:solidFill>
              <a:latin typeface="Wingdings" panose="05000000000000000000" pitchFamily="2" charset="2"/>
              <a:cs typeface="Arial" panose="020B0604020202020204" pitchFamily="34" charset="0"/>
            </a:rPr>
            <a:t>ð</a:t>
          </a:r>
          <a:r>
            <a:rPr lang="es-CO" sz="9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7.04</a:t>
          </a:r>
          <a:endParaRPr lang="es-CO" sz="9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1241</xdr:colOff>
      <xdr:row>17</xdr:row>
      <xdr:rowOff>150378</xdr:rowOff>
    </xdr:from>
    <xdr:to>
      <xdr:col>13</xdr:col>
      <xdr:colOff>1242</xdr:colOff>
      <xdr:row>18</xdr:row>
      <xdr:rowOff>116756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7586454" y="1715880"/>
          <a:ext cx="1" cy="111556"/>
        </a:xfrm>
        <a:prstGeom prst="rect">
          <a:avLst/>
        </a:prstGeom>
        <a:solidFill>
          <a:schemeClr val="lt1">
            <a:alpha val="0"/>
          </a:schemeClr>
        </a:solidFill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s-CO" sz="900" b="1" baseline="0">
              <a:solidFill>
                <a:sysClr val="windowText" lastClr="000000"/>
              </a:solidFill>
              <a:latin typeface="Wingdings" panose="05000000000000000000" pitchFamily="2" charset="2"/>
              <a:cs typeface="Arial" panose="020B0604020202020204" pitchFamily="34" charset="0"/>
            </a:rPr>
            <a:t>ð</a:t>
          </a:r>
          <a:r>
            <a:rPr lang="es-CO" sz="9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7.04</a:t>
          </a:r>
          <a:endParaRPr lang="es-CO" sz="9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1241</xdr:colOff>
      <xdr:row>16</xdr:row>
      <xdr:rowOff>150378</xdr:rowOff>
    </xdr:from>
    <xdr:to>
      <xdr:col>20</xdr:col>
      <xdr:colOff>1242</xdr:colOff>
      <xdr:row>17</xdr:row>
      <xdr:rowOff>116756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30C16821-AB0D-0540-BDD8-E734AC37A375}"/>
            </a:ext>
          </a:extLst>
        </xdr:cNvPr>
        <xdr:cNvSpPr txBox="1"/>
      </xdr:nvSpPr>
      <xdr:spPr>
        <a:xfrm>
          <a:off x="4732834" y="2920776"/>
          <a:ext cx="1" cy="129343"/>
        </a:xfrm>
        <a:prstGeom prst="rect">
          <a:avLst/>
        </a:prstGeom>
        <a:solidFill>
          <a:schemeClr val="lt1">
            <a:alpha val="0"/>
          </a:schemeClr>
        </a:solidFill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s-CO" sz="900" b="1" baseline="0">
              <a:solidFill>
                <a:sysClr val="windowText" lastClr="000000"/>
              </a:solidFill>
              <a:latin typeface="Wingdings" panose="05000000000000000000" pitchFamily="2" charset="2"/>
              <a:cs typeface="Arial" panose="020B0604020202020204" pitchFamily="34" charset="0"/>
            </a:rPr>
            <a:t>ð</a:t>
          </a:r>
          <a:r>
            <a:rPr lang="es-CO" sz="9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7.04</a:t>
          </a:r>
          <a:endParaRPr lang="es-CO" sz="9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152</xdr:col>
      <xdr:colOff>196559</xdr:colOff>
      <xdr:row>4</xdr:row>
      <xdr:rowOff>122768</xdr:rowOff>
    </xdr:from>
    <xdr:to>
      <xdr:col>155</xdr:col>
      <xdr:colOff>158459</xdr:colOff>
      <xdr:row>13</xdr:row>
      <xdr:rowOff>40437</xdr:rowOff>
    </xdr:to>
    <xdr:sp macro="" textlink="">
      <xdr:nvSpPr>
        <xdr:cNvPr id="417404" name="Text Box 1" hidden="1">
          <a:extLst>
            <a:ext uri="{FF2B5EF4-FFF2-40B4-BE49-F238E27FC236}">
              <a16:creationId xmlns:a16="http://schemas.microsoft.com/office/drawing/2014/main" id="{00000000-0008-0000-1000-00007C5E0600}"/>
            </a:ext>
          </a:extLst>
        </xdr:cNvPr>
        <xdr:cNvSpPr txBox="1">
          <a:spLocks noChangeArrowheads="1"/>
        </xdr:cNvSpPr>
      </xdr:nvSpPr>
      <xdr:spPr bwMode="auto">
        <a:xfrm>
          <a:off x="68821300" y="787400"/>
          <a:ext cx="1409700" cy="135890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blurRad="63500" dist="38099" dir="2700000" algn="ctr" rotWithShape="0">
            <a:srgbClr val="000000">
              <a:alpha val="74997"/>
            </a:srgbClr>
          </a:outerShdw>
        </a:effectLst>
      </xdr:spPr>
      <xdr:txBody>
        <a:bodyPr rtlCol="0"/>
        <a:lstStyle/>
        <a:p>
          <a:endParaRPr lang="es-ES"/>
        </a:p>
      </xdr:txBody>
    </xdr:sp>
    <xdr:clientData/>
  </xdr:twoCellAnchor>
  <xdr:twoCellAnchor>
    <xdr:from>
      <xdr:col>13</xdr:col>
      <xdr:colOff>122767</xdr:colOff>
      <xdr:row>16</xdr:row>
      <xdr:rowOff>1858433</xdr:rowOff>
    </xdr:from>
    <xdr:to>
      <xdr:col>13</xdr:col>
      <xdr:colOff>122767</xdr:colOff>
      <xdr:row>16</xdr:row>
      <xdr:rowOff>647700</xdr:rowOff>
    </xdr:to>
    <xdr:sp macro="" textlink="">
      <xdr:nvSpPr>
        <xdr:cNvPr id="548111" name="Line 46">
          <a:extLst>
            <a:ext uri="{FF2B5EF4-FFF2-40B4-BE49-F238E27FC236}">
              <a16:creationId xmlns:a16="http://schemas.microsoft.com/office/drawing/2014/main" id="{00000000-0008-0000-1000-00000F5D0800}"/>
            </a:ext>
          </a:extLst>
        </xdr:cNvPr>
        <xdr:cNvSpPr>
          <a:spLocks noChangeShapeType="1"/>
        </xdr:cNvSpPr>
      </xdr:nvSpPr>
      <xdr:spPr bwMode="auto">
        <a:xfrm flipH="1" flipV="1">
          <a:off x="5418667" y="280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122767</xdr:colOff>
      <xdr:row>16</xdr:row>
      <xdr:rowOff>1858433</xdr:rowOff>
    </xdr:from>
    <xdr:to>
      <xdr:col>13</xdr:col>
      <xdr:colOff>122767</xdr:colOff>
      <xdr:row>16</xdr:row>
      <xdr:rowOff>647700</xdr:rowOff>
    </xdr:to>
    <xdr:sp macro="" textlink="">
      <xdr:nvSpPr>
        <xdr:cNvPr id="548112" name="Line 46">
          <a:extLst>
            <a:ext uri="{FF2B5EF4-FFF2-40B4-BE49-F238E27FC236}">
              <a16:creationId xmlns:a16="http://schemas.microsoft.com/office/drawing/2014/main" id="{00000000-0008-0000-1000-0000105D0800}"/>
            </a:ext>
          </a:extLst>
        </xdr:cNvPr>
        <xdr:cNvSpPr>
          <a:spLocks noChangeShapeType="1"/>
        </xdr:cNvSpPr>
      </xdr:nvSpPr>
      <xdr:spPr bwMode="auto">
        <a:xfrm flipH="1" flipV="1">
          <a:off x="5418667" y="280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122767</xdr:colOff>
      <xdr:row>15</xdr:row>
      <xdr:rowOff>1858433</xdr:rowOff>
    </xdr:from>
    <xdr:to>
      <xdr:col>13</xdr:col>
      <xdr:colOff>122767</xdr:colOff>
      <xdr:row>15</xdr:row>
      <xdr:rowOff>609600</xdr:rowOff>
    </xdr:to>
    <xdr:sp macro="" textlink="">
      <xdr:nvSpPr>
        <xdr:cNvPr id="548113" name="Line 46">
          <a:extLst>
            <a:ext uri="{FF2B5EF4-FFF2-40B4-BE49-F238E27FC236}">
              <a16:creationId xmlns:a16="http://schemas.microsoft.com/office/drawing/2014/main" id="{00000000-0008-0000-1000-0000115D0800}"/>
            </a:ext>
          </a:extLst>
        </xdr:cNvPr>
        <xdr:cNvSpPr>
          <a:spLocks noChangeShapeType="1"/>
        </xdr:cNvSpPr>
      </xdr:nvSpPr>
      <xdr:spPr bwMode="auto">
        <a:xfrm flipH="1" flipV="1">
          <a:off x="5418667" y="264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122767</xdr:colOff>
      <xdr:row>15</xdr:row>
      <xdr:rowOff>1858433</xdr:rowOff>
    </xdr:from>
    <xdr:to>
      <xdr:col>13</xdr:col>
      <xdr:colOff>122767</xdr:colOff>
      <xdr:row>15</xdr:row>
      <xdr:rowOff>609600</xdr:rowOff>
    </xdr:to>
    <xdr:sp macro="" textlink="">
      <xdr:nvSpPr>
        <xdr:cNvPr id="548114" name="Line 46">
          <a:extLst>
            <a:ext uri="{FF2B5EF4-FFF2-40B4-BE49-F238E27FC236}">
              <a16:creationId xmlns:a16="http://schemas.microsoft.com/office/drawing/2014/main" id="{00000000-0008-0000-1000-0000125D0800}"/>
            </a:ext>
          </a:extLst>
        </xdr:cNvPr>
        <xdr:cNvSpPr>
          <a:spLocks noChangeShapeType="1"/>
        </xdr:cNvSpPr>
      </xdr:nvSpPr>
      <xdr:spPr bwMode="auto">
        <a:xfrm flipH="1" flipV="1">
          <a:off x="5418667" y="264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122767</xdr:colOff>
      <xdr:row>16</xdr:row>
      <xdr:rowOff>1858433</xdr:rowOff>
    </xdr:from>
    <xdr:to>
      <xdr:col>13</xdr:col>
      <xdr:colOff>122767</xdr:colOff>
      <xdr:row>16</xdr:row>
      <xdr:rowOff>647700</xdr:rowOff>
    </xdr:to>
    <xdr:sp macro="" textlink="">
      <xdr:nvSpPr>
        <xdr:cNvPr id="548115" name="Line 46">
          <a:extLst>
            <a:ext uri="{FF2B5EF4-FFF2-40B4-BE49-F238E27FC236}">
              <a16:creationId xmlns:a16="http://schemas.microsoft.com/office/drawing/2014/main" id="{00000000-0008-0000-1000-0000135D0800}"/>
            </a:ext>
          </a:extLst>
        </xdr:cNvPr>
        <xdr:cNvSpPr>
          <a:spLocks noChangeShapeType="1"/>
        </xdr:cNvSpPr>
      </xdr:nvSpPr>
      <xdr:spPr bwMode="auto">
        <a:xfrm flipH="1" flipV="1">
          <a:off x="5418667" y="280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122767</xdr:colOff>
      <xdr:row>16</xdr:row>
      <xdr:rowOff>1858433</xdr:rowOff>
    </xdr:from>
    <xdr:to>
      <xdr:col>13</xdr:col>
      <xdr:colOff>122767</xdr:colOff>
      <xdr:row>16</xdr:row>
      <xdr:rowOff>647700</xdr:rowOff>
    </xdr:to>
    <xdr:sp macro="" textlink="">
      <xdr:nvSpPr>
        <xdr:cNvPr id="548116" name="Line 46">
          <a:extLst>
            <a:ext uri="{FF2B5EF4-FFF2-40B4-BE49-F238E27FC236}">
              <a16:creationId xmlns:a16="http://schemas.microsoft.com/office/drawing/2014/main" id="{00000000-0008-0000-1000-0000145D0800}"/>
            </a:ext>
          </a:extLst>
        </xdr:cNvPr>
        <xdr:cNvSpPr>
          <a:spLocks noChangeShapeType="1"/>
        </xdr:cNvSpPr>
      </xdr:nvSpPr>
      <xdr:spPr bwMode="auto">
        <a:xfrm flipH="1" flipV="1">
          <a:off x="5418667" y="280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122767</xdr:colOff>
      <xdr:row>15</xdr:row>
      <xdr:rowOff>1858433</xdr:rowOff>
    </xdr:from>
    <xdr:to>
      <xdr:col>13</xdr:col>
      <xdr:colOff>122767</xdr:colOff>
      <xdr:row>15</xdr:row>
      <xdr:rowOff>609600</xdr:rowOff>
    </xdr:to>
    <xdr:sp macro="" textlink="">
      <xdr:nvSpPr>
        <xdr:cNvPr id="548117" name="Line 46">
          <a:extLst>
            <a:ext uri="{FF2B5EF4-FFF2-40B4-BE49-F238E27FC236}">
              <a16:creationId xmlns:a16="http://schemas.microsoft.com/office/drawing/2014/main" id="{00000000-0008-0000-1000-0000155D0800}"/>
            </a:ext>
          </a:extLst>
        </xdr:cNvPr>
        <xdr:cNvSpPr>
          <a:spLocks noChangeShapeType="1"/>
        </xdr:cNvSpPr>
      </xdr:nvSpPr>
      <xdr:spPr bwMode="auto">
        <a:xfrm flipH="1" flipV="1">
          <a:off x="5418667" y="264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122767</xdr:colOff>
      <xdr:row>15</xdr:row>
      <xdr:rowOff>1858433</xdr:rowOff>
    </xdr:from>
    <xdr:to>
      <xdr:col>13</xdr:col>
      <xdr:colOff>122767</xdr:colOff>
      <xdr:row>15</xdr:row>
      <xdr:rowOff>609600</xdr:rowOff>
    </xdr:to>
    <xdr:sp macro="" textlink="">
      <xdr:nvSpPr>
        <xdr:cNvPr id="548118" name="Line 46">
          <a:extLst>
            <a:ext uri="{FF2B5EF4-FFF2-40B4-BE49-F238E27FC236}">
              <a16:creationId xmlns:a16="http://schemas.microsoft.com/office/drawing/2014/main" id="{00000000-0008-0000-1000-0000165D0800}"/>
            </a:ext>
          </a:extLst>
        </xdr:cNvPr>
        <xdr:cNvSpPr>
          <a:spLocks noChangeShapeType="1"/>
        </xdr:cNvSpPr>
      </xdr:nvSpPr>
      <xdr:spPr bwMode="auto">
        <a:xfrm flipH="1" flipV="1">
          <a:off x="5418667" y="2641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122767</xdr:colOff>
      <xdr:row>11</xdr:row>
      <xdr:rowOff>1858433</xdr:rowOff>
    </xdr:from>
    <xdr:to>
      <xdr:col>13</xdr:col>
      <xdr:colOff>122767</xdr:colOff>
      <xdr:row>11</xdr:row>
      <xdr:rowOff>647700</xdr:rowOff>
    </xdr:to>
    <xdr:sp macro="" textlink="">
      <xdr:nvSpPr>
        <xdr:cNvPr id="548119" name="Line 46">
          <a:extLst>
            <a:ext uri="{FF2B5EF4-FFF2-40B4-BE49-F238E27FC236}">
              <a16:creationId xmlns:a16="http://schemas.microsoft.com/office/drawing/2014/main" id="{00000000-0008-0000-1000-0000175D0800}"/>
            </a:ext>
          </a:extLst>
        </xdr:cNvPr>
        <xdr:cNvSpPr>
          <a:spLocks noChangeShapeType="1"/>
        </xdr:cNvSpPr>
      </xdr:nvSpPr>
      <xdr:spPr bwMode="auto">
        <a:xfrm flipH="1" flipV="1">
          <a:off x="5418667" y="198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122767</xdr:colOff>
      <xdr:row>11</xdr:row>
      <xdr:rowOff>1858433</xdr:rowOff>
    </xdr:from>
    <xdr:to>
      <xdr:col>13</xdr:col>
      <xdr:colOff>122767</xdr:colOff>
      <xdr:row>11</xdr:row>
      <xdr:rowOff>647700</xdr:rowOff>
    </xdr:to>
    <xdr:sp macro="" textlink="">
      <xdr:nvSpPr>
        <xdr:cNvPr id="548120" name="Line 46">
          <a:extLst>
            <a:ext uri="{FF2B5EF4-FFF2-40B4-BE49-F238E27FC236}">
              <a16:creationId xmlns:a16="http://schemas.microsoft.com/office/drawing/2014/main" id="{00000000-0008-0000-1000-0000185D0800}"/>
            </a:ext>
          </a:extLst>
        </xdr:cNvPr>
        <xdr:cNvSpPr>
          <a:spLocks noChangeShapeType="1"/>
        </xdr:cNvSpPr>
      </xdr:nvSpPr>
      <xdr:spPr bwMode="auto">
        <a:xfrm flipH="1" flipV="1">
          <a:off x="5418667" y="198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122767</xdr:colOff>
      <xdr:row>10</xdr:row>
      <xdr:rowOff>1858433</xdr:rowOff>
    </xdr:from>
    <xdr:to>
      <xdr:col>13</xdr:col>
      <xdr:colOff>122767</xdr:colOff>
      <xdr:row>10</xdr:row>
      <xdr:rowOff>660400</xdr:rowOff>
    </xdr:to>
    <xdr:sp macro="" textlink="">
      <xdr:nvSpPr>
        <xdr:cNvPr id="548121" name="Line 46">
          <a:extLst>
            <a:ext uri="{FF2B5EF4-FFF2-40B4-BE49-F238E27FC236}">
              <a16:creationId xmlns:a16="http://schemas.microsoft.com/office/drawing/2014/main" id="{00000000-0008-0000-1000-0000195D0800}"/>
            </a:ext>
          </a:extLst>
        </xdr:cNvPr>
        <xdr:cNvSpPr>
          <a:spLocks noChangeShapeType="1"/>
        </xdr:cNvSpPr>
      </xdr:nvSpPr>
      <xdr:spPr bwMode="auto">
        <a:xfrm flipH="1" flipV="1">
          <a:off x="5418667" y="181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122767</xdr:colOff>
      <xdr:row>10</xdr:row>
      <xdr:rowOff>1858433</xdr:rowOff>
    </xdr:from>
    <xdr:to>
      <xdr:col>13</xdr:col>
      <xdr:colOff>122767</xdr:colOff>
      <xdr:row>10</xdr:row>
      <xdr:rowOff>660400</xdr:rowOff>
    </xdr:to>
    <xdr:sp macro="" textlink="">
      <xdr:nvSpPr>
        <xdr:cNvPr id="548122" name="Line 46">
          <a:extLst>
            <a:ext uri="{FF2B5EF4-FFF2-40B4-BE49-F238E27FC236}">
              <a16:creationId xmlns:a16="http://schemas.microsoft.com/office/drawing/2014/main" id="{00000000-0008-0000-1000-00001A5D0800}"/>
            </a:ext>
          </a:extLst>
        </xdr:cNvPr>
        <xdr:cNvSpPr>
          <a:spLocks noChangeShapeType="1"/>
        </xdr:cNvSpPr>
      </xdr:nvSpPr>
      <xdr:spPr bwMode="auto">
        <a:xfrm flipH="1" flipV="1">
          <a:off x="5418667" y="181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122767</xdr:colOff>
      <xdr:row>11</xdr:row>
      <xdr:rowOff>1858433</xdr:rowOff>
    </xdr:from>
    <xdr:to>
      <xdr:col>13</xdr:col>
      <xdr:colOff>122767</xdr:colOff>
      <xdr:row>11</xdr:row>
      <xdr:rowOff>647700</xdr:rowOff>
    </xdr:to>
    <xdr:sp macro="" textlink="">
      <xdr:nvSpPr>
        <xdr:cNvPr id="548123" name="Line 46">
          <a:extLst>
            <a:ext uri="{FF2B5EF4-FFF2-40B4-BE49-F238E27FC236}">
              <a16:creationId xmlns:a16="http://schemas.microsoft.com/office/drawing/2014/main" id="{00000000-0008-0000-1000-00001B5D0800}"/>
            </a:ext>
          </a:extLst>
        </xdr:cNvPr>
        <xdr:cNvSpPr>
          <a:spLocks noChangeShapeType="1"/>
        </xdr:cNvSpPr>
      </xdr:nvSpPr>
      <xdr:spPr bwMode="auto">
        <a:xfrm flipH="1" flipV="1">
          <a:off x="5418667" y="198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122767</xdr:colOff>
      <xdr:row>11</xdr:row>
      <xdr:rowOff>1858433</xdr:rowOff>
    </xdr:from>
    <xdr:to>
      <xdr:col>13</xdr:col>
      <xdr:colOff>122767</xdr:colOff>
      <xdr:row>11</xdr:row>
      <xdr:rowOff>647700</xdr:rowOff>
    </xdr:to>
    <xdr:sp macro="" textlink="">
      <xdr:nvSpPr>
        <xdr:cNvPr id="548124" name="Line 46">
          <a:extLst>
            <a:ext uri="{FF2B5EF4-FFF2-40B4-BE49-F238E27FC236}">
              <a16:creationId xmlns:a16="http://schemas.microsoft.com/office/drawing/2014/main" id="{00000000-0008-0000-1000-00001C5D0800}"/>
            </a:ext>
          </a:extLst>
        </xdr:cNvPr>
        <xdr:cNvSpPr>
          <a:spLocks noChangeShapeType="1"/>
        </xdr:cNvSpPr>
      </xdr:nvSpPr>
      <xdr:spPr bwMode="auto">
        <a:xfrm flipH="1" flipV="1">
          <a:off x="5418667" y="198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122767</xdr:colOff>
      <xdr:row>10</xdr:row>
      <xdr:rowOff>1858433</xdr:rowOff>
    </xdr:from>
    <xdr:to>
      <xdr:col>13</xdr:col>
      <xdr:colOff>122767</xdr:colOff>
      <xdr:row>10</xdr:row>
      <xdr:rowOff>660400</xdr:rowOff>
    </xdr:to>
    <xdr:sp macro="" textlink="">
      <xdr:nvSpPr>
        <xdr:cNvPr id="548125" name="Line 46">
          <a:extLst>
            <a:ext uri="{FF2B5EF4-FFF2-40B4-BE49-F238E27FC236}">
              <a16:creationId xmlns:a16="http://schemas.microsoft.com/office/drawing/2014/main" id="{00000000-0008-0000-1000-00001D5D0800}"/>
            </a:ext>
          </a:extLst>
        </xdr:cNvPr>
        <xdr:cNvSpPr>
          <a:spLocks noChangeShapeType="1"/>
        </xdr:cNvSpPr>
      </xdr:nvSpPr>
      <xdr:spPr bwMode="auto">
        <a:xfrm flipH="1" flipV="1">
          <a:off x="5418667" y="181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122767</xdr:colOff>
      <xdr:row>10</xdr:row>
      <xdr:rowOff>1858433</xdr:rowOff>
    </xdr:from>
    <xdr:to>
      <xdr:col>13</xdr:col>
      <xdr:colOff>122767</xdr:colOff>
      <xdr:row>10</xdr:row>
      <xdr:rowOff>660400</xdr:rowOff>
    </xdr:to>
    <xdr:sp macro="" textlink="">
      <xdr:nvSpPr>
        <xdr:cNvPr id="548126" name="Line 46">
          <a:extLst>
            <a:ext uri="{FF2B5EF4-FFF2-40B4-BE49-F238E27FC236}">
              <a16:creationId xmlns:a16="http://schemas.microsoft.com/office/drawing/2014/main" id="{00000000-0008-0000-1000-00001E5D0800}"/>
            </a:ext>
          </a:extLst>
        </xdr:cNvPr>
        <xdr:cNvSpPr>
          <a:spLocks noChangeShapeType="1"/>
        </xdr:cNvSpPr>
      </xdr:nvSpPr>
      <xdr:spPr bwMode="auto">
        <a:xfrm flipH="1" flipV="1">
          <a:off x="5418667" y="181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12</xdr:row>
      <xdr:rowOff>1858433</xdr:rowOff>
    </xdr:from>
    <xdr:to>
      <xdr:col>54</xdr:col>
      <xdr:colOff>122767</xdr:colOff>
      <xdr:row>12</xdr:row>
      <xdr:rowOff>647700</xdr:rowOff>
    </xdr:to>
    <xdr:sp macro="" textlink="">
      <xdr:nvSpPr>
        <xdr:cNvPr id="548127" name="Line 46">
          <a:extLst>
            <a:ext uri="{FF2B5EF4-FFF2-40B4-BE49-F238E27FC236}">
              <a16:creationId xmlns:a16="http://schemas.microsoft.com/office/drawing/2014/main" id="{00000000-0008-0000-1000-00001F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12</xdr:row>
      <xdr:rowOff>1858433</xdr:rowOff>
    </xdr:from>
    <xdr:to>
      <xdr:col>54</xdr:col>
      <xdr:colOff>122767</xdr:colOff>
      <xdr:row>12</xdr:row>
      <xdr:rowOff>647700</xdr:rowOff>
    </xdr:to>
    <xdr:sp macro="" textlink="">
      <xdr:nvSpPr>
        <xdr:cNvPr id="548128" name="Line 46">
          <a:extLst>
            <a:ext uri="{FF2B5EF4-FFF2-40B4-BE49-F238E27FC236}">
              <a16:creationId xmlns:a16="http://schemas.microsoft.com/office/drawing/2014/main" id="{00000000-0008-0000-1000-000020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11</xdr:row>
      <xdr:rowOff>1858433</xdr:rowOff>
    </xdr:from>
    <xdr:to>
      <xdr:col>54</xdr:col>
      <xdr:colOff>122767</xdr:colOff>
      <xdr:row>11</xdr:row>
      <xdr:rowOff>647700</xdr:rowOff>
    </xdr:to>
    <xdr:sp macro="" textlink="">
      <xdr:nvSpPr>
        <xdr:cNvPr id="548129" name="Line 46">
          <a:extLst>
            <a:ext uri="{FF2B5EF4-FFF2-40B4-BE49-F238E27FC236}">
              <a16:creationId xmlns:a16="http://schemas.microsoft.com/office/drawing/2014/main" id="{00000000-0008-0000-1000-000021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198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11</xdr:row>
      <xdr:rowOff>1858433</xdr:rowOff>
    </xdr:from>
    <xdr:to>
      <xdr:col>54</xdr:col>
      <xdr:colOff>122767</xdr:colOff>
      <xdr:row>11</xdr:row>
      <xdr:rowOff>647700</xdr:rowOff>
    </xdr:to>
    <xdr:sp macro="" textlink="">
      <xdr:nvSpPr>
        <xdr:cNvPr id="548130" name="Line 46">
          <a:extLst>
            <a:ext uri="{FF2B5EF4-FFF2-40B4-BE49-F238E27FC236}">
              <a16:creationId xmlns:a16="http://schemas.microsoft.com/office/drawing/2014/main" id="{00000000-0008-0000-1000-000022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198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12</xdr:row>
      <xdr:rowOff>1858433</xdr:rowOff>
    </xdr:from>
    <xdr:to>
      <xdr:col>54</xdr:col>
      <xdr:colOff>122767</xdr:colOff>
      <xdr:row>12</xdr:row>
      <xdr:rowOff>647700</xdr:rowOff>
    </xdr:to>
    <xdr:sp macro="" textlink="">
      <xdr:nvSpPr>
        <xdr:cNvPr id="548131" name="Line 46">
          <a:extLst>
            <a:ext uri="{FF2B5EF4-FFF2-40B4-BE49-F238E27FC236}">
              <a16:creationId xmlns:a16="http://schemas.microsoft.com/office/drawing/2014/main" id="{00000000-0008-0000-1000-000023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12</xdr:row>
      <xdr:rowOff>1858433</xdr:rowOff>
    </xdr:from>
    <xdr:to>
      <xdr:col>54</xdr:col>
      <xdr:colOff>122767</xdr:colOff>
      <xdr:row>12</xdr:row>
      <xdr:rowOff>647700</xdr:rowOff>
    </xdr:to>
    <xdr:sp macro="" textlink="">
      <xdr:nvSpPr>
        <xdr:cNvPr id="548132" name="Line 46">
          <a:extLst>
            <a:ext uri="{FF2B5EF4-FFF2-40B4-BE49-F238E27FC236}">
              <a16:creationId xmlns:a16="http://schemas.microsoft.com/office/drawing/2014/main" id="{00000000-0008-0000-1000-000024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11</xdr:row>
      <xdr:rowOff>1858433</xdr:rowOff>
    </xdr:from>
    <xdr:to>
      <xdr:col>54</xdr:col>
      <xdr:colOff>122767</xdr:colOff>
      <xdr:row>11</xdr:row>
      <xdr:rowOff>647700</xdr:rowOff>
    </xdr:to>
    <xdr:sp macro="" textlink="">
      <xdr:nvSpPr>
        <xdr:cNvPr id="548133" name="Line 46">
          <a:extLst>
            <a:ext uri="{FF2B5EF4-FFF2-40B4-BE49-F238E27FC236}">
              <a16:creationId xmlns:a16="http://schemas.microsoft.com/office/drawing/2014/main" id="{00000000-0008-0000-1000-000025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198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11</xdr:row>
      <xdr:rowOff>1858433</xdr:rowOff>
    </xdr:from>
    <xdr:to>
      <xdr:col>54</xdr:col>
      <xdr:colOff>122767</xdr:colOff>
      <xdr:row>11</xdr:row>
      <xdr:rowOff>647700</xdr:rowOff>
    </xdr:to>
    <xdr:sp macro="" textlink="">
      <xdr:nvSpPr>
        <xdr:cNvPr id="548134" name="Line 46">
          <a:extLst>
            <a:ext uri="{FF2B5EF4-FFF2-40B4-BE49-F238E27FC236}">
              <a16:creationId xmlns:a16="http://schemas.microsoft.com/office/drawing/2014/main" id="{00000000-0008-0000-1000-000026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198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12</xdr:row>
      <xdr:rowOff>1858433</xdr:rowOff>
    </xdr:from>
    <xdr:to>
      <xdr:col>54</xdr:col>
      <xdr:colOff>122767</xdr:colOff>
      <xdr:row>12</xdr:row>
      <xdr:rowOff>647700</xdr:rowOff>
    </xdr:to>
    <xdr:sp macro="" textlink="">
      <xdr:nvSpPr>
        <xdr:cNvPr id="548135" name="Line 46">
          <a:extLst>
            <a:ext uri="{FF2B5EF4-FFF2-40B4-BE49-F238E27FC236}">
              <a16:creationId xmlns:a16="http://schemas.microsoft.com/office/drawing/2014/main" id="{00000000-0008-0000-1000-000027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12</xdr:row>
      <xdr:rowOff>1858433</xdr:rowOff>
    </xdr:from>
    <xdr:to>
      <xdr:col>54</xdr:col>
      <xdr:colOff>122767</xdr:colOff>
      <xdr:row>12</xdr:row>
      <xdr:rowOff>647700</xdr:rowOff>
    </xdr:to>
    <xdr:sp macro="" textlink="">
      <xdr:nvSpPr>
        <xdr:cNvPr id="548136" name="Line 46">
          <a:extLst>
            <a:ext uri="{FF2B5EF4-FFF2-40B4-BE49-F238E27FC236}">
              <a16:creationId xmlns:a16="http://schemas.microsoft.com/office/drawing/2014/main" id="{00000000-0008-0000-1000-000028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11</xdr:row>
      <xdr:rowOff>1858433</xdr:rowOff>
    </xdr:from>
    <xdr:to>
      <xdr:col>54</xdr:col>
      <xdr:colOff>122767</xdr:colOff>
      <xdr:row>11</xdr:row>
      <xdr:rowOff>647700</xdr:rowOff>
    </xdr:to>
    <xdr:sp macro="" textlink="">
      <xdr:nvSpPr>
        <xdr:cNvPr id="548137" name="Line 46">
          <a:extLst>
            <a:ext uri="{FF2B5EF4-FFF2-40B4-BE49-F238E27FC236}">
              <a16:creationId xmlns:a16="http://schemas.microsoft.com/office/drawing/2014/main" id="{00000000-0008-0000-1000-000029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198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11</xdr:row>
      <xdr:rowOff>1858433</xdr:rowOff>
    </xdr:from>
    <xdr:to>
      <xdr:col>54</xdr:col>
      <xdr:colOff>122767</xdr:colOff>
      <xdr:row>11</xdr:row>
      <xdr:rowOff>647700</xdr:rowOff>
    </xdr:to>
    <xdr:sp macro="" textlink="">
      <xdr:nvSpPr>
        <xdr:cNvPr id="548138" name="Line 46">
          <a:extLst>
            <a:ext uri="{FF2B5EF4-FFF2-40B4-BE49-F238E27FC236}">
              <a16:creationId xmlns:a16="http://schemas.microsoft.com/office/drawing/2014/main" id="{00000000-0008-0000-1000-00002A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198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12</xdr:row>
      <xdr:rowOff>1858433</xdr:rowOff>
    </xdr:from>
    <xdr:to>
      <xdr:col>54</xdr:col>
      <xdr:colOff>122767</xdr:colOff>
      <xdr:row>12</xdr:row>
      <xdr:rowOff>647700</xdr:rowOff>
    </xdr:to>
    <xdr:sp macro="" textlink="">
      <xdr:nvSpPr>
        <xdr:cNvPr id="548139" name="Line 46">
          <a:extLst>
            <a:ext uri="{FF2B5EF4-FFF2-40B4-BE49-F238E27FC236}">
              <a16:creationId xmlns:a16="http://schemas.microsoft.com/office/drawing/2014/main" id="{00000000-0008-0000-1000-00002B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12</xdr:row>
      <xdr:rowOff>1858433</xdr:rowOff>
    </xdr:from>
    <xdr:to>
      <xdr:col>54</xdr:col>
      <xdr:colOff>122767</xdr:colOff>
      <xdr:row>12</xdr:row>
      <xdr:rowOff>647700</xdr:rowOff>
    </xdr:to>
    <xdr:sp macro="" textlink="">
      <xdr:nvSpPr>
        <xdr:cNvPr id="548140" name="Line 46">
          <a:extLst>
            <a:ext uri="{FF2B5EF4-FFF2-40B4-BE49-F238E27FC236}">
              <a16:creationId xmlns:a16="http://schemas.microsoft.com/office/drawing/2014/main" id="{00000000-0008-0000-1000-00002C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11</xdr:row>
      <xdr:rowOff>1858433</xdr:rowOff>
    </xdr:from>
    <xdr:to>
      <xdr:col>54</xdr:col>
      <xdr:colOff>122767</xdr:colOff>
      <xdr:row>11</xdr:row>
      <xdr:rowOff>647700</xdr:rowOff>
    </xdr:to>
    <xdr:sp macro="" textlink="">
      <xdr:nvSpPr>
        <xdr:cNvPr id="548141" name="Line 46">
          <a:extLst>
            <a:ext uri="{FF2B5EF4-FFF2-40B4-BE49-F238E27FC236}">
              <a16:creationId xmlns:a16="http://schemas.microsoft.com/office/drawing/2014/main" id="{00000000-0008-0000-1000-00002D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198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11</xdr:row>
      <xdr:rowOff>1858433</xdr:rowOff>
    </xdr:from>
    <xdr:to>
      <xdr:col>54</xdr:col>
      <xdr:colOff>122767</xdr:colOff>
      <xdr:row>11</xdr:row>
      <xdr:rowOff>647700</xdr:rowOff>
    </xdr:to>
    <xdr:sp macro="" textlink="">
      <xdr:nvSpPr>
        <xdr:cNvPr id="548142" name="Line 46">
          <a:extLst>
            <a:ext uri="{FF2B5EF4-FFF2-40B4-BE49-F238E27FC236}">
              <a16:creationId xmlns:a16="http://schemas.microsoft.com/office/drawing/2014/main" id="{00000000-0008-0000-1000-00002E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198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12</xdr:row>
      <xdr:rowOff>1858433</xdr:rowOff>
    </xdr:from>
    <xdr:to>
      <xdr:col>54</xdr:col>
      <xdr:colOff>122767</xdr:colOff>
      <xdr:row>12</xdr:row>
      <xdr:rowOff>647700</xdr:rowOff>
    </xdr:to>
    <xdr:sp macro="" textlink="">
      <xdr:nvSpPr>
        <xdr:cNvPr id="548143" name="Line 46">
          <a:extLst>
            <a:ext uri="{FF2B5EF4-FFF2-40B4-BE49-F238E27FC236}">
              <a16:creationId xmlns:a16="http://schemas.microsoft.com/office/drawing/2014/main" id="{00000000-0008-0000-1000-00002F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12</xdr:row>
      <xdr:rowOff>1858433</xdr:rowOff>
    </xdr:from>
    <xdr:to>
      <xdr:col>54</xdr:col>
      <xdr:colOff>122767</xdr:colOff>
      <xdr:row>12</xdr:row>
      <xdr:rowOff>647700</xdr:rowOff>
    </xdr:to>
    <xdr:sp macro="" textlink="">
      <xdr:nvSpPr>
        <xdr:cNvPr id="548144" name="Line 46">
          <a:extLst>
            <a:ext uri="{FF2B5EF4-FFF2-40B4-BE49-F238E27FC236}">
              <a16:creationId xmlns:a16="http://schemas.microsoft.com/office/drawing/2014/main" id="{00000000-0008-0000-1000-000030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11</xdr:row>
      <xdr:rowOff>1858433</xdr:rowOff>
    </xdr:from>
    <xdr:to>
      <xdr:col>54</xdr:col>
      <xdr:colOff>122767</xdr:colOff>
      <xdr:row>11</xdr:row>
      <xdr:rowOff>647700</xdr:rowOff>
    </xdr:to>
    <xdr:sp macro="" textlink="">
      <xdr:nvSpPr>
        <xdr:cNvPr id="548145" name="Line 46">
          <a:extLst>
            <a:ext uri="{FF2B5EF4-FFF2-40B4-BE49-F238E27FC236}">
              <a16:creationId xmlns:a16="http://schemas.microsoft.com/office/drawing/2014/main" id="{00000000-0008-0000-1000-000031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198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11</xdr:row>
      <xdr:rowOff>1858433</xdr:rowOff>
    </xdr:from>
    <xdr:to>
      <xdr:col>54</xdr:col>
      <xdr:colOff>122767</xdr:colOff>
      <xdr:row>11</xdr:row>
      <xdr:rowOff>647700</xdr:rowOff>
    </xdr:to>
    <xdr:sp macro="" textlink="">
      <xdr:nvSpPr>
        <xdr:cNvPr id="548146" name="Line 46">
          <a:extLst>
            <a:ext uri="{FF2B5EF4-FFF2-40B4-BE49-F238E27FC236}">
              <a16:creationId xmlns:a16="http://schemas.microsoft.com/office/drawing/2014/main" id="{00000000-0008-0000-1000-000032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198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12</xdr:row>
      <xdr:rowOff>1858433</xdr:rowOff>
    </xdr:from>
    <xdr:to>
      <xdr:col>54</xdr:col>
      <xdr:colOff>122767</xdr:colOff>
      <xdr:row>12</xdr:row>
      <xdr:rowOff>647700</xdr:rowOff>
    </xdr:to>
    <xdr:sp macro="" textlink="">
      <xdr:nvSpPr>
        <xdr:cNvPr id="548147" name="Line 46">
          <a:extLst>
            <a:ext uri="{FF2B5EF4-FFF2-40B4-BE49-F238E27FC236}">
              <a16:creationId xmlns:a16="http://schemas.microsoft.com/office/drawing/2014/main" id="{00000000-0008-0000-1000-000033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12</xdr:row>
      <xdr:rowOff>1858433</xdr:rowOff>
    </xdr:from>
    <xdr:to>
      <xdr:col>54</xdr:col>
      <xdr:colOff>122767</xdr:colOff>
      <xdr:row>12</xdr:row>
      <xdr:rowOff>647700</xdr:rowOff>
    </xdr:to>
    <xdr:sp macro="" textlink="">
      <xdr:nvSpPr>
        <xdr:cNvPr id="548148" name="Line 46">
          <a:extLst>
            <a:ext uri="{FF2B5EF4-FFF2-40B4-BE49-F238E27FC236}">
              <a16:creationId xmlns:a16="http://schemas.microsoft.com/office/drawing/2014/main" id="{00000000-0008-0000-1000-000034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11</xdr:row>
      <xdr:rowOff>1858433</xdr:rowOff>
    </xdr:from>
    <xdr:to>
      <xdr:col>54</xdr:col>
      <xdr:colOff>122767</xdr:colOff>
      <xdr:row>11</xdr:row>
      <xdr:rowOff>647700</xdr:rowOff>
    </xdr:to>
    <xdr:sp macro="" textlink="">
      <xdr:nvSpPr>
        <xdr:cNvPr id="548149" name="Line 46">
          <a:extLst>
            <a:ext uri="{FF2B5EF4-FFF2-40B4-BE49-F238E27FC236}">
              <a16:creationId xmlns:a16="http://schemas.microsoft.com/office/drawing/2014/main" id="{00000000-0008-0000-1000-000035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198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11</xdr:row>
      <xdr:rowOff>1858433</xdr:rowOff>
    </xdr:from>
    <xdr:to>
      <xdr:col>54</xdr:col>
      <xdr:colOff>122767</xdr:colOff>
      <xdr:row>11</xdr:row>
      <xdr:rowOff>647700</xdr:rowOff>
    </xdr:to>
    <xdr:sp macro="" textlink="">
      <xdr:nvSpPr>
        <xdr:cNvPr id="548150" name="Line 46">
          <a:extLst>
            <a:ext uri="{FF2B5EF4-FFF2-40B4-BE49-F238E27FC236}">
              <a16:creationId xmlns:a16="http://schemas.microsoft.com/office/drawing/2014/main" id="{00000000-0008-0000-1000-000036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198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17</xdr:row>
      <xdr:rowOff>1858433</xdr:rowOff>
    </xdr:from>
    <xdr:to>
      <xdr:col>54</xdr:col>
      <xdr:colOff>122767</xdr:colOff>
      <xdr:row>17</xdr:row>
      <xdr:rowOff>647700</xdr:rowOff>
    </xdr:to>
    <xdr:sp macro="" textlink="">
      <xdr:nvSpPr>
        <xdr:cNvPr id="548151" name="Line 46">
          <a:extLst>
            <a:ext uri="{FF2B5EF4-FFF2-40B4-BE49-F238E27FC236}">
              <a16:creationId xmlns:a16="http://schemas.microsoft.com/office/drawing/2014/main" id="{00000000-0008-0000-1000-000037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17</xdr:row>
      <xdr:rowOff>1858433</xdr:rowOff>
    </xdr:from>
    <xdr:to>
      <xdr:col>54</xdr:col>
      <xdr:colOff>122767</xdr:colOff>
      <xdr:row>17</xdr:row>
      <xdr:rowOff>647700</xdr:rowOff>
    </xdr:to>
    <xdr:sp macro="" textlink="">
      <xdr:nvSpPr>
        <xdr:cNvPr id="548152" name="Line 46">
          <a:extLst>
            <a:ext uri="{FF2B5EF4-FFF2-40B4-BE49-F238E27FC236}">
              <a16:creationId xmlns:a16="http://schemas.microsoft.com/office/drawing/2014/main" id="{00000000-0008-0000-1000-000038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17</xdr:row>
      <xdr:rowOff>1858433</xdr:rowOff>
    </xdr:from>
    <xdr:to>
      <xdr:col>54</xdr:col>
      <xdr:colOff>122767</xdr:colOff>
      <xdr:row>17</xdr:row>
      <xdr:rowOff>647700</xdr:rowOff>
    </xdr:to>
    <xdr:sp macro="" textlink="">
      <xdr:nvSpPr>
        <xdr:cNvPr id="548153" name="Line 46">
          <a:extLst>
            <a:ext uri="{FF2B5EF4-FFF2-40B4-BE49-F238E27FC236}">
              <a16:creationId xmlns:a16="http://schemas.microsoft.com/office/drawing/2014/main" id="{00000000-0008-0000-1000-000039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17</xdr:row>
      <xdr:rowOff>1858433</xdr:rowOff>
    </xdr:from>
    <xdr:to>
      <xdr:col>54</xdr:col>
      <xdr:colOff>122767</xdr:colOff>
      <xdr:row>17</xdr:row>
      <xdr:rowOff>647700</xdr:rowOff>
    </xdr:to>
    <xdr:sp macro="" textlink="">
      <xdr:nvSpPr>
        <xdr:cNvPr id="548154" name="Line 46">
          <a:extLst>
            <a:ext uri="{FF2B5EF4-FFF2-40B4-BE49-F238E27FC236}">
              <a16:creationId xmlns:a16="http://schemas.microsoft.com/office/drawing/2014/main" id="{00000000-0008-0000-1000-00003A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17</xdr:row>
      <xdr:rowOff>1858433</xdr:rowOff>
    </xdr:from>
    <xdr:to>
      <xdr:col>54</xdr:col>
      <xdr:colOff>122767</xdr:colOff>
      <xdr:row>17</xdr:row>
      <xdr:rowOff>647700</xdr:rowOff>
    </xdr:to>
    <xdr:sp macro="" textlink="">
      <xdr:nvSpPr>
        <xdr:cNvPr id="548155" name="Line 46">
          <a:extLst>
            <a:ext uri="{FF2B5EF4-FFF2-40B4-BE49-F238E27FC236}">
              <a16:creationId xmlns:a16="http://schemas.microsoft.com/office/drawing/2014/main" id="{00000000-0008-0000-1000-00003B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17</xdr:row>
      <xdr:rowOff>1858433</xdr:rowOff>
    </xdr:from>
    <xdr:to>
      <xdr:col>54</xdr:col>
      <xdr:colOff>122767</xdr:colOff>
      <xdr:row>17</xdr:row>
      <xdr:rowOff>647700</xdr:rowOff>
    </xdr:to>
    <xdr:sp macro="" textlink="">
      <xdr:nvSpPr>
        <xdr:cNvPr id="548156" name="Line 46">
          <a:extLst>
            <a:ext uri="{FF2B5EF4-FFF2-40B4-BE49-F238E27FC236}">
              <a16:creationId xmlns:a16="http://schemas.microsoft.com/office/drawing/2014/main" id="{00000000-0008-0000-1000-00003C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17</xdr:row>
      <xdr:rowOff>1858433</xdr:rowOff>
    </xdr:from>
    <xdr:to>
      <xdr:col>54</xdr:col>
      <xdr:colOff>122767</xdr:colOff>
      <xdr:row>17</xdr:row>
      <xdr:rowOff>647700</xdr:rowOff>
    </xdr:to>
    <xdr:sp macro="" textlink="">
      <xdr:nvSpPr>
        <xdr:cNvPr id="548157" name="Line 46">
          <a:extLst>
            <a:ext uri="{FF2B5EF4-FFF2-40B4-BE49-F238E27FC236}">
              <a16:creationId xmlns:a16="http://schemas.microsoft.com/office/drawing/2014/main" id="{00000000-0008-0000-1000-00003D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17</xdr:row>
      <xdr:rowOff>1858433</xdr:rowOff>
    </xdr:from>
    <xdr:to>
      <xdr:col>54</xdr:col>
      <xdr:colOff>122767</xdr:colOff>
      <xdr:row>17</xdr:row>
      <xdr:rowOff>647700</xdr:rowOff>
    </xdr:to>
    <xdr:sp macro="" textlink="">
      <xdr:nvSpPr>
        <xdr:cNvPr id="548158" name="Line 46">
          <a:extLst>
            <a:ext uri="{FF2B5EF4-FFF2-40B4-BE49-F238E27FC236}">
              <a16:creationId xmlns:a16="http://schemas.microsoft.com/office/drawing/2014/main" id="{00000000-0008-0000-1000-00003E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17</xdr:row>
      <xdr:rowOff>1858433</xdr:rowOff>
    </xdr:from>
    <xdr:to>
      <xdr:col>54</xdr:col>
      <xdr:colOff>122767</xdr:colOff>
      <xdr:row>17</xdr:row>
      <xdr:rowOff>647700</xdr:rowOff>
    </xdr:to>
    <xdr:sp macro="" textlink="">
      <xdr:nvSpPr>
        <xdr:cNvPr id="548159" name="Line 46">
          <a:extLst>
            <a:ext uri="{FF2B5EF4-FFF2-40B4-BE49-F238E27FC236}">
              <a16:creationId xmlns:a16="http://schemas.microsoft.com/office/drawing/2014/main" id="{00000000-0008-0000-1000-00003F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17</xdr:row>
      <xdr:rowOff>1858433</xdr:rowOff>
    </xdr:from>
    <xdr:to>
      <xdr:col>54</xdr:col>
      <xdr:colOff>122767</xdr:colOff>
      <xdr:row>17</xdr:row>
      <xdr:rowOff>647700</xdr:rowOff>
    </xdr:to>
    <xdr:sp macro="" textlink="">
      <xdr:nvSpPr>
        <xdr:cNvPr id="548160" name="Line 46">
          <a:extLst>
            <a:ext uri="{FF2B5EF4-FFF2-40B4-BE49-F238E27FC236}">
              <a16:creationId xmlns:a16="http://schemas.microsoft.com/office/drawing/2014/main" id="{00000000-0008-0000-1000-000040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17</xdr:row>
      <xdr:rowOff>1858433</xdr:rowOff>
    </xdr:from>
    <xdr:to>
      <xdr:col>54</xdr:col>
      <xdr:colOff>122767</xdr:colOff>
      <xdr:row>17</xdr:row>
      <xdr:rowOff>647700</xdr:rowOff>
    </xdr:to>
    <xdr:sp macro="" textlink="">
      <xdr:nvSpPr>
        <xdr:cNvPr id="548161" name="Line 46">
          <a:extLst>
            <a:ext uri="{FF2B5EF4-FFF2-40B4-BE49-F238E27FC236}">
              <a16:creationId xmlns:a16="http://schemas.microsoft.com/office/drawing/2014/main" id="{00000000-0008-0000-1000-000041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122767</xdr:colOff>
      <xdr:row>17</xdr:row>
      <xdr:rowOff>1858433</xdr:rowOff>
    </xdr:from>
    <xdr:to>
      <xdr:col>54</xdr:col>
      <xdr:colOff>122767</xdr:colOff>
      <xdr:row>17</xdr:row>
      <xdr:rowOff>647700</xdr:rowOff>
    </xdr:to>
    <xdr:sp macro="" textlink="">
      <xdr:nvSpPr>
        <xdr:cNvPr id="548162" name="Line 46">
          <a:extLst>
            <a:ext uri="{FF2B5EF4-FFF2-40B4-BE49-F238E27FC236}">
              <a16:creationId xmlns:a16="http://schemas.microsoft.com/office/drawing/2014/main" id="{00000000-0008-0000-1000-0000425D0800}"/>
            </a:ext>
          </a:extLst>
        </xdr:cNvPr>
        <xdr:cNvSpPr>
          <a:spLocks noChangeShapeType="1"/>
        </xdr:cNvSpPr>
      </xdr:nvSpPr>
      <xdr:spPr bwMode="auto">
        <a:xfrm flipH="1" flipV="1">
          <a:off x="19524133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63500</xdr:colOff>
      <xdr:row>14</xdr:row>
      <xdr:rowOff>0</xdr:rowOff>
    </xdr:from>
    <xdr:to>
      <xdr:col>55</xdr:col>
      <xdr:colOff>139700</xdr:colOff>
      <xdr:row>16</xdr:row>
      <xdr:rowOff>139700</xdr:rowOff>
    </xdr:to>
    <xdr:sp macro="" textlink="">
      <xdr:nvSpPr>
        <xdr:cNvPr id="2" name="Cerrar llav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0916900" y="2146300"/>
          <a:ext cx="76200" cy="469900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122767</xdr:colOff>
      <xdr:row>13</xdr:row>
      <xdr:rowOff>1858433</xdr:rowOff>
    </xdr:from>
    <xdr:to>
      <xdr:col>21</xdr:col>
      <xdr:colOff>122767</xdr:colOff>
      <xdr:row>13</xdr:row>
      <xdr:rowOff>647700</xdr:rowOff>
    </xdr:to>
    <xdr:sp macro="" textlink="">
      <xdr:nvSpPr>
        <xdr:cNvPr id="549104" name="Line 46">
          <a:extLst>
            <a:ext uri="{FF2B5EF4-FFF2-40B4-BE49-F238E27FC236}">
              <a16:creationId xmlns:a16="http://schemas.microsoft.com/office/drawing/2014/main" id="{00000000-0008-0000-1600-0000F0600800}"/>
            </a:ext>
          </a:extLst>
        </xdr:cNvPr>
        <xdr:cNvSpPr>
          <a:spLocks noChangeShapeType="1"/>
        </xdr:cNvSpPr>
      </xdr:nvSpPr>
      <xdr:spPr bwMode="auto">
        <a:xfrm flipH="1" flipV="1">
          <a:off x="11159067" y="23283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122767</xdr:colOff>
      <xdr:row>13</xdr:row>
      <xdr:rowOff>1858433</xdr:rowOff>
    </xdr:from>
    <xdr:to>
      <xdr:col>21</xdr:col>
      <xdr:colOff>122767</xdr:colOff>
      <xdr:row>13</xdr:row>
      <xdr:rowOff>647700</xdr:rowOff>
    </xdr:to>
    <xdr:sp macro="" textlink="">
      <xdr:nvSpPr>
        <xdr:cNvPr id="549105" name="Line 46">
          <a:extLst>
            <a:ext uri="{FF2B5EF4-FFF2-40B4-BE49-F238E27FC236}">
              <a16:creationId xmlns:a16="http://schemas.microsoft.com/office/drawing/2014/main" id="{00000000-0008-0000-1600-0000F1600800}"/>
            </a:ext>
          </a:extLst>
        </xdr:cNvPr>
        <xdr:cNvSpPr>
          <a:spLocks noChangeShapeType="1"/>
        </xdr:cNvSpPr>
      </xdr:nvSpPr>
      <xdr:spPr bwMode="auto">
        <a:xfrm flipH="1" flipV="1">
          <a:off x="11159067" y="23283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122767</xdr:colOff>
      <xdr:row>13</xdr:row>
      <xdr:rowOff>1858433</xdr:rowOff>
    </xdr:from>
    <xdr:to>
      <xdr:col>21</xdr:col>
      <xdr:colOff>122767</xdr:colOff>
      <xdr:row>13</xdr:row>
      <xdr:rowOff>647700</xdr:rowOff>
    </xdr:to>
    <xdr:sp macro="" textlink="">
      <xdr:nvSpPr>
        <xdr:cNvPr id="549106" name="Line 46">
          <a:extLst>
            <a:ext uri="{FF2B5EF4-FFF2-40B4-BE49-F238E27FC236}">
              <a16:creationId xmlns:a16="http://schemas.microsoft.com/office/drawing/2014/main" id="{00000000-0008-0000-1600-0000F2600800}"/>
            </a:ext>
          </a:extLst>
        </xdr:cNvPr>
        <xdr:cNvSpPr>
          <a:spLocks noChangeShapeType="1"/>
        </xdr:cNvSpPr>
      </xdr:nvSpPr>
      <xdr:spPr bwMode="auto">
        <a:xfrm flipH="1" flipV="1">
          <a:off x="11159067" y="23283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122767</xdr:colOff>
      <xdr:row>13</xdr:row>
      <xdr:rowOff>1858433</xdr:rowOff>
    </xdr:from>
    <xdr:to>
      <xdr:col>21</xdr:col>
      <xdr:colOff>122767</xdr:colOff>
      <xdr:row>13</xdr:row>
      <xdr:rowOff>647700</xdr:rowOff>
    </xdr:to>
    <xdr:sp macro="" textlink="">
      <xdr:nvSpPr>
        <xdr:cNvPr id="549107" name="Line 46">
          <a:extLst>
            <a:ext uri="{FF2B5EF4-FFF2-40B4-BE49-F238E27FC236}">
              <a16:creationId xmlns:a16="http://schemas.microsoft.com/office/drawing/2014/main" id="{00000000-0008-0000-1600-0000F3600800}"/>
            </a:ext>
          </a:extLst>
        </xdr:cNvPr>
        <xdr:cNvSpPr>
          <a:spLocks noChangeShapeType="1"/>
        </xdr:cNvSpPr>
      </xdr:nvSpPr>
      <xdr:spPr bwMode="auto">
        <a:xfrm flipH="1" flipV="1">
          <a:off x="11159067" y="23283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122767</xdr:colOff>
      <xdr:row>17</xdr:row>
      <xdr:rowOff>1858433</xdr:rowOff>
    </xdr:from>
    <xdr:to>
      <xdr:col>21</xdr:col>
      <xdr:colOff>122767</xdr:colOff>
      <xdr:row>17</xdr:row>
      <xdr:rowOff>647700</xdr:rowOff>
    </xdr:to>
    <xdr:sp macro="" textlink="">
      <xdr:nvSpPr>
        <xdr:cNvPr id="549108" name="Line 46">
          <a:extLst>
            <a:ext uri="{FF2B5EF4-FFF2-40B4-BE49-F238E27FC236}">
              <a16:creationId xmlns:a16="http://schemas.microsoft.com/office/drawing/2014/main" id="{00000000-0008-0000-1600-0000F4600800}"/>
            </a:ext>
          </a:extLst>
        </xdr:cNvPr>
        <xdr:cNvSpPr>
          <a:spLocks noChangeShapeType="1"/>
        </xdr:cNvSpPr>
      </xdr:nvSpPr>
      <xdr:spPr bwMode="auto">
        <a:xfrm flipH="1" flipV="1">
          <a:off x="11159067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122767</xdr:colOff>
      <xdr:row>17</xdr:row>
      <xdr:rowOff>1858433</xdr:rowOff>
    </xdr:from>
    <xdr:to>
      <xdr:col>21</xdr:col>
      <xdr:colOff>122767</xdr:colOff>
      <xdr:row>17</xdr:row>
      <xdr:rowOff>647700</xdr:rowOff>
    </xdr:to>
    <xdr:sp macro="" textlink="">
      <xdr:nvSpPr>
        <xdr:cNvPr id="549109" name="Line 46">
          <a:extLst>
            <a:ext uri="{FF2B5EF4-FFF2-40B4-BE49-F238E27FC236}">
              <a16:creationId xmlns:a16="http://schemas.microsoft.com/office/drawing/2014/main" id="{00000000-0008-0000-1600-0000F5600800}"/>
            </a:ext>
          </a:extLst>
        </xdr:cNvPr>
        <xdr:cNvSpPr>
          <a:spLocks noChangeShapeType="1"/>
        </xdr:cNvSpPr>
      </xdr:nvSpPr>
      <xdr:spPr bwMode="auto">
        <a:xfrm flipH="1" flipV="1">
          <a:off x="11159067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122767</xdr:colOff>
      <xdr:row>17</xdr:row>
      <xdr:rowOff>1858433</xdr:rowOff>
    </xdr:from>
    <xdr:to>
      <xdr:col>21</xdr:col>
      <xdr:colOff>122767</xdr:colOff>
      <xdr:row>17</xdr:row>
      <xdr:rowOff>647700</xdr:rowOff>
    </xdr:to>
    <xdr:sp macro="" textlink="">
      <xdr:nvSpPr>
        <xdr:cNvPr id="549110" name="Line 46">
          <a:extLst>
            <a:ext uri="{FF2B5EF4-FFF2-40B4-BE49-F238E27FC236}">
              <a16:creationId xmlns:a16="http://schemas.microsoft.com/office/drawing/2014/main" id="{00000000-0008-0000-1600-0000F6600800}"/>
            </a:ext>
          </a:extLst>
        </xdr:cNvPr>
        <xdr:cNvSpPr>
          <a:spLocks noChangeShapeType="1"/>
        </xdr:cNvSpPr>
      </xdr:nvSpPr>
      <xdr:spPr bwMode="auto">
        <a:xfrm flipH="1" flipV="1">
          <a:off x="11159067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122767</xdr:colOff>
      <xdr:row>17</xdr:row>
      <xdr:rowOff>1858433</xdr:rowOff>
    </xdr:from>
    <xdr:to>
      <xdr:col>21</xdr:col>
      <xdr:colOff>122767</xdr:colOff>
      <xdr:row>17</xdr:row>
      <xdr:rowOff>647700</xdr:rowOff>
    </xdr:to>
    <xdr:sp macro="" textlink="">
      <xdr:nvSpPr>
        <xdr:cNvPr id="549111" name="Line 46">
          <a:extLst>
            <a:ext uri="{FF2B5EF4-FFF2-40B4-BE49-F238E27FC236}">
              <a16:creationId xmlns:a16="http://schemas.microsoft.com/office/drawing/2014/main" id="{00000000-0008-0000-1600-0000F7600800}"/>
            </a:ext>
          </a:extLst>
        </xdr:cNvPr>
        <xdr:cNvSpPr>
          <a:spLocks noChangeShapeType="1"/>
        </xdr:cNvSpPr>
      </xdr:nvSpPr>
      <xdr:spPr bwMode="auto">
        <a:xfrm flipH="1" flipV="1">
          <a:off x="11159067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122767</xdr:colOff>
      <xdr:row>12</xdr:row>
      <xdr:rowOff>1858433</xdr:rowOff>
    </xdr:from>
    <xdr:to>
      <xdr:col>23</xdr:col>
      <xdr:colOff>122767</xdr:colOff>
      <xdr:row>12</xdr:row>
      <xdr:rowOff>647700</xdr:rowOff>
    </xdr:to>
    <xdr:sp macro="" textlink="">
      <xdr:nvSpPr>
        <xdr:cNvPr id="549112" name="Line 46">
          <a:extLst>
            <a:ext uri="{FF2B5EF4-FFF2-40B4-BE49-F238E27FC236}">
              <a16:creationId xmlns:a16="http://schemas.microsoft.com/office/drawing/2014/main" id="{00000000-0008-0000-1600-0000F8600800}"/>
            </a:ext>
          </a:extLst>
        </xdr:cNvPr>
        <xdr:cNvSpPr>
          <a:spLocks noChangeShapeType="1"/>
        </xdr:cNvSpPr>
      </xdr:nvSpPr>
      <xdr:spPr bwMode="auto">
        <a:xfrm flipH="1" flipV="1">
          <a:off x="12204700" y="21674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122767</xdr:colOff>
      <xdr:row>12</xdr:row>
      <xdr:rowOff>1858433</xdr:rowOff>
    </xdr:from>
    <xdr:to>
      <xdr:col>23</xdr:col>
      <xdr:colOff>122767</xdr:colOff>
      <xdr:row>12</xdr:row>
      <xdr:rowOff>647700</xdr:rowOff>
    </xdr:to>
    <xdr:sp macro="" textlink="">
      <xdr:nvSpPr>
        <xdr:cNvPr id="549113" name="Line 46">
          <a:extLst>
            <a:ext uri="{FF2B5EF4-FFF2-40B4-BE49-F238E27FC236}">
              <a16:creationId xmlns:a16="http://schemas.microsoft.com/office/drawing/2014/main" id="{00000000-0008-0000-1600-0000F9600800}"/>
            </a:ext>
          </a:extLst>
        </xdr:cNvPr>
        <xdr:cNvSpPr>
          <a:spLocks noChangeShapeType="1"/>
        </xdr:cNvSpPr>
      </xdr:nvSpPr>
      <xdr:spPr bwMode="auto">
        <a:xfrm flipH="1" flipV="1">
          <a:off x="12204700" y="21674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122767</xdr:colOff>
      <xdr:row>12</xdr:row>
      <xdr:rowOff>1858433</xdr:rowOff>
    </xdr:from>
    <xdr:to>
      <xdr:col>23</xdr:col>
      <xdr:colOff>122767</xdr:colOff>
      <xdr:row>12</xdr:row>
      <xdr:rowOff>647700</xdr:rowOff>
    </xdr:to>
    <xdr:sp macro="" textlink="">
      <xdr:nvSpPr>
        <xdr:cNvPr id="549114" name="Line 46">
          <a:extLst>
            <a:ext uri="{FF2B5EF4-FFF2-40B4-BE49-F238E27FC236}">
              <a16:creationId xmlns:a16="http://schemas.microsoft.com/office/drawing/2014/main" id="{00000000-0008-0000-1600-0000FA600800}"/>
            </a:ext>
          </a:extLst>
        </xdr:cNvPr>
        <xdr:cNvSpPr>
          <a:spLocks noChangeShapeType="1"/>
        </xdr:cNvSpPr>
      </xdr:nvSpPr>
      <xdr:spPr bwMode="auto">
        <a:xfrm flipH="1" flipV="1">
          <a:off x="12204700" y="21674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122767</xdr:colOff>
      <xdr:row>12</xdr:row>
      <xdr:rowOff>1858433</xdr:rowOff>
    </xdr:from>
    <xdr:to>
      <xdr:col>23</xdr:col>
      <xdr:colOff>122767</xdr:colOff>
      <xdr:row>12</xdr:row>
      <xdr:rowOff>647700</xdr:rowOff>
    </xdr:to>
    <xdr:sp macro="" textlink="">
      <xdr:nvSpPr>
        <xdr:cNvPr id="549115" name="Line 46">
          <a:extLst>
            <a:ext uri="{FF2B5EF4-FFF2-40B4-BE49-F238E27FC236}">
              <a16:creationId xmlns:a16="http://schemas.microsoft.com/office/drawing/2014/main" id="{00000000-0008-0000-1600-0000FB600800}"/>
            </a:ext>
          </a:extLst>
        </xdr:cNvPr>
        <xdr:cNvSpPr>
          <a:spLocks noChangeShapeType="1"/>
        </xdr:cNvSpPr>
      </xdr:nvSpPr>
      <xdr:spPr bwMode="auto">
        <a:xfrm flipH="1" flipV="1">
          <a:off x="12204700" y="21674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131233</xdr:colOff>
      <xdr:row>12</xdr:row>
      <xdr:rowOff>1858433</xdr:rowOff>
    </xdr:from>
    <xdr:to>
      <xdr:col>30</xdr:col>
      <xdr:colOff>131233</xdr:colOff>
      <xdr:row>12</xdr:row>
      <xdr:rowOff>647700</xdr:rowOff>
    </xdr:to>
    <xdr:sp macro="" textlink="">
      <xdr:nvSpPr>
        <xdr:cNvPr id="549116" name="Line 46">
          <a:extLst>
            <a:ext uri="{FF2B5EF4-FFF2-40B4-BE49-F238E27FC236}">
              <a16:creationId xmlns:a16="http://schemas.microsoft.com/office/drawing/2014/main" id="{00000000-0008-0000-1600-0000FC600800}"/>
            </a:ext>
          </a:extLst>
        </xdr:cNvPr>
        <xdr:cNvSpPr>
          <a:spLocks noChangeShapeType="1"/>
        </xdr:cNvSpPr>
      </xdr:nvSpPr>
      <xdr:spPr bwMode="auto">
        <a:xfrm flipH="1" flipV="1">
          <a:off x="14812433" y="21674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131233</xdr:colOff>
      <xdr:row>12</xdr:row>
      <xdr:rowOff>1858433</xdr:rowOff>
    </xdr:from>
    <xdr:to>
      <xdr:col>30</xdr:col>
      <xdr:colOff>131233</xdr:colOff>
      <xdr:row>12</xdr:row>
      <xdr:rowOff>647700</xdr:rowOff>
    </xdr:to>
    <xdr:sp macro="" textlink="">
      <xdr:nvSpPr>
        <xdr:cNvPr id="549117" name="Line 46">
          <a:extLst>
            <a:ext uri="{FF2B5EF4-FFF2-40B4-BE49-F238E27FC236}">
              <a16:creationId xmlns:a16="http://schemas.microsoft.com/office/drawing/2014/main" id="{00000000-0008-0000-1600-0000FD600800}"/>
            </a:ext>
          </a:extLst>
        </xdr:cNvPr>
        <xdr:cNvSpPr>
          <a:spLocks noChangeShapeType="1"/>
        </xdr:cNvSpPr>
      </xdr:nvSpPr>
      <xdr:spPr bwMode="auto">
        <a:xfrm flipH="1" flipV="1">
          <a:off x="14812433" y="21674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131233</xdr:colOff>
      <xdr:row>12</xdr:row>
      <xdr:rowOff>1858433</xdr:rowOff>
    </xdr:from>
    <xdr:to>
      <xdr:col>30</xdr:col>
      <xdr:colOff>131233</xdr:colOff>
      <xdr:row>12</xdr:row>
      <xdr:rowOff>647700</xdr:rowOff>
    </xdr:to>
    <xdr:sp macro="" textlink="">
      <xdr:nvSpPr>
        <xdr:cNvPr id="549118" name="Line 46">
          <a:extLst>
            <a:ext uri="{FF2B5EF4-FFF2-40B4-BE49-F238E27FC236}">
              <a16:creationId xmlns:a16="http://schemas.microsoft.com/office/drawing/2014/main" id="{00000000-0008-0000-1600-0000FE600800}"/>
            </a:ext>
          </a:extLst>
        </xdr:cNvPr>
        <xdr:cNvSpPr>
          <a:spLocks noChangeShapeType="1"/>
        </xdr:cNvSpPr>
      </xdr:nvSpPr>
      <xdr:spPr bwMode="auto">
        <a:xfrm flipH="1" flipV="1">
          <a:off x="14812433" y="21674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131233</xdr:colOff>
      <xdr:row>12</xdr:row>
      <xdr:rowOff>1858433</xdr:rowOff>
    </xdr:from>
    <xdr:to>
      <xdr:col>30</xdr:col>
      <xdr:colOff>131233</xdr:colOff>
      <xdr:row>12</xdr:row>
      <xdr:rowOff>647700</xdr:rowOff>
    </xdr:to>
    <xdr:sp macro="" textlink="">
      <xdr:nvSpPr>
        <xdr:cNvPr id="549119" name="Line 46">
          <a:extLst>
            <a:ext uri="{FF2B5EF4-FFF2-40B4-BE49-F238E27FC236}">
              <a16:creationId xmlns:a16="http://schemas.microsoft.com/office/drawing/2014/main" id="{00000000-0008-0000-1600-0000FF600800}"/>
            </a:ext>
          </a:extLst>
        </xdr:cNvPr>
        <xdr:cNvSpPr>
          <a:spLocks noChangeShapeType="1"/>
        </xdr:cNvSpPr>
      </xdr:nvSpPr>
      <xdr:spPr bwMode="auto">
        <a:xfrm flipH="1" flipV="1">
          <a:off x="14812433" y="21674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6</xdr:row>
      <xdr:rowOff>1858433</xdr:rowOff>
    </xdr:from>
    <xdr:to>
      <xdr:col>27</xdr:col>
      <xdr:colOff>122767</xdr:colOff>
      <xdr:row>6</xdr:row>
      <xdr:rowOff>647700</xdr:rowOff>
    </xdr:to>
    <xdr:sp macro="" textlink="">
      <xdr:nvSpPr>
        <xdr:cNvPr id="549120" name="Line 46">
          <a:extLst>
            <a:ext uri="{FF2B5EF4-FFF2-40B4-BE49-F238E27FC236}">
              <a16:creationId xmlns:a16="http://schemas.microsoft.com/office/drawing/2014/main" id="{00000000-0008-0000-1600-000000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2022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6</xdr:row>
      <xdr:rowOff>1858433</xdr:rowOff>
    </xdr:from>
    <xdr:to>
      <xdr:col>27</xdr:col>
      <xdr:colOff>122767</xdr:colOff>
      <xdr:row>6</xdr:row>
      <xdr:rowOff>647700</xdr:rowOff>
    </xdr:to>
    <xdr:sp macro="" textlink="">
      <xdr:nvSpPr>
        <xdr:cNvPr id="549121" name="Line 46">
          <a:extLst>
            <a:ext uri="{FF2B5EF4-FFF2-40B4-BE49-F238E27FC236}">
              <a16:creationId xmlns:a16="http://schemas.microsoft.com/office/drawing/2014/main" id="{00000000-0008-0000-1600-000001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2022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6</xdr:row>
      <xdr:rowOff>1858433</xdr:rowOff>
    </xdr:from>
    <xdr:to>
      <xdr:col>27</xdr:col>
      <xdr:colOff>122767</xdr:colOff>
      <xdr:row>6</xdr:row>
      <xdr:rowOff>647700</xdr:rowOff>
    </xdr:to>
    <xdr:sp macro="" textlink="">
      <xdr:nvSpPr>
        <xdr:cNvPr id="549122" name="Line 46">
          <a:extLst>
            <a:ext uri="{FF2B5EF4-FFF2-40B4-BE49-F238E27FC236}">
              <a16:creationId xmlns:a16="http://schemas.microsoft.com/office/drawing/2014/main" id="{00000000-0008-0000-1600-000002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2022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6</xdr:row>
      <xdr:rowOff>1858433</xdr:rowOff>
    </xdr:from>
    <xdr:to>
      <xdr:col>27</xdr:col>
      <xdr:colOff>122767</xdr:colOff>
      <xdr:row>6</xdr:row>
      <xdr:rowOff>647700</xdr:rowOff>
    </xdr:to>
    <xdr:sp macro="" textlink="">
      <xdr:nvSpPr>
        <xdr:cNvPr id="549123" name="Line 46">
          <a:extLst>
            <a:ext uri="{FF2B5EF4-FFF2-40B4-BE49-F238E27FC236}">
              <a16:creationId xmlns:a16="http://schemas.microsoft.com/office/drawing/2014/main" id="{00000000-0008-0000-1600-000003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2022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9</xdr:row>
      <xdr:rowOff>1858433</xdr:rowOff>
    </xdr:from>
    <xdr:to>
      <xdr:col>27</xdr:col>
      <xdr:colOff>122767</xdr:colOff>
      <xdr:row>9</xdr:row>
      <xdr:rowOff>647700</xdr:rowOff>
    </xdr:to>
    <xdr:sp macro="" textlink="">
      <xdr:nvSpPr>
        <xdr:cNvPr id="549124" name="Line 46">
          <a:extLst>
            <a:ext uri="{FF2B5EF4-FFF2-40B4-BE49-F238E27FC236}">
              <a16:creationId xmlns:a16="http://schemas.microsoft.com/office/drawing/2014/main" id="{00000000-0008-0000-1600-000004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6848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9</xdr:row>
      <xdr:rowOff>1858433</xdr:rowOff>
    </xdr:from>
    <xdr:to>
      <xdr:col>27</xdr:col>
      <xdr:colOff>122767</xdr:colOff>
      <xdr:row>9</xdr:row>
      <xdr:rowOff>647700</xdr:rowOff>
    </xdr:to>
    <xdr:sp macro="" textlink="">
      <xdr:nvSpPr>
        <xdr:cNvPr id="549125" name="Line 46">
          <a:extLst>
            <a:ext uri="{FF2B5EF4-FFF2-40B4-BE49-F238E27FC236}">
              <a16:creationId xmlns:a16="http://schemas.microsoft.com/office/drawing/2014/main" id="{00000000-0008-0000-1600-000005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6848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9</xdr:row>
      <xdr:rowOff>1858433</xdr:rowOff>
    </xdr:from>
    <xdr:to>
      <xdr:col>27</xdr:col>
      <xdr:colOff>122767</xdr:colOff>
      <xdr:row>9</xdr:row>
      <xdr:rowOff>647700</xdr:rowOff>
    </xdr:to>
    <xdr:sp macro="" textlink="">
      <xdr:nvSpPr>
        <xdr:cNvPr id="549126" name="Line 46">
          <a:extLst>
            <a:ext uri="{FF2B5EF4-FFF2-40B4-BE49-F238E27FC236}">
              <a16:creationId xmlns:a16="http://schemas.microsoft.com/office/drawing/2014/main" id="{00000000-0008-0000-1600-000006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6848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9</xdr:row>
      <xdr:rowOff>1858433</xdr:rowOff>
    </xdr:from>
    <xdr:to>
      <xdr:col>27</xdr:col>
      <xdr:colOff>122767</xdr:colOff>
      <xdr:row>9</xdr:row>
      <xdr:rowOff>647700</xdr:rowOff>
    </xdr:to>
    <xdr:sp macro="" textlink="">
      <xdr:nvSpPr>
        <xdr:cNvPr id="549127" name="Line 46">
          <a:extLst>
            <a:ext uri="{FF2B5EF4-FFF2-40B4-BE49-F238E27FC236}">
              <a16:creationId xmlns:a16="http://schemas.microsoft.com/office/drawing/2014/main" id="{00000000-0008-0000-1600-000007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6848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10</xdr:row>
      <xdr:rowOff>1858433</xdr:rowOff>
    </xdr:from>
    <xdr:to>
      <xdr:col>27</xdr:col>
      <xdr:colOff>122767</xdr:colOff>
      <xdr:row>10</xdr:row>
      <xdr:rowOff>647700</xdr:rowOff>
    </xdr:to>
    <xdr:sp macro="" textlink="">
      <xdr:nvSpPr>
        <xdr:cNvPr id="549128" name="Line 46">
          <a:extLst>
            <a:ext uri="{FF2B5EF4-FFF2-40B4-BE49-F238E27FC236}">
              <a16:creationId xmlns:a16="http://schemas.microsoft.com/office/drawing/2014/main" id="{00000000-0008-0000-1600-000008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8457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10</xdr:row>
      <xdr:rowOff>1858433</xdr:rowOff>
    </xdr:from>
    <xdr:to>
      <xdr:col>27</xdr:col>
      <xdr:colOff>122767</xdr:colOff>
      <xdr:row>10</xdr:row>
      <xdr:rowOff>647700</xdr:rowOff>
    </xdr:to>
    <xdr:sp macro="" textlink="">
      <xdr:nvSpPr>
        <xdr:cNvPr id="549129" name="Line 46">
          <a:extLst>
            <a:ext uri="{FF2B5EF4-FFF2-40B4-BE49-F238E27FC236}">
              <a16:creationId xmlns:a16="http://schemas.microsoft.com/office/drawing/2014/main" id="{00000000-0008-0000-1600-000009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8457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10</xdr:row>
      <xdr:rowOff>1858433</xdr:rowOff>
    </xdr:from>
    <xdr:to>
      <xdr:col>27</xdr:col>
      <xdr:colOff>122767</xdr:colOff>
      <xdr:row>10</xdr:row>
      <xdr:rowOff>647700</xdr:rowOff>
    </xdr:to>
    <xdr:sp macro="" textlink="">
      <xdr:nvSpPr>
        <xdr:cNvPr id="549130" name="Line 46">
          <a:extLst>
            <a:ext uri="{FF2B5EF4-FFF2-40B4-BE49-F238E27FC236}">
              <a16:creationId xmlns:a16="http://schemas.microsoft.com/office/drawing/2014/main" id="{00000000-0008-0000-1600-00000A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8457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10</xdr:row>
      <xdr:rowOff>1858433</xdr:rowOff>
    </xdr:from>
    <xdr:to>
      <xdr:col>27</xdr:col>
      <xdr:colOff>122767</xdr:colOff>
      <xdr:row>10</xdr:row>
      <xdr:rowOff>647700</xdr:rowOff>
    </xdr:to>
    <xdr:sp macro="" textlink="">
      <xdr:nvSpPr>
        <xdr:cNvPr id="549131" name="Line 46">
          <a:extLst>
            <a:ext uri="{FF2B5EF4-FFF2-40B4-BE49-F238E27FC236}">
              <a16:creationId xmlns:a16="http://schemas.microsoft.com/office/drawing/2014/main" id="{00000000-0008-0000-1600-00000B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8457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7</xdr:row>
      <xdr:rowOff>1858433</xdr:rowOff>
    </xdr:from>
    <xdr:to>
      <xdr:col>27</xdr:col>
      <xdr:colOff>122767</xdr:colOff>
      <xdr:row>7</xdr:row>
      <xdr:rowOff>647700</xdr:rowOff>
    </xdr:to>
    <xdr:sp macro="" textlink="">
      <xdr:nvSpPr>
        <xdr:cNvPr id="549132" name="Line 46">
          <a:extLst>
            <a:ext uri="{FF2B5EF4-FFF2-40B4-BE49-F238E27FC236}">
              <a16:creationId xmlns:a16="http://schemas.microsoft.com/office/drawing/2014/main" id="{00000000-0008-0000-1600-00000C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3631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7</xdr:row>
      <xdr:rowOff>1858433</xdr:rowOff>
    </xdr:from>
    <xdr:to>
      <xdr:col>27</xdr:col>
      <xdr:colOff>122767</xdr:colOff>
      <xdr:row>7</xdr:row>
      <xdr:rowOff>647700</xdr:rowOff>
    </xdr:to>
    <xdr:sp macro="" textlink="">
      <xdr:nvSpPr>
        <xdr:cNvPr id="549133" name="Line 46">
          <a:extLst>
            <a:ext uri="{FF2B5EF4-FFF2-40B4-BE49-F238E27FC236}">
              <a16:creationId xmlns:a16="http://schemas.microsoft.com/office/drawing/2014/main" id="{00000000-0008-0000-1600-00000D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3631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7</xdr:row>
      <xdr:rowOff>1858433</xdr:rowOff>
    </xdr:from>
    <xdr:to>
      <xdr:col>27</xdr:col>
      <xdr:colOff>122767</xdr:colOff>
      <xdr:row>7</xdr:row>
      <xdr:rowOff>647700</xdr:rowOff>
    </xdr:to>
    <xdr:sp macro="" textlink="">
      <xdr:nvSpPr>
        <xdr:cNvPr id="549134" name="Line 46">
          <a:extLst>
            <a:ext uri="{FF2B5EF4-FFF2-40B4-BE49-F238E27FC236}">
              <a16:creationId xmlns:a16="http://schemas.microsoft.com/office/drawing/2014/main" id="{00000000-0008-0000-1600-00000E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3631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7</xdr:row>
      <xdr:rowOff>1858433</xdr:rowOff>
    </xdr:from>
    <xdr:to>
      <xdr:col>27</xdr:col>
      <xdr:colOff>122767</xdr:colOff>
      <xdr:row>7</xdr:row>
      <xdr:rowOff>647700</xdr:rowOff>
    </xdr:to>
    <xdr:sp macro="" textlink="">
      <xdr:nvSpPr>
        <xdr:cNvPr id="549135" name="Line 46">
          <a:extLst>
            <a:ext uri="{FF2B5EF4-FFF2-40B4-BE49-F238E27FC236}">
              <a16:creationId xmlns:a16="http://schemas.microsoft.com/office/drawing/2014/main" id="{00000000-0008-0000-1600-00000F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3631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10</xdr:row>
      <xdr:rowOff>1858433</xdr:rowOff>
    </xdr:from>
    <xdr:to>
      <xdr:col>27</xdr:col>
      <xdr:colOff>122767</xdr:colOff>
      <xdr:row>10</xdr:row>
      <xdr:rowOff>647700</xdr:rowOff>
    </xdr:to>
    <xdr:sp macro="" textlink="">
      <xdr:nvSpPr>
        <xdr:cNvPr id="549136" name="Line 46">
          <a:extLst>
            <a:ext uri="{FF2B5EF4-FFF2-40B4-BE49-F238E27FC236}">
              <a16:creationId xmlns:a16="http://schemas.microsoft.com/office/drawing/2014/main" id="{00000000-0008-0000-1600-000010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8457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10</xdr:row>
      <xdr:rowOff>1858433</xdr:rowOff>
    </xdr:from>
    <xdr:to>
      <xdr:col>27</xdr:col>
      <xdr:colOff>122767</xdr:colOff>
      <xdr:row>10</xdr:row>
      <xdr:rowOff>647700</xdr:rowOff>
    </xdr:to>
    <xdr:sp macro="" textlink="">
      <xdr:nvSpPr>
        <xdr:cNvPr id="549137" name="Line 46">
          <a:extLst>
            <a:ext uri="{FF2B5EF4-FFF2-40B4-BE49-F238E27FC236}">
              <a16:creationId xmlns:a16="http://schemas.microsoft.com/office/drawing/2014/main" id="{00000000-0008-0000-1600-000011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8457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10</xdr:row>
      <xdr:rowOff>1858433</xdr:rowOff>
    </xdr:from>
    <xdr:to>
      <xdr:col>27</xdr:col>
      <xdr:colOff>122767</xdr:colOff>
      <xdr:row>10</xdr:row>
      <xdr:rowOff>647700</xdr:rowOff>
    </xdr:to>
    <xdr:sp macro="" textlink="">
      <xdr:nvSpPr>
        <xdr:cNvPr id="549138" name="Line 46">
          <a:extLst>
            <a:ext uri="{FF2B5EF4-FFF2-40B4-BE49-F238E27FC236}">
              <a16:creationId xmlns:a16="http://schemas.microsoft.com/office/drawing/2014/main" id="{00000000-0008-0000-1600-000012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8457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10</xdr:row>
      <xdr:rowOff>1858433</xdr:rowOff>
    </xdr:from>
    <xdr:to>
      <xdr:col>27</xdr:col>
      <xdr:colOff>122767</xdr:colOff>
      <xdr:row>10</xdr:row>
      <xdr:rowOff>647700</xdr:rowOff>
    </xdr:to>
    <xdr:sp macro="" textlink="">
      <xdr:nvSpPr>
        <xdr:cNvPr id="549139" name="Line 46">
          <a:extLst>
            <a:ext uri="{FF2B5EF4-FFF2-40B4-BE49-F238E27FC236}">
              <a16:creationId xmlns:a16="http://schemas.microsoft.com/office/drawing/2014/main" id="{00000000-0008-0000-1600-000013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8457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9</xdr:row>
      <xdr:rowOff>1858433</xdr:rowOff>
    </xdr:from>
    <xdr:to>
      <xdr:col>27</xdr:col>
      <xdr:colOff>122767</xdr:colOff>
      <xdr:row>9</xdr:row>
      <xdr:rowOff>647700</xdr:rowOff>
    </xdr:to>
    <xdr:sp macro="" textlink="">
      <xdr:nvSpPr>
        <xdr:cNvPr id="549140" name="Line 46">
          <a:extLst>
            <a:ext uri="{FF2B5EF4-FFF2-40B4-BE49-F238E27FC236}">
              <a16:creationId xmlns:a16="http://schemas.microsoft.com/office/drawing/2014/main" id="{00000000-0008-0000-1600-000014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6848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9</xdr:row>
      <xdr:rowOff>1858433</xdr:rowOff>
    </xdr:from>
    <xdr:to>
      <xdr:col>27</xdr:col>
      <xdr:colOff>122767</xdr:colOff>
      <xdr:row>9</xdr:row>
      <xdr:rowOff>647700</xdr:rowOff>
    </xdr:to>
    <xdr:sp macro="" textlink="">
      <xdr:nvSpPr>
        <xdr:cNvPr id="549141" name="Line 46">
          <a:extLst>
            <a:ext uri="{FF2B5EF4-FFF2-40B4-BE49-F238E27FC236}">
              <a16:creationId xmlns:a16="http://schemas.microsoft.com/office/drawing/2014/main" id="{00000000-0008-0000-1600-000015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6848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9</xdr:row>
      <xdr:rowOff>1858433</xdr:rowOff>
    </xdr:from>
    <xdr:to>
      <xdr:col>27</xdr:col>
      <xdr:colOff>122767</xdr:colOff>
      <xdr:row>9</xdr:row>
      <xdr:rowOff>647700</xdr:rowOff>
    </xdr:to>
    <xdr:sp macro="" textlink="">
      <xdr:nvSpPr>
        <xdr:cNvPr id="549142" name="Line 46">
          <a:extLst>
            <a:ext uri="{FF2B5EF4-FFF2-40B4-BE49-F238E27FC236}">
              <a16:creationId xmlns:a16="http://schemas.microsoft.com/office/drawing/2014/main" id="{00000000-0008-0000-1600-000016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6848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9</xdr:row>
      <xdr:rowOff>1858433</xdr:rowOff>
    </xdr:from>
    <xdr:to>
      <xdr:col>27</xdr:col>
      <xdr:colOff>122767</xdr:colOff>
      <xdr:row>9</xdr:row>
      <xdr:rowOff>647700</xdr:rowOff>
    </xdr:to>
    <xdr:sp macro="" textlink="">
      <xdr:nvSpPr>
        <xdr:cNvPr id="549143" name="Line 46">
          <a:extLst>
            <a:ext uri="{FF2B5EF4-FFF2-40B4-BE49-F238E27FC236}">
              <a16:creationId xmlns:a16="http://schemas.microsoft.com/office/drawing/2014/main" id="{00000000-0008-0000-1600-000017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6848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122767</xdr:colOff>
      <xdr:row>6</xdr:row>
      <xdr:rowOff>1858433</xdr:rowOff>
    </xdr:from>
    <xdr:to>
      <xdr:col>34</xdr:col>
      <xdr:colOff>122767</xdr:colOff>
      <xdr:row>6</xdr:row>
      <xdr:rowOff>647700</xdr:rowOff>
    </xdr:to>
    <xdr:sp macro="" textlink="">
      <xdr:nvSpPr>
        <xdr:cNvPr id="549144" name="Line 46">
          <a:extLst>
            <a:ext uri="{FF2B5EF4-FFF2-40B4-BE49-F238E27FC236}">
              <a16:creationId xmlns:a16="http://schemas.microsoft.com/office/drawing/2014/main" id="{00000000-0008-0000-1600-000018610800}"/>
            </a:ext>
          </a:extLst>
        </xdr:cNvPr>
        <xdr:cNvSpPr>
          <a:spLocks noChangeShapeType="1"/>
        </xdr:cNvSpPr>
      </xdr:nvSpPr>
      <xdr:spPr bwMode="auto">
        <a:xfrm flipH="1" flipV="1">
          <a:off x="16040100" y="12022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122767</xdr:colOff>
      <xdr:row>6</xdr:row>
      <xdr:rowOff>1858433</xdr:rowOff>
    </xdr:from>
    <xdr:to>
      <xdr:col>34</xdr:col>
      <xdr:colOff>122767</xdr:colOff>
      <xdr:row>6</xdr:row>
      <xdr:rowOff>647700</xdr:rowOff>
    </xdr:to>
    <xdr:sp macro="" textlink="">
      <xdr:nvSpPr>
        <xdr:cNvPr id="549145" name="Line 46">
          <a:extLst>
            <a:ext uri="{FF2B5EF4-FFF2-40B4-BE49-F238E27FC236}">
              <a16:creationId xmlns:a16="http://schemas.microsoft.com/office/drawing/2014/main" id="{00000000-0008-0000-1600-000019610800}"/>
            </a:ext>
          </a:extLst>
        </xdr:cNvPr>
        <xdr:cNvSpPr>
          <a:spLocks noChangeShapeType="1"/>
        </xdr:cNvSpPr>
      </xdr:nvSpPr>
      <xdr:spPr bwMode="auto">
        <a:xfrm flipH="1" flipV="1">
          <a:off x="16040100" y="12022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122767</xdr:colOff>
      <xdr:row>6</xdr:row>
      <xdr:rowOff>1858433</xdr:rowOff>
    </xdr:from>
    <xdr:to>
      <xdr:col>34</xdr:col>
      <xdr:colOff>122767</xdr:colOff>
      <xdr:row>6</xdr:row>
      <xdr:rowOff>647700</xdr:rowOff>
    </xdr:to>
    <xdr:sp macro="" textlink="">
      <xdr:nvSpPr>
        <xdr:cNvPr id="549146" name="Line 46">
          <a:extLst>
            <a:ext uri="{FF2B5EF4-FFF2-40B4-BE49-F238E27FC236}">
              <a16:creationId xmlns:a16="http://schemas.microsoft.com/office/drawing/2014/main" id="{00000000-0008-0000-1600-00001A610800}"/>
            </a:ext>
          </a:extLst>
        </xdr:cNvPr>
        <xdr:cNvSpPr>
          <a:spLocks noChangeShapeType="1"/>
        </xdr:cNvSpPr>
      </xdr:nvSpPr>
      <xdr:spPr bwMode="auto">
        <a:xfrm flipH="1" flipV="1">
          <a:off x="16040100" y="12022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122767</xdr:colOff>
      <xdr:row>6</xdr:row>
      <xdr:rowOff>1858433</xdr:rowOff>
    </xdr:from>
    <xdr:to>
      <xdr:col>34</xdr:col>
      <xdr:colOff>122767</xdr:colOff>
      <xdr:row>6</xdr:row>
      <xdr:rowOff>647700</xdr:rowOff>
    </xdr:to>
    <xdr:sp macro="" textlink="">
      <xdr:nvSpPr>
        <xdr:cNvPr id="549147" name="Line 46">
          <a:extLst>
            <a:ext uri="{FF2B5EF4-FFF2-40B4-BE49-F238E27FC236}">
              <a16:creationId xmlns:a16="http://schemas.microsoft.com/office/drawing/2014/main" id="{00000000-0008-0000-1600-00001B610800}"/>
            </a:ext>
          </a:extLst>
        </xdr:cNvPr>
        <xdr:cNvSpPr>
          <a:spLocks noChangeShapeType="1"/>
        </xdr:cNvSpPr>
      </xdr:nvSpPr>
      <xdr:spPr bwMode="auto">
        <a:xfrm flipH="1" flipV="1">
          <a:off x="16040100" y="12022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122767</xdr:colOff>
      <xdr:row>9</xdr:row>
      <xdr:rowOff>1858433</xdr:rowOff>
    </xdr:from>
    <xdr:to>
      <xdr:col>34</xdr:col>
      <xdr:colOff>122767</xdr:colOff>
      <xdr:row>9</xdr:row>
      <xdr:rowOff>647700</xdr:rowOff>
    </xdr:to>
    <xdr:sp macro="" textlink="">
      <xdr:nvSpPr>
        <xdr:cNvPr id="549148" name="Line 46">
          <a:extLst>
            <a:ext uri="{FF2B5EF4-FFF2-40B4-BE49-F238E27FC236}">
              <a16:creationId xmlns:a16="http://schemas.microsoft.com/office/drawing/2014/main" id="{00000000-0008-0000-1600-00001C610800}"/>
            </a:ext>
          </a:extLst>
        </xdr:cNvPr>
        <xdr:cNvSpPr>
          <a:spLocks noChangeShapeType="1"/>
        </xdr:cNvSpPr>
      </xdr:nvSpPr>
      <xdr:spPr bwMode="auto">
        <a:xfrm flipH="1" flipV="1">
          <a:off x="16040100" y="16848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122767</xdr:colOff>
      <xdr:row>9</xdr:row>
      <xdr:rowOff>1858433</xdr:rowOff>
    </xdr:from>
    <xdr:to>
      <xdr:col>34</xdr:col>
      <xdr:colOff>122767</xdr:colOff>
      <xdr:row>9</xdr:row>
      <xdr:rowOff>647700</xdr:rowOff>
    </xdr:to>
    <xdr:sp macro="" textlink="">
      <xdr:nvSpPr>
        <xdr:cNvPr id="549149" name="Line 46">
          <a:extLst>
            <a:ext uri="{FF2B5EF4-FFF2-40B4-BE49-F238E27FC236}">
              <a16:creationId xmlns:a16="http://schemas.microsoft.com/office/drawing/2014/main" id="{00000000-0008-0000-1600-00001D610800}"/>
            </a:ext>
          </a:extLst>
        </xdr:cNvPr>
        <xdr:cNvSpPr>
          <a:spLocks noChangeShapeType="1"/>
        </xdr:cNvSpPr>
      </xdr:nvSpPr>
      <xdr:spPr bwMode="auto">
        <a:xfrm flipH="1" flipV="1">
          <a:off x="16040100" y="16848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122767</xdr:colOff>
      <xdr:row>9</xdr:row>
      <xdr:rowOff>1858433</xdr:rowOff>
    </xdr:from>
    <xdr:to>
      <xdr:col>34</xdr:col>
      <xdr:colOff>122767</xdr:colOff>
      <xdr:row>9</xdr:row>
      <xdr:rowOff>647700</xdr:rowOff>
    </xdr:to>
    <xdr:sp macro="" textlink="">
      <xdr:nvSpPr>
        <xdr:cNvPr id="549150" name="Line 46">
          <a:extLst>
            <a:ext uri="{FF2B5EF4-FFF2-40B4-BE49-F238E27FC236}">
              <a16:creationId xmlns:a16="http://schemas.microsoft.com/office/drawing/2014/main" id="{00000000-0008-0000-1600-00001E610800}"/>
            </a:ext>
          </a:extLst>
        </xdr:cNvPr>
        <xdr:cNvSpPr>
          <a:spLocks noChangeShapeType="1"/>
        </xdr:cNvSpPr>
      </xdr:nvSpPr>
      <xdr:spPr bwMode="auto">
        <a:xfrm flipH="1" flipV="1">
          <a:off x="16040100" y="16848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122767</xdr:colOff>
      <xdr:row>9</xdr:row>
      <xdr:rowOff>1858433</xdr:rowOff>
    </xdr:from>
    <xdr:to>
      <xdr:col>34</xdr:col>
      <xdr:colOff>122767</xdr:colOff>
      <xdr:row>9</xdr:row>
      <xdr:rowOff>647700</xdr:rowOff>
    </xdr:to>
    <xdr:sp macro="" textlink="">
      <xdr:nvSpPr>
        <xdr:cNvPr id="549151" name="Line 46">
          <a:extLst>
            <a:ext uri="{FF2B5EF4-FFF2-40B4-BE49-F238E27FC236}">
              <a16:creationId xmlns:a16="http://schemas.microsoft.com/office/drawing/2014/main" id="{00000000-0008-0000-1600-00001F610800}"/>
            </a:ext>
          </a:extLst>
        </xdr:cNvPr>
        <xdr:cNvSpPr>
          <a:spLocks noChangeShapeType="1"/>
        </xdr:cNvSpPr>
      </xdr:nvSpPr>
      <xdr:spPr bwMode="auto">
        <a:xfrm flipH="1" flipV="1">
          <a:off x="16040100" y="16848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40</xdr:row>
      <xdr:rowOff>0</xdr:rowOff>
    </xdr:from>
    <xdr:to>
      <xdr:col>5</xdr:col>
      <xdr:colOff>9525</xdr:colOff>
      <xdr:row>41</xdr:row>
      <xdr:rowOff>91440</xdr:rowOff>
    </xdr:to>
    <xdr:sp macro="" textlink="">
      <xdr:nvSpPr>
        <xdr:cNvPr id="419001" name="Rectángulo redondeado 1">
          <a:extLst>
            <a:ext uri="{FF2B5EF4-FFF2-40B4-BE49-F238E27FC236}">
              <a16:creationId xmlns:a16="http://schemas.microsoft.com/office/drawing/2014/main" id="{00000000-0008-0000-1700-0000B9640600}"/>
            </a:ext>
          </a:extLst>
        </xdr:cNvPr>
        <xdr:cNvSpPr>
          <a:spLocks noChangeArrowheads="1"/>
        </xdr:cNvSpPr>
      </xdr:nvSpPr>
      <xdr:spPr bwMode="auto">
        <a:xfrm>
          <a:off x="4086225" y="7191375"/>
          <a:ext cx="428625" cy="27622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4</xdr:col>
      <xdr:colOff>0</xdr:colOff>
      <xdr:row>42</xdr:row>
      <xdr:rowOff>11430</xdr:rowOff>
    </xdr:from>
    <xdr:to>
      <xdr:col>5</xdr:col>
      <xdr:colOff>9525</xdr:colOff>
      <xdr:row>43</xdr:row>
      <xdr:rowOff>112334</xdr:rowOff>
    </xdr:to>
    <xdr:sp macro="" textlink="">
      <xdr:nvSpPr>
        <xdr:cNvPr id="419002" name="Rectángulo redondeado 2">
          <a:extLst>
            <a:ext uri="{FF2B5EF4-FFF2-40B4-BE49-F238E27FC236}">
              <a16:creationId xmlns:a16="http://schemas.microsoft.com/office/drawing/2014/main" id="{00000000-0008-0000-1700-0000BA640600}"/>
            </a:ext>
          </a:extLst>
        </xdr:cNvPr>
        <xdr:cNvSpPr>
          <a:spLocks noChangeArrowheads="1"/>
        </xdr:cNvSpPr>
      </xdr:nvSpPr>
      <xdr:spPr bwMode="auto">
        <a:xfrm>
          <a:off x="4086225" y="7534275"/>
          <a:ext cx="428625" cy="28575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4</xdr:col>
      <xdr:colOff>0</xdr:colOff>
      <xdr:row>44</xdr:row>
      <xdr:rowOff>20955</xdr:rowOff>
    </xdr:from>
    <xdr:to>
      <xdr:col>5</xdr:col>
      <xdr:colOff>9525</xdr:colOff>
      <xdr:row>45</xdr:row>
      <xdr:rowOff>112395</xdr:rowOff>
    </xdr:to>
    <xdr:sp macro="" textlink="">
      <xdr:nvSpPr>
        <xdr:cNvPr id="419003" name="Rectángulo redondeado 3">
          <a:extLst>
            <a:ext uri="{FF2B5EF4-FFF2-40B4-BE49-F238E27FC236}">
              <a16:creationId xmlns:a16="http://schemas.microsoft.com/office/drawing/2014/main" id="{00000000-0008-0000-1700-0000BB640600}"/>
            </a:ext>
          </a:extLst>
        </xdr:cNvPr>
        <xdr:cNvSpPr>
          <a:spLocks noChangeArrowheads="1"/>
        </xdr:cNvSpPr>
      </xdr:nvSpPr>
      <xdr:spPr bwMode="auto">
        <a:xfrm>
          <a:off x="4086225" y="7867650"/>
          <a:ext cx="428625" cy="27622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200025</xdr:colOff>
      <xdr:row>49</xdr:row>
      <xdr:rowOff>75328</xdr:rowOff>
    </xdr:to>
    <xdr:sp macro="" textlink="">
      <xdr:nvSpPr>
        <xdr:cNvPr id="419004" name="Rectángulo redondeado 5">
          <a:extLst>
            <a:ext uri="{FF2B5EF4-FFF2-40B4-BE49-F238E27FC236}">
              <a16:creationId xmlns:a16="http://schemas.microsoft.com/office/drawing/2014/main" id="{00000000-0008-0000-1700-0000BC640600}"/>
            </a:ext>
          </a:extLst>
        </xdr:cNvPr>
        <xdr:cNvSpPr>
          <a:spLocks noChangeArrowheads="1"/>
        </xdr:cNvSpPr>
      </xdr:nvSpPr>
      <xdr:spPr bwMode="auto">
        <a:xfrm>
          <a:off x="4086225" y="8486775"/>
          <a:ext cx="200025" cy="26670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2</xdr:col>
      <xdr:colOff>2590800</xdr:colOff>
      <xdr:row>51</xdr:row>
      <xdr:rowOff>0</xdr:rowOff>
    </xdr:from>
    <xdr:to>
      <xdr:col>5</xdr:col>
      <xdr:colOff>9525</xdr:colOff>
      <xdr:row>52</xdr:row>
      <xdr:rowOff>91440</xdr:rowOff>
    </xdr:to>
    <xdr:sp macro="" textlink="">
      <xdr:nvSpPr>
        <xdr:cNvPr id="419005" name="Rectángulo redondeado 6">
          <a:extLst>
            <a:ext uri="{FF2B5EF4-FFF2-40B4-BE49-F238E27FC236}">
              <a16:creationId xmlns:a16="http://schemas.microsoft.com/office/drawing/2014/main" id="{00000000-0008-0000-1700-0000BD640600}"/>
            </a:ext>
          </a:extLst>
        </xdr:cNvPr>
        <xdr:cNvSpPr>
          <a:spLocks noChangeArrowheads="1"/>
        </xdr:cNvSpPr>
      </xdr:nvSpPr>
      <xdr:spPr bwMode="auto">
        <a:xfrm>
          <a:off x="3105150" y="8991600"/>
          <a:ext cx="1409700" cy="27622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E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122767</xdr:colOff>
      <xdr:row>13</xdr:row>
      <xdr:rowOff>1858433</xdr:rowOff>
    </xdr:from>
    <xdr:to>
      <xdr:col>44</xdr:col>
      <xdr:colOff>122767</xdr:colOff>
      <xdr:row>13</xdr:row>
      <xdr:rowOff>647700</xdr:rowOff>
    </xdr:to>
    <xdr:sp macro="" textlink="">
      <xdr:nvSpPr>
        <xdr:cNvPr id="551152" name="Line 46">
          <a:extLst>
            <a:ext uri="{FF2B5EF4-FFF2-40B4-BE49-F238E27FC236}">
              <a16:creationId xmlns:a16="http://schemas.microsoft.com/office/drawing/2014/main" id="{00000000-0008-0000-1800-0000F0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311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122767</xdr:colOff>
      <xdr:row>13</xdr:row>
      <xdr:rowOff>1858433</xdr:rowOff>
    </xdr:from>
    <xdr:to>
      <xdr:col>44</xdr:col>
      <xdr:colOff>122767</xdr:colOff>
      <xdr:row>13</xdr:row>
      <xdr:rowOff>647700</xdr:rowOff>
    </xdr:to>
    <xdr:sp macro="" textlink="">
      <xdr:nvSpPr>
        <xdr:cNvPr id="551153" name="Line 46">
          <a:extLst>
            <a:ext uri="{FF2B5EF4-FFF2-40B4-BE49-F238E27FC236}">
              <a16:creationId xmlns:a16="http://schemas.microsoft.com/office/drawing/2014/main" id="{00000000-0008-0000-1800-0000F1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311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122767</xdr:colOff>
      <xdr:row>13</xdr:row>
      <xdr:rowOff>1858433</xdr:rowOff>
    </xdr:from>
    <xdr:to>
      <xdr:col>44</xdr:col>
      <xdr:colOff>122767</xdr:colOff>
      <xdr:row>13</xdr:row>
      <xdr:rowOff>647700</xdr:rowOff>
    </xdr:to>
    <xdr:sp macro="" textlink="">
      <xdr:nvSpPr>
        <xdr:cNvPr id="551154" name="Line 46">
          <a:extLst>
            <a:ext uri="{FF2B5EF4-FFF2-40B4-BE49-F238E27FC236}">
              <a16:creationId xmlns:a16="http://schemas.microsoft.com/office/drawing/2014/main" id="{00000000-0008-0000-1800-0000F2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311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122767</xdr:colOff>
      <xdr:row>13</xdr:row>
      <xdr:rowOff>1858433</xdr:rowOff>
    </xdr:from>
    <xdr:to>
      <xdr:col>44</xdr:col>
      <xdr:colOff>122767</xdr:colOff>
      <xdr:row>13</xdr:row>
      <xdr:rowOff>647700</xdr:rowOff>
    </xdr:to>
    <xdr:sp macro="" textlink="">
      <xdr:nvSpPr>
        <xdr:cNvPr id="551155" name="Line 46">
          <a:extLst>
            <a:ext uri="{FF2B5EF4-FFF2-40B4-BE49-F238E27FC236}">
              <a16:creationId xmlns:a16="http://schemas.microsoft.com/office/drawing/2014/main" id="{00000000-0008-0000-1800-0000F3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311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122767</xdr:colOff>
      <xdr:row>17</xdr:row>
      <xdr:rowOff>1858433</xdr:rowOff>
    </xdr:from>
    <xdr:to>
      <xdr:col>44</xdr:col>
      <xdr:colOff>122767</xdr:colOff>
      <xdr:row>17</xdr:row>
      <xdr:rowOff>647700</xdr:rowOff>
    </xdr:to>
    <xdr:sp macro="" textlink="">
      <xdr:nvSpPr>
        <xdr:cNvPr id="551156" name="Line 46">
          <a:extLst>
            <a:ext uri="{FF2B5EF4-FFF2-40B4-BE49-F238E27FC236}">
              <a16:creationId xmlns:a16="http://schemas.microsoft.com/office/drawing/2014/main" id="{00000000-0008-0000-1800-0000F4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122767</xdr:colOff>
      <xdr:row>17</xdr:row>
      <xdr:rowOff>1858433</xdr:rowOff>
    </xdr:from>
    <xdr:to>
      <xdr:col>44</xdr:col>
      <xdr:colOff>122767</xdr:colOff>
      <xdr:row>17</xdr:row>
      <xdr:rowOff>647700</xdr:rowOff>
    </xdr:to>
    <xdr:sp macro="" textlink="">
      <xdr:nvSpPr>
        <xdr:cNvPr id="551157" name="Line 46">
          <a:extLst>
            <a:ext uri="{FF2B5EF4-FFF2-40B4-BE49-F238E27FC236}">
              <a16:creationId xmlns:a16="http://schemas.microsoft.com/office/drawing/2014/main" id="{00000000-0008-0000-1800-0000F5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122767</xdr:colOff>
      <xdr:row>17</xdr:row>
      <xdr:rowOff>1858433</xdr:rowOff>
    </xdr:from>
    <xdr:to>
      <xdr:col>44</xdr:col>
      <xdr:colOff>122767</xdr:colOff>
      <xdr:row>17</xdr:row>
      <xdr:rowOff>647700</xdr:rowOff>
    </xdr:to>
    <xdr:sp macro="" textlink="">
      <xdr:nvSpPr>
        <xdr:cNvPr id="551158" name="Line 46">
          <a:extLst>
            <a:ext uri="{FF2B5EF4-FFF2-40B4-BE49-F238E27FC236}">
              <a16:creationId xmlns:a16="http://schemas.microsoft.com/office/drawing/2014/main" id="{00000000-0008-0000-1800-0000F6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122767</xdr:colOff>
      <xdr:row>17</xdr:row>
      <xdr:rowOff>1858433</xdr:rowOff>
    </xdr:from>
    <xdr:to>
      <xdr:col>44</xdr:col>
      <xdr:colOff>122767</xdr:colOff>
      <xdr:row>17</xdr:row>
      <xdr:rowOff>647700</xdr:rowOff>
    </xdr:to>
    <xdr:sp macro="" textlink="">
      <xdr:nvSpPr>
        <xdr:cNvPr id="551159" name="Line 46">
          <a:extLst>
            <a:ext uri="{FF2B5EF4-FFF2-40B4-BE49-F238E27FC236}">
              <a16:creationId xmlns:a16="http://schemas.microsoft.com/office/drawing/2014/main" id="{00000000-0008-0000-1800-0000F7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122767</xdr:colOff>
      <xdr:row>12</xdr:row>
      <xdr:rowOff>1858433</xdr:rowOff>
    </xdr:from>
    <xdr:to>
      <xdr:col>46</xdr:col>
      <xdr:colOff>122767</xdr:colOff>
      <xdr:row>12</xdr:row>
      <xdr:rowOff>647700</xdr:rowOff>
    </xdr:to>
    <xdr:sp macro="" textlink="">
      <xdr:nvSpPr>
        <xdr:cNvPr id="551160" name="Line 46">
          <a:extLst>
            <a:ext uri="{FF2B5EF4-FFF2-40B4-BE49-F238E27FC236}">
              <a16:creationId xmlns:a16="http://schemas.microsoft.com/office/drawing/2014/main" id="{00000000-0008-0000-1800-0000F8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122767</xdr:colOff>
      <xdr:row>12</xdr:row>
      <xdr:rowOff>1858433</xdr:rowOff>
    </xdr:from>
    <xdr:to>
      <xdr:col>46</xdr:col>
      <xdr:colOff>122767</xdr:colOff>
      <xdr:row>12</xdr:row>
      <xdr:rowOff>647700</xdr:rowOff>
    </xdr:to>
    <xdr:sp macro="" textlink="">
      <xdr:nvSpPr>
        <xdr:cNvPr id="551161" name="Line 46">
          <a:extLst>
            <a:ext uri="{FF2B5EF4-FFF2-40B4-BE49-F238E27FC236}">
              <a16:creationId xmlns:a16="http://schemas.microsoft.com/office/drawing/2014/main" id="{00000000-0008-0000-1800-0000F9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122767</xdr:colOff>
      <xdr:row>12</xdr:row>
      <xdr:rowOff>1858433</xdr:rowOff>
    </xdr:from>
    <xdr:to>
      <xdr:col>46</xdr:col>
      <xdr:colOff>122767</xdr:colOff>
      <xdr:row>12</xdr:row>
      <xdr:rowOff>647700</xdr:rowOff>
    </xdr:to>
    <xdr:sp macro="" textlink="">
      <xdr:nvSpPr>
        <xdr:cNvPr id="551162" name="Line 46">
          <a:extLst>
            <a:ext uri="{FF2B5EF4-FFF2-40B4-BE49-F238E27FC236}">
              <a16:creationId xmlns:a16="http://schemas.microsoft.com/office/drawing/2014/main" id="{00000000-0008-0000-1800-0000FA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122767</xdr:colOff>
      <xdr:row>12</xdr:row>
      <xdr:rowOff>1858433</xdr:rowOff>
    </xdr:from>
    <xdr:to>
      <xdr:col>46</xdr:col>
      <xdr:colOff>122767</xdr:colOff>
      <xdr:row>12</xdr:row>
      <xdr:rowOff>647700</xdr:rowOff>
    </xdr:to>
    <xdr:sp macro="" textlink="">
      <xdr:nvSpPr>
        <xdr:cNvPr id="551163" name="Line 46">
          <a:extLst>
            <a:ext uri="{FF2B5EF4-FFF2-40B4-BE49-F238E27FC236}">
              <a16:creationId xmlns:a16="http://schemas.microsoft.com/office/drawing/2014/main" id="{00000000-0008-0000-1800-0000FB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131233</xdr:colOff>
      <xdr:row>12</xdr:row>
      <xdr:rowOff>1858433</xdr:rowOff>
    </xdr:from>
    <xdr:to>
      <xdr:col>53</xdr:col>
      <xdr:colOff>131233</xdr:colOff>
      <xdr:row>12</xdr:row>
      <xdr:rowOff>647700</xdr:rowOff>
    </xdr:to>
    <xdr:sp macro="" textlink="">
      <xdr:nvSpPr>
        <xdr:cNvPr id="551164" name="Line 46">
          <a:extLst>
            <a:ext uri="{FF2B5EF4-FFF2-40B4-BE49-F238E27FC236}">
              <a16:creationId xmlns:a16="http://schemas.microsoft.com/office/drawing/2014/main" id="{00000000-0008-0000-1800-0000FC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131233</xdr:colOff>
      <xdr:row>12</xdr:row>
      <xdr:rowOff>1858433</xdr:rowOff>
    </xdr:from>
    <xdr:to>
      <xdr:col>53</xdr:col>
      <xdr:colOff>131233</xdr:colOff>
      <xdr:row>12</xdr:row>
      <xdr:rowOff>647700</xdr:rowOff>
    </xdr:to>
    <xdr:sp macro="" textlink="">
      <xdr:nvSpPr>
        <xdr:cNvPr id="551165" name="Line 46">
          <a:extLst>
            <a:ext uri="{FF2B5EF4-FFF2-40B4-BE49-F238E27FC236}">
              <a16:creationId xmlns:a16="http://schemas.microsoft.com/office/drawing/2014/main" id="{00000000-0008-0000-1800-0000FD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131233</xdr:colOff>
      <xdr:row>12</xdr:row>
      <xdr:rowOff>1858433</xdr:rowOff>
    </xdr:from>
    <xdr:to>
      <xdr:col>53</xdr:col>
      <xdr:colOff>131233</xdr:colOff>
      <xdr:row>12</xdr:row>
      <xdr:rowOff>647700</xdr:rowOff>
    </xdr:to>
    <xdr:sp macro="" textlink="">
      <xdr:nvSpPr>
        <xdr:cNvPr id="551166" name="Line 46">
          <a:extLst>
            <a:ext uri="{FF2B5EF4-FFF2-40B4-BE49-F238E27FC236}">
              <a16:creationId xmlns:a16="http://schemas.microsoft.com/office/drawing/2014/main" id="{00000000-0008-0000-1800-0000FE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131233</xdr:colOff>
      <xdr:row>12</xdr:row>
      <xdr:rowOff>1858433</xdr:rowOff>
    </xdr:from>
    <xdr:to>
      <xdr:col>53</xdr:col>
      <xdr:colOff>131233</xdr:colOff>
      <xdr:row>12</xdr:row>
      <xdr:rowOff>647700</xdr:rowOff>
    </xdr:to>
    <xdr:sp macro="" textlink="">
      <xdr:nvSpPr>
        <xdr:cNvPr id="551167" name="Line 46">
          <a:extLst>
            <a:ext uri="{FF2B5EF4-FFF2-40B4-BE49-F238E27FC236}">
              <a16:creationId xmlns:a16="http://schemas.microsoft.com/office/drawing/2014/main" id="{00000000-0008-0000-1800-0000FF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6</xdr:row>
      <xdr:rowOff>1858433</xdr:rowOff>
    </xdr:from>
    <xdr:to>
      <xdr:col>50</xdr:col>
      <xdr:colOff>122767</xdr:colOff>
      <xdr:row>6</xdr:row>
      <xdr:rowOff>647700</xdr:rowOff>
    </xdr:to>
    <xdr:sp macro="" textlink="">
      <xdr:nvSpPr>
        <xdr:cNvPr id="551168" name="Line 46">
          <a:extLst>
            <a:ext uri="{FF2B5EF4-FFF2-40B4-BE49-F238E27FC236}">
              <a16:creationId xmlns:a16="http://schemas.microsoft.com/office/drawing/2014/main" id="{00000000-0008-0000-1800-000000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15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6</xdr:row>
      <xdr:rowOff>1858433</xdr:rowOff>
    </xdr:from>
    <xdr:to>
      <xdr:col>50</xdr:col>
      <xdr:colOff>122767</xdr:colOff>
      <xdr:row>6</xdr:row>
      <xdr:rowOff>647700</xdr:rowOff>
    </xdr:to>
    <xdr:sp macro="" textlink="">
      <xdr:nvSpPr>
        <xdr:cNvPr id="551169" name="Line 46">
          <a:extLst>
            <a:ext uri="{FF2B5EF4-FFF2-40B4-BE49-F238E27FC236}">
              <a16:creationId xmlns:a16="http://schemas.microsoft.com/office/drawing/2014/main" id="{00000000-0008-0000-1800-000001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15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6</xdr:row>
      <xdr:rowOff>1858433</xdr:rowOff>
    </xdr:from>
    <xdr:to>
      <xdr:col>50</xdr:col>
      <xdr:colOff>122767</xdr:colOff>
      <xdr:row>6</xdr:row>
      <xdr:rowOff>647700</xdr:rowOff>
    </xdr:to>
    <xdr:sp macro="" textlink="">
      <xdr:nvSpPr>
        <xdr:cNvPr id="551170" name="Line 46">
          <a:extLst>
            <a:ext uri="{FF2B5EF4-FFF2-40B4-BE49-F238E27FC236}">
              <a16:creationId xmlns:a16="http://schemas.microsoft.com/office/drawing/2014/main" id="{00000000-0008-0000-1800-000002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15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6</xdr:row>
      <xdr:rowOff>1858433</xdr:rowOff>
    </xdr:from>
    <xdr:to>
      <xdr:col>50</xdr:col>
      <xdr:colOff>122767</xdr:colOff>
      <xdr:row>6</xdr:row>
      <xdr:rowOff>647700</xdr:rowOff>
    </xdr:to>
    <xdr:sp macro="" textlink="">
      <xdr:nvSpPr>
        <xdr:cNvPr id="551171" name="Line 46">
          <a:extLst>
            <a:ext uri="{FF2B5EF4-FFF2-40B4-BE49-F238E27FC236}">
              <a16:creationId xmlns:a16="http://schemas.microsoft.com/office/drawing/2014/main" id="{00000000-0008-0000-1800-000003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15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9</xdr:row>
      <xdr:rowOff>1858433</xdr:rowOff>
    </xdr:from>
    <xdr:to>
      <xdr:col>50</xdr:col>
      <xdr:colOff>122767</xdr:colOff>
      <xdr:row>9</xdr:row>
      <xdr:rowOff>647700</xdr:rowOff>
    </xdr:to>
    <xdr:sp macro="" textlink="">
      <xdr:nvSpPr>
        <xdr:cNvPr id="551172" name="Line 46">
          <a:extLst>
            <a:ext uri="{FF2B5EF4-FFF2-40B4-BE49-F238E27FC236}">
              <a16:creationId xmlns:a16="http://schemas.microsoft.com/office/drawing/2014/main" id="{00000000-0008-0000-1800-000004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6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9</xdr:row>
      <xdr:rowOff>1858433</xdr:rowOff>
    </xdr:from>
    <xdr:to>
      <xdr:col>50</xdr:col>
      <xdr:colOff>122767</xdr:colOff>
      <xdr:row>9</xdr:row>
      <xdr:rowOff>647700</xdr:rowOff>
    </xdr:to>
    <xdr:sp macro="" textlink="">
      <xdr:nvSpPr>
        <xdr:cNvPr id="551173" name="Line 46">
          <a:extLst>
            <a:ext uri="{FF2B5EF4-FFF2-40B4-BE49-F238E27FC236}">
              <a16:creationId xmlns:a16="http://schemas.microsoft.com/office/drawing/2014/main" id="{00000000-0008-0000-1800-000005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6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9</xdr:row>
      <xdr:rowOff>1858433</xdr:rowOff>
    </xdr:from>
    <xdr:to>
      <xdr:col>50</xdr:col>
      <xdr:colOff>122767</xdr:colOff>
      <xdr:row>9</xdr:row>
      <xdr:rowOff>647700</xdr:rowOff>
    </xdr:to>
    <xdr:sp macro="" textlink="">
      <xdr:nvSpPr>
        <xdr:cNvPr id="551174" name="Line 46">
          <a:extLst>
            <a:ext uri="{FF2B5EF4-FFF2-40B4-BE49-F238E27FC236}">
              <a16:creationId xmlns:a16="http://schemas.microsoft.com/office/drawing/2014/main" id="{00000000-0008-0000-1800-000006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6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9</xdr:row>
      <xdr:rowOff>1858433</xdr:rowOff>
    </xdr:from>
    <xdr:to>
      <xdr:col>50</xdr:col>
      <xdr:colOff>122767</xdr:colOff>
      <xdr:row>9</xdr:row>
      <xdr:rowOff>647700</xdr:rowOff>
    </xdr:to>
    <xdr:sp macro="" textlink="">
      <xdr:nvSpPr>
        <xdr:cNvPr id="551175" name="Line 46">
          <a:extLst>
            <a:ext uri="{FF2B5EF4-FFF2-40B4-BE49-F238E27FC236}">
              <a16:creationId xmlns:a16="http://schemas.microsoft.com/office/drawing/2014/main" id="{00000000-0008-0000-1800-000007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6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10</xdr:row>
      <xdr:rowOff>1858433</xdr:rowOff>
    </xdr:from>
    <xdr:to>
      <xdr:col>50</xdr:col>
      <xdr:colOff>122767</xdr:colOff>
      <xdr:row>10</xdr:row>
      <xdr:rowOff>647700</xdr:rowOff>
    </xdr:to>
    <xdr:sp macro="" textlink="">
      <xdr:nvSpPr>
        <xdr:cNvPr id="551176" name="Line 46">
          <a:extLst>
            <a:ext uri="{FF2B5EF4-FFF2-40B4-BE49-F238E27FC236}">
              <a16:creationId xmlns:a16="http://schemas.microsoft.com/office/drawing/2014/main" id="{00000000-0008-0000-1800-000008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81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10</xdr:row>
      <xdr:rowOff>1858433</xdr:rowOff>
    </xdr:from>
    <xdr:to>
      <xdr:col>50</xdr:col>
      <xdr:colOff>122767</xdr:colOff>
      <xdr:row>10</xdr:row>
      <xdr:rowOff>647700</xdr:rowOff>
    </xdr:to>
    <xdr:sp macro="" textlink="">
      <xdr:nvSpPr>
        <xdr:cNvPr id="551177" name="Line 46">
          <a:extLst>
            <a:ext uri="{FF2B5EF4-FFF2-40B4-BE49-F238E27FC236}">
              <a16:creationId xmlns:a16="http://schemas.microsoft.com/office/drawing/2014/main" id="{00000000-0008-0000-1800-000009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81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10</xdr:row>
      <xdr:rowOff>1858433</xdr:rowOff>
    </xdr:from>
    <xdr:to>
      <xdr:col>50</xdr:col>
      <xdr:colOff>122767</xdr:colOff>
      <xdr:row>10</xdr:row>
      <xdr:rowOff>647700</xdr:rowOff>
    </xdr:to>
    <xdr:sp macro="" textlink="">
      <xdr:nvSpPr>
        <xdr:cNvPr id="551178" name="Line 46">
          <a:extLst>
            <a:ext uri="{FF2B5EF4-FFF2-40B4-BE49-F238E27FC236}">
              <a16:creationId xmlns:a16="http://schemas.microsoft.com/office/drawing/2014/main" id="{00000000-0008-0000-1800-00000A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81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10</xdr:row>
      <xdr:rowOff>1858433</xdr:rowOff>
    </xdr:from>
    <xdr:to>
      <xdr:col>50</xdr:col>
      <xdr:colOff>122767</xdr:colOff>
      <xdr:row>10</xdr:row>
      <xdr:rowOff>647700</xdr:rowOff>
    </xdr:to>
    <xdr:sp macro="" textlink="">
      <xdr:nvSpPr>
        <xdr:cNvPr id="551179" name="Line 46">
          <a:extLst>
            <a:ext uri="{FF2B5EF4-FFF2-40B4-BE49-F238E27FC236}">
              <a16:creationId xmlns:a16="http://schemas.microsoft.com/office/drawing/2014/main" id="{00000000-0008-0000-1800-00000B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81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7</xdr:row>
      <xdr:rowOff>1858433</xdr:rowOff>
    </xdr:from>
    <xdr:to>
      <xdr:col>50</xdr:col>
      <xdr:colOff>122767</xdr:colOff>
      <xdr:row>7</xdr:row>
      <xdr:rowOff>660400</xdr:rowOff>
    </xdr:to>
    <xdr:sp macro="" textlink="">
      <xdr:nvSpPr>
        <xdr:cNvPr id="551180" name="Line 46">
          <a:extLst>
            <a:ext uri="{FF2B5EF4-FFF2-40B4-BE49-F238E27FC236}">
              <a16:creationId xmlns:a16="http://schemas.microsoft.com/office/drawing/2014/main" id="{00000000-0008-0000-1800-00000C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32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7</xdr:row>
      <xdr:rowOff>1858433</xdr:rowOff>
    </xdr:from>
    <xdr:to>
      <xdr:col>50</xdr:col>
      <xdr:colOff>122767</xdr:colOff>
      <xdr:row>7</xdr:row>
      <xdr:rowOff>660400</xdr:rowOff>
    </xdr:to>
    <xdr:sp macro="" textlink="">
      <xdr:nvSpPr>
        <xdr:cNvPr id="551181" name="Line 46">
          <a:extLst>
            <a:ext uri="{FF2B5EF4-FFF2-40B4-BE49-F238E27FC236}">
              <a16:creationId xmlns:a16="http://schemas.microsoft.com/office/drawing/2014/main" id="{00000000-0008-0000-1800-00000D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32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7</xdr:row>
      <xdr:rowOff>1858433</xdr:rowOff>
    </xdr:from>
    <xdr:to>
      <xdr:col>50</xdr:col>
      <xdr:colOff>122767</xdr:colOff>
      <xdr:row>7</xdr:row>
      <xdr:rowOff>660400</xdr:rowOff>
    </xdr:to>
    <xdr:sp macro="" textlink="">
      <xdr:nvSpPr>
        <xdr:cNvPr id="551182" name="Line 46">
          <a:extLst>
            <a:ext uri="{FF2B5EF4-FFF2-40B4-BE49-F238E27FC236}">
              <a16:creationId xmlns:a16="http://schemas.microsoft.com/office/drawing/2014/main" id="{00000000-0008-0000-1800-00000E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32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7</xdr:row>
      <xdr:rowOff>1858433</xdr:rowOff>
    </xdr:from>
    <xdr:to>
      <xdr:col>50</xdr:col>
      <xdr:colOff>122767</xdr:colOff>
      <xdr:row>7</xdr:row>
      <xdr:rowOff>660400</xdr:rowOff>
    </xdr:to>
    <xdr:sp macro="" textlink="">
      <xdr:nvSpPr>
        <xdr:cNvPr id="551183" name="Line 46">
          <a:extLst>
            <a:ext uri="{FF2B5EF4-FFF2-40B4-BE49-F238E27FC236}">
              <a16:creationId xmlns:a16="http://schemas.microsoft.com/office/drawing/2014/main" id="{00000000-0008-0000-1800-00000F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32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10</xdr:row>
      <xdr:rowOff>1858433</xdr:rowOff>
    </xdr:from>
    <xdr:to>
      <xdr:col>50</xdr:col>
      <xdr:colOff>122767</xdr:colOff>
      <xdr:row>10</xdr:row>
      <xdr:rowOff>647700</xdr:rowOff>
    </xdr:to>
    <xdr:sp macro="" textlink="">
      <xdr:nvSpPr>
        <xdr:cNvPr id="551184" name="Line 46">
          <a:extLst>
            <a:ext uri="{FF2B5EF4-FFF2-40B4-BE49-F238E27FC236}">
              <a16:creationId xmlns:a16="http://schemas.microsoft.com/office/drawing/2014/main" id="{00000000-0008-0000-1800-000010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81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10</xdr:row>
      <xdr:rowOff>1858433</xdr:rowOff>
    </xdr:from>
    <xdr:to>
      <xdr:col>50</xdr:col>
      <xdr:colOff>122767</xdr:colOff>
      <xdr:row>10</xdr:row>
      <xdr:rowOff>647700</xdr:rowOff>
    </xdr:to>
    <xdr:sp macro="" textlink="">
      <xdr:nvSpPr>
        <xdr:cNvPr id="551185" name="Line 46">
          <a:extLst>
            <a:ext uri="{FF2B5EF4-FFF2-40B4-BE49-F238E27FC236}">
              <a16:creationId xmlns:a16="http://schemas.microsoft.com/office/drawing/2014/main" id="{00000000-0008-0000-1800-000011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81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10</xdr:row>
      <xdr:rowOff>1858433</xdr:rowOff>
    </xdr:from>
    <xdr:to>
      <xdr:col>50</xdr:col>
      <xdr:colOff>122767</xdr:colOff>
      <xdr:row>10</xdr:row>
      <xdr:rowOff>647700</xdr:rowOff>
    </xdr:to>
    <xdr:sp macro="" textlink="">
      <xdr:nvSpPr>
        <xdr:cNvPr id="551186" name="Line 46">
          <a:extLst>
            <a:ext uri="{FF2B5EF4-FFF2-40B4-BE49-F238E27FC236}">
              <a16:creationId xmlns:a16="http://schemas.microsoft.com/office/drawing/2014/main" id="{00000000-0008-0000-1800-000012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81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10</xdr:row>
      <xdr:rowOff>1858433</xdr:rowOff>
    </xdr:from>
    <xdr:to>
      <xdr:col>50</xdr:col>
      <xdr:colOff>122767</xdr:colOff>
      <xdr:row>10</xdr:row>
      <xdr:rowOff>647700</xdr:rowOff>
    </xdr:to>
    <xdr:sp macro="" textlink="">
      <xdr:nvSpPr>
        <xdr:cNvPr id="551187" name="Line 46">
          <a:extLst>
            <a:ext uri="{FF2B5EF4-FFF2-40B4-BE49-F238E27FC236}">
              <a16:creationId xmlns:a16="http://schemas.microsoft.com/office/drawing/2014/main" id="{00000000-0008-0000-1800-000013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81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9</xdr:row>
      <xdr:rowOff>1858433</xdr:rowOff>
    </xdr:from>
    <xdr:to>
      <xdr:col>50</xdr:col>
      <xdr:colOff>122767</xdr:colOff>
      <xdr:row>9</xdr:row>
      <xdr:rowOff>647700</xdr:rowOff>
    </xdr:to>
    <xdr:sp macro="" textlink="">
      <xdr:nvSpPr>
        <xdr:cNvPr id="551188" name="Line 46">
          <a:extLst>
            <a:ext uri="{FF2B5EF4-FFF2-40B4-BE49-F238E27FC236}">
              <a16:creationId xmlns:a16="http://schemas.microsoft.com/office/drawing/2014/main" id="{00000000-0008-0000-1800-000014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6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9</xdr:row>
      <xdr:rowOff>1858433</xdr:rowOff>
    </xdr:from>
    <xdr:to>
      <xdr:col>50</xdr:col>
      <xdr:colOff>122767</xdr:colOff>
      <xdr:row>9</xdr:row>
      <xdr:rowOff>647700</xdr:rowOff>
    </xdr:to>
    <xdr:sp macro="" textlink="">
      <xdr:nvSpPr>
        <xdr:cNvPr id="551189" name="Line 46">
          <a:extLst>
            <a:ext uri="{FF2B5EF4-FFF2-40B4-BE49-F238E27FC236}">
              <a16:creationId xmlns:a16="http://schemas.microsoft.com/office/drawing/2014/main" id="{00000000-0008-0000-1800-000015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6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9</xdr:row>
      <xdr:rowOff>1858433</xdr:rowOff>
    </xdr:from>
    <xdr:to>
      <xdr:col>50</xdr:col>
      <xdr:colOff>122767</xdr:colOff>
      <xdr:row>9</xdr:row>
      <xdr:rowOff>647700</xdr:rowOff>
    </xdr:to>
    <xdr:sp macro="" textlink="">
      <xdr:nvSpPr>
        <xdr:cNvPr id="551190" name="Line 46">
          <a:extLst>
            <a:ext uri="{FF2B5EF4-FFF2-40B4-BE49-F238E27FC236}">
              <a16:creationId xmlns:a16="http://schemas.microsoft.com/office/drawing/2014/main" id="{00000000-0008-0000-1800-000016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6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9</xdr:row>
      <xdr:rowOff>1858433</xdr:rowOff>
    </xdr:from>
    <xdr:to>
      <xdr:col>50</xdr:col>
      <xdr:colOff>122767</xdr:colOff>
      <xdr:row>9</xdr:row>
      <xdr:rowOff>647700</xdr:rowOff>
    </xdr:to>
    <xdr:sp macro="" textlink="">
      <xdr:nvSpPr>
        <xdr:cNvPr id="551191" name="Line 46">
          <a:extLst>
            <a:ext uri="{FF2B5EF4-FFF2-40B4-BE49-F238E27FC236}">
              <a16:creationId xmlns:a16="http://schemas.microsoft.com/office/drawing/2014/main" id="{00000000-0008-0000-1800-000017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6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122767</xdr:colOff>
      <xdr:row>6</xdr:row>
      <xdr:rowOff>1858433</xdr:rowOff>
    </xdr:from>
    <xdr:to>
      <xdr:col>57</xdr:col>
      <xdr:colOff>122767</xdr:colOff>
      <xdr:row>6</xdr:row>
      <xdr:rowOff>647700</xdr:rowOff>
    </xdr:to>
    <xdr:sp macro="" textlink="">
      <xdr:nvSpPr>
        <xdr:cNvPr id="551192" name="Line 46">
          <a:extLst>
            <a:ext uri="{FF2B5EF4-FFF2-40B4-BE49-F238E27FC236}">
              <a16:creationId xmlns:a16="http://schemas.microsoft.com/office/drawing/2014/main" id="{00000000-0008-0000-1800-000018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15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122767</xdr:colOff>
      <xdr:row>6</xdr:row>
      <xdr:rowOff>1858433</xdr:rowOff>
    </xdr:from>
    <xdr:to>
      <xdr:col>57</xdr:col>
      <xdr:colOff>122767</xdr:colOff>
      <xdr:row>6</xdr:row>
      <xdr:rowOff>647700</xdr:rowOff>
    </xdr:to>
    <xdr:sp macro="" textlink="">
      <xdr:nvSpPr>
        <xdr:cNvPr id="551193" name="Line 46">
          <a:extLst>
            <a:ext uri="{FF2B5EF4-FFF2-40B4-BE49-F238E27FC236}">
              <a16:creationId xmlns:a16="http://schemas.microsoft.com/office/drawing/2014/main" id="{00000000-0008-0000-1800-000019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15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122767</xdr:colOff>
      <xdr:row>6</xdr:row>
      <xdr:rowOff>1858433</xdr:rowOff>
    </xdr:from>
    <xdr:to>
      <xdr:col>57</xdr:col>
      <xdr:colOff>122767</xdr:colOff>
      <xdr:row>6</xdr:row>
      <xdr:rowOff>647700</xdr:rowOff>
    </xdr:to>
    <xdr:sp macro="" textlink="">
      <xdr:nvSpPr>
        <xdr:cNvPr id="551194" name="Line 46">
          <a:extLst>
            <a:ext uri="{FF2B5EF4-FFF2-40B4-BE49-F238E27FC236}">
              <a16:creationId xmlns:a16="http://schemas.microsoft.com/office/drawing/2014/main" id="{00000000-0008-0000-1800-00001A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15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122767</xdr:colOff>
      <xdr:row>6</xdr:row>
      <xdr:rowOff>1858433</xdr:rowOff>
    </xdr:from>
    <xdr:to>
      <xdr:col>57</xdr:col>
      <xdr:colOff>122767</xdr:colOff>
      <xdr:row>6</xdr:row>
      <xdr:rowOff>647700</xdr:rowOff>
    </xdr:to>
    <xdr:sp macro="" textlink="">
      <xdr:nvSpPr>
        <xdr:cNvPr id="551195" name="Line 46">
          <a:extLst>
            <a:ext uri="{FF2B5EF4-FFF2-40B4-BE49-F238E27FC236}">
              <a16:creationId xmlns:a16="http://schemas.microsoft.com/office/drawing/2014/main" id="{00000000-0008-0000-1800-00001B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15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122767</xdr:colOff>
      <xdr:row>9</xdr:row>
      <xdr:rowOff>1858433</xdr:rowOff>
    </xdr:from>
    <xdr:to>
      <xdr:col>57</xdr:col>
      <xdr:colOff>122767</xdr:colOff>
      <xdr:row>9</xdr:row>
      <xdr:rowOff>647700</xdr:rowOff>
    </xdr:to>
    <xdr:sp macro="" textlink="">
      <xdr:nvSpPr>
        <xdr:cNvPr id="551196" name="Line 46">
          <a:extLst>
            <a:ext uri="{FF2B5EF4-FFF2-40B4-BE49-F238E27FC236}">
              <a16:creationId xmlns:a16="http://schemas.microsoft.com/office/drawing/2014/main" id="{00000000-0008-0000-1800-00001C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6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122767</xdr:colOff>
      <xdr:row>9</xdr:row>
      <xdr:rowOff>1858433</xdr:rowOff>
    </xdr:from>
    <xdr:to>
      <xdr:col>57</xdr:col>
      <xdr:colOff>122767</xdr:colOff>
      <xdr:row>9</xdr:row>
      <xdr:rowOff>647700</xdr:rowOff>
    </xdr:to>
    <xdr:sp macro="" textlink="">
      <xdr:nvSpPr>
        <xdr:cNvPr id="551197" name="Line 46">
          <a:extLst>
            <a:ext uri="{FF2B5EF4-FFF2-40B4-BE49-F238E27FC236}">
              <a16:creationId xmlns:a16="http://schemas.microsoft.com/office/drawing/2014/main" id="{00000000-0008-0000-1800-00001D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6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122767</xdr:colOff>
      <xdr:row>9</xdr:row>
      <xdr:rowOff>1858433</xdr:rowOff>
    </xdr:from>
    <xdr:to>
      <xdr:col>57</xdr:col>
      <xdr:colOff>122767</xdr:colOff>
      <xdr:row>9</xdr:row>
      <xdr:rowOff>647700</xdr:rowOff>
    </xdr:to>
    <xdr:sp macro="" textlink="">
      <xdr:nvSpPr>
        <xdr:cNvPr id="551198" name="Line 46">
          <a:extLst>
            <a:ext uri="{FF2B5EF4-FFF2-40B4-BE49-F238E27FC236}">
              <a16:creationId xmlns:a16="http://schemas.microsoft.com/office/drawing/2014/main" id="{00000000-0008-0000-1800-00001E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6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122767</xdr:colOff>
      <xdr:row>9</xdr:row>
      <xdr:rowOff>1858433</xdr:rowOff>
    </xdr:from>
    <xdr:to>
      <xdr:col>57</xdr:col>
      <xdr:colOff>122767</xdr:colOff>
      <xdr:row>9</xdr:row>
      <xdr:rowOff>647700</xdr:rowOff>
    </xdr:to>
    <xdr:sp macro="" textlink="">
      <xdr:nvSpPr>
        <xdr:cNvPr id="551199" name="Line 46">
          <a:extLst>
            <a:ext uri="{FF2B5EF4-FFF2-40B4-BE49-F238E27FC236}">
              <a16:creationId xmlns:a16="http://schemas.microsoft.com/office/drawing/2014/main" id="{00000000-0008-0000-1800-00001F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6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122767</xdr:colOff>
      <xdr:row>11</xdr:row>
      <xdr:rowOff>1858433</xdr:rowOff>
    </xdr:from>
    <xdr:to>
      <xdr:col>32</xdr:col>
      <xdr:colOff>122767</xdr:colOff>
      <xdr:row>11</xdr:row>
      <xdr:rowOff>647700</xdr:rowOff>
    </xdr:to>
    <xdr:sp macro="" textlink="">
      <xdr:nvSpPr>
        <xdr:cNvPr id="2" name="Line 46">
          <a:extLst>
            <a:ext uri="{FF2B5EF4-FFF2-40B4-BE49-F238E27FC236}">
              <a16:creationId xmlns:a16="http://schemas.microsoft.com/office/drawing/2014/main" id="{696E6F3A-2417-B847-84ED-F18049D55ED5}"/>
            </a:ext>
          </a:extLst>
        </xdr:cNvPr>
        <xdr:cNvSpPr>
          <a:spLocks noChangeShapeType="1"/>
        </xdr:cNvSpPr>
      </xdr:nvSpPr>
      <xdr:spPr bwMode="auto">
        <a:xfrm flipH="1" flipV="1">
          <a:off x="12060767" y="20235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122767</xdr:colOff>
      <xdr:row>11</xdr:row>
      <xdr:rowOff>1858433</xdr:rowOff>
    </xdr:from>
    <xdr:to>
      <xdr:col>32</xdr:col>
      <xdr:colOff>122767</xdr:colOff>
      <xdr:row>11</xdr:row>
      <xdr:rowOff>647700</xdr:rowOff>
    </xdr:to>
    <xdr:sp macro="" textlink="">
      <xdr:nvSpPr>
        <xdr:cNvPr id="3" name="Line 46">
          <a:extLst>
            <a:ext uri="{FF2B5EF4-FFF2-40B4-BE49-F238E27FC236}">
              <a16:creationId xmlns:a16="http://schemas.microsoft.com/office/drawing/2014/main" id="{766EAEDE-E006-504A-998A-132B1F11D371}"/>
            </a:ext>
          </a:extLst>
        </xdr:cNvPr>
        <xdr:cNvSpPr>
          <a:spLocks noChangeShapeType="1"/>
        </xdr:cNvSpPr>
      </xdr:nvSpPr>
      <xdr:spPr bwMode="auto">
        <a:xfrm flipH="1" flipV="1">
          <a:off x="12060767" y="20235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122767</xdr:colOff>
      <xdr:row>10</xdr:row>
      <xdr:rowOff>1858433</xdr:rowOff>
    </xdr:from>
    <xdr:to>
      <xdr:col>32</xdr:col>
      <xdr:colOff>122767</xdr:colOff>
      <xdr:row>10</xdr:row>
      <xdr:rowOff>647700</xdr:rowOff>
    </xdr:to>
    <xdr:sp macro="" textlink="">
      <xdr:nvSpPr>
        <xdr:cNvPr id="4" name="Line 46">
          <a:extLst>
            <a:ext uri="{FF2B5EF4-FFF2-40B4-BE49-F238E27FC236}">
              <a16:creationId xmlns:a16="http://schemas.microsoft.com/office/drawing/2014/main" id="{76E9322D-E276-F54F-9198-22E810628F49}"/>
            </a:ext>
          </a:extLst>
        </xdr:cNvPr>
        <xdr:cNvSpPr>
          <a:spLocks noChangeShapeType="1"/>
        </xdr:cNvSpPr>
      </xdr:nvSpPr>
      <xdr:spPr bwMode="auto">
        <a:xfrm flipH="1" flipV="1">
          <a:off x="12060767" y="18584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122767</xdr:colOff>
      <xdr:row>10</xdr:row>
      <xdr:rowOff>1858433</xdr:rowOff>
    </xdr:from>
    <xdr:to>
      <xdr:col>32</xdr:col>
      <xdr:colOff>122767</xdr:colOff>
      <xdr:row>10</xdr:row>
      <xdr:rowOff>647700</xdr:rowOff>
    </xdr:to>
    <xdr:sp macro="" textlink="">
      <xdr:nvSpPr>
        <xdr:cNvPr id="5" name="Line 46">
          <a:extLst>
            <a:ext uri="{FF2B5EF4-FFF2-40B4-BE49-F238E27FC236}">
              <a16:creationId xmlns:a16="http://schemas.microsoft.com/office/drawing/2014/main" id="{A7F70FAF-1B25-B649-B5E1-7ABD131BC95A}"/>
            </a:ext>
          </a:extLst>
        </xdr:cNvPr>
        <xdr:cNvSpPr>
          <a:spLocks noChangeShapeType="1"/>
        </xdr:cNvSpPr>
      </xdr:nvSpPr>
      <xdr:spPr bwMode="auto">
        <a:xfrm flipH="1" flipV="1">
          <a:off x="12060767" y="18584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122767</xdr:colOff>
      <xdr:row>11</xdr:row>
      <xdr:rowOff>1858433</xdr:rowOff>
    </xdr:from>
    <xdr:to>
      <xdr:col>32</xdr:col>
      <xdr:colOff>122767</xdr:colOff>
      <xdr:row>11</xdr:row>
      <xdr:rowOff>647700</xdr:rowOff>
    </xdr:to>
    <xdr:sp macro="" textlink="">
      <xdr:nvSpPr>
        <xdr:cNvPr id="6" name="Line 46">
          <a:extLst>
            <a:ext uri="{FF2B5EF4-FFF2-40B4-BE49-F238E27FC236}">
              <a16:creationId xmlns:a16="http://schemas.microsoft.com/office/drawing/2014/main" id="{DC02892C-F7F4-2E45-B055-A25B3571F659}"/>
            </a:ext>
          </a:extLst>
        </xdr:cNvPr>
        <xdr:cNvSpPr>
          <a:spLocks noChangeShapeType="1"/>
        </xdr:cNvSpPr>
      </xdr:nvSpPr>
      <xdr:spPr bwMode="auto">
        <a:xfrm flipH="1" flipV="1">
          <a:off x="12060767" y="20235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122767</xdr:colOff>
      <xdr:row>11</xdr:row>
      <xdr:rowOff>1858433</xdr:rowOff>
    </xdr:from>
    <xdr:to>
      <xdr:col>32</xdr:col>
      <xdr:colOff>122767</xdr:colOff>
      <xdr:row>11</xdr:row>
      <xdr:rowOff>647700</xdr:rowOff>
    </xdr:to>
    <xdr:sp macro="" textlink="">
      <xdr:nvSpPr>
        <xdr:cNvPr id="7" name="Line 46">
          <a:extLst>
            <a:ext uri="{FF2B5EF4-FFF2-40B4-BE49-F238E27FC236}">
              <a16:creationId xmlns:a16="http://schemas.microsoft.com/office/drawing/2014/main" id="{4D7DC20B-965F-EA49-BD67-BC10B694120A}"/>
            </a:ext>
          </a:extLst>
        </xdr:cNvPr>
        <xdr:cNvSpPr>
          <a:spLocks noChangeShapeType="1"/>
        </xdr:cNvSpPr>
      </xdr:nvSpPr>
      <xdr:spPr bwMode="auto">
        <a:xfrm flipH="1" flipV="1">
          <a:off x="12060767" y="20235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122767</xdr:colOff>
      <xdr:row>10</xdr:row>
      <xdr:rowOff>1858433</xdr:rowOff>
    </xdr:from>
    <xdr:to>
      <xdr:col>32</xdr:col>
      <xdr:colOff>122767</xdr:colOff>
      <xdr:row>10</xdr:row>
      <xdr:rowOff>647700</xdr:rowOff>
    </xdr:to>
    <xdr:sp macro="" textlink="">
      <xdr:nvSpPr>
        <xdr:cNvPr id="8" name="Line 46">
          <a:extLst>
            <a:ext uri="{FF2B5EF4-FFF2-40B4-BE49-F238E27FC236}">
              <a16:creationId xmlns:a16="http://schemas.microsoft.com/office/drawing/2014/main" id="{2B5F55A9-74B5-384A-8638-7985AD213C74}"/>
            </a:ext>
          </a:extLst>
        </xdr:cNvPr>
        <xdr:cNvSpPr>
          <a:spLocks noChangeShapeType="1"/>
        </xdr:cNvSpPr>
      </xdr:nvSpPr>
      <xdr:spPr bwMode="auto">
        <a:xfrm flipH="1" flipV="1">
          <a:off x="12060767" y="18584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122767</xdr:colOff>
      <xdr:row>10</xdr:row>
      <xdr:rowOff>1858433</xdr:rowOff>
    </xdr:from>
    <xdr:to>
      <xdr:col>32</xdr:col>
      <xdr:colOff>122767</xdr:colOff>
      <xdr:row>10</xdr:row>
      <xdr:rowOff>647700</xdr:rowOff>
    </xdr:to>
    <xdr:sp macro="" textlink="">
      <xdr:nvSpPr>
        <xdr:cNvPr id="9" name="Line 46">
          <a:extLst>
            <a:ext uri="{FF2B5EF4-FFF2-40B4-BE49-F238E27FC236}">
              <a16:creationId xmlns:a16="http://schemas.microsoft.com/office/drawing/2014/main" id="{91ACE778-DD0E-C143-9EF0-9494F20C1DF1}"/>
            </a:ext>
          </a:extLst>
        </xdr:cNvPr>
        <xdr:cNvSpPr>
          <a:spLocks noChangeShapeType="1"/>
        </xdr:cNvSpPr>
      </xdr:nvSpPr>
      <xdr:spPr bwMode="auto">
        <a:xfrm flipH="1" flipV="1">
          <a:off x="12060767" y="18584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122767</xdr:colOff>
      <xdr:row>11</xdr:row>
      <xdr:rowOff>1858433</xdr:rowOff>
    </xdr:from>
    <xdr:to>
      <xdr:col>32</xdr:col>
      <xdr:colOff>122767</xdr:colOff>
      <xdr:row>11</xdr:row>
      <xdr:rowOff>647700</xdr:rowOff>
    </xdr:to>
    <xdr:sp macro="" textlink="">
      <xdr:nvSpPr>
        <xdr:cNvPr id="10" name="Line 46">
          <a:extLst>
            <a:ext uri="{FF2B5EF4-FFF2-40B4-BE49-F238E27FC236}">
              <a16:creationId xmlns:a16="http://schemas.microsoft.com/office/drawing/2014/main" id="{1D77A175-FC65-4247-BB6E-EC707969CC22}"/>
            </a:ext>
          </a:extLst>
        </xdr:cNvPr>
        <xdr:cNvSpPr>
          <a:spLocks noChangeShapeType="1"/>
        </xdr:cNvSpPr>
      </xdr:nvSpPr>
      <xdr:spPr bwMode="auto">
        <a:xfrm flipH="1" flipV="1">
          <a:off x="12060767" y="20235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122767</xdr:colOff>
      <xdr:row>11</xdr:row>
      <xdr:rowOff>1858433</xdr:rowOff>
    </xdr:from>
    <xdr:to>
      <xdr:col>32</xdr:col>
      <xdr:colOff>122767</xdr:colOff>
      <xdr:row>11</xdr:row>
      <xdr:rowOff>647700</xdr:rowOff>
    </xdr:to>
    <xdr:sp macro="" textlink="">
      <xdr:nvSpPr>
        <xdr:cNvPr id="11" name="Line 46">
          <a:extLst>
            <a:ext uri="{FF2B5EF4-FFF2-40B4-BE49-F238E27FC236}">
              <a16:creationId xmlns:a16="http://schemas.microsoft.com/office/drawing/2014/main" id="{82B67555-0E01-EA4E-9E3F-D8A8B5257721}"/>
            </a:ext>
          </a:extLst>
        </xdr:cNvPr>
        <xdr:cNvSpPr>
          <a:spLocks noChangeShapeType="1"/>
        </xdr:cNvSpPr>
      </xdr:nvSpPr>
      <xdr:spPr bwMode="auto">
        <a:xfrm flipH="1" flipV="1">
          <a:off x="12060767" y="20235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122767</xdr:colOff>
      <xdr:row>10</xdr:row>
      <xdr:rowOff>1858433</xdr:rowOff>
    </xdr:from>
    <xdr:to>
      <xdr:col>32</xdr:col>
      <xdr:colOff>122767</xdr:colOff>
      <xdr:row>10</xdr:row>
      <xdr:rowOff>647700</xdr:rowOff>
    </xdr:to>
    <xdr:sp macro="" textlink="">
      <xdr:nvSpPr>
        <xdr:cNvPr id="12" name="Line 46">
          <a:extLst>
            <a:ext uri="{FF2B5EF4-FFF2-40B4-BE49-F238E27FC236}">
              <a16:creationId xmlns:a16="http://schemas.microsoft.com/office/drawing/2014/main" id="{E73BFEF0-E75C-F142-9546-A5C1F9C7BDA3}"/>
            </a:ext>
          </a:extLst>
        </xdr:cNvPr>
        <xdr:cNvSpPr>
          <a:spLocks noChangeShapeType="1"/>
        </xdr:cNvSpPr>
      </xdr:nvSpPr>
      <xdr:spPr bwMode="auto">
        <a:xfrm flipH="1" flipV="1">
          <a:off x="12060767" y="18584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122767</xdr:colOff>
      <xdr:row>10</xdr:row>
      <xdr:rowOff>1858433</xdr:rowOff>
    </xdr:from>
    <xdr:to>
      <xdr:col>32</xdr:col>
      <xdr:colOff>122767</xdr:colOff>
      <xdr:row>10</xdr:row>
      <xdr:rowOff>647700</xdr:rowOff>
    </xdr:to>
    <xdr:sp macro="" textlink="">
      <xdr:nvSpPr>
        <xdr:cNvPr id="13" name="Line 46">
          <a:extLst>
            <a:ext uri="{FF2B5EF4-FFF2-40B4-BE49-F238E27FC236}">
              <a16:creationId xmlns:a16="http://schemas.microsoft.com/office/drawing/2014/main" id="{60DCDB3A-7D74-674D-A95D-BBE432C4A9E0}"/>
            </a:ext>
          </a:extLst>
        </xdr:cNvPr>
        <xdr:cNvSpPr>
          <a:spLocks noChangeShapeType="1"/>
        </xdr:cNvSpPr>
      </xdr:nvSpPr>
      <xdr:spPr bwMode="auto">
        <a:xfrm flipH="1" flipV="1">
          <a:off x="12060767" y="18584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122767</xdr:colOff>
      <xdr:row>11</xdr:row>
      <xdr:rowOff>1858433</xdr:rowOff>
    </xdr:from>
    <xdr:to>
      <xdr:col>32</xdr:col>
      <xdr:colOff>122767</xdr:colOff>
      <xdr:row>11</xdr:row>
      <xdr:rowOff>647700</xdr:rowOff>
    </xdr:to>
    <xdr:sp macro="" textlink="">
      <xdr:nvSpPr>
        <xdr:cNvPr id="14" name="Line 46">
          <a:extLst>
            <a:ext uri="{FF2B5EF4-FFF2-40B4-BE49-F238E27FC236}">
              <a16:creationId xmlns:a16="http://schemas.microsoft.com/office/drawing/2014/main" id="{45D83730-469B-884B-9960-463ABC7017CF}"/>
            </a:ext>
          </a:extLst>
        </xdr:cNvPr>
        <xdr:cNvSpPr>
          <a:spLocks noChangeShapeType="1"/>
        </xdr:cNvSpPr>
      </xdr:nvSpPr>
      <xdr:spPr bwMode="auto">
        <a:xfrm flipH="1" flipV="1">
          <a:off x="12060767" y="20235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122767</xdr:colOff>
      <xdr:row>11</xdr:row>
      <xdr:rowOff>1858433</xdr:rowOff>
    </xdr:from>
    <xdr:to>
      <xdr:col>32</xdr:col>
      <xdr:colOff>122767</xdr:colOff>
      <xdr:row>11</xdr:row>
      <xdr:rowOff>647700</xdr:rowOff>
    </xdr:to>
    <xdr:sp macro="" textlink="">
      <xdr:nvSpPr>
        <xdr:cNvPr id="15" name="Line 46">
          <a:extLst>
            <a:ext uri="{FF2B5EF4-FFF2-40B4-BE49-F238E27FC236}">
              <a16:creationId xmlns:a16="http://schemas.microsoft.com/office/drawing/2014/main" id="{4F4D3FAD-22B6-0243-95D1-0641F3CB081A}"/>
            </a:ext>
          </a:extLst>
        </xdr:cNvPr>
        <xdr:cNvSpPr>
          <a:spLocks noChangeShapeType="1"/>
        </xdr:cNvSpPr>
      </xdr:nvSpPr>
      <xdr:spPr bwMode="auto">
        <a:xfrm flipH="1" flipV="1">
          <a:off x="12060767" y="20235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122767</xdr:colOff>
      <xdr:row>10</xdr:row>
      <xdr:rowOff>1858433</xdr:rowOff>
    </xdr:from>
    <xdr:to>
      <xdr:col>32</xdr:col>
      <xdr:colOff>122767</xdr:colOff>
      <xdr:row>10</xdr:row>
      <xdr:rowOff>647700</xdr:rowOff>
    </xdr:to>
    <xdr:sp macro="" textlink="">
      <xdr:nvSpPr>
        <xdr:cNvPr id="16" name="Line 46">
          <a:extLst>
            <a:ext uri="{FF2B5EF4-FFF2-40B4-BE49-F238E27FC236}">
              <a16:creationId xmlns:a16="http://schemas.microsoft.com/office/drawing/2014/main" id="{5FBE8201-AF6E-764B-8B01-8FFE470EB660}"/>
            </a:ext>
          </a:extLst>
        </xdr:cNvPr>
        <xdr:cNvSpPr>
          <a:spLocks noChangeShapeType="1"/>
        </xdr:cNvSpPr>
      </xdr:nvSpPr>
      <xdr:spPr bwMode="auto">
        <a:xfrm flipH="1" flipV="1">
          <a:off x="12060767" y="18584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122767</xdr:colOff>
      <xdr:row>10</xdr:row>
      <xdr:rowOff>1858433</xdr:rowOff>
    </xdr:from>
    <xdr:to>
      <xdr:col>32</xdr:col>
      <xdr:colOff>122767</xdr:colOff>
      <xdr:row>10</xdr:row>
      <xdr:rowOff>647700</xdr:rowOff>
    </xdr:to>
    <xdr:sp macro="" textlink="">
      <xdr:nvSpPr>
        <xdr:cNvPr id="17" name="Line 46">
          <a:extLst>
            <a:ext uri="{FF2B5EF4-FFF2-40B4-BE49-F238E27FC236}">
              <a16:creationId xmlns:a16="http://schemas.microsoft.com/office/drawing/2014/main" id="{9DA7A506-51A9-6440-A9E9-296294539816}"/>
            </a:ext>
          </a:extLst>
        </xdr:cNvPr>
        <xdr:cNvSpPr>
          <a:spLocks noChangeShapeType="1"/>
        </xdr:cNvSpPr>
      </xdr:nvSpPr>
      <xdr:spPr bwMode="auto">
        <a:xfrm flipH="1" flipV="1">
          <a:off x="12060767" y="18584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azgua-my.sharepoint.com/V/D/Users/autah/Downloads/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V/D/Users/autah/Downloads/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HOUSEHOLD ROSTER"/>
      <sheetName val="TABLE OF CONTENTS"/>
      <sheetName val="upper HHROSTERINFO"/>
      <sheetName val="(2) MIGRATION"/>
      <sheetName val="(3) DWELLING - A"/>
      <sheetName val="(3) DWELLING... - B"/>
      <sheetName val="(3) DWELLING... - C"/>
      <sheetName val="(4) EDUCATION - A "/>
      <sheetName val="(4) EDUCATION - B "/>
      <sheetName val="(5) HEALTH - A"/>
      <sheetName val="(5) HEALTH - B"/>
      <sheetName val="(6) FERTILITY - A "/>
      <sheetName val="(6) FERTILITY -  B "/>
      <sheetName val="(7) LABOUR - A"/>
      <sheetName val="(7) LABOUR - B"/>
      <sheetName val="(7) LABOUR -  C"/>
      <sheetName val="LABOUR-D"/>
      <sheetName val="(8) TRANSFERS... - A , B "/>
      <sheetName val="(8) TRANSFERS... - C"/>
      <sheetName val="(9) SUBJECTIVE POVERTY"/>
      <sheetName val="(11) NONFOOD - A , B , C"/>
      <sheetName val="(12) AGRICULTURE - A1 to A3"/>
      <sheetName val="(12) AGRICULTURE -B"/>
      <sheetName val="(12) AGRICULTURE - C"/>
      <sheetName val="(12) AGRICULTURE - D"/>
      <sheetName val="(12) AGRICULTURE - E&amp;F"/>
      <sheetName val="(13) NONFARM - A "/>
      <sheetName val="(13) NONFARM- B"/>
      <sheetName val="(13) NONFARM - C"/>
      <sheetName val="(13) NONFARM - D"/>
      <sheetName val="(13) NONFARM - E "/>
      <sheetName val="(13) NONFARM - A , B , C"/>
      <sheetName val="(13) NONFARM - D , E"/>
      <sheetName val="(14) OTHER INCOME"/>
      <sheetName val="(15) ANTHROPOM"/>
      <sheetName val="(15) ANTHROPOM-A"/>
      <sheetName val="(15) ANTHROPOM-B"/>
      <sheetName val="FLAP OF HH MEMBERS"/>
      <sheetName val="CONTROL SHEET"/>
      <sheetName val="ROSTER INFORMATION"/>
      <sheetName val="(11) NONFOOD - A "/>
      <sheetName val="(11) NONFOOD - B"/>
      <sheetName val="(11) NONFOOD - C"/>
      <sheetName val="(13) NONFARM- B&amp;c"/>
      <sheetName val="COVER"/>
      <sheetName val="HH_ROSTER_INFO"/>
      <sheetName val="(3) DWELLING - B"/>
      <sheetName val="(3) DWELLING - C"/>
      <sheetName val="(7) LABOUR - C"/>
      <sheetName val="LABOUR - D"/>
      <sheetName val="(8) TRANSFERS - A , B "/>
      <sheetName val="(8) TRANSFERS - C"/>
      <sheetName val="SECTION 2 &amp; PANEL INFORMATION"/>
      <sheetName val="(12) AGRICULTURE - B"/>
      <sheetName val="(12) AGRICULTURE - E &amp; F"/>
      <sheetName val="(13) NONFARM- B &amp; C"/>
      <sheetName val="(15) ANTHROPOMETRIC - A"/>
      <sheetName val="(15) ANTHROPOMETRIC - B"/>
      <sheetName val="COUNTRY, DISTRICT CODES"/>
      <sheetName val="CROP CODES"/>
      <sheetName val="(13) UPPER NONFARM - A "/>
      <sheetName val="(13) UPPER NONFARM- B &amp; C"/>
      <sheetName val="(13) UPPER NONFARM - D"/>
      <sheetName val="(13) UPPER NONFARM - E "/>
      <sheetName val="Instructions"/>
      <sheetName val="1. HH ROSTER"/>
      <sheetName val="2. PLOT ROSTER"/>
      <sheetName val="3. PLOT ROSTER"/>
      <sheetName val="3. PLOT FLAP"/>
      <sheetName val="4. CROPS BY PLOT"/>
      <sheetName val="4. CROPS FLAP"/>
      <sheetName val="5. CROPS - HOUSEHOLD TOTALS"/>
      <sheetName val="CROPS - HOUSEHOLD FLAP"/>
      <sheetName val="6. PERMANENT CROPS BY PLOT"/>
      <sheetName val="7. PERMANENT CROPS - TOTAL"/>
      <sheetName val="8. OUTGROWERS"/>
      <sheetName val="9. BY-PRODUCTS"/>
      <sheetName val="10A. LIVESTOCK"/>
      <sheetName val="10B. LIVESTOCK BY-PRODUCTS"/>
      <sheetName val="11. FARM IMPLEMENTS"/>
      <sheetName val="12. FISHERY"/>
      <sheetName val="13. EXTENSION"/>
      <sheetName val="NETWORK RO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HOUSEHOLD ROSTER"/>
      <sheetName val="TABLE OF CONTENTS"/>
      <sheetName val="upper HHROSTERINFO"/>
      <sheetName val="(2) MIGRATION"/>
      <sheetName val="(3) DWELLING - A"/>
      <sheetName val="(3) DWELLING... - B"/>
      <sheetName val="(3) DWELLING... - C"/>
      <sheetName val="(4) EDUCATION - A "/>
      <sheetName val="(4) EDUCATION - B "/>
      <sheetName val="(5) HEALTH - A"/>
      <sheetName val="(5) HEALTH - B"/>
      <sheetName val="(6) FERTILITY - A "/>
      <sheetName val="(6) FERTILITY -  B "/>
      <sheetName val="(7) LABOUR - A"/>
      <sheetName val="(7) LABOUR - B"/>
      <sheetName val="(7) LABOUR -  C"/>
      <sheetName val="LABOUR-D"/>
      <sheetName val="(8) TRANSFERS... - A , B "/>
      <sheetName val="(8) TRANSFERS... - C"/>
      <sheetName val="(9) SUBJECTIVE POVERTY"/>
      <sheetName val="(11) NONFOOD - A , B , C"/>
      <sheetName val="(12) AGRICULTURE - A1 to A3"/>
      <sheetName val="(12) AGRICULTURE -B"/>
      <sheetName val="(12) AGRICULTURE - C"/>
      <sheetName val="(12) AGRICULTURE - D"/>
      <sheetName val="(12) AGRICULTURE - E&amp;F"/>
      <sheetName val="(13) NONFARM - A "/>
      <sheetName val="(13) NONFARM- B"/>
      <sheetName val="(13) NONFARM - C"/>
      <sheetName val="(13) NONFARM - D"/>
      <sheetName val="(13) NONFARM - E "/>
      <sheetName val="(13) NONFARM - A , B , C"/>
      <sheetName val="(13) NONFARM - D , E"/>
      <sheetName val="(14) OTHER INCOME"/>
      <sheetName val="(15) ANTHROPOM"/>
      <sheetName val="(15) ANTHROPOM-A"/>
      <sheetName val="(15) ANTHROPOM-B"/>
      <sheetName val="FLAP OF HH MEMBERS"/>
      <sheetName val="CONTROL SHEET"/>
      <sheetName val="ROSTER INFORMATION"/>
      <sheetName val="(11) NONFOOD - A "/>
      <sheetName val="(11) NONFOOD - B"/>
      <sheetName val="(11) NONFOOD - C"/>
      <sheetName val="(13) NONFARM- B&amp;c"/>
      <sheetName val="COVER"/>
      <sheetName val="HH_ROSTER_INFO"/>
      <sheetName val="(3) DWELLING - B"/>
      <sheetName val="(3) DWELLING - C"/>
      <sheetName val="(7) LABOUR - C"/>
      <sheetName val="LABOUR - D"/>
      <sheetName val="(8) TRANSFERS - A , B "/>
      <sheetName val="(8) TRANSFERS - C"/>
      <sheetName val="SECTION 2 &amp; PANEL INFORMATION"/>
      <sheetName val="(12) AGRICULTURE - B"/>
      <sheetName val="(12) AGRICULTURE - E &amp; F"/>
      <sheetName val="(13) NONFARM- B &amp; C"/>
      <sheetName val="(15) ANTHROPOMETRIC - A"/>
      <sheetName val="(15) ANTHROPOMETRIC - B"/>
      <sheetName val="COUNTRY, DISTRICT CODES"/>
      <sheetName val="CROP CODES"/>
      <sheetName val="(13) UPPER NONFARM - A "/>
      <sheetName val="(13) UPPER NONFARM- B &amp; C"/>
      <sheetName val="(13) UPPER NONFARM - D"/>
      <sheetName val="(13) UPPER NONFARM - E "/>
      <sheetName val="Instructions"/>
      <sheetName val="1. HH ROSTER"/>
      <sheetName val="2. PLOT ROSTER"/>
      <sheetName val="3. PLOT ROSTER"/>
      <sheetName val="3. PLOT FLAP"/>
      <sheetName val="4. CROPS BY PLOT"/>
      <sheetName val="4. CROPS FLAP"/>
      <sheetName val="5. CROPS - HOUSEHOLD TOTALS"/>
      <sheetName val="CROPS - HOUSEHOLD FLAP"/>
      <sheetName val="6. PERMANENT CROPS BY PLOT"/>
      <sheetName val="7. PERMANENT CROPS - TOTAL"/>
      <sheetName val="8. OUTGROWERS"/>
      <sheetName val="9. BY-PRODUCTS"/>
      <sheetName val="10A. LIVESTOCK"/>
      <sheetName val="10B. LIVESTOCK BY-PRODUCTS"/>
      <sheetName val="11. FARM IMPLEMENTS"/>
      <sheetName val="12. FISHERY"/>
      <sheetName val="13. EXTENSION"/>
      <sheetName val="NETWORK RO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7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6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2:L53"/>
  <sheetViews>
    <sheetView topLeftCell="D11" zoomScale="136" zoomScaleNormal="136" zoomScalePageLayoutView="136" workbookViewId="0">
      <selection activeCell="B23" sqref="B23"/>
    </sheetView>
  </sheetViews>
  <sheetFormatPr baseColWidth="10" defaultColWidth="9" defaultRowHeight="16" x14ac:dyDescent="0.2"/>
  <cols>
    <col min="1" max="1" width="9" style="2" customWidth="1"/>
    <col min="2" max="2" width="16.1640625" style="2" customWidth="1"/>
    <col min="3" max="3" width="41.6640625" style="2" bestFit="1" customWidth="1"/>
    <col min="4" max="16384" width="9" style="2"/>
  </cols>
  <sheetData>
    <row r="2" spans="2:7" ht="34" x14ac:dyDescent="0.4">
      <c r="B2" s="5" t="s">
        <v>0</v>
      </c>
      <c r="C2" s="5"/>
      <c r="D2" s="5"/>
      <c r="E2" s="5"/>
      <c r="F2" s="5"/>
      <c r="G2" s="5"/>
    </row>
    <row r="3" spans="2:7" ht="34" x14ac:dyDescent="0.4">
      <c r="B3" s="5" t="s">
        <v>1</v>
      </c>
      <c r="C3" s="5"/>
      <c r="D3" s="5"/>
      <c r="F3" s="5"/>
      <c r="G3" s="5"/>
    </row>
    <row r="4" spans="2:7" ht="34" x14ac:dyDescent="0.4">
      <c r="B4" s="5" t="s">
        <v>2</v>
      </c>
      <c r="C4" s="5"/>
      <c r="D4" s="5"/>
      <c r="E4" s="5"/>
      <c r="F4" s="5"/>
      <c r="G4" s="5"/>
    </row>
    <row r="6" spans="2:7" ht="19" x14ac:dyDescent="0.25">
      <c r="B6" s="3" t="s">
        <v>3</v>
      </c>
      <c r="C6" s="3"/>
      <c r="D6" s="3"/>
      <c r="E6" s="3"/>
    </row>
    <row r="7" spans="2:7" ht="19" x14ac:dyDescent="0.25">
      <c r="B7" s="3"/>
      <c r="C7" s="3" t="s">
        <v>4</v>
      </c>
      <c r="D7" s="3"/>
      <c r="E7" s="3"/>
    </row>
    <row r="8" spans="2:7" ht="19" x14ac:dyDescent="0.25">
      <c r="B8" s="3"/>
      <c r="C8" s="4" t="s">
        <v>5</v>
      </c>
      <c r="D8" s="3"/>
      <c r="E8" s="3"/>
    </row>
    <row r="9" spans="2:7" ht="19" x14ac:dyDescent="0.25">
      <c r="B9" s="3"/>
      <c r="C9" s="3"/>
      <c r="D9" s="3"/>
      <c r="E9" s="3"/>
    </row>
    <row r="10" spans="2:7" ht="19" x14ac:dyDescent="0.25">
      <c r="B10" s="3" t="s">
        <v>6</v>
      </c>
      <c r="C10" s="3"/>
      <c r="D10" s="3"/>
      <c r="E10" s="3"/>
    </row>
    <row r="11" spans="2:7" ht="19" x14ac:dyDescent="0.25">
      <c r="B11" s="3"/>
      <c r="C11" s="3" t="s">
        <v>7</v>
      </c>
      <c r="D11" s="3"/>
      <c r="E11" s="3"/>
    </row>
    <row r="12" spans="2:7" ht="19" x14ac:dyDescent="0.25">
      <c r="B12" s="3"/>
      <c r="C12" s="3"/>
      <c r="D12" s="3"/>
      <c r="E12" s="3"/>
    </row>
    <row r="13" spans="2:7" ht="19" x14ac:dyDescent="0.25">
      <c r="B13" s="3" t="s">
        <v>8</v>
      </c>
      <c r="C13" s="3"/>
      <c r="D13" s="3"/>
      <c r="E13" s="3"/>
    </row>
    <row r="14" spans="2:7" ht="19" x14ac:dyDescent="0.25">
      <c r="B14" s="3"/>
      <c r="C14" s="3" t="s">
        <v>9</v>
      </c>
      <c r="D14" s="3"/>
      <c r="E14" s="3"/>
    </row>
    <row r="15" spans="2:7" ht="19" x14ac:dyDescent="0.25">
      <c r="B15" s="3"/>
      <c r="C15" s="3" t="s">
        <v>10</v>
      </c>
      <c r="D15" s="3"/>
      <c r="E15" s="3"/>
    </row>
    <row r="16" spans="2:7" ht="19" x14ac:dyDescent="0.25">
      <c r="B16" s="3"/>
      <c r="C16" s="3" t="s">
        <v>11</v>
      </c>
      <c r="D16" s="3"/>
      <c r="E16" s="3"/>
    </row>
    <row r="17" spans="2:12" ht="19" x14ac:dyDescent="0.25">
      <c r="B17" s="3"/>
      <c r="C17" s="3" t="s">
        <v>12</v>
      </c>
      <c r="D17" s="3"/>
      <c r="E17" s="3"/>
    </row>
    <row r="18" spans="2:12" ht="19" x14ac:dyDescent="0.25">
      <c r="B18" s="3"/>
      <c r="C18" s="3"/>
      <c r="D18" s="3"/>
      <c r="E18" s="3"/>
    </row>
    <row r="19" spans="2:12" ht="19" x14ac:dyDescent="0.25">
      <c r="B19" s="3" t="s">
        <v>13</v>
      </c>
      <c r="C19" s="3"/>
      <c r="D19" s="3"/>
      <c r="E19" s="3"/>
    </row>
    <row r="20" spans="2:12" ht="19" x14ac:dyDescent="0.25">
      <c r="B20" s="3"/>
      <c r="C20" s="3" t="s">
        <v>14</v>
      </c>
      <c r="D20" s="3"/>
      <c r="E20" s="3"/>
      <c r="L20" s="2" t="s">
        <v>15</v>
      </c>
    </row>
    <row r="21" spans="2:12" ht="19" x14ac:dyDescent="0.25">
      <c r="B21" s="3"/>
      <c r="C21" s="3"/>
      <c r="D21" s="3"/>
      <c r="E21" s="3"/>
    </row>
    <row r="22" spans="2:12" ht="19" x14ac:dyDescent="0.25">
      <c r="B22" s="3" t="s">
        <v>16</v>
      </c>
      <c r="C22" s="3"/>
      <c r="D22" s="3"/>
      <c r="E22" s="3"/>
    </row>
    <row r="23" spans="2:12" ht="19" x14ac:dyDescent="0.25">
      <c r="B23" s="3"/>
      <c r="C23" s="3" t="s">
        <v>17</v>
      </c>
      <c r="D23" s="3"/>
      <c r="E23" s="3"/>
    </row>
    <row r="24" spans="2:12" ht="19" x14ac:dyDescent="0.25">
      <c r="B24" s="3"/>
      <c r="C24" s="3" t="s">
        <v>18</v>
      </c>
      <c r="D24" s="3"/>
      <c r="E24" s="3"/>
    </row>
    <row r="25" spans="2:12" ht="19" x14ac:dyDescent="0.25">
      <c r="B25" s="3"/>
      <c r="C25" s="3" t="s">
        <v>19</v>
      </c>
      <c r="D25" s="3"/>
      <c r="E25" s="3"/>
    </row>
    <row r="26" spans="2:12" ht="19" x14ac:dyDescent="0.25">
      <c r="B26" s="3"/>
      <c r="C26" s="3"/>
      <c r="D26" s="3"/>
      <c r="E26" s="3"/>
    </row>
    <row r="27" spans="2:12" ht="19" x14ac:dyDescent="0.25">
      <c r="B27" s="3" t="s">
        <v>20</v>
      </c>
      <c r="C27" s="3"/>
      <c r="D27" s="3"/>
      <c r="E27" s="3"/>
    </row>
    <row r="28" spans="2:12" ht="19" x14ac:dyDescent="0.25">
      <c r="B28" s="3"/>
      <c r="C28" s="3" t="s">
        <v>21</v>
      </c>
      <c r="D28" s="3"/>
      <c r="E28" s="3"/>
    </row>
    <row r="29" spans="2:12" ht="19" x14ac:dyDescent="0.25">
      <c r="B29" s="3"/>
      <c r="C29" s="3" t="s">
        <v>22</v>
      </c>
      <c r="D29" s="3"/>
      <c r="E29" s="3"/>
    </row>
    <row r="30" spans="2:12" ht="19" x14ac:dyDescent="0.25">
      <c r="B30" s="3"/>
      <c r="C30" s="3" t="s">
        <v>23</v>
      </c>
      <c r="D30" s="3"/>
      <c r="E30" s="3"/>
    </row>
    <row r="31" spans="2:12" ht="19" x14ac:dyDescent="0.25">
      <c r="B31" s="3"/>
      <c r="C31" s="3" t="s">
        <v>24</v>
      </c>
      <c r="D31" s="3"/>
      <c r="E31" s="3"/>
    </row>
    <row r="32" spans="2:12" ht="19" x14ac:dyDescent="0.25">
      <c r="B32" s="3"/>
      <c r="C32" s="3" t="s">
        <v>25</v>
      </c>
      <c r="D32" s="3"/>
      <c r="E32" s="3"/>
    </row>
    <row r="33" spans="2:5" ht="19" x14ac:dyDescent="0.25">
      <c r="B33" s="3"/>
      <c r="C33" s="3" t="s">
        <v>26</v>
      </c>
      <c r="D33" s="3"/>
      <c r="E33" s="3"/>
    </row>
    <row r="34" spans="2:5" ht="19" x14ac:dyDescent="0.25">
      <c r="B34" s="3"/>
      <c r="C34" s="3"/>
      <c r="D34" s="3"/>
      <c r="E34" s="3"/>
    </row>
    <row r="35" spans="2:5" ht="19" x14ac:dyDescent="0.25">
      <c r="B35" s="3" t="s">
        <v>27</v>
      </c>
      <c r="C35" s="3"/>
      <c r="D35" s="3"/>
      <c r="E35" s="3"/>
    </row>
    <row r="36" spans="2:5" ht="19" x14ac:dyDescent="0.25">
      <c r="B36" s="3"/>
      <c r="C36" s="3" t="s">
        <v>28</v>
      </c>
      <c r="D36" s="3"/>
      <c r="E36" s="3"/>
    </row>
    <row r="37" spans="2:5" ht="19" x14ac:dyDescent="0.25">
      <c r="B37" s="3"/>
      <c r="C37" s="3" t="s">
        <v>29</v>
      </c>
      <c r="D37" s="3"/>
      <c r="E37" s="3"/>
    </row>
    <row r="38" spans="2:5" ht="19" x14ac:dyDescent="0.25">
      <c r="B38" s="3"/>
      <c r="C38" s="3" t="s">
        <v>30</v>
      </c>
      <c r="D38" s="3"/>
      <c r="E38" s="3"/>
    </row>
    <row r="39" spans="2:5" ht="19" x14ac:dyDescent="0.25">
      <c r="B39" s="3"/>
      <c r="C39" s="3"/>
      <c r="D39" s="3"/>
      <c r="E39" s="3"/>
    </row>
    <row r="40" spans="2:5" ht="19" x14ac:dyDescent="0.25">
      <c r="B40" s="3" t="s">
        <v>31</v>
      </c>
      <c r="C40" s="3"/>
      <c r="D40" s="3"/>
      <c r="E40" s="3"/>
    </row>
    <row r="41" spans="2:5" ht="19" x14ac:dyDescent="0.25">
      <c r="B41" s="3"/>
      <c r="C41" s="3" t="s">
        <v>32</v>
      </c>
      <c r="D41" s="3"/>
      <c r="E41" s="3"/>
    </row>
    <row r="42" spans="2:5" ht="19" x14ac:dyDescent="0.25">
      <c r="B42" s="3"/>
      <c r="C42" s="3"/>
      <c r="D42" s="3"/>
      <c r="E42" s="3"/>
    </row>
    <row r="43" spans="2:5" ht="19" x14ac:dyDescent="0.25">
      <c r="B43" s="3" t="s">
        <v>33</v>
      </c>
      <c r="C43" s="3"/>
      <c r="D43" s="3"/>
      <c r="E43" s="3"/>
    </row>
    <row r="44" spans="2:5" ht="19" x14ac:dyDescent="0.25">
      <c r="B44" s="3"/>
      <c r="C44" s="3" t="s">
        <v>34</v>
      </c>
      <c r="D44" s="3"/>
      <c r="E44" s="3"/>
    </row>
    <row r="45" spans="2:5" ht="19" x14ac:dyDescent="0.25">
      <c r="B45" s="3"/>
      <c r="C45" s="3"/>
      <c r="D45" s="3"/>
      <c r="E45" s="3"/>
    </row>
    <row r="46" spans="2:5" ht="19" x14ac:dyDescent="0.25">
      <c r="B46" s="3"/>
      <c r="C46" s="3"/>
      <c r="D46" s="3"/>
      <c r="E46" s="3"/>
    </row>
    <row r="47" spans="2:5" ht="19" x14ac:dyDescent="0.25">
      <c r="D47" s="3"/>
      <c r="E47" s="3"/>
    </row>
    <row r="48" spans="2:5" ht="19" x14ac:dyDescent="0.25">
      <c r="D48" s="3"/>
      <c r="E48" s="3"/>
    </row>
    <row r="49" spans="2:5" ht="19" x14ac:dyDescent="0.25">
      <c r="B49" s="3"/>
      <c r="C49" s="3"/>
      <c r="D49" s="3"/>
      <c r="E49" s="3"/>
    </row>
    <row r="50" spans="2:5" ht="19" x14ac:dyDescent="0.25">
      <c r="B50" s="3"/>
      <c r="C50" s="3"/>
      <c r="D50" s="3"/>
      <c r="E50" s="3"/>
    </row>
    <row r="51" spans="2:5" ht="19" x14ac:dyDescent="0.25">
      <c r="D51" s="3"/>
      <c r="E51" s="3"/>
    </row>
    <row r="52" spans="2:5" ht="19" x14ac:dyDescent="0.25">
      <c r="D52" s="3"/>
      <c r="E52" s="3"/>
    </row>
    <row r="53" spans="2:5" ht="19" x14ac:dyDescent="0.25">
      <c r="D53" s="3"/>
      <c r="E53" s="3"/>
    </row>
  </sheetData>
  <pageMargins left="0.75" right="0.75" top="1" bottom="1" header="0.5" footer="0.5"/>
  <pageSetup paperSize="11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B1:BB88"/>
  <sheetViews>
    <sheetView showGridLines="0" zoomScale="284" zoomScaleSheetLayoutView="136" workbookViewId="0">
      <selection activeCell="K51" sqref="K51"/>
    </sheetView>
  </sheetViews>
  <sheetFormatPr baseColWidth="10" defaultColWidth="3.1640625" defaultRowHeight="13" customHeight="1" x14ac:dyDescent="0.15"/>
  <cols>
    <col min="1" max="1" width="0.5" style="765" customWidth="1"/>
    <col min="2" max="2" width="3.1640625" style="45" customWidth="1"/>
    <col min="3" max="3" width="17.5" style="45" customWidth="1"/>
    <col min="4" max="4" width="16.5" style="765" customWidth="1"/>
    <col min="5" max="5" width="2.33203125" style="45" customWidth="1"/>
    <col min="6" max="6" width="4.5" style="45" customWidth="1"/>
    <col min="7" max="7" width="4.33203125" style="45" customWidth="1"/>
    <col min="8" max="8" width="6.33203125" style="45" customWidth="1"/>
    <col min="9" max="9" width="2.33203125" style="765" customWidth="1"/>
    <col min="10" max="10" width="6.6640625" style="765" bestFit="1" customWidth="1"/>
    <col min="11" max="13" width="9.5" style="790" customWidth="1"/>
    <col min="14" max="14" width="11.6640625" style="765" customWidth="1"/>
    <col min="15" max="15" width="2.33203125" style="45" customWidth="1"/>
    <col min="16" max="16" width="7.5" style="45" customWidth="1"/>
    <col min="17" max="17" width="2" style="45" customWidth="1"/>
    <col min="18" max="18" width="10.5" style="45" customWidth="1"/>
    <col min="19" max="19" width="3.1640625" style="45"/>
    <col min="20" max="21" width="8.1640625" style="45" customWidth="1"/>
    <col min="22" max="22" width="3.1640625" style="45"/>
    <col min="23" max="23" width="8.83203125" style="790" customWidth="1"/>
    <col min="24" max="24" width="2.33203125" style="773" customWidth="1"/>
    <col min="25" max="25" width="3" style="773" customWidth="1"/>
    <col min="26" max="26" width="2.5" style="773" customWidth="1"/>
    <col min="27" max="27" width="7.33203125" style="773" customWidth="1"/>
    <col min="28" max="16384" width="3.1640625" style="765"/>
  </cols>
  <sheetData>
    <row r="1" spans="2:27" s="762" customFormat="1" ht="13" customHeight="1" x14ac:dyDescent="0.15">
      <c r="C1" s="66" t="s">
        <v>286</v>
      </c>
      <c r="D1" s="66"/>
      <c r="E1" s="66"/>
      <c r="F1" s="66"/>
      <c r="G1" s="66"/>
      <c r="H1" s="66"/>
      <c r="I1" s="66"/>
      <c r="J1" s="66"/>
      <c r="K1" s="65"/>
      <c r="L1" s="65"/>
      <c r="M1" s="769"/>
      <c r="N1" s="66"/>
      <c r="O1" s="66"/>
      <c r="P1" s="66"/>
      <c r="Q1" s="45"/>
      <c r="R1" s="45"/>
      <c r="S1" s="45"/>
      <c r="T1" s="45"/>
      <c r="U1" s="45"/>
      <c r="V1" s="45"/>
      <c r="W1" s="65"/>
      <c r="X1" s="65"/>
      <c r="Y1" s="65"/>
      <c r="Z1" s="65"/>
      <c r="AA1" s="65"/>
    </row>
    <row r="2" spans="2:27" ht="13" customHeight="1" x14ac:dyDescent="0.15">
      <c r="C2" s="178"/>
      <c r="D2" s="59"/>
      <c r="E2" s="61"/>
      <c r="F2" s="61"/>
      <c r="G2" s="61"/>
      <c r="H2" s="61"/>
      <c r="I2" s="61"/>
      <c r="J2" s="61"/>
      <c r="K2" s="65"/>
      <c r="L2" s="769"/>
      <c r="M2" s="65"/>
      <c r="N2" s="61"/>
      <c r="O2" s="61"/>
      <c r="P2" s="61"/>
      <c r="W2" s="191"/>
      <c r="X2" s="65"/>
      <c r="Y2" s="65"/>
      <c r="Z2" s="769"/>
      <c r="AA2" s="769"/>
    </row>
    <row r="3" spans="2:27" ht="13" customHeight="1" x14ac:dyDescent="0.15">
      <c r="B3" s="2026" t="s">
        <v>287</v>
      </c>
      <c r="C3" s="1381">
        <f>-(2.01)</f>
        <v>-2.0099999999999998</v>
      </c>
      <c r="D3" s="179"/>
      <c r="E3" s="1988">
        <f>C3-0.01</f>
        <v>-2.0199999999999996</v>
      </c>
      <c r="F3" s="2017"/>
      <c r="G3" s="2017"/>
      <c r="H3" s="2017"/>
      <c r="I3" s="1988">
        <f>E3-0.01</f>
        <v>-2.0299999999999994</v>
      </c>
      <c r="J3" s="2017"/>
      <c r="K3" s="2017">
        <v>-2.0699999999999998</v>
      </c>
      <c r="L3" s="2017"/>
      <c r="M3" s="2021"/>
      <c r="N3" s="269">
        <f>I3-0.01</f>
        <v>-2.0399999999999991</v>
      </c>
      <c r="O3" s="1988">
        <f>N3-0.01</f>
        <v>-2.0499999999999989</v>
      </c>
      <c r="P3" s="2017"/>
      <c r="Q3" s="1400"/>
      <c r="R3" s="1671"/>
      <c r="S3" s="1988" t="str">
        <f>CONCATENATE("(",-1*O3,"A",")")</f>
        <v>(2,05A)</v>
      </c>
      <c r="T3" s="2017"/>
      <c r="U3" s="1400"/>
      <c r="V3" s="1671"/>
      <c r="W3" s="269">
        <f>'2B. CARACTERISTICAS'!H6-(0.01)</f>
        <v>-2.0999999999999983</v>
      </c>
      <c r="X3" s="1988">
        <f>W3-(0.01)</f>
        <v>-2.1099999999999981</v>
      </c>
      <c r="Y3" s="1989"/>
      <c r="Z3" s="1989"/>
      <c r="AA3" s="1990"/>
    </row>
    <row r="4" spans="2:27" ht="13" customHeight="1" x14ac:dyDescent="0.15">
      <c r="B4" s="2027"/>
      <c r="C4" s="1992" t="s">
        <v>288</v>
      </c>
      <c r="D4" s="1994"/>
      <c r="E4" s="1992" t="s">
        <v>289</v>
      </c>
      <c r="F4" s="1993"/>
      <c r="G4" s="1993"/>
      <c r="H4" s="1994"/>
      <c r="I4" s="1992" t="s">
        <v>290</v>
      </c>
      <c r="J4" s="1994"/>
      <c r="K4" s="1993" t="s">
        <v>291</v>
      </c>
      <c r="L4" s="1993"/>
      <c r="M4" s="1994"/>
      <c r="N4" s="1991" t="s">
        <v>292</v>
      </c>
      <c r="O4" s="1992" t="s">
        <v>293</v>
      </c>
      <c r="P4" s="1993"/>
      <c r="Q4" s="1993"/>
      <c r="R4" s="1994"/>
      <c r="S4" s="1992" t="s">
        <v>294</v>
      </c>
      <c r="T4" s="1993"/>
      <c r="U4" s="1993"/>
      <c r="V4" s="1994"/>
      <c r="W4" s="1991" t="s">
        <v>295</v>
      </c>
      <c r="X4" s="1992" t="s">
        <v>296</v>
      </c>
      <c r="Y4" s="1993"/>
      <c r="Z4" s="1993"/>
      <c r="AA4" s="1994"/>
    </row>
    <row r="5" spans="2:27" ht="13" customHeight="1" x14ac:dyDescent="0.15">
      <c r="B5" s="2027"/>
      <c r="C5" s="1992"/>
      <c r="D5" s="1994"/>
      <c r="E5" s="1992"/>
      <c r="F5" s="1993"/>
      <c r="G5" s="1993"/>
      <c r="H5" s="1994"/>
      <c r="I5" s="1992"/>
      <c r="J5" s="1994"/>
      <c r="K5" s="61"/>
      <c r="L5" s="61"/>
      <c r="M5" s="61"/>
      <c r="N5" s="1991"/>
      <c r="O5" s="1992"/>
      <c r="P5" s="1993"/>
      <c r="Q5" s="1993"/>
      <c r="R5" s="1994"/>
      <c r="S5" s="1992"/>
      <c r="T5" s="1993"/>
      <c r="U5" s="1993"/>
      <c r="V5" s="1994"/>
      <c r="W5" s="1991"/>
      <c r="X5" s="1992"/>
      <c r="Y5" s="1993"/>
      <c r="Z5" s="1993"/>
      <c r="AA5" s="1994"/>
    </row>
    <row r="6" spans="2:27" ht="13" customHeight="1" x14ac:dyDescent="0.15">
      <c r="B6" s="2027"/>
      <c r="C6" s="1992"/>
      <c r="D6" s="1994"/>
      <c r="E6" s="1992"/>
      <c r="F6" s="1993"/>
      <c r="G6" s="1993"/>
      <c r="H6" s="1994"/>
      <c r="I6" s="1992"/>
      <c r="J6" s="1994"/>
      <c r="K6" s="2022" t="s">
        <v>297</v>
      </c>
      <c r="L6" s="2022"/>
      <c r="M6" s="2023"/>
      <c r="N6" s="1991"/>
      <c r="O6" s="1992"/>
      <c r="P6" s="1993"/>
      <c r="Q6" s="1993"/>
      <c r="R6" s="1994"/>
      <c r="S6" s="1992"/>
      <c r="T6" s="1993"/>
      <c r="U6" s="1993"/>
      <c r="V6" s="1994"/>
      <c r="W6" s="1991"/>
      <c r="X6" s="1992"/>
      <c r="Y6" s="1993"/>
      <c r="Z6" s="1993"/>
      <c r="AA6" s="1994"/>
    </row>
    <row r="7" spans="2:27" ht="13" customHeight="1" x14ac:dyDescent="0.15">
      <c r="B7" s="2027"/>
      <c r="C7" s="1992"/>
      <c r="D7" s="1994"/>
      <c r="E7" s="1992"/>
      <c r="F7" s="1993"/>
      <c r="G7" s="1993"/>
      <c r="H7" s="1994"/>
      <c r="I7" s="1992"/>
      <c r="J7" s="1994"/>
      <c r="K7" s="2022"/>
      <c r="L7" s="2022"/>
      <c r="M7" s="2023"/>
      <c r="N7" s="1991"/>
      <c r="O7" s="1992"/>
      <c r="P7" s="1993"/>
      <c r="Q7" s="1993"/>
      <c r="R7" s="1994"/>
      <c r="S7" s="1992"/>
      <c r="T7" s="1993"/>
      <c r="U7" s="1993"/>
      <c r="V7" s="1994"/>
      <c r="W7" s="1991"/>
      <c r="X7" s="1992"/>
      <c r="Y7" s="1993"/>
      <c r="Z7" s="1993"/>
      <c r="AA7" s="1994"/>
    </row>
    <row r="8" spans="2:27" ht="13" customHeight="1" x14ac:dyDescent="0.15">
      <c r="B8" s="2027"/>
      <c r="C8" s="1992"/>
      <c r="D8" s="1994"/>
      <c r="E8" s="1992"/>
      <c r="F8" s="1993"/>
      <c r="G8" s="1993"/>
      <c r="H8" s="1994"/>
      <c r="I8" s="1992"/>
      <c r="J8" s="1994"/>
      <c r="K8" s="2022"/>
      <c r="L8" s="2022"/>
      <c r="M8" s="2023"/>
      <c r="N8" s="1991"/>
      <c r="O8" s="1992"/>
      <c r="P8" s="1993"/>
      <c r="Q8" s="1993"/>
      <c r="R8" s="1994"/>
      <c r="S8" s="62">
        <v>1</v>
      </c>
      <c r="T8" s="61" t="s">
        <v>104</v>
      </c>
      <c r="U8" s="61"/>
      <c r="V8" s="63"/>
      <c r="W8" s="1991"/>
      <c r="X8" s="1992"/>
      <c r="Y8" s="1993"/>
      <c r="Z8" s="1993"/>
      <c r="AA8" s="1994"/>
    </row>
    <row r="9" spans="2:27" ht="13" customHeight="1" x14ac:dyDescent="0.15">
      <c r="B9" s="2027"/>
      <c r="C9" s="1992"/>
      <c r="D9" s="1994"/>
      <c r="E9" s="1992"/>
      <c r="F9" s="1993"/>
      <c r="G9" s="1993"/>
      <c r="H9" s="1994"/>
      <c r="I9" s="1992"/>
      <c r="J9" s="1994"/>
      <c r="K9" s="2022"/>
      <c r="L9" s="2022"/>
      <c r="M9" s="2023"/>
      <c r="N9" s="1991"/>
      <c r="O9" s="1992"/>
      <c r="P9" s="1993"/>
      <c r="Q9" s="1993"/>
      <c r="R9" s="1994"/>
      <c r="S9" s="62">
        <v>2</v>
      </c>
      <c r="T9" s="61" t="s">
        <v>105</v>
      </c>
      <c r="U9" s="61"/>
      <c r="V9" s="63"/>
      <c r="W9" s="1991"/>
      <c r="X9" s="1992"/>
      <c r="Y9" s="1993"/>
      <c r="Z9" s="1993"/>
      <c r="AA9" s="1994"/>
    </row>
    <row r="10" spans="2:27" ht="13" customHeight="1" x14ac:dyDescent="0.15">
      <c r="B10" s="2027"/>
      <c r="C10" s="1992"/>
      <c r="D10" s="1994"/>
      <c r="E10" s="1992"/>
      <c r="F10" s="1993"/>
      <c r="G10" s="1993"/>
      <c r="H10" s="1994"/>
      <c r="I10" s="1992"/>
      <c r="J10" s="1994"/>
      <c r="K10" s="1993" t="s">
        <v>298</v>
      </c>
      <c r="L10" s="1993"/>
      <c r="M10" s="1994"/>
      <c r="N10" s="1991"/>
      <c r="O10" s="1992"/>
      <c r="P10" s="1993"/>
      <c r="Q10" s="1993"/>
      <c r="R10" s="1994"/>
      <c r="S10" s="62">
        <v>3</v>
      </c>
      <c r="T10" s="61" t="s">
        <v>106</v>
      </c>
      <c r="U10" s="61"/>
      <c r="V10" s="63"/>
      <c r="W10" s="1991"/>
      <c r="X10" s="1992" t="s">
        <v>299</v>
      </c>
      <c r="Y10" s="1993"/>
      <c r="Z10" s="1993"/>
      <c r="AA10" s="1994"/>
    </row>
    <row r="11" spans="2:27" ht="13" customHeight="1" x14ac:dyDescent="0.15">
      <c r="B11" s="2027"/>
      <c r="C11" s="1992"/>
      <c r="D11" s="1994"/>
      <c r="E11" s="1992"/>
      <c r="F11" s="1993"/>
      <c r="G11" s="1993"/>
      <c r="H11" s="1994"/>
      <c r="I11" s="1992"/>
      <c r="J11" s="1994"/>
      <c r="K11" s="1993"/>
      <c r="L11" s="1993"/>
      <c r="M11" s="1994"/>
      <c r="N11" s="1991"/>
      <c r="O11" s="1992"/>
      <c r="P11" s="1993"/>
      <c r="Q11" s="1993"/>
      <c r="R11" s="1994"/>
      <c r="S11" s="62">
        <v>4</v>
      </c>
      <c r="T11" s="61" t="s">
        <v>107</v>
      </c>
      <c r="U11" s="61" t="s">
        <v>300</v>
      </c>
      <c r="V11" s="63"/>
      <c r="W11" s="1991"/>
      <c r="X11" s="1992"/>
      <c r="Y11" s="1993"/>
      <c r="Z11" s="1993"/>
      <c r="AA11" s="1994"/>
    </row>
    <row r="12" spans="2:27" ht="13" customHeight="1" x14ac:dyDescent="0.15">
      <c r="B12" s="2027"/>
      <c r="C12" s="1992"/>
      <c r="D12" s="1994"/>
      <c r="E12" s="1992"/>
      <c r="F12" s="1993"/>
      <c r="G12" s="1993"/>
      <c r="H12" s="1994"/>
      <c r="I12" s="1992"/>
      <c r="J12" s="1994"/>
      <c r="K12" s="1993"/>
      <c r="L12" s="1993"/>
      <c r="M12" s="1994"/>
      <c r="N12" s="1991"/>
      <c r="O12" s="1992"/>
      <c r="P12" s="1993"/>
      <c r="Q12" s="1993"/>
      <c r="R12" s="1994"/>
      <c r="S12" s="62"/>
      <c r="T12" s="61"/>
      <c r="U12" s="61"/>
      <c r="V12" s="63"/>
      <c r="W12" s="1991"/>
      <c r="X12" s="1992"/>
      <c r="Y12" s="1993"/>
      <c r="Z12" s="1993"/>
      <c r="AA12" s="1994"/>
    </row>
    <row r="13" spans="2:27" ht="13" customHeight="1" x14ac:dyDescent="0.15">
      <c r="B13" s="2027"/>
      <c r="C13" s="1992"/>
      <c r="D13" s="1994"/>
      <c r="E13" s="266">
        <v>1</v>
      </c>
      <c r="F13" s="185" t="s">
        <v>81</v>
      </c>
      <c r="G13" s="185"/>
      <c r="H13" s="1407"/>
      <c r="I13" s="266">
        <v>1</v>
      </c>
      <c r="J13" s="267" t="s">
        <v>301</v>
      </c>
      <c r="K13" s="1993" t="s">
        <v>302</v>
      </c>
      <c r="L13" s="1993"/>
      <c r="M13" s="1994"/>
      <c r="N13" s="1991"/>
      <c r="O13" s="266">
        <v>1</v>
      </c>
      <c r="P13" s="1401" t="s">
        <v>303</v>
      </c>
      <c r="Q13" s="185" t="s">
        <v>84</v>
      </c>
      <c r="R13" s="1402" t="s">
        <v>304</v>
      </c>
      <c r="S13" s="266"/>
      <c r="T13" s="1401"/>
      <c r="U13" s="185"/>
      <c r="V13" s="1402"/>
      <c r="W13" s="1991"/>
      <c r="X13" s="1992"/>
      <c r="Y13" s="1993"/>
      <c r="Z13" s="1993"/>
      <c r="AA13" s="1994"/>
    </row>
    <row r="14" spans="2:27" ht="13" customHeight="1" x14ac:dyDescent="0.15">
      <c r="B14" s="2027"/>
      <c r="C14" s="1992"/>
      <c r="D14" s="1994"/>
      <c r="E14" s="266">
        <v>2</v>
      </c>
      <c r="F14" s="185" t="s">
        <v>83</v>
      </c>
      <c r="G14" s="185" t="s">
        <v>84</v>
      </c>
      <c r="H14" s="1407">
        <f>O3</f>
        <v>-2.0499999999999989</v>
      </c>
      <c r="I14" s="266">
        <v>2</v>
      </c>
      <c r="J14" s="267" t="s">
        <v>305</v>
      </c>
      <c r="K14" s="1993"/>
      <c r="L14" s="1993"/>
      <c r="M14" s="1994"/>
      <c r="N14" s="1991"/>
      <c r="O14" s="266">
        <v>2</v>
      </c>
      <c r="P14" s="1401" t="s">
        <v>306</v>
      </c>
      <c r="R14" s="1402"/>
      <c r="S14" s="266"/>
      <c r="T14" s="1401"/>
      <c r="V14" s="1402"/>
      <c r="W14" s="1991"/>
      <c r="X14" s="1992"/>
      <c r="Y14" s="1993"/>
      <c r="Z14" s="1993"/>
      <c r="AA14" s="1994"/>
    </row>
    <row r="15" spans="2:27" ht="13" customHeight="1" x14ac:dyDescent="0.15">
      <c r="B15" s="2027"/>
      <c r="C15" s="1992"/>
      <c r="D15" s="1994"/>
      <c r="E15" s="60">
        <v>3</v>
      </c>
      <c r="F15" s="59" t="s">
        <v>307</v>
      </c>
      <c r="G15" s="59"/>
      <c r="H15" s="58"/>
      <c r="I15" s="60"/>
      <c r="J15" s="58"/>
      <c r="K15" s="1993"/>
      <c r="L15" s="1993"/>
      <c r="M15" s="1994"/>
      <c r="N15" s="185" t="s">
        <v>308</v>
      </c>
      <c r="O15" s="60">
        <v>3</v>
      </c>
      <c r="P15" s="59" t="s">
        <v>309</v>
      </c>
      <c r="Q15" s="185" t="s">
        <v>84</v>
      </c>
      <c r="R15" s="1402" t="s">
        <v>304</v>
      </c>
      <c r="S15" s="60"/>
      <c r="T15" s="59"/>
      <c r="U15" s="185"/>
      <c r="V15" s="1402"/>
      <c r="W15" s="1991"/>
      <c r="X15" s="1992"/>
      <c r="Y15" s="1993"/>
      <c r="Z15" s="1993"/>
      <c r="AA15" s="1994"/>
    </row>
    <row r="16" spans="2:27" ht="13" customHeight="1" x14ac:dyDescent="0.15">
      <c r="B16" s="2027"/>
      <c r="C16" s="1992"/>
      <c r="D16" s="1994"/>
      <c r="E16" s="60"/>
      <c r="F16" s="59"/>
      <c r="G16" s="59"/>
      <c r="H16" s="58"/>
      <c r="I16" s="60"/>
      <c r="J16" s="58"/>
      <c r="K16" s="1993" t="s">
        <v>310</v>
      </c>
      <c r="L16" s="1993"/>
      <c r="M16" s="1994"/>
      <c r="N16" s="766"/>
      <c r="O16" s="60"/>
      <c r="P16" s="59"/>
      <c r="R16" s="1402"/>
      <c r="S16" s="60"/>
      <c r="T16" s="59"/>
      <c r="V16" s="1402"/>
      <c r="W16" s="273"/>
      <c r="X16" s="1992"/>
      <c r="Y16" s="1993"/>
      <c r="Z16" s="1993"/>
      <c r="AA16" s="1994"/>
    </row>
    <row r="17" spans="2:54" ht="13" customHeight="1" x14ac:dyDescent="0.15">
      <c r="B17" s="2027"/>
      <c r="C17" s="1992"/>
      <c r="D17" s="1994"/>
      <c r="E17" s="60"/>
      <c r="F17" s="59"/>
      <c r="G17" s="59"/>
      <c r="H17" s="58"/>
      <c r="I17" s="60"/>
      <c r="J17" s="58"/>
      <c r="K17" s="1993"/>
      <c r="L17" s="1993"/>
      <c r="M17" s="1994"/>
      <c r="N17" s="766"/>
      <c r="O17" s="60"/>
      <c r="P17" s="59"/>
      <c r="Q17" s="1403"/>
      <c r="R17" s="1402"/>
      <c r="S17" s="60"/>
      <c r="T17" s="185" t="s">
        <v>84</v>
      </c>
      <c r="U17" s="1402" t="s">
        <v>304</v>
      </c>
      <c r="V17" s="1402"/>
      <c r="W17" s="776"/>
      <c r="X17" s="1992"/>
      <c r="Y17" s="1993"/>
      <c r="Z17" s="1993"/>
      <c r="AA17" s="1994"/>
    </row>
    <row r="18" spans="2:54" ht="13" customHeight="1" x14ac:dyDescent="0.15">
      <c r="B18" s="2027"/>
      <c r="C18" s="1992"/>
      <c r="D18" s="1994"/>
      <c r="E18" s="60"/>
      <c r="F18" s="59"/>
      <c r="G18" s="59"/>
      <c r="H18" s="58"/>
      <c r="I18" s="60"/>
      <c r="J18" s="58"/>
      <c r="K18" s="1993"/>
      <c r="L18" s="1993"/>
      <c r="M18" s="1994"/>
      <c r="N18" s="766"/>
      <c r="O18" s="60"/>
      <c r="P18" s="59"/>
      <c r="R18" s="1402"/>
      <c r="S18" s="60"/>
      <c r="T18" s="59"/>
      <c r="V18" s="1402"/>
      <c r="W18" s="776"/>
      <c r="X18" s="418">
        <v>1</v>
      </c>
      <c r="Y18" s="61" t="s">
        <v>81</v>
      </c>
      <c r="Z18" s="769"/>
      <c r="AA18" s="769"/>
    </row>
    <row r="19" spans="2:54" ht="13" customHeight="1" x14ac:dyDescent="0.15">
      <c r="B19" s="2027"/>
      <c r="C19" s="1992"/>
      <c r="D19" s="1994"/>
      <c r="E19" s="60"/>
      <c r="F19" s="59"/>
      <c r="G19" s="59"/>
      <c r="H19" s="58"/>
      <c r="I19" s="60"/>
      <c r="J19" s="58"/>
      <c r="K19" s="769"/>
      <c r="L19" s="769"/>
      <c r="M19" s="778"/>
      <c r="N19" s="766"/>
      <c r="O19" s="60"/>
      <c r="P19" s="59"/>
      <c r="Q19" s="1403"/>
      <c r="R19" s="1402"/>
      <c r="S19" s="60"/>
      <c r="T19" s="59"/>
      <c r="U19" s="1403"/>
      <c r="V19" s="1402"/>
      <c r="W19" s="408"/>
      <c r="X19" s="774"/>
      <c r="Z19" s="769"/>
      <c r="AA19" s="769"/>
    </row>
    <row r="20" spans="2:54" ht="13" customHeight="1" x14ac:dyDescent="0.15">
      <c r="B20" s="2027"/>
      <c r="C20" s="1992"/>
      <c r="D20" s="1994"/>
      <c r="E20" s="60"/>
      <c r="F20" s="59"/>
      <c r="G20" s="59"/>
      <c r="H20" s="58"/>
      <c r="I20" s="60"/>
      <c r="J20" s="58"/>
      <c r="K20" s="769"/>
      <c r="L20" s="769"/>
      <c r="M20" s="778"/>
      <c r="N20" s="766"/>
      <c r="O20" s="60"/>
      <c r="P20" s="59"/>
      <c r="Q20" s="1403"/>
      <c r="R20" s="1402"/>
      <c r="S20" s="60"/>
      <c r="T20" s="59"/>
      <c r="U20" s="1403"/>
      <c r="V20" s="1402"/>
      <c r="W20" s="408"/>
      <c r="X20" s="418">
        <v>2</v>
      </c>
      <c r="Y20" s="61" t="s">
        <v>83</v>
      </c>
      <c r="Z20" s="597" t="s">
        <v>84</v>
      </c>
      <c r="AA20" s="2010" t="s">
        <v>311</v>
      </c>
    </row>
    <row r="21" spans="2:54" ht="13" customHeight="1" x14ac:dyDescent="0.15">
      <c r="B21" s="2027"/>
      <c r="C21" s="2030"/>
      <c r="D21" s="2031"/>
      <c r="E21" s="57"/>
      <c r="F21" s="1399"/>
      <c r="G21" s="1399"/>
      <c r="H21" s="56"/>
      <c r="I21" s="57"/>
      <c r="J21" s="56"/>
      <c r="K21" s="769"/>
      <c r="L21" s="769"/>
      <c r="M21" s="778"/>
      <c r="N21" s="268"/>
      <c r="O21" s="57"/>
      <c r="P21" s="1399"/>
      <c r="Q21" s="1404"/>
      <c r="R21" s="1405"/>
      <c r="S21" s="57"/>
      <c r="T21" s="1399"/>
      <c r="U21" s="1404"/>
      <c r="V21" s="1405"/>
      <c r="W21" s="837"/>
      <c r="X21" s="62"/>
      <c r="Y21" s="61"/>
      <c r="Z21" s="61"/>
      <c r="AA21" s="2010"/>
    </row>
    <row r="22" spans="2:54" s="764" customFormat="1" ht="13" customHeight="1" x14ac:dyDescent="0.15">
      <c r="B22" s="2028"/>
      <c r="C22" s="570" t="s">
        <v>312</v>
      </c>
      <c r="D22" s="763" t="s">
        <v>313</v>
      </c>
      <c r="E22" s="2018" t="s">
        <v>266</v>
      </c>
      <c r="F22" s="2019"/>
      <c r="G22" s="2019"/>
      <c r="H22" s="2019"/>
      <c r="I22" s="2018" t="s">
        <v>266</v>
      </c>
      <c r="J22" s="2019"/>
      <c r="K22" s="1434" t="s">
        <v>314</v>
      </c>
      <c r="L22" s="786" t="s">
        <v>315</v>
      </c>
      <c r="M22" s="1435" t="s">
        <v>316</v>
      </c>
      <c r="N22" s="373" t="s">
        <v>317</v>
      </c>
      <c r="O22" s="2018" t="s">
        <v>266</v>
      </c>
      <c r="P22" s="2019"/>
      <c r="Q22" s="2019"/>
      <c r="R22" s="2020"/>
      <c r="S22" s="2018" t="s">
        <v>266</v>
      </c>
      <c r="T22" s="2019"/>
      <c r="U22" s="2019"/>
      <c r="V22" s="2020"/>
      <c r="W22" s="786" t="s">
        <v>318</v>
      </c>
      <c r="X22" s="2007" t="s">
        <v>266</v>
      </c>
      <c r="Y22" s="2008"/>
      <c r="Z22" s="2008"/>
      <c r="AA22" s="2009"/>
    </row>
    <row r="23" spans="2:54" ht="3" customHeight="1" thickBot="1" x14ac:dyDescent="0.2">
      <c r="B23" s="59"/>
      <c r="C23" s="52"/>
      <c r="D23" s="52"/>
      <c r="E23" s="52"/>
      <c r="F23" s="52"/>
      <c r="G23" s="52"/>
      <c r="H23" s="52"/>
      <c r="I23" s="52"/>
      <c r="J23" s="52"/>
      <c r="K23" s="180"/>
      <c r="L23" s="180"/>
      <c r="M23" s="180"/>
      <c r="N23" s="52"/>
      <c r="O23" s="52"/>
      <c r="P23" s="52"/>
      <c r="S23" s="52"/>
      <c r="T23" s="52"/>
      <c r="W23" s="180"/>
      <c r="X23" s="180"/>
      <c r="Y23" s="180"/>
      <c r="Z23" s="180"/>
      <c r="AA23" s="180"/>
    </row>
    <row r="24" spans="2:54" s="762" customFormat="1" ht="12.5" customHeight="1" x14ac:dyDescent="0.15">
      <c r="B24" s="826">
        <v>1</v>
      </c>
      <c r="C24" s="1406"/>
      <c r="D24" s="1353"/>
      <c r="E24" s="2024"/>
      <c r="F24" s="2024"/>
      <c r="G24" s="2024"/>
      <c r="H24" s="2024"/>
      <c r="I24" s="2024"/>
      <c r="J24" s="2024"/>
      <c r="K24" s="1436"/>
      <c r="L24" s="1436"/>
      <c r="M24" s="1436"/>
      <c r="N24" s="42"/>
      <c r="O24" s="2011"/>
      <c r="P24" s="2012"/>
      <c r="Q24" s="2012"/>
      <c r="R24" s="2013"/>
      <c r="S24" s="2011"/>
      <c r="T24" s="2012"/>
      <c r="U24" s="2012"/>
      <c r="V24" s="2013"/>
      <c r="W24" s="794"/>
      <c r="X24" s="1995"/>
      <c r="Y24" s="1996"/>
      <c r="Z24" s="1996"/>
      <c r="AA24" s="1997"/>
    </row>
    <row r="25" spans="2:54" s="762" customFormat="1" ht="13" customHeight="1" x14ac:dyDescent="0.15">
      <c r="B25" s="827">
        <f>B24+1</f>
        <v>2</v>
      </c>
      <c r="C25" s="767"/>
      <c r="D25" s="767"/>
      <c r="E25" s="2025"/>
      <c r="F25" s="2025"/>
      <c r="G25" s="2025"/>
      <c r="H25" s="2025"/>
      <c r="I25" s="2025"/>
      <c r="J25" s="2025"/>
      <c r="K25" s="802"/>
      <c r="L25" s="802"/>
      <c r="M25" s="802"/>
      <c r="N25" s="39"/>
      <c r="O25" s="2014"/>
      <c r="P25" s="2015"/>
      <c r="Q25" s="2015"/>
      <c r="R25" s="2016"/>
      <c r="S25" s="2014"/>
      <c r="T25" s="2015"/>
      <c r="U25" s="2015"/>
      <c r="V25" s="2016"/>
      <c r="W25" s="804"/>
      <c r="X25" s="2001"/>
      <c r="Y25" s="2002"/>
      <c r="Z25" s="2002"/>
      <c r="AA25" s="2003"/>
    </row>
    <row r="26" spans="2:54" s="762" customFormat="1" ht="13" customHeight="1" thickBot="1" x14ac:dyDescent="0.2">
      <c r="B26" s="828">
        <f>B25+1</f>
        <v>3</v>
      </c>
      <c r="C26" s="829"/>
      <c r="D26" s="829"/>
      <c r="E26" s="2029"/>
      <c r="F26" s="2029"/>
      <c r="G26" s="2029"/>
      <c r="H26" s="2029"/>
      <c r="I26" s="2029"/>
      <c r="J26" s="2029"/>
      <c r="K26" s="814"/>
      <c r="L26" s="814"/>
      <c r="M26" s="814"/>
      <c r="N26" s="34"/>
      <c r="O26" s="2004"/>
      <c r="P26" s="2005"/>
      <c r="Q26" s="2005"/>
      <c r="R26" s="2006"/>
      <c r="S26" s="2004"/>
      <c r="T26" s="2005"/>
      <c r="U26" s="2005"/>
      <c r="V26" s="2006"/>
      <c r="W26" s="816"/>
      <c r="X26" s="1998"/>
      <c r="Y26" s="1999"/>
      <c r="Z26" s="1999"/>
      <c r="AA26" s="2000"/>
      <c r="BB26" s="45"/>
    </row>
    <row r="27" spans="2:54" ht="3" customHeight="1" thickBot="1" x14ac:dyDescent="0.2">
      <c r="D27" s="762"/>
      <c r="I27" s="762"/>
      <c r="J27" s="762"/>
      <c r="K27" s="789"/>
      <c r="L27" s="789"/>
      <c r="M27" s="789"/>
      <c r="N27" s="762"/>
      <c r="W27" s="44"/>
      <c r="X27" s="44"/>
      <c r="Y27" s="44"/>
      <c r="Z27" s="44"/>
      <c r="AA27" s="44"/>
    </row>
    <row r="28" spans="2:54" s="762" customFormat="1" ht="13" customHeight="1" x14ac:dyDescent="0.15">
      <c r="B28" s="826">
        <f>B26+1</f>
        <v>4</v>
      </c>
      <c r="C28" s="297"/>
      <c r="D28" s="297"/>
      <c r="E28" s="2024"/>
      <c r="F28" s="2024"/>
      <c r="G28" s="2024"/>
      <c r="H28" s="2024"/>
      <c r="I28" s="2024"/>
      <c r="J28" s="2024"/>
      <c r="K28" s="1437"/>
      <c r="L28" s="1437"/>
      <c r="M28" s="1437"/>
      <c r="N28" s="270"/>
      <c r="O28" s="2011"/>
      <c r="P28" s="2012"/>
      <c r="Q28" s="2012"/>
      <c r="R28" s="2013"/>
      <c r="S28" s="2011"/>
      <c r="T28" s="2012"/>
      <c r="U28" s="2012"/>
      <c r="V28" s="2013"/>
      <c r="W28" s="794"/>
      <c r="X28" s="1995"/>
      <c r="Y28" s="1996"/>
      <c r="Z28" s="1996"/>
      <c r="AA28" s="1997"/>
    </row>
    <row r="29" spans="2:54" s="762" customFormat="1" ht="13" customHeight="1" x14ac:dyDescent="0.15">
      <c r="B29" s="827">
        <f>B28+1</f>
        <v>5</v>
      </c>
      <c r="C29" s="767"/>
      <c r="D29" s="767"/>
      <c r="E29" s="2025"/>
      <c r="F29" s="2025"/>
      <c r="G29" s="2025"/>
      <c r="H29" s="2025"/>
      <c r="I29" s="2025"/>
      <c r="J29" s="2025"/>
      <c r="K29" s="802"/>
      <c r="L29" s="802"/>
      <c r="M29" s="802"/>
      <c r="N29" s="271"/>
      <c r="O29" s="2014"/>
      <c r="P29" s="2015"/>
      <c r="Q29" s="2015"/>
      <c r="R29" s="2016"/>
      <c r="S29" s="2014"/>
      <c r="T29" s="2015"/>
      <c r="U29" s="2015"/>
      <c r="V29" s="2016"/>
      <c r="W29" s="804"/>
      <c r="X29" s="2001"/>
      <c r="Y29" s="2002"/>
      <c r="Z29" s="2002"/>
      <c r="AA29" s="2003"/>
    </row>
    <row r="30" spans="2:54" s="762" customFormat="1" ht="13" customHeight="1" thickBot="1" x14ac:dyDescent="0.2">
      <c r="B30" s="828">
        <f>B29+1</f>
        <v>6</v>
      </c>
      <c r="C30" s="829"/>
      <c r="D30" s="829"/>
      <c r="E30" s="2029"/>
      <c r="F30" s="2029"/>
      <c r="G30" s="2029"/>
      <c r="H30" s="2029"/>
      <c r="I30" s="2029"/>
      <c r="J30" s="2029"/>
      <c r="K30" s="814"/>
      <c r="L30" s="814"/>
      <c r="M30" s="814"/>
      <c r="N30" s="272"/>
      <c r="O30" s="2004"/>
      <c r="P30" s="2005"/>
      <c r="Q30" s="2005"/>
      <c r="R30" s="2006"/>
      <c r="S30" s="2004"/>
      <c r="T30" s="2005"/>
      <c r="U30" s="2005"/>
      <c r="V30" s="2006"/>
      <c r="W30" s="816"/>
      <c r="X30" s="1998"/>
      <c r="Y30" s="1999"/>
      <c r="Z30" s="1999"/>
      <c r="AA30" s="2000"/>
    </row>
    <row r="31" spans="2:54" ht="3" customHeight="1" thickBot="1" x14ac:dyDescent="0.2">
      <c r="D31" s="762"/>
      <c r="I31" s="762"/>
      <c r="J31" s="762"/>
      <c r="K31" s="789"/>
      <c r="L31" s="789"/>
      <c r="M31" s="789"/>
      <c r="N31" s="762"/>
      <c r="W31" s="44"/>
      <c r="X31" s="44"/>
      <c r="Y31" s="44"/>
      <c r="Z31" s="44"/>
      <c r="AA31" s="44"/>
    </row>
    <row r="32" spans="2:54" s="762" customFormat="1" ht="13" customHeight="1" x14ac:dyDescent="0.15">
      <c r="B32" s="826">
        <f>B30+1</f>
        <v>7</v>
      </c>
      <c r="C32" s="297"/>
      <c r="D32" s="297"/>
      <c r="E32" s="2024"/>
      <c r="F32" s="2024"/>
      <c r="G32" s="2024"/>
      <c r="H32" s="2024"/>
      <c r="I32" s="2024"/>
      <c r="J32" s="2024"/>
      <c r="K32" s="1437"/>
      <c r="L32" s="1437"/>
      <c r="M32" s="1437"/>
      <c r="N32" s="270"/>
      <c r="O32" s="2011"/>
      <c r="P32" s="2012"/>
      <c r="Q32" s="2012"/>
      <c r="R32" s="2013"/>
      <c r="S32" s="2011"/>
      <c r="T32" s="2012"/>
      <c r="U32" s="2012"/>
      <c r="V32" s="2013"/>
      <c r="W32" s="794"/>
      <c r="X32" s="1995"/>
      <c r="Y32" s="1996"/>
      <c r="Z32" s="1996"/>
      <c r="AA32" s="1997"/>
    </row>
    <row r="33" spans="2:27" s="762" customFormat="1" ht="13" customHeight="1" x14ac:dyDescent="0.15">
      <c r="B33" s="827">
        <f>B32+1</f>
        <v>8</v>
      </c>
      <c r="C33" s="767"/>
      <c r="D33" s="767"/>
      <c r="E33" s="2025"/>
      <c r="F33" s="2025"/>
      <c r="G33" s="2025"/>
      <c r="H33" s="2025"/>
      <c r="I33" s="2025"/>
      <c r="J33" s="2025"/>
      <c r="K33" s="802"/>
      <c r="L33" s="802"/>
      <c r="M33" s="802"/>
      <c r="N33" s="271"/>
      <c r="O33" s="2014"/>
      <c r="P33" s="2015"/>
      <c r="Q33" s="2015"/>
      <c r="R33" s="2016"/>
      <c r="S33" s="2014"/>
      <c r="T33" s="2015"/>
      <c r="U33" s="2015"/>
      <c r="V33" s="2016"/>
      <c r="W33" s="804"/>
      <c r="X33" s="2001"/>
      <c r="Y33" s="2002"/>
      <c r="Z33" s="2002"/>
      <c r="AA33" s="2003"/>
    </row>
    <row r="34" spans="2:27" s="762" customFormat="1" ht="13" customHeight="1" thickBot="1" x14ac:dyDescent="0.2">
      <c r="B34" s="828">
        <f>B33+1</f>
        <v>9</v>
      </c>
      <c r="C34" s="829"/>
      <c r="D34" s="829"/>
      <c r="E34" s="2029"/>
      <c r="F34" s="2029"/>
      <c r="G34" s="2029"/>
      <c r="H34" s="2029"/>
      <c r="I34" s="2029"/>
      <c r="J34" s="2029"/>
      <c r="K34" s="814"/>
      <c r="L34" s="814"/>
      <c r="M34" s="814"/>
      <c r="N34" s="272"/>
      <c r="O34" s="2004"/>
      <c r="P34" s="2005"/>
      <c r="Q34" s="2005"/>
      <c r="R34" s="2006"/>
      <c r="S34" s="2004"/>
      <c r="T34" s="2005"/>
      <c r="U34" s="2005"/>
      <c r="V34" s="2006"/>
      <c r="W34" s="816"/>
      <c r="X34" s="1998"/>
      <c r="Y34" s="1999"/>
      <c r="Z34" s="1999"/>
      <c r="AA34" s="2000"/>
    </row>
    <row r="35" spans="2:27" ht="3" customHeight="1" thickBot="1" x14ac:dyDescent="0.2">
      <c r="D35" s="762"/>
      <c r="I35" s="762"/>
      <c r="J35" s="762"/>
      <c r="K35" s="789"/>
      <c r="L35" s="789"/>
      <c r="M35" s="789"/>
      <c r="N35" s="762"/>
      <c r="W35" s="44"/>
      <c r="X35" s="44"/>
      <c r="Y35" s="44"/>
      <c r="Z35" s="44"/>
      <c r="AA35" s="44"/>
    </row>
    <row r="36" spans="2:27" s="762" customFormat="1" ht="13" customHeight="1" x14ac:dyDescent="0.15">
      <c r="B36" s="826">
        <f>B34+1</f>
        <v>10</v>
      </c>
      <c r="C36" s="297"/>
      <c r="D36" s="297"/>
      <c r="E36" s="2024"/>
      <c r="F36" s="2024"/>
      <c r="G36" s="2024"/>
      <c r="H36" s="2024"/>
      <c r="I36" s="2024"/>
      <c r="J36" s="2024"/>
      <c r="K36" s="1437"/>
      <c r="L36" s="1437"/>
      <c r="M36" s="1437"/>
      <c r="N36" s="270"/>
      <c r="O36" s="2011"/>
      <c r="P36" s="2012"/>
      <c r="Q36" s="2012"/>
      <c r="R36" s="2013"/>
      <c r="S36" s="2011"/>
      <c r="T36" s="2012"/>
      <c r="U36" s="2012"/>
      <c r="V36" s="2013"/>
      <c r="W36" s="794"/>
      <c r="X36" s="1995"/>
      <c r="Y36" s="1996"/>
      <c r="Z36" s="1996"/>
      <c r="AA36" s="1997"/>
    </row>
    <row r="37" spans="2:27" s="762" customFormat="1" ht="13" customHeight="1" x14ac:dyDescent="0.15">
      <c r="B37" s="827">
        <f>B36+1</f>
        <v>11</v>
      </c>
      <c r="C37" s="767"/>
      <c r="D37" s="767"/>
      <c r="E37" s="2025"/>
      <c r="F37" s="2025"/>
      <c r="G37" s="2025"/>
      <c r="H37" s="2025"/>
      <c r="I37" s="2025"/>
      <c r="J37" s="2025"/>
      <c r="K37" s="802"/>
      <c r="L37" s="802"/>
      <c r="M37" s="802"/>
      <c r="N37" s="271"/>
      <c r="O37" s="2014"/>
      <c r="P37" s="2015"/>
      <c r="Q37" s="2015"/>
      <c r="R37" s="2016"/>
      <c r="S37" s="2014"/>
      <c r="T37" s="2015"/>
      <c r="U37" s="2015"/>
      <c r="V37" s="2016"/>
      <c r="W37" s="804"/>
      <c r="X37" s="2001"/>
      <c r="Y37" s="2002"/>
      <c r="Z37" s="2002"/>
      <c r="AA37" s="2003"/>
    </row>
    <row r="38" spans="2:27" s="762" customFormat="1" ht="13" customHeight="1" thickBot="1" x14ac:dyDescent="0.2">
      <c r="B38" s="828">
        <f>B37+1</f>
        <v>12</v>
      </c>
      <c r="C38" s="829"/>
      <c r="D38" s="829"/>
      <c r="E38" s="2029"/>
      <c r="F38" s="2029"/>
      <c r="G38" s="2029"/>
      <c r="H38" s="2029"/>
      <c r="I38" s="2029"/>
      <c r="J38" s="2029"/>
      <c r="K38" s="814"/>
      <c r="L38" s="814"/>
      <c r="M38" s="814"/>
      <c r="N38" s="272"/>
      <c r="O38" s="2004"/>
      <c r="P38" s="2005"/>
      <c r="Q38" s="2005"/>
      <c r="R38" s="2006"/>
      <c r="S38" s="2004"/>
      <c r="T38" s="2005"/>
      <c r="U38" s="2005"/>
      <c r="V38" s="2006"/>
      <c r="W38" s="816"/>
      <c r="X38" s="1998"/>
      <c r="Y38" s="1999"/>
      <c r="Z38" s="1999"/>
      <c r="AA38" s="2000"/>
    </row>
    <row r="39" spans="2:27" ht="13" customHeight="1" x14ac:dyDescent="0.15">
      <c r="B39" s="762"/>
      <c r="D39" s="762"/>
      <c r="I39" s="762"/>
      <c r="J39" s="762"/>
      <c r="K39" s="789"/>
      <c r="L39" s="789"/>
      <c r="M39" s="789"/>
      <c r="N39" s="762"/>
      <c r="W39" s="789"/>
      <c r="X39" s="180"/>
      <c r="Y39" s="180"/>
      <c r="Z39" s="180"/>
      <c r="AA39" s="180"/>
    </row>
    <row r="40" spans="2:27" ht="13" customHeight="1" x14ac:dyDescent="0.15">
      <c r="B40" s="762"/>
      <c r="D40" s="762"/>
      <c r="I40" s="762"/>
      <c r="J40" s="762"/>
      <c r="K40" s="789"/>
      <c r="L40" s="789"/>
      <c r="M40" s="789"/>
      <c r="N40" s="762"/>
      <c r="W40" s="789"/>
      <c r="X40" s="180"/>
      <c r="Y40" s="180"/>
      <c r="Z40" s="180"/>
      <c r="AA40" s="180"/>
    </row>
    <row r="41" spans="2:27" ht="13" customHeight="1" x14ac:dyDescent="0.15">
      <c r="B41" s="762"/>
      <c r="D41" s="762"/>
      <c r="I41" s="762"/>
      <c r="J41" s="762"/>
      <c r="K41" s="789"/>
      <c r="L41" s="789"/>
      <c r="M41" s="789"/>
      <c r="N41" s="762"/>
      <c r="W41" s="789"/>
      <c r="X41" s="180"/>
      <c r="Y41" s="180"/>
      <c r="Z41" s="180"/>
      <c r="AA41" s="180"/>
    </row>
    <row r="42" spans="2:27" ht="13" customHeight="1" x14ac:dyDescent="0.15">
      <c r="B42" s="762"/>
      <c r="D42" s="762"/>
      <c r="I42" s="762"/>
      <c r="J42" s="762"/>
      <c r="K42" s="789"/>
      <c r="L42" s="789"/>
      <c r="M42" s="789"/>
      <c r="N42" s="762"/>
      <c r="W42" s="789"/>
      <c r="X42" s="180"/>
      <c r="Y42" s="180"/>
      <c r="Z42" s="180"/>
      <c r="AA42" s="180"/>
    </row>
    <row r="43" spans="2:27" ht="13" customHeight="1" x14ac:dyDescent="0.15">
      <c r="B43" s="762"/>
      <c r="D43" s="762"/>
      <c r="I43" s="762"/>
      <c r="J43" s="762"/>
      <c r="N43" s="762"/>
      <c r="X43" s="180"/>
      <c r="Y43" s="180"/>
      <c r="Z43" s="180"/>
      <c r="AA43" s="180"/>
    </row>
    <row r="44" spans="2:27" ht="13" customHeight="1" x14ac:dyDescent="0.15">
      <c r="B44" s="762"/>
      <c r="D44" s="762"/>
      <c r="I44" s="762"/>
      <c r="J44" s="762"/>
      <c r="N44" s="762"/>
      <c r="X44" s="180"/>
      <c r="Y44" s="180"/>
      <c r="Z44" s="180"/>
      <c r="AA44" s="180"/>
    </row>
    <row r="45" spans="2:27" ht="13" customHeight="1" x14ac:dyDescent="0.15">
      <c r="B45" s="762"/>
      <c r="D45" s="762"/>
      <c r="I45" s="762"/>
      <c r="J45" s="762"/>
      <c r="N45" s="762"/>
      <c r="X45" s="180"/>
      <c r="Y45" s="180"/>
      <c r="Z45" s="180"/>
      <c r="AA45" s="180"/>
    </row>
    <row r="46" spans="2:27" ht="13" customHeight="1" x14ac:dyDescent="0.15">
      <c r="B46" s="762"/>
      <c r="D46" s="762"/>
      <c r="I46" s="762"/>
      <c r="J46" s="762"/>
      <c r="N46" s="762"/>
      <c r="X46" s="180"/>
      <c r="Y46" s="180"/>
      <c r="Z46" s="180"/>
      <c r="AA46" s="180"/>
    </row>
    <row r="47" spans="2:27" ht="13" customHeight="1" x14ac:dyDescent="0.15">
      <c r="B47" s="762"/>
      <c r="D47" s="762"/>
      <c r="I47" s="762"/>
      <c r="J47" s="762"/>
      <c r="N47" s="762"/>
      <c r="X47" s="180"/>
      <c r="Y47" s="180"/>
      <c r="Z47" s="180"/>
      <c r="AA47" s="180"/>
    </row>
    <row r="48" spans="2:27" ht="13" customHeight="1" x14ac:dyDescent="0.15">
      <c r="B48" s="762"/>
      <c r="D48" s="762"/>
      <c r="I48" s="762"/>
      <c r="J48" s="762"/>
      <c r="N48" s="762"/>
      <c r="X48" s="180"/>
      <c r="Y48" s="180"/>
      <c r="Z48" s="180"/>
      <c r="AA48" s="180"/>
    </row>
    <row r="49" spans="2:27" ht="13" customHeight="1" x14ac:dyDescent="0.15">
      <c r="B49" s="762"/>
      <c r="D49" s="762"/>
      <c r="I49" s="762"/>
      <c r="J49" s="762"/>
      <c r="N49" s="762"/>
      <c r="X49" s="180"/>
      <c r="Y49" s="180"/>
      <c r="Z49" s="180"/>
      <c r="AA49" s="180"/>
    </row>
    <row r="50" spans="2:27" ht="13" customHeight="1" x14ac:dyDescent="0.15">
      <c r="B50" s="762"/>
      <c r="D50" s="762"/>
      <c r="I50" s="762"/>
      <c r="J50" s="762"/>
      <c r="N50" s="762"/>
      <c r="X50" s="180"/>
      <c r="Y50" s="180"/>
      <c r="Z50" s="180"/>
      <c r="AA50" s="180"/>
    </row>
    <row r="51" spans="2:27" ht="13" customHeight="1" x14ac:dyDescent="0.15">
      <c r="B51" s="762"/>
      <c r="D51" s="762"/>
      <c r="I51" s="762"/>
      <c r="J51" s="762"/>
      <c r="N51" s="762"/>
      <c r="X51" s="180"/>
      <c r="Y51" s="180"/>
      <c r="Z51" s="180"/>
      <c r="AA51" s="180"/>
    </row>
    <row r="52" spans="2:27" ht="13" customHeight="1" x14ac:dyDescent="0.15">
      <c r="B52" s="762"/>
      <c r="D52" s="762"/>
      <c r="I52" s="762"/>
      <c r="J52" s="762"/>
      <c r="N52" s="762"/>
      <c r="X52" s="180"/>
      <c r="Y52" s="180"/>
      <c r="Z52" s="180"/>
      <c r="AA52" s="180"/>
    </row>
    <row r="53" spans="2:27" ht="13" customHeight="1" x14ac:dyDescent="0.15">
      <c r="B53" s="762"/>
      <c r="D53" s="762"/>
      <c r="I53" s="762"/>
      <c r="J53" s="762"/>
      <c r="N53" s="762"/>
      <c r="X53" s="180"/>
      <c r="Y53" s="180"/>
      <c r="Z53" s="180"/>
      <c r="AA53" s="180"/>
    </row>
    <row r="54" spans="2:27" ht="13" customHeight="1" x14ac:dyDescent="0.15">
      <c r="B54" s="762"/>
      <c r="D54" s="762"/>
      <c r="I54" s="762"/>
      <c r="J54" s="762"/>
      <c r="N54" s="762"/>
      <c r="X54" s="180"/>
      <c r="Y54" s="180"/>
      <c r="Z54" s="180"/>
      <c r="AA54" s="180"/>
    </row>
    <row r="55" spans="2:27" ht="13" customHeight="1" x14ac:dyDescent="0.15">
      <c r="B55" s="762"/>
      <c r="D55" s="762"/>
      <c r="I55" s="762"/>
      <c r="J55" s="762"/>
      <c r="N55" s="762"/>
      <c r="X55" s="180"/>
      <c r="Y55" s="180"/>
      <c r="Z55" s="180"/>
      <c r="AA55" s="180"/>
    </row>
    <row r="56" spans="2:27" ht="13" customHeight="1" x14ac:dyDescent="0.15">
      <c r="B56" s="762"/>
      <c r="D56" s="762"/>
      <c r="I56" s="762"/>
      <c r="J56" s="762"/>
      <c r="N56" s="762"/>
      <c r="X56" s="180"/>
      <c r="Y56" s="180"/>
      <c r="Z56" s="180"/>
      <c r="AA56" s="180"/>
    </row>
    <row r="57" spans="2:27" ht="13" customHeight="1" x14ac:dyDescent="0.15">
      <c r="B57" s="765"/>
      <c r="X57" s="180"/>
      <c r="Y57" s="180"/>
      <c r="Z57" s="180"/>
      <c r="AA57" s="180"/>
    </row>
    <row r="58" spans="2:27" ht="13" customHeight="1" x14ac:dyDescent="0.15">
      <c r="B58" s="765"/>
      <c r="X58" s="180"/>
      <c r="Y58" s="180"/>
      <c r="Z58" s="180"/>
      <c r="AA58" s="180"/>
    </row>
    <row r="59" spans="2:27" ht="13" customHeight="1" x14ac:dyDescent="0.15">
      <c r="B59" s="765"/>
      <c r="X59" s="180"/>
      <c r="Y59" s="180"/>
      <c r="Z59" s="180"/>
      <c r="AA59" s="180"/>
    </row>
    <row r="60" spans="2:27" ht="13" customHeight="1" x14ac:dyDescent="0.15">
      <c r="B60" s="765"/>
      <c r="X60" s="180"/>
      <c r="Y60" s="180"/>
      <c r="Z60" s="180"/>
      <c r="AA60" s="180"/>
    </row>
    <row r="61" spans="2:27" ht="13" customHeight="1" x14ac:dyDescent="0.15">
      <c r="B61" s="765"/>
      <c r="X61" s="180"/>
      <c r="Y61" s="180"/>
      <c r="Z61" s="180"/>
      <c r="AA61" s="180"/>
    </row>
    <row r="62" spans="2:27" ht="13" customHeight="1" x14ac:dyDescent="0.15">
      <c r="B62" s="765"/>
      <c r="X62" s="180"/>
      <c r="Y62" s="180"/>
      <c r="Z62" s="180"/>
      <c r="AA62" s="180"/>
    </row>
    <row r="63" spans="2:27" ht="13" customHeight="1" x14ac:dyDescent="0.15">
      <c r="B63" s="765"/>
      <c r="X63" s="180"/>
      <c r="Y63" s="180"/>
      <c r="Z63" s="180"/>
      <c r="AA63" s="180"/>
    </row>
    <row r="64" spans="2:27" ht="13" customHeight="1" x14ac:dyDescent="0.15">
      <c r="B64" s="765"/>
      <c r="X64" s="180"/>
      <c r="Y64" s="180"/>
      <c r="Z64" s="180"/>
      <c r="AA64" s="180"/>
    </row>
    <row r="65" spans="3:27" s="765" customFormat="1" ht="13" customHeight="1" x14ac:dyDescent="0.15">
      <c r="C65" s="45"/>
      <c r="E65" s="45"/>
      <c r="F65" s="45"/>
      <c r="G65" s="45"/>
      <c r="H65" s="45"/>
      <c r="K65" s="790"/>
      <c r="L65" s="790"/>
      <c r="M65" s="790"/>
      <c r="O65" s="45"/>
      <c r="P65" s="45"/>
      <c r="Q65" s="45"/>
      <c r="R65" s="45"/>
      <c r="S65" s="45"/>
      <c r="T65" s="45"/>
      <c r="U65" s="45"/>
      <c r="V65" s="45"/>
      <c r="W65" s="790"/>
      <c r="X65" s="180"/>
      <c r="Y65" s="180"/>
      <c r="Z65" s="180"/>
      <c r="AA65" s="180"/>
    </row>
    <row r="66" spans="3:27" s="765" customFormat="1" ht="13" customHeight="1" x14ac:dyDescent="0.15">
      <c r="C66" s="45"/>
      <c r="E66" s="45"/>
      <c r="F66" s="45"/>
      <c r="G66" s="45"/>
      <c r="H66" s="45"/>
      <c r="K66" s="790"/>
      <c r="L66" s="790"/>
      <c r="M66" s="790"/>
      <c r="O66" s="45"/>
      <c r="P66" s="45"/>
      <c r="Q66" s="45"/>
      <c r="R66" s="45"/>
      <c r="S66" s="45"/>
      <c r="T66" s="45"/>
      <c r="U66" s="45"/>
      <c r="V66" s="45"/>
      <c r="W66" s="790"/>
      <c r="X66" s="180"/>
      <c r="Y66" s="180"/>
      <c r="Z66" s="180"/>
      <c r="AA66" s="180"/>
    </row>
    <row r="67" spans="3:27" s="765" customFormat="1" ht="13" customHeight="1" x14ac:dyDescent="0.15">
      <c r="C67" s="45"/>
      <c r="E67" s="45"/>
      <c r="F67" s="45"/>
      <c r="G67" s="45"/>
      <c r="H67" s="45"/>
      <c r="K67" s="790"/>
      <c r="L67" s="790"/>
      <c r="M67" s="790"/>
      <c r="O67" s="45"/>
      <c r="P67" s="45"/>
      <c r="Q67" s="45"/>
      <c r="R67" s="45"/>
      <c r="S67" s="45"/>
      <c r="T67" s="45"/>
      <c r="U67" s="45"/>
      <c r="V67" s="45"/>
      <c r="W67" s="790"/>
      <c r="X67" s="180"/>
      <c r="Y67" s="180"/>
      <c r="Z67" s="180"/>
      <c r="AA67" s="180"/>
    </row>
    <row r="68" spans="3:27" s="765" customFormat="1" ht="13" customHeight="1" x14ac:dyDescent="0.15">
      <c r="C68" s="45"/>
      <c r="E68" s="45"/>
      <c r="F68" s="45"/>
      <c r="G68" s="45"/>
      <c r="H68" s="45"/>
      <c r="K68" s="790"/>
      <c r="L68" s="790"/>
      <c r="M68" s="790"/>
      <c r="O68" s="45"/>
      <c r="P68" s="45"/>
      <c r="Q68" s="45"/>
      <c r="R68" s="45"/>
      <c r="S68" s="45"/>
      <c r="T68" s="45"/>
      <c r="U68" s="45"/>
      <c r="V68" s="45"/>
      <c r="W68" s="790"/>
      <c r="X68" s="180"/>
      <c r="Y68" s="180"/>
      <c r="Z68" s="180"/>
      <c r="AA68" s="180"/>
    </row>
    <row r="69" spans="3:27" s="765" customFormat="1" ht="13" customHeight="1" x14ac:dyDescent="0.15">
      <c r="C69" s="45"/>
      <c r="E69" s="45"/>
      <c r="F69" s="45"/>
      <c r="G69" s="45"/>
      <c r="H69" s="45"/>
      <c r="K69" s="790"/>
      <c r="L69" s="790"/>
      <c r="M69" s="790"/>
      <c r="O69" s="45"/>
      <c r="P69" s="45"/>
      <c r="Q69" s="45"/>
      <c r="R69" s="45"/>
      <c r="S69" s="45"/>
      <c r="T69" s="45"/>
      <c r="U69" s="45"/>
      <c r="V69" s="45"/>
      <c r="W69" s="790"/>
      <c r="X69" s="180"/>
      <c r="Y69" s="180"/>
      <c r="Z69" s="180"/>
      <c r="AA69" s="180"/>
    </row>
    <row r="70" spans="3:27" s="765" customFormat="1" ht="13" customHeight="1" x14ac:dyDescent="0.15">
      <c r="C70" s="45"/>
      <c r="E70" s="45"/>
      <c r="F70" s="45"/>
      <c r="G70" s="45"/>
      <c r="H70" s="45"/>
      <c r="K70" s="790"/>
      <c r="L70" s="790"/>
      <c r="M70" s="790"/>
      <c r="O70" s="45"/>
      <c r="P70" s="45"/>
      <c r="Q70" s="45"/>
      <c r="R70" s="45"/>
      <c r="S70" s="45"/>
      <c r="T70" s="45"/>
      <c r="U70" s="45"/>
      <c r="V70" s="45"/>
      <c r="W70" s="790"/>
      <c r="X70" s="180"/>
      <c r="Y70" s="180"/>
      <c r="Z70" s="180"/>
      <c r="AA70" s="180"/>
    </row>
    <row r="71" spans="3:27" s="765" customFormat="1" ht="13" customHeight="1" x14ac:dyDescent="0.15">
      <c r="C71" s="45"/>
      <c r="E71" s="45"/>
      <c r="F71" s="45"/>
      <c r="G71" s="45"/>
      <c r="H71" s="45"/>
      <c r="K71" s="790"/>
      <c r="L71" s="790"/>
      <c r="M71" s="790"/>
      <c r="O71" s="45"/>
      <c r="P71" s="45"/>
      <c r="Q71" s="45"/>
      <c r="R71" s="45"/>
      <c r="S71" s="45"/>
      <c r="T71" s="45"/>
      <c r="U71" s="45"/>
      <c r="V71" s="45"/>
      <c r="W71" s="790"/>
      <c r="X71" s="180"/>
      <c r="Y71" s="180"/>
      <c r="Z71" s="180"/>
      <c r="AA71" s="180"/>
    </row>
    <row r="72" spans="3:27" s="765" customFormat="1" ht="13" customHeight="1" x14ac:dyDescent="0.15">
      <c r="C72" s="45"/>
      <c r="E72" s="45"/>
      <c r="F72" s="45"/>
      <c r="G72" s="45"/>
      <c r="H72" s="45"/>
      <c r="K72" s="790"/>
      <c r="L72" s="790"/>
      <c r="M72" s="790"/>
      <c r="O72" s="45"/>
      <c r="P72" s="45"/>
      <c r="Q72" s="45"/>
      <c r="R72" s="45"/>
      <c r="S72" s="45"/>
      <c r="T72" s="45"/>
      <c r="U72" s="45"/>
      <c r="V72" s="45"/>
      <c r="W72" s="790"/>
      <c r="X72" s="180"/>
      <c r="Y72" s="180"/>
      <c r="Z72" s="180"/>
      <c r="AA72" s="180"/>
    </row>
    <row r="73" spans="3:27" s="765" customFormat="1" ht="13" customHeight="1" x14ac:dyDescent="0.15">
      <c r="C73" s="45"/>
      <c r="E73" s="45"/>
      <c r="F73" s="45"/>
      <c r="G73" s="45"/>
      <c r="H73" s="45"/>
      <c r="K73" s="790"/>
      <c r="L73" s="790"/>
      <c r="M73" s="790"/>
      <c r="O73" s="45"/>
      <c r="P73" s="45"/>
      <c r="Q73" s="45"/>
      <c r="R73" s="45"/>
      <c r="S73" s="45"/>
      <c r="T73" s="45"/>
      <c r="U73" s="45"/>
      <c r="V73" s="45"/>
      <c r="W73" s="790"/>
      <c r="X73" s="180"/>
      <c r="Y73" s="180"/>
      <c r="Z73" s="180"/>
      <c r="AA73" s="180"/>
    </row>
    <row r="74" spans="3:27" s="765" customFormat="1" ht="13" customHeight="1" x14ac:dyDescent="0.15">
      <c r="C74" s="45"/>
      <c r="E74" s="45"/>
      <c r="F74" s="45"/>
      <c r="G74" s="45"/>
      <c r="H74" s="45"/>
      <c r="K74" s="790"/>
      <c r="L74" s="790"/>
      <c r="M74" s="790"/>
      <c r="O74" s="45"/>
      <c r="P74" s="45"/>
      <c r="Q74" s="45"/>
      <c r="R74" s="45"/>
      <c r="S74" s="45"/>
      <c r="T74" s="45"/>
      <c r="U74" s="45"/>
      <c r="V74" s="45"/>
      <c r="W74" s="790"/>
      <c r="X74" s="180"/>
      <c r="Y74" s="180"/>
      <c r="Z74" s="180"/>
      <c r="AA74" s="180"/>
    </row>
    <row r="75" spans="3:27" s="765" customFormat="1" ht="13" customHeight="1" x14ac:dyDescent="0.15">
      <c r="C75" s="45"/>
      <c r="E75" s="45"/>
      <c r="F75" s="45"/>
      <c r="G75" s="45"/>
      <c r="H75" s="45"/>
      <c r="K75" s="790"/>
      <c r="L75" s="790"/>
      <c r="M75" s="790"/>
      <c r="O75" s="45"/>
      <c r="P75" s="45"/>
      <c r="Q75" s="45"/>
      <c r="R75" s="45"/>
      <c r="S75" s="45"/>
      <c r="T75" s="45"/>
      <c r="U75" s="45"/>
      <c r="V75" s="45"/>
      <c r="W75" s="790"/>
      <c r="X75" s="180"/>
      <c r="Y75" s="180"/>
      <c r="Z75" s="180"/>
      <c r="AA75" s="180"/>
    </row>
    <row r="76" spans="3:27" s="765" customFormat="1" ht="13" customHeight="1" x14ac:dyDescent="0.15">
      <c r="C76" s="45"/>
      <c r="E76" s="45"/>
      <c r="F76" s="45"/>
      <c r="G76" s="45"/>
      <c r="H76" s="45"/>
      <c r="K76" s="790"/>
      <c r="L76" s="790"/>
      <c r="M76" s="790"/>
      <c r="O76" s="45"/>
      <c r="P76" s="45"/>
      <c r="Q76" s="45"/>
      <c r="R76" s="45"/>
      <c r="S76" s="45"/>
      <c r="T76" s="45"/>
      <c r="U76" s="45"/>
      <c r="V76" s="45"/>
      <c r="W76" s="790"/>
      <c r="X76" s="180"/>
      <c r="Y76" s="180"/>
      <c r="Z76" s="180"/>
      <c r="AA76" s="180"/>
    </row>
    <row r="77" spans="3:27" s="765" customFormat="1" ht="13" customHeight="1" x14ac:dyDescent="0.15">
      <c r="C77" s="45"/>
      <c r="E77" s="45"/>
      <c r="F77" s="45"/>
      <c r="G77" s="45"/>
      <c r="H77" s="45"/>
      <c r="K77" s="790"/>
      <c r="L77" s="790"/>
      <c r="M77" s="790"/>
      <c r="O77" s="45"/>
      <c r="P77" s="45"/>
      <c r="Q77" s="45"/>
      <c r="R77" s="45"/>
      <c r="S77" s="45"/>
      <c r="T77" s="45"/>
      <c r="U77" s="45"/>
      <c r="V77" s="45"/>
      <c r="W77" s="790"/>
      <c r="X77" s="44"/>
      <c r="Y77" s="44"/>
      <c r="Z77" s="44"/>
      <c r="AA77" s="44"/>
    </row>
    <row r="78" spans="3:27" s="765" customFormat="1" ht="13" customHeight="1" x14ac:dyDescent="0.15">
      <c r="C78" s="45"/>
      <c r="E78" s="45"/>
      <c r="F78" s="45"/>
      <c r="G78" s="45"/>
      <c r="H78" s="45"/>
      <c r="K78" s="790"/>
      <c r="L78" s="790"/>
      <c r="M78" s="790"/>
      <c r="O78" s="45"/>
      <c r="P78" s="45"/>
      <c r="Q78" s="45"/>
      <c r="R78" s="45"/>
      <c r="S78" s="45"/>
      <c r="T78" s="45"/>
      <c r="U78" s="45"/>
      <c r="V78" s="45"/>
      <c r="W78" s="790"/>
      <c r="X78" s="44"/>
      <c r="Y78" s="44"/>
      <c r="Z78" s="44"/>
      <c r="AA78" s="44"/>
    </row>
    <row r="79" spans="3:27" s="765" customFormat="1" ht="13" customHeight="1" x14ac:dyDescent="0.15">
      <c r="C79" s="45"/>
      <c r="E79" s="45"/>
      <c r="F79" s="45"/>
      <c r="G79" s="45"/>
      <c r="H79" s="45"/>
      <c r="K79" s="790"/>
      <c r="L79" s="790"/>
      <c r="M79" s="790"/>
      <c r="O79" s="45"/>
      <c r="P79" s="45"/>
      <c r="Q79" s="45"/>
      <c r="R79" s="45"/>
      <c r="S79" s="45"/>
      <c r="T79" s="45"/>
      <c r="U79" s="45"/>
      <c r="V79" s="45"/>
      <c r="W79" s="790"/>
      <c r="X79" s="44"/>
      <c r="Y79" s="44"/>
      <c r="Z79" s="44"/>
      <c r="AA79" s="44"/>
    </row>
    <row r="80" spans="3:27" s="765" customFormat="1" ht="13" customHeight="1" x14ac:dyDescent="0.15">
      <c r="C80" s="45"/>
      <c r="E80" s="45"/>
      <c r="F80" s="45"/>
      <c r="G80" s="45"/>
      <c r="H80" s="45"/>
      <c r="K80" s="790"/>
      <c r="L80" s="790"/>
      <c r="M80" s="790"/>
      <c r="O80" s="45"/>
      <c r="P80" s="45"/>
      <c r="Q80" s="45"/>
      <c r="R80" s="45"/>
      <c r="S80" s="45"/>
      <c r="T80" s="45"/>
      <c r="U80" s="45"/>
      <c r="V80" s="45"/>
      <c r="W80" s="790"/>
      <c r="X80" s="44"/>
      <c r="Y80" s="44"/>
      <c r="Z80" s="44"/>
      <c r="AA80" s="44"/>
    </row>
    <row r="81" spans="3:27" s="765" customFormat="1" ht="13" customHeight="1" x14ac:dyDescent="0.15">
      <c r="C81" s="45"/>
      <c r="E81" s="45"/>
      <c r="F81" s="45"/>
      <c r="G81" s="45"/>
      <c r="H81" s="45"/>
      <c r="K81" s="790"/>
      <c r="L81" s="790"/>
      <c r="M81" s="790"/>
      <c r="O81" s="45"/>
      <c r="P81" s="45"/>
      <c r="Q81" s="45"/>
      <c r="R81" s="45"/>
      <c r="S81" s="45"/>
      <c r="T81" s="45"/>
      <c r="U81" s="45"/>
      <c r="V81" s="45"/>
      <c r="W81" s="790"/>
      <c r="X81" s="44"/>
      <c r="Y81" s="44"/>
      <c r="Z81" s="44"/>
      <c r="AA81" s="44"/>
    </row>
    <row r="82" spans="3:27" s="765" customFormat="1" ht="13" customHeight="1" x14ac:dyDescent="0.15">
      <c r="C82" s="45"/>
      <c r="E82" s="45"/>
      <c r="F82" s="45"/>
      <c r="G82" s="45"/>
      <c r="H82" s="45"/>
      <c r="K82" s="790"/>
      <c r="L82" s="790"/>
      <c r="M82" s="790"/>
      <c r="O82" s="45"/>
      <c r="P82" s="45"/>
      <c r="Q82" s="45"/>
      <c r="R82" s="45"/>
      <c r="S82" s="45"/>
      <c r="T82" s="45"/>
      <c r="U82" s="45"/>
      <c r="V82" s="45"/>
      <c r="W82" s="790"/>
      <c r="X82" s="44"/>
      <c r="Y82" s="44"/>
      <c r="Z82" s="44"/>
      <c r="AA82" s="44"/>
    </row>
    <row r="83" spans="3:27" s="765" customFormat="1" ht="13" customHeight="1" x14ac:dyDescent="0.15">
      <c r="C83" s="45"/>
      <c r="E83" s="45"/>
      <c r="F83" s="45"/>
      <c r="G83" s="45"/>
      <c r="H83" s="45"/>
      <c r="K83" s="790"/>
      <c r="L83" s="790"/>
      <c r="M83" s="790"/>
      <c r="O83" s="45"/>
      <c r="P83" s="45"/>
      <c r="Q83" s="45"/>
      <c r="R83" s="45"/>
      <c r="S83" s="45"/>
      <c r="T83" s="45"/>
      <c r="U83" s="45"/>
      <c r="V83" s="45"/>
      <c r="W83" s="790"/>
      <c r="X83" s="44"/>
      <c r="Y83" s="44"/>
      <c r="Z83" s="44"/>
      <c r="AA83" s="44"/>
    </row>
    <row r="84" spans="3:27" s="765" customFormat="1" ht="13" customHeight="1" x14ac:dyDescent="0.15">
      <c r="C84" s="45"/>
      <c r="E84" s="45"/>
      <c r="F84" s="45"/>
      <c r="G84" s="45"/>
      <c r="H84" s="45"/>
      <c r="K84" s="790"/>
      <c r="L84" s="790"/>
      <c r="M84" s="790"/>
      <c r="O84" s="45"/>
      <c r="P84" s="45"/>
      <c r="Q84" s="45"/>
      <c r="R84" s="45"/>
      <c r="S84" s="45"/>
      <c r="T84" s="45"/>
      <c r="U84" s="45"/>
      <c r="V84" s="45"/>
      <c r="W84" s="790"/>
      <c r="X84" s="44"/>
      <c r="Y84" s="44"/>
      <c r="Z84" s="44"/>
      <c r="AA84" s="44"/>
    </row>
    <row r="85" spans="3:27" s="765" customFormat="1" ht="13" customHeight="1" x14ac:dyDescent="0.15">
      <c r="C85" s="45"/>
      <c r="E85" s="45"/>
      <c r="F85" s="45"/>
      <c r="G85" s="45"/>
      <c r="H85" s="45"/>
      <c r="K85" s="790"/>
      <c r="L85" s="790"/>
      <c r="M85" s="790"/>
      <c r="O85" s="45"/>
      <c r="P85" s="45"/>
      <c r="Q85" s="45"/>
      <c r="R85" s="45"/>
      <c r="S85" s="45"/>
      <c r="T85" s="45"/>
      <c r="U85" s="45"/>
      <c r="V85" s="45"/>
      <c r="W85" s="790"/>
      <c r="X85" s="180"/>
      <c r="Y85" s="180"/>
      <c r="Z85" s="180"/>
      <c r="AA85" s="180"/>
    </row>
    <row r="86" spans="3:27" s="765" customFormat="1" ht="13" customHeight="1" x14ac:dyDescent="0.15">
      <c r="C86" s="45"/>
      <c r="E86" s="45"/>
      <c r="F86" s="45"/>
      <c r="G86" s="45"/>
      <c r="H86" s="45"/>
      <c r="K86" s="790"/>
      <c r="L86" s="790"/>
      <c r="M86" s="790"/>
      <c r="O86" s="45"/>
      <c r="P86" s="45"/>
      <c r="Q86" s="45"/>
      <c r="R86" s="45"/>
      <c r="S86" s="45"/>
      <c r="T86" s="45"/>
      <c r="U86" s="45"/>
      <c r="V86" s="45"/>
      <c r="W86" s="790"/>
      <c r="X86" s="44"/>
      <c r="Y86" s="44"/>
      <c r="Z86" s="44"/>
      <c r="AA86" s="44"/>
    </row>
    <row r="87" spans="3:27" s="765" customFormat="1" ht="13" customHeight="1" x14ac:dyDescent="0.15">
      <c r="C87" s="45"/>
      <c r="E87" s="45"/>
      <c r="F87" s="45"/>
      <c r="G87" s="45"/>
      <c r="H87" s="45"/>
      <c r="K87" s="790"/>
      <c r="L87" s="790"/>
      <c r="M87" s="790"/>
      <c r="O87" s="45"/>
      <c r="P87" s="45"/>
      <c r="Q87" s="45"/>
      <c r="R87" s="45"/>
      <c r="S87" s="45"/>
      <c r="T87" s="45"/>
      <c r="U87" s="45"/>
      <c r="V87" s="45"/>
      <c r="W87" s="790"/>
      <c r="X87" s="44"/>
      <c r="Y87" s="44"/>
      <c r="Z87" s="44"/>
      <c r="AA87" s="44"/>
    </row>
    <row r="88" spans="3:27" s="765" customFormat="1" ht="13" customHeight="1" x14ac:dyDescent="0.15">
      <c r="C88" s="45"/>
      <c r="E88" s="45"/>
      <c r="F88" s="45"/>
      <c r="G88" s="45"/>
      <c r="H88" s="45"/>
      <c r="K88" s="790"/>
      <c r="L88" s="790"/>
      <c r="M88" s="790"/>
      <c r="O88" s="45"/>
      <c r="P88" s="45"/>
      <c r="Q88" s="45"/>
      <c r="R88" s="45"/>
      <c r="S88" s="45"/>
      <c r="T88" s="45"/>
      <c r="U88" s="45"/>
      <c r="V88" s="45"/>
      <c r="W88" s="790"/>
      <c r="X88" s="44"/>
      <c r="Y88" s="44"/>
      <c r="Z88" s="44"/>
      <c r="AA88" s="44"/>
    </row>
  </sheetData>
  <mergeCells count="87">
    <mergeCell ref="O36:R36"/>
    <mergeCell ref="O37:R37"/>
    <mergeCell ref="O38:R38"/>
    <mergeCell ref="E34:H34"/>
    <mergeCell ref="E36:H36"/>
    <mergeCell ref="E37:H37"/>
    <mergeCell ref="E38:H38"/>
    <mergeCell ref="I36:J36"/>
    <mergeCell ref="O34:R34"/>
    <mergeCell ref="I34:J34"/>
    <mergeCell ref="I38:J38"/>
    <mergeCell ref="O26:R26"/>
    <mergeCell ref="O3:P3"/>
    <mergeCell ref="O4:R12"/>
    <mergeCell ref="O22:R22"/>
    <mergeCell ref="O24:R24"/>
    <mergeCell ref="O25:R25"/>
    <mergeCell ref="O28:R28"/>
    <mergeCell ref="O29:R29"/>
    <mergeCell ref="O30:R30"/>
    <mergeCell ref="O32:R32"/>
    <mergeCell ref="O33:R33"/>
    <mergeCell ref="E28:H28"/>
    <mergeCell ref="E29:H29"/>
    <mergeCell ref="E30:H30"/>
    <mergeCell ref="E32:H32"/>
    <mergeCell ref="E33:H33"/>
    <mergeCell ref="I29:J29"/>
    <mergeCell ref="I30:J30"/>
    <mergeCell ref="I24:J24"/>
    <mergeCell ref="I28:J28"/>
    <mergeCell ref="K16:M18"/>
    <mergeCell ref="I32:J32"/>
    <mergeCell ref="I37:J37"/>
    <mergeCell ref="I33:J33"/>
    <mergeCell ref="B3:B22"/>
    <mergeCell ref="I3:J3"/>
    <mergeCell ref="I4:J12"/>
    <mergeCell ref="I26:J26"/>
    <mergeCell ref="I25:J25"/>
    <mergeCell ref="I22:J22"/>
    <mergeCell ref="E3:H3"/>
    <mergeCell ref="E26:H26"/>
    <mergeCell ref="C4:D21"/>
    <mergeCell ref="E4:H12"/>
    <mergeCell ref="E22:H22"/>
    <mergeCell ref="E24:H24"/>
    <mergeCell ref="E25:H25"/>
    <mergeCell ref="S3:T3"/>
    <mergeCell ref="S22:V22"/>
    <mergeCell ref="S24:V24"/>
    <mergeCell ref="K3:M3"/>
    <mergeCell ref="K4:M4"/>
    <mergeCell ref="K6:M9"/>
    <mergeCell ref="K10:M12"/>
    <mergeCell ref="K13:M15"/>
    <mergeCell ref="N4:N14"/>
    <mergeCell ref="S37:V37"/>
    <mergeCell ref="S25:V25"/>
    <mergeCell ref="S26:V26"/>
    <mergeCell ref="S28:V28"/>
    <mergeCell ref="S29:V29"/>
    <mergeCell ref="S30:V30"/>
    <mergeCell ref="S38:V38"/>
    <mergeCell ref="S4:V7"/>
    <mergeCell ref="X24:AA24"/>
    <mergeCell ref="X22:AA22"/>
    <mergeCell ref="X26:AA26"/>
    <mergeCell ref="X10:AA17"/>
    <mergeCell ref="AA20:AA21"/>
    <mergeCell ref="X33:AA33"/>
    <mergeCell ref="X38:AA38"/>
    <mergeCell ref="X36:AA36"/>
    <mergeCell ref="X34:AA34"/>
    <mergeCell ref="X37:AA37"/>
    <mergeCell ref="S32:V32"/>
    <mergeCell ref="S33:V33"/>
    <mergeCell ref="S34:V34"/>
    <mergeCell ref="S36:V36"/>
    <mergeCell ref="X3:AA3"/>
    <mergeCell ref="W4:W15"/>
    <mergeCell ref="X4:AA9"/>
    <mergeCell ref="X32:AA32"/>
    <mergeCell ref="X30:AA30"/>
    <mergeCell ref="X25:AA25"/>
    <mergeCell ref="X28:AA28"/>
    <mergeCell ref="X29:AA29"/>
  </mergeCells>
  <phoneticPr fontId="51" type="noConversion"/>
  <pageMargins left="0.25" right="0.25" top="0.75" bottom="0.75" header="0.3" footer="0.3"/>
  <pageSetup orientation="landscape"/>
  <headerFooter alignWithMargins="0">
    <oddFooter>&amp;L&amp;9&amp;F&amp;C&amp;9Página &amp;P&amp;R&amp;9Versión 17.08.05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</sheetPr>
  <dimension ref="A1:AU89"/>
  <sheetViews>
    <sheetView showGridLines="0" topLeftCell="A2" zoomScale="221" zoomScaleNormal="125" zoomScaleSheetLayoutView="241" zoomScalePageLayoutView="125" workbookViewId="0">
      <selection activeCell="AR23" sqref="AR23:AT23"/>
    </sheetView>
  </sheetViews>
  <sheetFormatPr baseColWidth="10" defaultColWidth="9" defaultRowHeight="13" customHeight="1" x14ac:dyDescent="0.2"/>
  <cols>
    <col min="1" max="1" width="3.1640625" style="769" customWidth="1"/>
    <col min="2" max="2" width="2.6640625" style="773" bestFit="1" customWidth="1"/>
    <col min="3" max="3" width="22.5" style="773" customWidth="1"/>
    <col min="4" max="4" width="2.33203125" style="773" customWidth="1"/>
    <col min="5" max="5" width="20.1640625" style="773" customWidth="1"/>
    <col min="6" max="6" width="2.33203125" style="773" bestFit="1" customWidth="1"/>
    <col min="7" max="7" width="4.83203125" style="773" customWidth="1"/>
    <col min="8" max="8" width="12.83203125" style="773" customWidth="1"/>
    <col min="9" max="9" width="3.1640625" style="769" customWidth="1"/>
    <col min="10" max="10" width="3.6640625" style="773" customWidth="1"/>
    <col min="11" max="11" width="2.5" style="773" bestFit="1" customWidth="1"/>
    <col min="12" max="12" width="2.1640625" style="773" customWidth="1"/>
    <col min="13" max="13" width="4.5" style="773" bestFit="1" customWidth="1"/>
    <col min="14" max="16" width="6.5" style="789" customWidth="1"/>
    <col min="17" max="17" width="6.5" style="773" customWidth="1"/>
    <col min="18" max="18" width="2.5" style="773" bestFit="1" customWidth="1"/>
    <col min="19" max="19" width="2.1640625" style="773" customWidth="1"/>
    <col min="20" max="20" width="4.5" style="773" bestFit="1" customWidth="1"/>
    <col min="21" max="21" width="5.5" style="790" customWidth="1"/>
    <col min="22" max="22" width="6.83203125" style="790" customWidth="1"/>
    <col min="23" max="23" width="3.6640625" style="789" customWidth="1"/>
    <col min="24" max="24" width="5.6640625" style="789" customWidth="1"/>
    <col min="25" max="25" width="10" style="789" customWidth="1"/>
    <col min="26" max="26" width="4.5" style="773" customWidth="1"/>
    <col min="27" max="27" width="2.5" style="773" bestFit="1" customWidth="1"/>
    <col min="28" max="28" width="2.33203125" style="773" customWidth="1"/>
    <col min="29" max="29" width="6" style="773" customWidth="1"/>
    <col min="30" max="30" width="6.33203125" style="790" customWidth="1"/>
    <col min="31" max="31" width="5.5" style="790" customWidth="1"/>
    <col min="32" max="32" width="4.83203125" style="789" customWidth="1"/>
    <col min="33" max="33" width="5.6640625" style="789" customWidth="1"/>
    <col min="34" max="34" width="8.6640625" style="789" customWidth="1"/>
    <col min="35" max="35" width="2.83203125" style="825" customWidth="1"/>
    <col min="36" max="36" width="4.6640625" style="825" customWidth="1"/>
    <col min="37" max="37" width="7.5" style="825" bestFit="1" customWidth="1"/>
    <col min="38" max="38" width="3" style="825" customWidth="1"/>
    <col min="39" max="39" width="5" style="825" customWidth="1"/>
    <col min="40" max="40" width="7.6640625" style="825" customWidth="1"/>
    <col min="41" max="43" width="7.6640625" style="773" customWidth="1"/>
    <col min="44" max="46" width="9.5" style="790" customWidth="1"/>
    <col min="47" max="47" width="6.6640625" style="790" customWidth="1"/>
    <col min="48" max="16384" width="9" style="790"/>
  </cols>
  <sheetData>
    <row r="1" spans="1:47" s="769" customFormat="1" ht="13" customHeight="1" x14ac:dyDescent="0.2">
      <c r="B1" s="768" t="s">
        <v>319</v>
      </c>
      <c r="C1" s="65"/>
      <c r="D1" s="65"/>
      <c r="E1" s="65"/>
      <c r="F1" s="65"/>
      <c r="G1" s="65"/>
      <c r="H1" s="65"/>
      <c r="J1" s="65"/>
      <c r="K1" s="65"/>
      <c r="L1" s="65"/>
      <c r="M1" s="65"/>
      <c r="Q1" s="65"/>
      <c r="R1" s="65"/>
      <c r="S1" s="65"/>
      <c r="T1" s="65"/>
      <c r="U1" s="65"/>
      <c r="V1" s="65"/>
      <c r="Z1" s="65"/>
      <c r="AA1" s="65"/>
      <c r="AB1" s="65"/>
      <c r="AC1" s="65"/>
      <c r="AD1" s="65"/>
      <c r="AE1" s="65"/>
      <c r="AI1" s="191"/>
      <c r="AJ1" s="191"/>
      <c r="AK1" s="191"/>
      <c r="AL1" s="191"/>
      <c r="AM1" s="191"/>
      <c r="AN1" s="191"/>
      <c r="AO1" s="65"/>
      <c r="AP1" s="65"/>
      <c r="AQ1" s="65"/>
    </row>
    <row r="2" spans="1:47" s="769" customFormat="1" ht="13" customHeight="1" x14ac:dyDescent="0.2">
      <c r="B2" s="770" t="s">
        <v>320</v>
      </c>
      <c r="C2" s="191"/>
      <c r="D2" s="191"/>
      <c r="E2" s="771"/>
      <c r="F2" s="191"/>
      <c r="G2" s="191"/>
      <c r="H2" s="191"/>
      <c r="J2" s="65"/>
      <c r="K2" s="65"/>
      <c r="M2" s="65"/>
      <c r="Q2" s="191"/>
      <c r="R2" s="191"/>
      <c r="S2" s="771"/>
      <c r="T2" s="191"/>
      <c r="U2" s="191"/>
      <c r="V2" s="191"/>
      <c r="Z2" s="191"/>
      <c r="AA2" s="771"/>
      <c r="AB2" s="191"/>
      <c r="AC2" s="191"/>
      <c r="AD2" s="191"/>
      <c r="AE2" s="191"/>
      <c r="AI2" s="191"/>
      <c r="AJ2" s="191"/>
      <c r="AK2" s="191"/>
      <c r="AL2" s="191"/>
      <c r="AM2" s="191"/>
      <c r="AN2" s="191"/>
      <c r="AO2" s="65"/>
      <c r="AP2" s="65"/>
      <c r="AQ2" s="65"/>
    </row>
    <row r="3" spans="1:47" s="769" customFormat="1" ht="13" customHeight="1" x14ac:dyDescent="0.2">
      <c r="B3" s="770" t="s">
        <v>321</v>
      </c>
      <c r="C3" s="65"/>
      <c r="D3" s="191"/>
      <c r="E3" s="771"/>
      <c r="F3" s="191"/>
      <c r="G3" s="191"/>
      <c r="H3" s="191"/>
      <c r="J3" s="65"/>
      <c r="K3" s="65"/>
      <c r="M3" s="65"/>
      <c r="Q3" s="191"/>
      <c r="R3" s="191"/>
      <c r="S3" s="771"/>
      <c r="T3" s="191"/>
      <c r="U3" s="191"/>
      <c r="V3" s="191"/>
      <c r="Z3" s="191"/>
      <c r="AA3" s="771"/>
      <c r="AB3" s="191"/>
      <c r="AC3" s="191"/>
      <c r="AD3" s="191"/>
      <c r="AE3" s="191"/>
      <c r="AI3" s="191"/>
      <c r="AJ3" s="191"/>
      <c r="AK3" s="191"/>
      <c r="AL3" s="191"/>
      <c r="AM3" s="191"/>
      <c r="AN3" s="191"/>
      <c r="AO3" s="65"/>
      <c r="AP3" s="65"/>
      <c r="AQ3" s="65"/>
    </row>
    <row r="4" spans="1:47" s="772" customFormat="1" ht="13" customHeight="1" x14ac:dyDescent="0.2">
      <c r="A4" s="2026" t="s">
        <v>287</v>
      </c>
      <c r="B4" s="1988">
        <f>'2A. IDENTIFICACION PERSONAS'!O3-0.01</f>
        <v>-2.0599999999999987</v>
      </c>
      <c r="C4" s="2021"/>
      <c r="D4" s="2044" t="s">
        <v>322</v>
      </c>
      <c r="E4" s="2045"/>
      <c r="F4" s="2045"/>
      <c r="G4" s="2045"/>
      <c r="H4" s="2045"/>
      <c r="I4" s="2026" t="s">
        <v>287</v>
      </c>
      <c r="J4" s="2052" t="s">
        <v>323</v>
      </c>
      <c r="K4" s="2053"/>
      <c r="L4" s="2053"/>
      <c r="M4" s="2053"/>
      <c r="N4" s="2053"/>
      <c r="O4" s="2053"/>
      <c r="P4" s="2053"/>
      <c r="Q4" s="2053"/>
      <c r="R4" s="2053"/>
      <c r="S4" s="2053"/>
      <c r="T4" s="2053"/>
      <c r="U4" s="2053"/>
      <c r="V4" s="2053"/>
      <c r="W4" s="2053"/>
      <c r="X4" s="2053"/>
      <c r="Y4" s="2053"/>
      <c r="Z4" s="2053"/>
      <c r="AA4" s="2053"/>
      <c r="AB4" s="2053"/>
      <c r="AC4" s="2053"/>
      <c r="AD4" s="2053"/>
      <c r="AE4" s="2053"/>
      <c r="AF4" s="2053"/>
      <c r="AG4" s="2053"/>
      <c r="AH4" s="2054"/>
      <c r="AI4" s="2052" t="s">
        <v>324</v>
      </c>
      <c r="AJ4" s="2053"/>
      <c r="AK4" s="2053"/>
      <c r="AL4" s="2053"/>
      <c r="AM4" s="2053"/>
      <c r="AN4" s="2053"/>
      <c r="AO4" s="2032"/>
      <c r="AP4" s="2033"/>
      <c r="AQ4" s="2034"/>
      <c r="AR4" s="2038" t="s">
        <v>325</v>
      </c>
      <c r="AS4" s="2039"/>
      <c r="AT4" s="2040"/>
      <c r="AU4" s="1408"/>
    </row>
    <row r="5" spans="1:47" s="769" customFormat="1" ht="13" customHeight="1" x14ac:dyDescent="0.2">
      <c r="A5" s="2027"/>
      <c r="B5" s="1992" t="s">
        <v>326</v>
      </c>
      <c r="C5" s="1994"/>
      <c r="D5" s="2046"/>
      <c r="E5" s="2047"/>
      <c r="F5" s="2047"/>
      <c r="G5" s="2047"/>
      <c r="H5" s="2047"/>
      <c r="I5" s="2027"/>
      <c r="J5" s="2041"/>
      <c r="K5" s="2042"/>
      <c r="L5" s="2042"/>
      <c r="M5" s="2042"/>
      <c r="N5" s="2042"/>
      <c r="O5" s="2042"/>
      <c r="P5" s="2042"/>
      <c r="Q5" s="2042"/>
      <c r="R5" s="2042"/>
      <c r="S5" s="2042"/>
      <c r="T5" s="2042"/>
      <c r="U5" s="2042"/>
      <c r="V5" s="2042"/>
      <c r="W5" s="2042"/>
      <c r="X5" s="2042"/>
      <c r="Y5" s="2042"/>
      <c r="Z5" s="2042"/>
      <c r="AA5" s="2042"/>
      <c r="AB5" s="2042"/>
      <c r="AC5" s="2042"/>
      <c r="AD5" s="2042"/>
      <c r="AE5" s="2042"/>
      <c r="AF5" s="2042"/>
      <c r="AG5" s="2042"/>
      <c r="AH5" s="2043"/>
      <c r="AI5" s="2041"/>
      <c r="AJ5" s="2042"/>
      <c r="AK5" s="2042"/>
      <c r="AL5" s="2042"/>
      <c r="AM5" s="2042"/>
      <c r="AN5" s="2042"/>
      <c r="AO5" s="1429"/>
      <c r="AP5" s="1430"/>
      <c r="AQ5" s="1442"/>
      <c r="AR5" s="2041"/>
      <c r="AS5" s="2042"/>
      <c r="AT5" s="2043"/>
      <c r="AU5" s="1408"/>
    </row>
    <row r="6" spans="1:47" s="769" customFormat="1" ht="13" customHeight="1" x14ac:dyDescent="0.2">
      <c r="A6" s="2027"/>
      <c r="B6" s="1992"/>
      <c r="C6" s="1994"/>
      <c r="D6" s="2049">
        <f>B4-(0.02)</f>
        <v>-2.0799999999999987</v>
      </c>
      <c r="E6" s="2050"/>
      <c r="F6" s="2050"/>
      <c r="G6" s="2051"/>
      <c r="H6" s="637">
        <f>D6-(0.01)</f>
        <v>-2.0899999999999985</v>
      </c>
      <c r="I6" s="2027"/>
      <c r="J6" s="1381" t="s">
        <v>327</v>
      </c>
      <c r="K6" s="1385"/>
      <c r="L6" s="1385"/>
      <c r="M6" s="1672"/>
      <c r="N6" s="1438" t="s">
        <v>328</v>
      </c>
      <c r="O6" s="1385"/>
      <c r="P6" s="1672"/>
      <c r="Q6" s="1381">
        <v>-2.12</v>
      </c>
      <c r="R6" s="1385"/>
      <c r="S6" s="1385"/>
      <c r="T6" s="1672"/>
      <c r="U6" s="1382">
        <f>Q6-(0.01)</f>
        <v>-2.13</v>
      </c>
      <c r="V6" s="1385"/>
      <c r="W6" s="1381">
        <f>U6-(0.01)</f>
        <v>-2.1399999999999997</v>
      </c>
      <c r="X6" s="1385"/>
      <c r="Y6" s="1672"/>
      <c r="Z6" s="1381">
        <f>W6-(0.01)</f>
        <v>-2.1499999999999995</v>
      </c>
      <c r="AA6" s="1385"/>
      <c r="AB6" s="1385"/>
      <c r="AC6" s="1672"/>
      <c r="AD6" s="1381">
        <f>Z6-(0.01)</f>
        <v>-2.1599999999999993</v>
      </c>
      <c r="AE6" s="1672"/>
      <c r="AF6" s="1381">
        <f>AD6-(0.01)</f>
        <v>-2.169999999999999</v>
      </c>
      <c r="AG6" s="1385"/>
      <c r="AH6" s="1672"/>
      <c r="AI6" s="2060" t="s">
        <v>329</v>
      </c>
      <c r="AJ6" s="2061"/>
      <c r="AK6" s="2061"/>
      <c r="AL6" s="2061"/>
      <c r="AM6" s="2061"/>
      <c r="AN6" s="2061"/>
      <c r="AO6" s="2017">
        <f>AL10-0.01</f>
        <v>-2.1999999999999984</v>
      </c>
      <c r="AP6" s="2017"/>
      <c r="AQ6" s="2021"/>
      <c r="AR6" s="2017">
        <f>AO6-0.01</f>
        <v>-2.2099999999999982</v>
      </c>
      <c r="AS6" s="2017"/>
      <c r="AT6" s="2021"/>
      <c r="AU6" s="1409"/>
    </row>
    <row r="7" spans="1:47" s="769" customFormat="1" ht="13" customHeight="1" x14ac:dyDescent="0.2">
      <c r="A7" s="2027"/>
      <c r="B7" s="266"/>
      <c r="C7" s="831"/>
      <c r="D7" s="1992" t="s">
        <v>330</v>
      </c>
      <c r="E7" s="1993"/>
      <c r="F7" s="1993"/>
      <c r="G7" s="1994"/>
      <c r="H7" s="1992" t="s">
        <v>331</v>
      </c>
      <c r="I7" s="2027"/>
      <c r="J7" s="1992" t="s">
        <v>332</v>
      </c>
      <c r="K7" s="1993"/>
      <c r="L7" s="1993"/>
      <c r="M7" s="1994"/>
      <c r="N7" s="1992" t="s">
        <v>333</v>
      </c>
      <c r="O7" s="1993"/>
      <c r="P7" s="1994"/>
      <c r="Q7" s="1992" t="s">
        <v>334</v>
      </c>
      <c r="R7" s="1993"/>
      <c r="S7" s="1993"/>
      <c r="T7" s="1994"/>
      <c r="U7" s="1992" t="s">
        <v>335</v>
      </c>
      <c r="V7" s="1993"/>
      <c r="W7" s="1992" t="s">
        <v>336</v>
      </c>
      <c r="X7" s="1993"/>
      <c r="Y7" s="1994"/>
      <c r="Z7" s="1992" t="s">
        <v>337</v>
      </c>
      <c r="AA7" s="1993"/>
      <c r="AB7" s="1993"/>
      <c r="AC7" s="1994"/>
      <c r="AD7" s="1992" t="s">
        <v>338</v>
      </c>
      <c r="AE7" s="1993"/>
      <c r="AF7" s="1992" t="s">
        <v>339</v>
      </c>
      <c r="AG7" s="1993"/>
      <c r="AH7" s="1994"/>
      <c r="AI7" s="2062"/>
      <c r="AJ7" s="2063"/>
      <c r="AK7" s="2063"/>
      <c r="AL7" s="2063"/>
      <c r="AM7" s="2063"/>
      <c r="AN7" s="2063"/>
      <c r="AO7" s="2062" t="s">
        <v>340</v>
      </c>
      <c r="AP7" s="2063"/>
      <c r="AQ7" s="2067"/>
      <c r="AR7" s="2035" t="s">
        <v>341</v>
      </c>
      <c r="AS7" s="2036"/>
      <c r="AT7" s="2037"/>
    </row>
    <row r="8" spans="1:47" s="769" customFormat="1" ht="13" customHeight="1" x14ac:dyDescent="0.2">
      <c r="A8" s="2027"/>
      <c r="B8" s="266"/>
      <c r="C8" s="831"/>
      <c r="D8" s="1992"/>
      <c r="E8" s="1993"/>
      <c r="F8" s="1993"/>
      <c r="G8" s="1994"/>
      <c r="H8" s="1992"/>
      <c r="I8" s="2027"/>
      <c r="J8" s="1992"/>
      <c r="K8" s="1993"/>
      <c r="L8" s="1993"/>
      <c r="M8" s="1994"/>
      <c r="N8" s="1992"/>
      <c r="O8" s="1993"/>
      <c r="P8" s="1994"/>
      <c r="Q8" s="1992"/>
      <c r="R8" s="1993"/>
      <c r="S8" s="1993"/>
      <c r="T8" s="1994"/>
      <c r="U8" s="1992"/>
      <c r="V8" s="1993"/>
      <c r="W8" s="1992"/>
      <c r="X8" s="1993"/>
      <c r="Y8" s="1994"/>
      <c r="Z8" s="1992"/>
      <c r="AA8" s="1993"/>
      <c r="AB8" s="1993"/>
      <c r="AC8" s="1994"/>
      <c r="AD8" s="1992"/>
      <c r="AE8" s="1993"/>
      <c r="AF8" s="1992"/>
      <c r="AG8" s="1993"/>
      <c r="AH8" s="1994"/>
      <c r="AI8" s="2062"/>
      <c r="AJ8" s="2063"/>
      <c r="AK8" s="2063"/>
      <c r="AL8" s="2063"/>
      <c r="AM8" s="2063"/>
      <c r="AN8" s="2063"/>
      <c r="AO8" s="2062"/>
      <c r="AP8" s="2063"/>
      <c r="AQ8" s="2067"/>
      <c r="AR8" s="2035"/>
      <c r="AS8" s="2036"/>
      <c r="AT8" s="2037"/>
    </row>
    <row r="9" spans="1:47" s="769" customFormat="1" ht="13" customHeight="1" x14ac:dyDescent="0.2">
      <c r="A9" s="2027"/>
      <c r="B9" s="266">
        <v>1</v>
      </c>
      <c r="C9" s="831" t="s">
        <v>342</v>
      </c>
      <c r="D9" s="1992"/>
      <c r="E9" s="1993"/>
      <c r="F9" s="1993"/>
      <c r="G9" s="1994"/>
      <c r="H9" s="1992"/>
      <c r="I9" s="2027"/>
      <c r="J9" s="1992"/>
      <c r="K9" s="1993"/>
      <c r="L9" s="1993"/>
      <c r="M9" s="1994"/>
      <c r="N9" s="1992"/>
      <c r="O9" s="1993"/>
      <c r="P9" s="1994"/>
      <c r="Q9" s="1992"/>
      <c r="R9" s="1993"/>
      <c r="S9" s="1993"/>
      <c r="T9" s="1994"/>
      <c r="U9" s="1992"/>
      <c r="V9" s="1993"/>
      <c r="W9" s="1992"/>
      <c r="X9" s="1993"/>
      <c r="Y9" s="1994"/>
      <c r="Z9" s="1992"/>
      <c r="AA9" s="1993"/>
      <c r="AB9" s="1993"/>
      <c r="AC9" s="1994"/>
      <c r="AD9" s="1992"/>
      <c r="AE9" s="1993"/>
      <c r="AF9" s="1992"/>
      <c r="AG9" s="1993"/>
      <c r="AH9" s="1994"/>
      <c r="AI9" s="2062"/>
      <c r="AJ9" s="2063"/>
      <c r="AK9" s="2063"/>
      <c r="AL9" s="2063"/>
      <c r="AM9" s="2063"/>
      <c r="AN9" s="2063"/>
      <c r="AO9" s="2062"/>
      <c r="AP9" s="2063"/>
      <c r="AQ9" s="2067"/>
      <c r="AR9" s="1443"/>
      <c r="AS9" s="1444"/>
      <c r="AT9" s="1445"/>
    </row>
    <row r="10" spans="1:47" s="769" customFormat="1" ht="13" customHeight="1" x14ac:dyDescent="0.2">
      <c r="A10" s="2027"/>
      <c r="B10" s="266">
        <v>2</v>
      </c>
      <c r="C10" s="831" t="s">
        <v>343</v>
      </c>
      <c r="D10" s="1992"/>
      <c r="E10" s="1993"/>
      <c r="F10" s="1993"/>
      <c r="G10" s="1994"/>
      <c r="H10" s="1992"/>
      <c r="I10" s="2027"/>
      <c r="J10" s="1992"/>
      <c r="K10" s="1993"/>
      <c r="L10" s="1993"/>
      <c r="M10" s="1994"/>
      <c r="N10" s="1383"/>
      <c r="O10" s="1078"/>
      <c r="P10" s="1384"/>
      <c r="Q10" s="1383"/>
      <c r="R10" s="1078"/>
      <c r="S10" s="1078"/>
      <c r="T10" s="1384"/>
      <c r="U10" s="1383"/>
      <c r="V10" s="1384"/>
      <c r="W10" s="1992"/>
      <c r="X10" s="1993"/>
      <c r="Y10" s="1994"/>
      <c r="Z10" s="1992"/>
      <c r="AA10" s="1993"/>
      <c r="AB10" s="1993"/>
      <c r="AC10" s="1994"/>
      <c r="AD10" s="1383"/>
      <c r="AE10" s="1384"/>
      <c r="AF10" s="1992"/>
      <c r="AG10" s="1993"/>
      <c r="AH10" s="1994"/>
      <c r="AI10" s="2058">
        <f>AF6-(0.01)</f>
        <v>-2.1799999999999988</v>
      </c>
      <c r="AJ10" s="2059"/>
      <c r="AK10" s="2059"/>
      <c r="AL10" s="2058">
        <f>AI10-(0.01)</f>
        <v>-2.1899999999999986</v>
      </c>
      <c r="AM10" s="2059"/>
      <c r="AN10" s="2068"/>
      <c r="AO10" s="2062"/>
      <c r="AP10" s="2063"/>
      <c r="AQ10" s="2067"/>
      <c r="AR10" s="1443"/>
      <c r="AS10" s="1444"/>
      <c r="AT10" s="1445"/>
    </row>
    <row r="11" spans="1:47" s="769" customFormat="1" ht="13" customHeight="1" x14ac:dyDescent="0.2">
      <c r="A11" s="2027"/>
      <c r="B11" s="266">
        <v>3</v>
      </c>
      <c r="C11" s="831" t="s">
        <v>344</v>
      </c>
      <c r="D11" s="1992"/>
      <c r="E11" s="1993"/>
      <c r="F11" s="1993"/>
      <c r="G11" s="1994"/>
      <c r="H11" s="1992"/>
      <c r="I11" s="2027"/>
      <c r="J11" s="1992"/>
      <c r="K11" s="1993"/>
      <c r="L11" s="1993"/>
      <c r="M11" s="1994"/>
      <c r="N11" s="1383"/>
      <c r="O11" s="1078"/>
      <c r="P11" s="1384"/>
      <c r="Q11" s="1383"/>
      <c r="R11" s="1078"/>
      <c r="S11" s="1078"/>
      <c r="T11" s="1384"/>
      <c r="U11" s="1383"/>
      <c r="V11" s="1384"/>
      <c r="W11" s="1392"/>
      <c r="X11" s="1079"/>
      <c r="Y11" s="1393"/>
      <c r="Z11" s="1383"/>
      <c r="AA11" s="1078"/>
      <c r="AB11" s="1078"/>
      <c r="AC11" s="1384"/>
      <c r="AD11" s="1383"/>
      <c r="AE11" s="1384"/>
      <c r="AF11" s="1392"/>
      <c r="AG11" s="1079"/>
      <c r="AH11" s="1393"/>
      <c r="AI11" s="1992" t="s">
        <v>345</v>
      </c>
      <c r="AJ11" s="1993"/>
      <c r="AK11" s="1994"/>
      <c r="AL11" s="1992" t="s">
        <v>346</v>
      </c>
      <c r="AM11" s="1993"/>
      <c r="AN11" s="1993"/>
      <c r="AO11" s="2062"/>
      <c r="AP11" s="2063"/>
      <c r="AQ11" s="2067"/>
      <c r="AR11" s="1443"/>
      <c r="AS11" s="1444"/>
      <c r="AT11" s="1445"/>
    </row>
    <row r="12" spans="1:47" s="769" customFormat="1" ht="13" customHeight="1" x14ac:dyDescent="0.2">
      <c r="A12" s="2027"/>
      <c r="B12" s="266">
        <v>4</v>
      </c>
      <c r="C12" s="831" t="s">
        <v>347</v>
      </c>
      <c r="D12" s="575">
        <v>1</v>
      </c>
      <c r="E12" s="834" t="s">
        <v>348</v>
      </c>
      <c r="F12" s="593" t="s">
        <v>84</v>
      </c>
      <c r="G12" s="1522">
        <f>AI10</f>
        <v>-2.1799999999999988</v>
      </c>
      <c r="H12" s="1992"/>
      <c r="I12" s="2027"/>
      <c r="J12" s="2055" t="s">
        <v>349</v>
      </c>
      <c r="K12" s="2056"/>
      <c r="L12" s="2056"/>
      <c r="M12" s="2057"/>
      <c r="N12" s="2055" t="s">
        <v>350</v>
      </c>
      <c r="O12" s="2056"/>
      <c r="P12" s="2057"/>
      <c r="Q12" s="1383"/>
      <c r="R12" s="1078"/>
      <c r="S12" s="1078"/>
      <c r="T12" s="1384"/>
      <c r="U12" s="1383"/>
      <c r="V12" s="1384"/>
      <c r="W12" s="636" t="s">
        <v>351</v>
      </c>
      <c r="X12" s="1386"/>
      <c r="Y12" s="594" t="s">
        <v>352</v>
      </c>
      <c r="Z12" s="1383"/>
      <c r="AA12" s="1078"/>
      <c r="AB12" s="1078"/>
      <c r="AC12" s="1384"/>
      <c r="AD12" s="1383"/>
      <c r="AE12" s="1384"/>
      <c r="AF12" s="636" t="s">
        <v>351</v>
      </c>
      <c r="AG12" s="1386"/>
      <c r="AH12" s="594" t="s">
        <v>352</v>
      </c>
      <c r="AI12" s="1992"/>
      <c r="AJ12" s="1993"/>
      <c r="AK12" s="1994"/>
      <c r="AL12" s="1992"/>
      <c r="AM12" s="1993"/>
      <c r="AN12" s="1993"/>
      <c r="AO12" s="2062"/>
      <c r="AP12" s="2063"/>
      <c r="AQ12" s="2067"/>
      <c r="AR12" s="1443"/>
      <c r="AS12" s="1444"/>
      <c r="AT12" s="1445"/>
    </row>
    <row r="13" spans="1:47" s="769" customFormat="1" ht="13" customHeight="1" x14ac:dyDescent="0.2">
      <c r="A13" s="2027"/>
      <c r="B13" s="266">
        <v>5</v>
      </c>
      <c r="C13" s="831" t="s">
        <v>353</v>
      </c>
      <c r="D13" s="575">
        <v>2</v>
      </c>
      <c r="E13" s="834" t="s">
        <v>354</v>
      </c>
      <c r="F13" s="773"/>
      <c r="G13" s="595"/>
      <c r="H13" s="1992"/>
      <c r="I13" s="2027"/>
      <c r="J13" s="2055"/>
      <c r="K13" s="2056"/>
      <c r="L13" s="2056"/>
      <c r="M13" s="2057"/>
      <c r="N13" s="2055"/>
      <c r="O13" s="2056"/>
      <c r="P13" s="2057"/>
      <c r="Q13" s="1383"/>
      <c r="R13" s="1078"/>
      <c r="S13" s="1078"/>
      <c r="T13" s="1384"/>
      <c r="U13" s="1383"/>
      <c r="V13" s="1384"/>
      <c r="W13" s="418">
        <v>0</v>
      </c>
      <c r="X13" s="596" t="s">
        <v>355</v>
      </c>
      <c r="Y13" s="420"/>
      <c r="Z13" s="1383"/>
      <c r="AA13" s="1078"/>
      <c r="AB13" s="1078"/>
      <c r="AC13" s="1384"/>
      <c r="AD13" s="1383"/>
      <c r="AE13" s="1384"/>
      <c r="AF13" s="418">
        <v>0</v>
      </c>
      <c r="AG13" s="596" t="s">
        <v>355</v>
      </c>
      <c r="AH13" s="419"/>
      <c r="AI13" s="2055" t="s">
        <v>356</v>
      </c>
      <c r="AJ13" s="2056"/>
      <c r="AK13" s="2057"/>
      <c r="AL13" s="1992"/>
      <c r="AM13" s="1993"/>
      <c r="AN13" s="1993"/>
      <c r="AO13" s="2062"/>
      <c r="AP13" s="2063"/>
      <c r="AQ13" s="2067"/>
      <c r="AR13" s="2035"/>
      <c r="AS13" s="2036"/>
      <c r="AT13" s="2037"/>
    </row>
    <row r="14" spans="1:47" s="769" customFormat="1" ht="13" customHeight="1" x14ac:dyDescent="0.2">
      <c r="A14" s="2027"/>
      <c r="B14" s="266">
        <v>6</v>
      </c>
      <c r="C14" s="831" t="s">
        <v>357</v>
      </c>
      <c r="D14" s="575">
        <v>3</v>
      </c>
      <c r="E14" s="835" t="s">
        <v>358</v>
      </c>
      <c r="F14" s="44"/>
      <c r="G14" s="1384"/>
      <c r="H14" s="1992"/>
      <c r="I14" s="2027"/>
      <c r="J14" s="62"/>
      <c r="K14" s="61"/>
      <c r="L14" s="61"/>
      <c r="M14" s="63"/>
      <c r="N14" s="2055"/>
      <c r="O14" s="2056"/>
      <c r="P14" s="2057"/>
      <c r="Q14" s="62"/>
      <c r="R14" s="61"/>
      <c r="S14" s="61"/>
      <c r="T14" s="63"/>
      <c r="U14" s="1383"/>
      <c r="V14" s="1384"/>
      <c r="W14" s="418">
        <v>1</v>
      </c>
      <c r="X14" s="596" t="s">
        <v>359</v>
      </c>
      <c r="Y14" s="420"/>
      <c r="Z14" s="62"/>
      <c r="AA14" s="61"/>
      <c r="AB14" s="61"/>
      <c r="AC14" s="63"/>
      <c r="AD14" s="1383"/>
      <c r="AE14" s="1384"/>
      <c r="AF14" s="418">
        <v>1</v>
      </c>
      <c r="AG14" s="596" t="s">
        <v>359</v>
      </c>
      <c r="AH14" s="420"/>
      <c r="AI14" s="2055"/>
      <c r="AJ14" s="2056"/>
      <c r="AK14" s="2057"/>
      <c r="AL14" s="774"/>
      <c r="AM14" s="773"/>
      <c r="AN14" s="773"/>
      <c r="AO14" s="2035" t="s">
        <v>360</v>
      </c>
      <c r="AP14" s="2036"/>
      <c r="AQ14" s="2037"/>
      <c r="AR14" s="2035"/>
      <c r="AS14" s="2036"/>
      <c r="AT14" s="2037"/>
    </row>
    <row r="15" spans="1:47" s="769" customFormat="1" ht="13" customHeight="1" x14ac:dyDescent="0.2">
      <c r="A15" s="2027"/>
      <c r="B15" s="266">
        <v>7</v>
      </c>
      <c r="C15" s="831" t="s">
        <v>361</v>
      </c>
      <c r="D15" s="418">
        <v>4</v>
      </c>
      <c r="E15" s="835" t="s">
        <v>362</v>
      </c>
      <c r="F15" s="593" t="s">
        <v>84</v>
      </c>
      <c r="G15" s="1522">
        <f>AI10</f>
        <v>-2.1799999999999988</v>
      </c>
      <c r="H15" s="1992" t="s">
        <v>363</v>
      </c>
      <c r="I15" s="2027"/>
      <c r="J15" s="418">
        <v>1</v>
      </c>
      <c r="K15" s="61" t="s">
        <v>81</v>
      </c>
      <c r="L15" s="61"/>
      <c r="M15" s="63"/>
      <c r="N15" s="2055"/>
      <c r="O15" s="2056"/>
      <c r="P15" s="2057"/>
      <c r="Q15" s="418">
        <v>1</v>
      </c>
      <c r="R15" s="61" t="s">
        <v>81</v>
      </c>
      <c r="S15" s="61"/>
      <c r="T15" s="63"/>
      <c r="U15" s="62"/>
      <c r="V15" s="63"/>
      <c r="W15" s="418">
        <v>2</v>
      </c>
      <c r="X15" s="596" t="s">
        <v>364</v>
      </c>
      <c r="Y15" s="420"/>
      <c r="Z15" s="418">
        <v>1</v>
      </c>
      <c r="AA15" s="61" t="s">
        <v>81</v>
      </c>
      <c r="AB15" s="61"/>
      <c r="AC15" s="63"/>
      <c r="AD15" s="62"/>
      <c r="AE15" s="63"/>
      <c r="AF15" s="418">
        <v>2</v>
      </c>
      <c r="AG15" s="596" t="s">
        <v>364</v>
      </c>
      <c r="AH15" s="420"/>
      <c r="AI15" s="774"/>
      <c r="AJ15" s="773"/>
      <c r="AK15" s="775"/>
      <c r="AL15" s="774"/>
      <c r="AM15" s="773"/>
      <c r="AN15" s="773"/>
      <c r="AO15" s="2035"/>
      <c r="AP15" s="2036"/>
      <c r="AQ15" s="2037"/>
      <c r="AR15" s="418"/>
      <c r="AS15" s="61"/>
      <c r="AT15" s="476"/>
    </row>
    <row r="16" spans="1:47" s="769" customFormat="1" ht="13" customHeight="1" x14ac:dyDescent="0.2">
      <c r="A16" s="2027"/>
      <c r="B16" s="266">
        <v>8</v>
      </c>
      <c r="C16" s="831" t="s">
        <v>365</v>
      </c>
      <c r="D16" s="575">
        <v>5</v>
      </c>
      <c r="E16" s="834" t="s">
        <v>366</v>
      </c>
      <c r="F16" s="593" t="s">
        <v>84</v>
      </c>
      <c r="G16" s="1522">
        <f>AI10</f>
        <v>-2.1799999999999988</v>
      </c>
      <c r="H16" s="1992"/>
      <c r="I16" s="2027"/>
      <c r="J16" s="418">
        <v>2</v>
      </c>
      <c r="K16" s="61" t="s">
        <v>83</v>
      </c>
      <c r="L16" s="593" t="s">
        <v>84</v>
      </c>
      <c r="M16" s="1391">
        <f>Q6</f>
        <v>-2.12</v>
      </c>
      <c r="N16" s="1439"/>
      <c r="O16" s="479"/>
      <c r="P16" s="420"/>
      <c r="Q16" s="418">
        <v>2</v>
      </c>
      <c r="R16" s="61" t="s">
        <v>83</v>
      </c>
      <c r="S16" s="597" t="s">
        <v>84</v>
      </c>
      <c r="T16" s="1391">
        <f>W6</f>
        <v>-2.1399999999999997</v>
      </c>
      <c r="U16" s="597" t="s">
        <v>84</v>
      </c>
      <c r="V16" s="598">
        <f>Z6</f>
        <v>-2.1499999999999995</v>
      </c>
      <c r="W16" s="418">
        <v>3</v>
      </c>
      <c r="X16" s="596" t="s">
        <v>367</v>
      </c>
      <c r="Y16" s="420"/>
      <c r="Z16" s="418">
        <v>2</v>
      </c>
      <c r="AA16" s="61" t="s">
        <v>83</v>
      </c>
      <c r="AB16" s="597" t="s">
        <v>84</v>
      </c>
      <c r="AC16" s="1391">
        <f>AF6</f>
        <v>-2.169999999999999</v>
      </c>
      <c r="AD16" s="597" t="s">
        <v>84</v>
      </c>
      <c r="AE16" s="598">
        <f>AI10</f>
        <v>-2.1799999999999988</v>
      </c>
      <c r="AF16" s="418">
        <v>3</v>
      </c>
      <c r="AG16" s="596" t="s">
        <v>367</v>
      </c>
      <c r="AH16" s="420"/>
      <c r="AI16" s="418">
        <v>1</v>
      </c>
      <c r="AJ16" s="44" t="s">
        <v>68</v>
      </c>
      <c r="AK16" s="476"/>
      <c r="AL16" s="418">
        <v>0</v>
      </c>
      <c r="AM16" s="44" t="s">
        <v>368</v>
      </c>
      <c r="AN16" s="44"/>
      <c r="AO16" s="418">
        <v>1</v>
      </c>
      <c r="AP16" s="1993" t="s">
        <v>369</v>
      </c>
      <c r="AQ16" s="1994"/>
      <c r="AR16" s="418">
        <v>1</v>
      </c>
      <c r="AS16" s="61" t="s">
        <v>81</v>
      </c>
      <c r="AT16" s="476"/>
    </row>
    <row r="17" spans="1:46" s="769" customFormat="1" ht="13" customHeight="1" x14ac:dyDescent="0.2">
      <c r="A17" s="2027"/>
      <c r="B17" s="266">
        <v>9</v>
      </c>
      <c r="C17" s="831" t="s">
        <v>370</v>
      </c>
      <c r="D17" s="773"/>
      <c r="E17" s="773"/>
      <c r="F17" s="61"/>
      <c r="G17" s="63"/>
      <c r="H17" s="1992"/>
      <c r="I17" s="2027"/>
      <c r="J17" s="62"/>
      <c r="K17" s="773"/>
      <c r="L17" s="599"/>
      <c r="M17" s="1396"/>
      <c r="N17" s="1439"/>
      <c r="O17" s="479"/>
      <c r="P17" s="420"/>
      <c r="Q17" s="62"/>
      <c r="R17" s="773"/>
      <c r="S17" s="599"/>
      <c r="T17" s="1396"/>
      <c r="U17" s="61"/>
      <c r="V17" s="61"/>
      <c r="W17" s="418">
        <v>4</v>
      </c>
      <c r="X17" s="596" t="s">
        <v>371</v>
      </c>
      <c r="Y17" s="420"/>
      <c r="Z17" s="62"/>
      <c r="AA17" s="773"/>
      <c r="AB17" s="599"/>
      <c r="AC17" s="1396"/>
      <c r="AD17" s="62"/>
      <c r="AE17" s="63"/>
      <c r="AF17" s="418">
        <v>4</v>
      </c>
      <c r="AG17" s="596" t="s">
        <v>371</v>
      </c>
      <c r="AH17" s="420"/>
      <c r="AI17" s="418">
        <v>2</v>
      </c>
      <c r="AJ17" s="769" t="s">
        <v>69</v>
      </c>
      <c r="AK17" s="476"/>
      <c r="AL17" s="418">
        <v>1</v>
      </c>
      <c r="AM17" s="44" t="s">
        <v>372</v>
      </c>
      <c r="AN17" s="44"/>
      <c r="AO17" s="418">
        <v>2</v>
      </c>
      <c r="AP17" s="61" t="s">
        <v>373</v>
      </c>
      <c r="AQ17" s="476"/>
      <c r="AR17" s="55">
        <v>2</v>
      </c>
      <c r="AS17" s="44" t="s">
        <v>83</v>
      </c>
      <c r="AT17" s="476"/>
    </row>
    <row r="18" spans="1:46" s="769" customFormat="1" ht="13" customHeight="1" x14ac:dyDescent="0.2">
      <c r="A18" s="2027"/>
      <c r="B18" s="266">
        <v>10</v>
      </c>
      <c r="C18" s="831" t="s">
        <v>374</v>
      </c>
      <c r="D18" s="418"/>
      <c r="E18" s="61"/>
      <c r="F18" s="61"/>
      <c r="G18" s="63"/>
      <c r="H18" s="1992"/>
      <c r="I18" s="2027"/>
      <c r="J18" s="62"/>
      <c r="K18" s="61"/>
      <c r="L18" s="61"/>
      <c r="M18" s="63"/>
      <c r="N18" s="1439"/>
      <c r="O18" s="479"/>
      <c r="P18" s="420"/>
      <c r="Q18" s="62"/>
      <c r="R18" s="61"/>
      <c r="S18" s="61"/>
      <c r="T18" s="63"/>
      <c r="U18" s="773"/>
      <c r="V18" s="773"/>
      <c r="W18" s="575">
        <v>5</v>
      </c>
      <c r="X18" s="596" t="s">
        <v>375</v>
      </c>
      <c r="Y18" s="420"/>
      <c r="Z18" s="62"/>
      <c r="AA18" s="61"/>
      <c r="AB18" s="61"/>
      <c r="AC18" s="63"/>
      <c r="AD18" s="774"/>
      <c r="AE18" s="775"/>
      <c r="AF18" s="575">
        <v>5</v>
      </c>
      <c r="AG18" s="596" t="s">
        <v>375</v>
      </c>
      <c r="AH18" s="420"/>
      <c r="AI18" s="418">
        <v>3</v>
      </c>
      <c r="AJ18" s="769" t="s">
        <v>71</v>
      </c>
      <c r="AK18" s="476"/>
      <c r="AL18" s="418">
        <v>2</v>
      </c>
      <c r="AM18" s="44" t="s">
        <v>376</v>
      </c>
      <c r="AN18" s="44"/>
      <c r="AO18" s="55"/>
      <c r="AP18" s="44"/>
      <c r="AQ18" s="476"/>
      <c r="AR18" s="62"/>
      <c r="AS18" s="61"/>
      <c r="AT18" s="63"/>
    </row>
    <row r="19" spans="1:46" s="769" customFormat="1" ht="13" customHeight="1" x14ac:dyDescent="0.2">
      <c r="A19" s="2027"/>
      <c r="B19" s="266">
        <v>11</v>
      </c>
      <c r="C19" s="832" t="s">
        <v>377</v>
      </c>
      <c r="D19" s="777"/>
      <c r="E19" s="773"/>
      <c r="F19" s="773"/>
      <c r="G19" s="600"/>
      <c r="H19" s="1992"/>
      <c r="I19" s="2027"/>
      <c r="J19" s="62"/>
      <c r="K19" s="61"/>
      <c r="L19" s="61"/>
      <c r="M19" s="63"/>
      <c r="N19" s="1439"/>
      <c r="O19" s="479"/>
      <c r="P19" s="420"/>
      <c r="Q19" s="62"/>
      <c r="R19" s="61"/>
      <c r="S19" s="61"/>
      <c r="T19" s="63"/>
      <c r="U19" s="774"/>
      <c r="V19" s="775"/>
      <c r="W19" s="418">
        <v>6</v>
      </c>
      <c r="X19" s="601" t="s">
        <v>378</v>
      </c>
      <c r="Y19" s="420"/>
      <c r="Z19" s="62"/>
      <c r="AA19" s="61"/>
      <c r="AB19" s="61"/>
      <c r="AC19" s="63"/>
      <c r="AD19" s="774"/>
      <c r="AE19" s="775"/>
      <c r="AF19" s="418">
        <v>6</v>
      </c>
      <c r="AG19" s="601" t="s">
        <v>378</v>
      </c>
      <c r="AH19" s="420"/>
      <c r="AI19" s="418">
        <v>4</v>
      </c>
      <c r="AJ19" s="769" t="s">
        <v>379</v>
      </c>
      <c r="AK19" s="476"/>
      <c r="AL19" s="418">
        <v>3</v>
      </c>
      <c r="AM19" s="44" t="s">
        <v>380</v>
      </c>
      <c r="AN19" s="61"/>
      <c r="AO19" s="62"/>
      <c r="AP19" s="61"/>
      <c r="AQ19" s="63"/>
      <c r="AR19" s="62"/>
      <c r="AS19" s="61"/>
      <c r="AT19" s="63"/>
    </row>
    <row r="20" spans="1:46" s="769" customFormat="1" ht="13" customHeight="1" x14ac:dyDescent="0.2">
      <c r="A20" s="2027"/>
      <c r="B20" s="266">
        <v>12</v>
      </c>
      <c r="C20" s="2048" t="s">
        <v>381</v>
      </c>
      <c r="D20" s="773"/>
      <c r="E20" s="773"/>
      <c r="F20" s="44"/>
      <c r="G20" s="63"/>
      <c r="H20" s="1992"/>
      <c r="I20" s="2027"/>
      <c r="J20" s="62"/>
      <c r="K20" s="61"/>
      <c r="L20" s="61"/>
      <c r="M20" s="63"/>
      <c r="N20" s="1439"/>
      <c r="O20" s="479"/>
      <c r="P20" s="420"/>
      <c r="Q20" s="62"/>
      <c r="R20" s="61"/>
      <c r="S20" s="61"/>
      <c r="T20" s="63"/>
      <c r="U20" s="779"/>
      <c r="V20" s="778"/>
      <c r="W20" s="418">
        <v>7</v>
      </c>
      <c r="X20" s="596" t="s">
        <v>382</v>
      </c>
      <c r="Y20" s="420"/>
      <c r="Z20" s="62"/>
      <c r="AA20" s="61"/>
      <c r="AB20" s="61"/>
      <c r="AC20" s="63"/>
      <c r="AD20" s="779"/>
      <c r="AE20" s="778"/>
      <c r="AF20" s="418">
        <v>7</v>
      </c>
      <c r="AG20" s="596" t="s">
        <v>382</v>
      </c>
      <c r="AH20" s="420"/>
      <c r="AI20" s="774"/>
      <c r="AJ20" s="773"/>
      <c r="AK20" s="775"/>
      <c r="AL20" s="418">
        <v>4</v>
      </c>
      <c r="AM20" s="44" t="s">
        <v>383</v>
      </c>
      <c r="AN20" s="61"/>
      <c r="AO20" s="62"/>
      <c r="AP20" s="61"/>
      <c r="AQ20" s="63"/>
      <c r="AR20" s="774"/>
      <c r="AS20" s="773"/>
      <c r="AT20" s="775"/>
    </row>
    <row r="21" spans="1:46" s="769" customFormat="1" ht="13" customHeight="1" x14ac:dyDescent="0.2">
      <c r="A21" s="2027"/>
      <c r="B21" s="266"/>
      <c r="C21" s="2048"/>
      <c r="D21" s="773"/>
      <c r="E21" s="773"/>
      <c r="F21" s="44"/>
      <c r="G21" s="61"/>
      <c r="H21" s="774"/>
      <c r="I21" s="2027"/>
      <c r="J21" s="62"/>
      <c r="K21" s="61"/>
      <c r="L21" s="61"/>
      <c r="M21" s="63"/>
      <c r="N21" s="1439"/>
      <c r="O21" s="479"/>
      <c r="P21" s="420"/>
      <c r="Q21" s="62"/>
      <c r="R21" s="61"/>
      <c r="S21" s="61"/>
      <c r="T21" s="63"/>
      <c r="U21" s="557"/>
      <c r="V21" s="557"/>
      <c r="W21" s="418">
        <v>8</v>
      </c>
      <c r="X21" s="596" t="s">
        <v>384</v>
      </c>
      <c r="Y21" s="420"/>
      <c r="Z21" s="62"/>
      <c r="AA21" s="61"/>
      <c r="AB21" s="61"/>
      <c r="AC21" s="61"/>
      <c r="AD21" s="780"/>
      <c r="AE21" s="781"/>
      <c r="AF21" s="418">
        <v>8</v>
      </c>
      <c r="AG21" s="596" t="s">
        <v>384</v>
      </c>
      <c r="AH21" s="420"/>
      <c r="AI21" s="774"/>
      <c r="AJ21" s="773"/>
      <c r="AK21" s="775"/>
      <c r="AL21" s="774"/>
      <c r="AM21" s="773"/>
      <c r="AN21" s="773"/>
      <c r="AO21" s="774"/>
      <c r="AP21" s="773"/>
      <c r="AQ21" s="775"/>
      <c r="AR21" s="774"/>
      <c r="AS21" s="773"/>
      <c r="AT21" s="775"/>
    </row>
    <row r="22" spans="1:46" s="769" customFormat="1" ht="13" customHeight="1" x14ac:dyDescent="0.2">
      <c r="A22" s="2027"/>
      <c r="B22" s="833"/>
      <c r="C22" s="755"/>
      <c r="D22" s="773"/>
      <c r="E22" s="773"/>
      <c r="F22" s="44"/>
      <c r="G22" s="63"/>
      <c r="H22" s="836"/>
      <c r="I22" s="2027"/>
      <c r="J22" s="62"/>
      <c r="K22" s="61"/>
      <c r="L22" s="61"/>
      <c r="M22" s="61"/>
      <c r="N22" s="1440"/>
      <c r="O22" s="314"/>
      <c r="P22" s="1441"/>
      <c r="Q22" s="62"/>
      <c r="R22" s="61"/>
      <c r="S22" s="61"/>
      <c r="T22" s="61"/>
      <c r="U22" s="782"/>
      <c r="V22" s="783"/>
      <c r="W22" s="418">
        <v>9</v>
      </c>
      <c r="X22" s="596" t="s">
        <v>385</v>
      </c>
      <c r="Y22" s="476"/>
      <c r="Z22" s="62"/>
      <c r="AA22" s="61"/>
      <c r="AB22" s="61"/>
      <c r="AC22" s="63"/>
      <c r="AD22" s="1394"/>
      <c r="AE22" s="1395"/>
      <c r="AF22" s="418">
        <v>9</v>
      </c>
      <c r="AG22" s="596" t="s">
        <v>385</v>
      </c>
      <c r="AH22" s="476"/>
      <c r="AI22" s="602"/>
      <c r="AJ22" s="603"/>
      <c r="AK22" s="604"/>
      <c r="AL22" s="774"/>
      <c r="AM22" s="773"/>
      <c r="AN22" s="773"/>
      <c r="AO22" s="774"/>
      <c r="AP22" s="773"/>
      <c r="AQ22" s="775"/>
      <c r="AR22" s="1388"/>
      <c r="AS22" s="1389"/>
      <c r="AT22" s="1446"/>
    </row>
    <row r="23" spans="1:46" s="787" customFormat="1" ht="13" customHeight="1" thickBot="1" x14ac:dyDescent="0.25">
      <c r="A23" s="2028"/>
      <c r="B23" s="2007" t="s">
        <v>266</v>
      </c>
      <c r="C23" s="2009"/>
      <c r="D23" s="2007" t="s">
        <v>266</v>
      </c>
      <c r="E23" s="2008"/>
      <c r="F23" s="2008"/>
      <c r="G23" s="2009"/>
      <c r="H23" s="785" t="s">
        <v>386</v>
      </c>
      <c r="I23" s="2028"/>
      <c r="J23" s="2007" t="s">
        <v>266</v>
      </c>
      <c r="K23" s="2008"/>
      <c r="L23" s="2008"/>
      <c r="M23" s="2009"/>
      <c r="N23" s="2001" t="s">
        <v>387</v>
      </c>
      <c r="O23" s="2002"/>
      <c r="P23" s="2003"/>
      <c r="Q23" s="784" t="s">
        <v>266</v>
      </c>
      <c r="R23" s="1390"/>
      <c r="S23" s="1390"/>
      <c r="T23" s="785"/>
      <c r="U23" s="1388" t="s">
        <v>388</v>
      </c>
      <c r="V23" s="1389"/>
      <c r="W23" s="638" t="s">
        <v>351</v>
      </c>
      <c r="X23" s="639"/>
      <c r="Y23" s="369" t="s">
        <v>352</v>
      </c>
      <c r="Z23" s="784" t="s">
        <v>266</v>
      </c>
      <c r="AA23" s="1390"/>
      <c r="AB23" s="1390"/>
      <c r="AC23" s="785"/>
      <c r="AD23" s="1388" t="s">
        <v>389</v>
      </c>
      <c r="AE23" s="1389"/>
      <c r="AF23" s="638" t="s">
        <v>351</v>
      </c>
      <c r="AG23" s="639"/>
      <c r="AH23" s="369" t="s">
        <v>352</v>
      </c>
      <c r="AI23" s="2007" t="s">
        <v>390</v>
      </c>
      <c r="AJ23" s="2009"/>
      <c r="AK23" s="784" t="s">
        <v>391</v>
      </c>
      <c r="AL23" s="2007" t="s">
        <v>392</v>
      </c>
      <c r="AM23" s="2008"/>
      <c r="AN23" s="2008"/>
      <c r="AO23" s="2007" t="s">
        <v>266</v>
      </c>
      <c r="AP23" s="2008"/>
      <c r="AQ23" s="2009"/>
      <c r="AR23" s="2064" t="s">
        <v>266</v>
      </c>
      <c r="AS23" s="2065"/>
      <c r="AT23" s="2066"/>
    </row>
    <row r="24" spans="1:46" ht="3" customHeight="1" thickBot="1" x14ac:dyDescent="0.25">
      <c r="A24" s="773"/>
      <c r="B24" s="180"/>
      <c r="C24" s="180"/>
      <c r="D24" s="180"/>
      <c r="E24" s="180"/>
      <c r="F24" s="180"/>
      <c r="G24" s="180"/>
      <c r="H24" s="180"/>
      <c r="I24" s="773"/>
      <c r="J24" s="180"/>
      <c r="K24" s="180"/>
      <c r="L24" s="180"/>
      <c r="M24" s="180"/>
      <c r="Q24" s="180"/>
      <c r="R24" s="180"/>
      <c r="S24" s="180"/>
      <c r="T24" s="180"/>
      <c r="U24" s="788"/>
      <c r="V24" s="788"/>
      <c r="Z24" s="180"/>
      <c r="AA24" s="180"/>
      <c r="AB24" s="180"/>
      <c r="AC24" s="180"/>
      <c r="AD24" s="788"/>
      <c r="AE24" s="788"/>
      <c r="AI24" s="180"/>
      <c r="AJ24" s="180"/>
      <c r="AK24" s="180"/>
      <c r="AL24" s="180"/>
      <c r="AM24" s="180"/>
      <c r="AN24" s="180"/>
      <c r="AO24" s="605"/>
      <c r="AP24" s="180"/>
      <c r="AQ24" s="54"/>
      <c r="AR24" s="792"/>
      <c r="AS24" s="1387"/>
      <c r="AT24" s="793"/>
    </row>
    <row r="25" spans="1:46" s="789" customFormat="1" ht="13" customHeight="1" x14ac:dyDescent="0.2">
      <c r="A25" s="791">
        <v>1</v>
      </c>
      <c r="B25" s="1358"/>
      <c r="C25" s="1359"/>
      <c r="D25" s="1995"/>
      <c r="E25" s="1996"/>
      <c r="F25" s="1996"/>
      <c r="G25" s="1997"/>
      <c r="H25" s="792"/>
      <c r="I25" s="791">
        <v>1</v>
      </c>
      <c r="J25" s="1387"/>
      <c r="K25" s="1387"/>
      <c r="L25" s="1387"/>
      <c r="M25" s="793"/>
      <c r="N25" s="2075"/>
      <c r="O25" s="2076"/>
      <c r="P25" s="2077"/>
      <c r="Q25" s="1387"/>
      <c r="R25" s="1387"/>
      <c r="S25" s="1387"/>
      <c r="T25" s="793"/>
      <c r="U25" s="792"/>
      <c r="V25" s="793"/>
      <c r="W25" s="795"/>
      <c r="X25" s="796"/>
      <c r="Y25" s="797"/>
      <c r="Z25" s="792"/>
      <c r="AA25" s="1387"/>
      <c r="AB25" s="1387"/>
      <c r="AC25" s="793"/>
      <c r="AD25" s="792"/>
      <c r="AE25" s="793"/>
      <c r="AF25" s="795"/>
      <c r="AG25" s="796"/>
      <c r="AH25" s="797"/>
      <c r="AI25" s="798"/>
      <c r="AJ25" s="799"/>
      <c r="AK25" s="800"/>
      <c r="AL25" s="1995"/>
      <c r="AM25" s="1996"/>
      <c r="AN25" s="1996"/>
      <c r="AO25" s="792"/>
      <c r="AP25" s="1387"/>
      <c r="AQ25" s="793"/>
      <c r="AR25" s="638"/>
      <c r="AS25" s="639"/>
      <c r="AT25" s="803"/>
    </row>
    <row r="26" spans="1:46" s="789" customFormat="1" ht="13" customHeight="1" thickBot="1" x14ac:dyDescent="0.25">
      <c r="A26" s="801">
        <f>A25+1</f>
        <v>2</v>
      </c>
      <c r="B26" s="2001"/>
      <c r="C26" s="2002"/>
      <c r="D26" s="2001"/>
      <c r="E26" s="2002"/>
      <c r="F26" s="2002"/>
      <c r="G26" s="2003"/>
      <c r="H26" s="638"/>
      <c r="I26" s="801">
        <f>I25+1</f>
        <v>2</v>
      </c>
      <c r="J26" s="639"/>
      <c r="K26" s="639"/>
      <c r="L26" s="639"/>
      <c r="M26" s="803"/>
      <c r="N26" s="2069"/>
      <c r="O26" s="2070"/>
      <c r="P26" s="2071"/>
      <c r="Q26" s="639"/>
      <c r="R26" s="639"/>
      <c r="S26" s="639"/>
      <c r="T26" s="803"/>
      <c r="U26" s="638"/>
      <c r="V26" s="803"/>
      <c r="W26" s="805"/>
      <c r="X26" s="806"/>
      <c r="Y26" s="807"/>
      <c r="Z26" s="638"/>
      <c r="AA26" s="639"/>
      <c r="AB26" s="639"/>
      <c r="AC26" s="803"/>
      <c r="AD26" s="638"/>
      <c r="AE26" s="803"/>
      <c r="AF26" s="805"/>
      <c r="AG26" s="806"/>
      <c r="AH26" s="807"/>
      <c r="AI26" s="808"/>
      <c r="AJ26" s="809"/>
      <c r="AK26" s="810"/>
      <c r="AL26" s="2001"/>
      <c r="AM26" s="2002"/>
      <c r="AN26" s="2002"/>
      <c r="AO26" s="638"/>
      <c r="AP26" s="639"/>
      <c r="AQ26" s="803"/>
      <c r="AR26" s="812"/>
      <c r="AS26" s="813"/>
      <c r="AT26" s="815"/>
    </row>
    <row r="27" spans="1:46" s="789" customFormat="1" ht="13" customHeight="1" thickBot="1" x14ac:dyDescent="0.25">
      <c r="A27" s="811">
        <f>A26+1</f>
        <v>3</v>
      </c>
      <c r="B27" s="1998"/>
      <c r="C27" s="1999"/>
      <c r="D27" s="1998"/>
      <c r="E27" s="1999"/>
      <c r="F27" s="1999"/>
      <c r="G27" s="2000"/>
      <c r="H27" s="812"/>
      <c r="I27" s="811">
        <f>I26+1</f>
        <v>3</v>
      </c>
      <c r="J27" s="813"/>
      <c r="K27" s="813"/>
      <c r="L27" s="813"/>
      <c r="M27" s="815"/>
      <c r="N27" s="2072"/>
      <c r="O27" s="2073"/>
      <c r="P27" s="2074"/>
      <c r="Q27" s="813"/>
      <c r="R27" s="813"/>
      <c r="S27" s="813"/>
      <c r="T27" s="815"/>
      <c r="U27" s="812"/>
      <c r="V27" s="815"/>
      <c r="W27" s="817"/>
      <c r="X27" s="818"/>
      <c r="Y27" s="819"/>
      <c r="Z27" s="812"/>
      <c r="AA27" s="813"/>
      <c r="AB27" s="813"/>
      <c r="AC27" s="815"/>
      <c r="AD27" s="812"/>
      <c r="AE27" s="815"/>
      <c r="AF27" s="817"/>
      <c r="AG27" s="818"/>
      <c r="AH27" s="819"/>
      <c r="AI27" s="820"/>
      <c r="AJ27" s="821"/>
      <c r="AK27" s="822"/>
      <c r="AL27" s="1998"/>
      <c r="AM27" s="1999"/>
      <c r="AN27" s="1999"/>
      <c r="AO27" s="812"/>
      <c r="AP27" s="813"/>
      <c r="AQ27" s="815"/>
      <c r="AR27" s="55"/>
      <c r="AS27" s="44"/>
      <c r="AT27" s="476"/>
    </row>
    <row r="28" spans="1:46" s="789" customFormat="1" ht="3" customHeight="1" thickBot="1" x14ac:dyDescent="0.25">
      <c r="A28" s="769"/>
      <c r="B28" s="44"/>
      <c r="C28" s="44"/>
      <c r="D28" s="44"/>
      <c r="E28" s="44"/>
      <c r="F28" s="44"/>
      <c r="G28" s="44"/>
      <c r="H28" s="44"/>
      <c r="I28" s="769"/>
      <c r="J28" s="44"/>
      <c r="K28" s="44"/>
      <c r="L28" s="44"/>
      <c r="M28" s="44"/>
      <c r="Q28" s="44"/>
      <c r="R28" s="44"/>
      <c r="S28" s="44"/>
      <c r="T28" s="44"/>
      <c r="U28" s="823"/>
      <c r="V28" s="823"/>
      <c r="Z28" s="44"/>
      <c r="AA28" s="44"/>
      <c r="AB28" s="44"/>
      <c r="AC28" s="44"/>
      <c r="AD28" s="823"/>
      <c r="AE28" s="823"/>
      <c r="AI28" s="44"/>
      <c r="AJ28" s="44"/>
      <c r="AK28" s="44"/>
      <c r="AL28" s="44"/>
      <c r="AM28" s="44"/>
      <c r="AN28" s="44"/>
      <c r="AO28" s="55"/>
      <c r="AP28" s="44"/>
      <c r="AQ28" s="476"/>
      <c r="AR28" s="792"/>
      <c r="AS28" s="1387"/>
      <c r="AT28" s="793"/>
    </row>
    <row r="29" spans="1:46" s="789" customFormat="1" ht="13" customHeight="1" x14ac:dyDescent="0.2">
      <c r="A29" s="824">
        <f>A27+1</f>
        <v>4</v>
      </c>
      <c r="B29" s="1995"/>
      <c r="C29" s="1996"/>
      <c r="D29" s="1995"/>
      <c r="E29" s="1996"/>
      <c r="F29" s="1996"/>
      <c r="G29" s="1997"/>
      <c r="H29" s="792"/>
      <c r="I29" s="824">
        <f>I27+1</f>
        <v>4</v>
      </c>
      <c r="J29" s="1387"/>
      <c r="K29" s="1387"/>
      <c r="L29" s="1387"/>
      <c r="M29" s="793"/>
      <c r="N29" s="2075"/>
      <c r="O29" s="2076"/>
      <c r="P29" s="2077"/>
      <c r="Q29" s="1387"/>
      <c r="R29" s="1387"/>
      <c r="S29" s="1387"/>
      <c r="T29" s="793"/>
      <c r="U29" s="792"/>
      <c r="V29" s="793"/>
      <c r="W29" s="795"/>
      <c r="X29" s="796"/>
      <c r="Y29" s="797"/>
      <c r="Z29" s="792"/>
      <c r="AA29" s="1387"/>
      <c r="AB29" s="1387"/>
      <c r="AC29" s="793"/>
      <c r="AD29" s="792"/>
      <c r="AE29" s="793"/>
      <c r="AF29" s="795"/>
      <c r="AG29" s="796"/>
      <c r="AH29" s="797"/>
      <c r="AI29" s="798"/>
      <c r="AJ29" s="799"/>
      <c r="AK29" s="800"/>
      <c r="AL29" s="1995"/>
      <c r="AM29" s="1996"/>
      <c r="AN29" s="1996"/>
      <c r="AO29" s="792"/>
      <c r="AP29" s="1387"/>
      <c r="AQ29" s="793"/>
      <c r="AR29" s="638"/>
      <c r="AS29" s="639"/>
      <c r="AT29" s="803"/>
    </row>
    <row r="30" spans="1:46" s="789" customFormat="1" ht="13" customHeight="1" thickBot="1" x14ac:dyDescent="0.25">
      <c r="A30" s="801">
        <f>A29+1</f>
        <v>5</v>
      </c>
      <c r="B30" s="2001"/>
      <c r="C30" s="2002"/>
      <c r="D30" s="2001"/>
      <c r="E30" s="2002"/>
      <c r="F30" s="2002"/>
      <c r="G30" s="2003"/>
      <c r="H30" s="638"/>
      <c r="I30" s="801">
        <f>I29+1</f>
        <v>5</v>
      </c>
      <c r="J30" s="639"/>
      <c r="K30" s="639"/>
      <c r="L30" s="639"/>
      <c r="M30" s="803"/>
      <c r="N30" s="2069"/>
      <c r="O30" s="2070"/>
      <c r="P30" s="2071"/>
      <c r="Q30" s="639"/>
      <c r="R30" s="639"/>
      <c r="S30" s="639"/>
      <c r="T30" s="803"/>
      <c r="U30" s="638"/>
      <c r="V30" s="803"/>
      <c r="W30" s="805"/>
      <c r="X30" s="806"/>
      <c r="Y30" s="807"/>
      <c r="Z30" s="638"/>
      <c r="AA30" s="639"/>
      <c r="AB30" s="639"/>
      <c r="AC30" s="803"/>
      <c r="AD30" s="638"/>
      <c r="AE30" s="803"/>
      <c r="AF30" s="805"/>
      <c r="AG30" s="806"/>
      <c r="AH30" s="807"/>
      <c r="AI30" s="808"/>
      <c r="AJ30" s="809"/>
      <c r="AK30" s="810"/>
      <c r="AL30" s="2001"/>
      <c r="AM30" s="2002"/>
      <c r="AN30" s="2002"/>
      <c r="AO30" s="638"/>
      <c r="AP30" s="639"/>
      <c r="AQ30" s="803"/>
      <c r="AR30" s="812"/>
      <c r="AS30" s="813"/>
      <c r="AT30" s="815"/>
    </row>
    <row r="31" spans="1:46" s="789" customFormat="1" ht="13" customHeight="1" thickBot="1" x14ac:dyDescent="0.25">
      <c r="A31" s="811">
        <f>A30+1</f>
        <v>6</v>
      </c>
      <c r="B31" s="1998"/>
      <c r="C31" s="1999"/>
      <c r="D31" s="1998"/>
      <c r="E31" s="1999"/>
      <c r="F31" s="1999"/>
      <c r="G31" s="2000"/>
      <c r="H31" s="812"/>
      <c r="I31" s="811">
        <f>I30+1</f>
        <v>6</v>
      </c>
      <c r="J31" s="813"/>
      <c r="K31" s="813"/>
      <c r="L31" s="813"/>
      <c r="M31" s="815"/>
      <c r="N31" s="2072"/>
      <c r="O31" s="2073"/>
      <c r="P31" s="2074"/>
      <c r="Q31" s="813"/>
      <c r="R31" s="813"/>
      <c r="S31" s="813"/>
      <c r="T31" s="815"/>
      <c r="U31" s="812"/>
      <c r="V31" s="815"/>
      <c r="W31" s="817"/>
      <c r="X31" s="818"/>
      <c r="Y31" s="819"/>
      <c r="Z31" s="812"/>
      <c r="AA31" s="813"/>
      <c r="AB31" s="813"/>
      <c r="AC31" s="815"/>
      <c r="AD31" s="812"/>
      <c r="AE31" s="815"/>
      <c r="AF31" s="817"/>
      <c r="AG31" s="818"/>
      <c r="AH31" s="819"/>
      <c r="AI31" s="820"/>
      <c r="AJ31" s="821"/>
      <c r="AK31" s="822"/>
      <c r="AL31" s="1998"/>
      <c r="AM31" s="1999"/>
      <c r="AN31" s="1999"/>
      <c r="AO31" s="812"/>
      <c r="AP31" s="813"/>
      <c r="AQ31" s="815"/>
      <c r="AR31" s="55"/>
      <c r="AS31" s="44"/>
      <c r="AT31" s="476"/>
    </row>
    <row r="32" spans="1:46" s="789" customFormat="1" ht="3" customHeight="1" thickBot="1" x14ac:dyDescent="0.25">
      <c r="A32" s="769"/>
      <c r="B32" s="44"/>
      <c r="C32" s="44"/>
      <c r="D32" s="44"/>
      <c r="E32" s="44"/>
      <c r="F32" s="44"/>
      <c r="G32" s="44"/>
      <c r="H32" s="44"/>
      <c r="I32" s="769"/>
      <c r="J32" s="44"/>
      <c r="K32" s="44"/>
      <c r="L32" s="44"/>
      <c r="M32" s="44"/>
      <c r="Q32" s="44"/>
      <c r="R32" s="44"/>
      <c r="S32" s="44"/>
      <c r="T32" s="44"/>
      <c r="U32" s="823"/>
      <c r="V32" s="823"/>
      <c r="Z32" s="44"/>
      <c r="AA32" s="44"/>
      <c r="AB32" s="44"/>
      <c r="AC32" s="44"/>
      <c r="AD32" s="823"/>
      <c r="AE32" s="823"/>
      <c r="AI32" s="44"/>
      <c r="AJ32" s="44"/>
      <c r="AK32" s="44"/>
      <c r="AL32" s="44"/>
      <c r="AM32" s="44"/>
      <c r="AN32" s="44"/>
      <c r="AO32" s="55"/>
      <c r="AP32" s="44"/>
      <c r="AQ32" s="476"/>
      <c r="AR32" s="792"/>
      <c r="AS32" s="1387"/>
      <c r="AT32" s="793"/>
    </row>
    <row r="33" spans="1:46" s="789" customFormat="1" ht="13" customHeight="1" x14ac:dyDescent="0.2">
      <c r="A33" s="791">
        <f>A31+1</f>
        <v>7</v>
      </c>
      <c r="B33" s="1995"/>
      <c r="C33" s="1996"/>
      <c r="D33" s="1995"/>
      <c r="E33" s="1996"/>
      <c r="F33" s="1996"/>
      <c r="G33" s="1997"/>
      <c r="H33" s="792"/>
      <c r="I33" s="791">
        <f>I31+1</f>
        <v>7</v>
      </c>
      <c r="J33" s="1387"/>
      <c r="K33" s="1387"/>
      <c r="L33" s="1387"/>
      <c r="M33" s="793"/>
      <c r="N33" s="2075"/>
      <c r="O33" s="2076"/>
      <c r="P33" s="2077"/>
      <c r="Q33" s="1387"/>
      <c r="R33" s="1387"/>
      <c r="S33" s="1387"/>
      <c r="T33" s="793"/>
      <c r="U33" s="792"/>
      <c r="V33" s="793"/>
      <c r="W33" s="795"/>
      <c r="X33" s="796"/>
      <c r="Y33" s="797"/>
      <c r="Z33" s="792"/>
      <c r="AA33" s="1387"/>
      <c r="AB33" s="1387"/>
      <c r="AC33" s="793"/>
      <c r="AD33" s="792"/>
      <c r="AE33" s="793"/>
      <c r="AF33" s="795"/>
      <c r="AG33" s="796"/>
      <c r="AH33" s="797"/>
      <c r="AI33" s="798"/>
      <c r="AJ33" s="799"/>
      <c r="AK33" s="800"/>
      <c r="AL33" s="1995"/>
      <c r="AM33" s="1996"/>
      <c r="AN33" s="1996"/>
      <c r="AO33" s="792"/>
      <c r="AP33" s="1387"/>
      <c r="AQ33" s="793"/>
      <c r="AR33" s="638"/>
      <c r="AS33" s="639"/>
      <c r="AT33" s="803"/>
    </row>
    <row r="34" spans="1:46" s="789" customFormat="1" ht="13" customHeight="1" thickBot="1" x14ac:dyDescent="0.25">
      <c r="A34" s="801">
        <f>A33+1</f>
        <v>8</v>
      </c>
      <c r="B34" s="2001"/>
      <c r="C34" s="2002"/>
      <c r="D34" s="2001"/>
      <c r="E34" s="2002"/>
      <c r="F34" s="2002"/>
      <c r="G34" s="2003"/>
      <c r="H34" s="638"/>
      <c r="I34" s="801">
        <f>I33+1</f>
        <v>8</v>
      </c>
      <c r="J34" s="639"/>
      <c r="K34" s="639"/>
      <c r="L34" s="639"/>
      <c r="M34" s="803"/>
      <c r="N34" s="2069"/>
      <c r="O34" s="2070"/>
      <c r="P34" s="2071"/>
      <c r="Q34" s="639"/>
      <c r="R34" s="639"/>
      <c r="S34" s="639"/>
      <c r="T34" s="803"/>
      <c r="U34" s="638"/>
      <c r="V34" s="803"/>
      <c r="W34" s="805"/>
      <c r="X34" s="806"/>
      <c r="Y34" s="807"/>
      <c r="Z34" s="638"/>
      <c r="AA34" s="639"/>
      <c r="AB34" s="639"/>
      <c r="AC34" s="803"/>
      <c r="AD34" s="638"/>
      <c r="AE34" s="803"/>
      <c r="AF34" s="805"/>
      <c r="AG34" s="806"/>
      <c r="AH34" s="807"/>
      <c r="AI34" s="808"/>
      <c r="AJ34" s="809"/>
      <c r="AK34" s="810"/>
      <c r="AL34" s="2001"/>
      <c r="AM34" s="2002"/>
      <c r="AN34" s="2002"/>
      <c r="AO34" s="638"/>
      <c r="AP34" s="639"/>
      <c r="AQ34" s="803"/>
      <c r="AR34" s="812"/>
      <c r="AS34" s="813"/>
      <c r="AT34" s="815"/>
    </row>
    <row r="35" spans="1:46" s="789" customFormat="1" ht="13" customHeight="1" thickBot="1" x14ac:dyDescent="0.25">
      <c r="A35" s="811">
        <f>A34+1</f>
        <v>9</v>
      </c>
      <c r="B35" s="1998"/>
      <c r="C35" s="1999"/>
      <c r="D35" s="1998"/>
      <c r="E35" s="1999"/>
      <c r="F35" s="1999"/>
      <c r="G35" s="2000"/>
      <c r="H35" s="812"/>
      <c r="I35" s="811">
        <f>I34+1</f>
        <v>9</v>
      </c>
      <c r="J35" s="813"/>
      <c r="K35" s="813"/>
      <c r="L35" s="813"/>
      <c r="M35" s="815"/>
      <c r="N35" s="2072"/>
      <c r="O35" s="2073"/>
      <c r="P35" s="2074"/>
      <c r="Q35" s="813"/>
      <c r="R35" s="813"/>
      <c r="S35" s="813"/>
      <c r="T35" s="815"/>
      <c r="U35" s="812"/>
      <c r="V35" s="815"/>
      <c r="W35" s="817"/>
      <c r="X35" s="818"/>
      <c r="Y35" s="819"/>
      <c r="Z35" s="812"/>
      <c r="AA35" s="813"/>
      <c r="AB35" s="813"/>
      <c r="AC35" s="815"/>
      <c r="AD35" s="812"/>
      <c r="AE35" s="815"/>
      <c r="AF35" s="817"/>
      <c r="AG35" s="818"/>
      <c r="AH35" s="819"/>
      <c r="AI35" s="820"/>
      <c r="AJ35" s="821"/>
      <c r="AK35" s="822"/>
      <c r="AL35" s="1998"/>
      <c r="AM35" s="1999"/>
      <c r="AN35" s="1999"/>
      <c r="AO35" s="812"/>
      <c r="AP35" s="813"/>
      <c r="AQ35" s="815"/>
      <c r="AR35" s="55"/>
      <c r="AS35" s="44"/>
      <c r="AT35" s="476"/>
    </row>
    <row r="36" spans="1:46" s="789" customFormat="1" ht="3" customHeight="1" thickBot="1" x14ac:dyDescent="0.25">
      <c r="A36" s="769"/>
      <c r="B36" s="44"/>
      <c r="C36" s="44"/>
      <c r="D36" s="44"/>
      <c r="E36" s="44"/>
      <c r="F36" s="44"/>
      <c r="G36" s="44"/>
      <c r="H36" s="44"/>
      <c r="I36" s="769"/>
      <c r="J36" s="44"/>
      <c r="K36" s="44"/>
      <c r="L36" s="44"/>
      <c r="M36" s="44"/>
      <c r="Q36" s="44"/>
      <c r="R36" s="44"/>
      <c r="S36" s="44"/>
      <c r="T36" s="44"/>
      <c r="U36" s="823"/>
      <c r="V36" s="823"/>
      <c r="Z36" s="44"/>
      <c r="AA36" s="44"/>
      <c r="AB36" s="44"/>
      <c r="AC36" s="44"/>
      <c r="AD36" s="823"/>
      <c r="AE36" s="823"/>
      <c r="AI36" s="44"/>
      <c r="AJ36" s="44"/>
      <c r="AK36" s="44"/>
      <c r="AL36" s="44"/>
      <c r="AM36" s="44"/>
      <c r="AN36" s="44"/>
      <c r="AO36" s="55"/>
      <c r="AP36" s="44"/>
      <c r="AQ36" s="476"/>
      <c r="AR36" s="792"/>
      <c r="AS36" s="1387"/>
      <c r="AT36" s="793"/>
    </row>
    <row r="37" spans="1:46" s="789" customFormat="1" ht="13" customHeight="1" x14ac:dyDescent="0.2">
      <c r="A37" s="824">
        <f>A35+1</f>
        <v>10</v>
      </c>
      <c r="B37" s="1995"/>
      <c r="C37" s="1996"/>
      <c r="D37" s="1995"/>
      <c r="E37" s="1996"/>
      <c r="F37" s="1996"/>
      <c r="G37" s="1997"/>
      <c r="H37" s="792"/>
      <c r="I37" s="824">
        <f>I35+1</f>
        <v>10</v>
      </c>
      <c r="J37" s="1387"/>
      <c r="K37" s="1387"/>
      <c r="L37" s="1387"/>
      <c r="M37" s="793"/>
      <c r="N37" s="2075"/>
      <c r="O37" s="2076"/>
      <c r="P37" s="2077"/>
      <c r="Q37" s="1387"/>
      <c r="R37" s="1387"/>
      <c r="S37" s="1387"/>
      <c r="T37" s="793"/>
      <c r="U37" s="792"/>
      <c r="V37" s="793"/>
      <c r="W37" s="795"/>
      <c r="X37" s="796"/>
      <c r="Y37" s="797"/>
      <c r="Z37" s="792"/>
      <c r="AA37" s="1387"/>
      <c r="AB37" s="1387"/>
      <c r="AC37" s="793"/>
      <c r="AD37" s="792"/>
      <c r="AE37" s="793"/>
      <c r="AF37" s="795"/>
      <c r="AG37" s="796"/>
      <c r="AH37" s="797"/>
      <c r="AI37" s="798"/>
      <c r="AJ37" s="799"/>
      <c r="AK37" s="800"/>
      <c r="AL37" s="1995"/>
      <c r="AM37" s="1996"/>
      <c r="AN37" s="1996"/>
      <c r="AO37" s="792"/>
      <c r="AP37" s="1387"/>
      <c r="AQ37" s="793"/>
      <c r="AR37" s="638"/>
      <c r="AS37" s="639"/>
      <c r="AT37" s="803"/>
    </row>
    <row r="38" spans="1:46" s="789" customFormat="1" ht="13" customHeight="1" x14ac:dyDescent="0.2">
      <c r="A38" s="801">
        <f>A37+1</f>
        <v>11</v>
      </c>
      <c r="B38" s="2001"/>
      <c r="C38" s="2002"/>
      <c r="D38" s="2001"/>
      <c r="E38" s="2002"/>
      <c r="F38" s="2002"/>
      <c r="G38" s="2003"/>
      <c r="H38" s="638"/>
      <c r="I38" s="801">
        <f>I37+1</f>
        <v>11</v>
      </c>
      <c r="J38" s="639"/>
      <c r="K38" s="639"/>
      <c r="L38" s="639"/>
      <c r="M38" s="803"/>
      <c r="N38" s="2069"/>
      <c r="O38" s="2070"/>
      <c r="P38" s="2071"/>
      <c r="Q38" s="639"/>
      <c r="R38" s="639"/>
      <c r="S38" s="639"/>
      <c r="T38" s="803"/>
      <c r="U38" s="638"/>
      <c r="V38" s="803"/>
      <c r="W38" s="805"/>
      <c r="X38" s="806"/>
      <c r="Y38" s="807"/>
      <c r="Z38" s="638"/>
      <c r="AA38" s="639"/>
      <c r="AB38" s="639"/>
      <c r="AC38" s="803"/>
      <c r="AD38" s="638"/>
      <c r="AE38" s="803"/>
      <c r="AF38" s="805"/>
      <c r="AG38" s="806"/>
      <c r="AH38" s="807"/>
      <c r="AI38" s="808"/>
      <c r="AJ38" s="809"/>
      <c r="AK38" s="810"/>
      <c r="AL38" s="2001"/>
      <c r="AM38" s="2002"/>
      <c r="AN38" s="2002"/>
      <c r="AO38" s="638"/>
      <c r="AP38" s="639"/>
      <c r="AQ38" s="803"/>
      <c r="AR38" s="638"/>
      <c r="AS38" s="639"/>
      <c r="AT38" s="803"/>
    </row>
    <row r="39" spans="1:46" s="789" customFormat="1" ht="13" customHeight="1" thickBot="1" x14ac:dyDescent="0.25">
      <c r="A39" s="811">
        <f>A38+1</f>
        <v>12</v>
      </c>
      <c r="B39" s="1998"/>
      <c r="C39" s="1999"/>
      <c r="D39" s="1998"/>
      <c r="E39" s="1999"/>
      <c r="F39" s="1999"/>
      <c r="G39" s="2000"/>
      <c r="H39" s="812"/>
      <c r="I39" s="811">
        <f>I38+1</f>
        <v>12</v>
      </c>
      <c r="J39" s="813"/>
      <c r="K39" s="813"/>
      <c r="L39" s="813"/>
      <c r="M39" s="815"/>
      <c r="N39" s="2072"/>
      <c r="O39" s="2073"/>
      <c r="P39" s="2074"/>
      <c r="Q39" s="813"/>
      <c r="R39" s="813"/>
      <c r="S39" s="813"/>
      <c r="T39" s="815"/>
      <c r="U39" s="812"/>
      <c r="V39" s="815"/>
      <c r="W39" s="817"/>
      <c r="X39" s="818"/>
      <c r="Y39" s="819"/>
      <c r="Z39" s="812"/>
      <c r="AA39" s="813"/>
      <c r="AB39" s="813"/>
      <c r="AC39" s="815"/>
      <c r="AD39" s="812"/>
      <c r="AE39" s="815"/>
      <c r="AF39" s="817"/>
      <c r="AG39" s="818"/>
      <c r="AH39" s="819"/>
      <c r="AI39" s="820"/>
      <c r="AJ39" s="821"/>
      <c r="AK39" s="822"/>
      <c r="AL39" s="1998"/>
      <c r="AM39" s="1999"/>
      <c r="AN39" s="1999"/>
      <c r="AO39" s="638"/>
      <c r="AP39" s="639"/>
      <c r="AQ39" s="803"/>
      <c r="AR39" s="1429"/>
      <c r="AS39" s="1430"/>
      <c r="AT39" s="1442"/>
    </row>
    <row r="40" spans="1:46" ht="13" customHeight="1" x14ac:dyDescent="0.2">
      <c r="A40" s="789"/>
      <c r="B40" s="180"/>
      <c r="C40" s="180"/>
      <c r="D40" s="180"/>
      <c r="E40" s="180"/>
      <c r="F40" s="180"/>
      <c r="G40" s="180"/>
      <c r="H40" s="180"/>
      <c r="I40" s="789"/>
      <c r="J40" s="180"/>
      <c r="K40" s="180"/>
      <c r="L40" s="180"/>
      <c r="M40" s="180"/>
      <c r="Q40" s="180"/>
      <c r="R40" s="180"/>
      <c r="S40" s="180"/>
      <c r="T40" s="180"/>
      <c r="U40" s="789"/>
      <c r="V40" s="789"/>
      <c r="Z40" s="180"/>
      <c r="AA40" s="180"/>
      <c r="AB40" s="180"/>
      <c r="AC40" s="180"/>
      <c r="AD40" s="789"/>
      <c r="AE40" s="789"/>
      <c r="AI40" s="567"/>
      <c r="AJ40" s="567"/>
      <c r="AK40" s="567"/>
      <c r="AL40" s="567"/>
      <c r="AM40" s="567"/>
      <c r="AN40" s="567"/>
      <c r="AO40" s="180"/>
      <c r="AP40" s="180"/>
      <c r="AQ40" s="180"/>
    </row>
    <row r="41" spans="1:46" ht="13" customHeight="1" x14ac:dyDescent="0.2">
      <c r="A41" s="789"/>
      <c r="B41" s="180"/>
      <c r="C41" s="180"/>
      <c r="D41" s="180"/>
      <c r="E41" s="180"/>
      <c r="F41" s="180"/>
      <c r="G41" s="180"/>
      <c r="H41" s="180"/>
      <c r="I41" s="789"/>
      <c r="J41" s="180"/>
      <c r="K41" s="180"/>
      <c r="L41" s="180"/>
      <c r="M41" s="180"/>
      <c r="Q41" s="180"/>
      <c r="R41" s="180"/>
      <c r="S41" s="180"/>
      <c r="T41" s="180"/>
      <c r="U41" s="789"/>
      <c r="V41" s="789"/>
      <c r="Z41" s="180"/>
      <c r="AA41" s="180"/>
      <c r="AB41" s="180"/>
      <c r="AC41" s="180"/>
      <c r="AD41" s="789"/>
      <c r="AE41" s="789"/>
      <c r="AI41" s="567"/>
      <c r="AJ41" s="567"/>
      <c r="AK41" s="567"/>
      <c r="AL41" s="567"/>
      <c r="AM41" s="567"/>
      <c r="AN41" s="567"/>
      <c r="AO41" s="180"/>
      <c r="AP41" s="180"/>
      <c r="AQ41" s="180"/>
    </row>
    <row r="42" spans="1:46" ht="13" customHeight="1" x14ac:dyDescent="0.2">
      <c r="A42" s="789"/>
      <c r="B42" s="180"/>
      <c r="C42" s="180"/>
      <c r="D42" s="180"/>
      <c r="E42" s="180"/>
      <c r="F42" s="180"/>
      <c r="G42" s="180"/>
      <c r="H42" s="180"/>
      <c r="I42" s="789"/>
      <c r="J42" s="180"/>
      <c r="K42" s="180"/>
      <c r="L42" s="180"/>
      <c r="M42" s="180"/>
      <c r="Q42" s="180"/>
      <c r="R42" s="180"/>
      <c r="S42" s="180"/>
      <c r="T42" s="180"/>
      <c r="U42" s="789"/>
      <c r="V42" s="789"/>
      <c r="Z42" s="180"/>
      <c r="AA42" s="180"/>
      <c r="AB42" s="180"/>
      <c r="AC42" s="180"/>
      <c r="AD42" s="789"/>
      <c r="AE42" s="789"/>
      <c r="AI42" s="567"/>
      <c r="AJ42" s="567"/>
      <c r="AK42" s="567"/>
      <c r="AL42" s="567"/>
      <c r="AM42" s="567"/>
      <c r="AN42" s="567"/>
      <c r="AO42" s="180"/>
      <c r="AP42" s="180"/>
      <c r="AQ42" s="180"/>
    </row>
    <row r="43" spans="1:46" ht="13" customHeight="1" x14ac:dyDescent="0.2">
      <c r="A43" s="789"/>
      <c r="B43" s="180"/>
      <c r="C43" s="180"/>
      <c r="D43" s="180"/>
      <c r="E43" s="180"/>
      <c r="F43" s="180"/>
      <c r="G43" s="180"/>
      <c r="H43" s="180"/>
      <c r="I43" s="789"/>
      <c r="J43" s="180"/>
      <c r="K43" s="180"/>
      <c r="L43" s="180"/>
      <c r="M43" s="180"/>
      <c r="Q43" s="180"/>
      <c r="R43" s="180"/>
      <c r="S43" s="180"/>
      <c r="T43" s="180"/>
      <c r="U43" s="789"/>
      <c r="V43" s="789"/>
      <c r="Z43" s="180"/>
      <c r="AA43" s="180"/>
      <c r="AB43" s="180"/>
      <c r="AC43" s="180"/>
      <c r="AD43" s="789"/>
      <c r="AE43" s="789"/>
      <c r="AI43" s="567"/>
      <c r="AJ43" s="567"/>
      <c r="AK43" s="567"/>
      <c r="AL43" s="567"/>
      <c r="AM43" s="567"/>
      <c r="AN43" s="567"/>
      <c r="AO43" s="180"/>
      <c r="AP43" s="180"/>
      <c r="AQ43" s="180"/>
    </row>
    <row r="44" spans="1:46" ht="13" customHeight="1" x14ac:dyDescent="0.2">
      <c r="A44" s="790"/>
      <c r="B44" s="180"/>
      <c r="C44" s="180"/>
      <c r="D44" s="180"/>
      <c r="E44" s="180"/>
      <c r="F44" s="180"/>
      <c r="G44" s="180"/>
      <c r="H44" s="180"/>
      <c r="I44" s="790"/>
      <c r="J44" s="180"/>
      <c r="K44" s="180"/>
      <c r="L44" s="180"/>
      <c r="M44" s="180"/>
      <c r="Q44" s="180"/>
      <c r="R44" s="180"/>
      <c r="S44" s="180"/>
      <c r="T44" s="180"/>
      <c r="Z44" s="180"/>
      <c r="AA44" s="180"/>
      <c r="AB44" s="180"/>
      <c r="AC44" s="180"/>
      <c r="AI44" s="567"/>
      <c r="AJ44" s="567"/>
      <c r="AK44" s="567"/>
      <c r="AL44" s="567"/>
      <c r="AM44" s="567"/>
      <c r="AN44" s="567"/>
      <c r="AO44" s="180"/>
      <c r="AP44" s="180"/>
      <c r="AQ44" s="180"/>
    </row>
    <row r="45" spans="1:46" ht="13" customHeight="1" x14ac:dyDescent="0.2">
      <c r="A45" s="790"/>
      <c r="B45" s="180"/>
      <c r="C45" s="180"/>
      <c r="D45" s="180"/>
      <c r="E45" s="180"/>
      <c r="F45" s="180"/>
      <c r="G45" s="180"/>
      <c r="H45" s="180"/>
      <c r="I45" s="790"/>
      <c r="J45" s="180"/>
      <c r="K45" s="180"/>
      <c r="L45" s="180"/>
      <c r="M45" s="180"/>
      <c r="Q45" s="180"/>
      <c r="R45" s="180"/>
      <c r="S45" s="180"/>
      <c r="T45" s="180"/>
      <c r="Z45" s="180"/>
      <c r="AA45" s="180"/>
      <c r="AB45" s="180"/>
      <c r="AC45" s="180"/>
      <c r="AI45" s="567"/>
      <c r="AJ45" s="567"/>
      <c r="AK45" s="567"/>
      <c r="AL45" s="567"/>
      <c r="AM45" s="567"/>
      <c r="AN45" s="567"/>
      <c r="AO45" s="180"/>
      <c r="AP45" s="180"/>
      <c r="AQ45" s="180"/>
    </row>
    <row r="46" spans="1:46" ht="13" customHeight="1" x14ac:dyDescent="0.2">
      <c r="A46" s="790"/>
      <c r="B46" s="180"/>
      <c r="C46" s="180"/>
      <c r="D46" s="180"/>
      <c r="E46" s="180"/>
      <c r="F46" s="180"/>
      <c r="G46" s="180"/>
      <c r="H46" s="180"/>
      <c r="I46" s="790"/>
      <c r="J46" s="180"/>
      <c r="K46" s="180"/>
      <c r="L46" s="180"/>
      <c r="M46" s="180"/>
      <c r="Q46" s="180"/>
      <c r="R46" s="180"/>
      <c r="S46" s="180"/>
      <c r="T46" s="180"/>
      <c r="Z46" s="180"/>
      <c r="AA46" s="180"/>
      <c r="AB46" s="180"/>
      <c r="AC46" s="180"/>
      <c r="AI46" s="567"/>
      <c r="AJ46" s="567"/>
      <c r="AK46" s="567"/>
      <c r="AL46" s="567"/>
      <c r="AM46" s="567"/>
      <c r="AN46" s="567"/>
      <c r="AO46" s="180"/>
      <c r="AP46" s="180"/>
      <c r="AQ46" s="180"/>
    </row>
    <row r="47" spans="1:46" ht="13" customHeight="1" x14ac:dyDescent="0.2">
      <c r="A47" s="790"/>
      <c r="B47" s="180"/>
      <c r="C47" s="180"/>
      <c r="D47" s="180"/>
      <c r="E47" s="180"/>
      <c r="F47" s="180"/>
      <c r="G47" s="180"/>
      <c r="H47" s="180"/>
      <c r="I47" s="790"/>
      <c r="J47" s="180"/>
      <c r="K47" s="180"/>
      <c r="L47" s="180"/>
      <c r="M47" s="180"/>
      <c r="Q47" s="180"/>
      <c r="R47" s="180"/>
      <c r="S47" s="180"/>
      <c r="T47" s="180"/>
      <c r="Z47" s="180"/>
      <c r="AA47" s="180"/>
      <c r="AB47" s="180"/>
      <c r="AC47" s="180"/>
      <c r="AI47" s="567"/>
      <c r="AJ47" s="567"/>
      <c r="AK47" s="567"/>
      <c r="AL47" s="567"/>
      <c r="AM47" s="567"/>
      <c r="AN47" s="567"/>
      <c r="AO47" s="180"/>
      <c r="AP47" s="180"/>
      <c r="AQ47" s="180"/>
    </row>
    <row r="48" spans="1:46" ht="13" customHeight="1" x14ac:dyDescent="0.2">
      <c r="A48" s="790"/>
      <c r="B48" s="180"/>
      <c r="C48" s="180"/>
      <c r="D48" s="180"/>
      <c r="E48" s="180"/>
      <c r="F48" s="180"/>
      <c r="G48" s="180"/>
      <c r="H48" s="180"/>
      <c r="I48" s="790"/>
      <c r="J48" s="180"/>
      <c r="K48" s="180"/>
      <c r="L48" s="180"/>
      <c r="M48" s="180"/>
      <c r="Q48" s="180"/>
      <c r="R48" s="180"/>
      <c r="S48" s="180"/>
      <c r="T48" s="180"/>
      <c r="Z48" s="180"/>
      <c r="AA48" s="180"/>
      <c r="AB48" s="180"/>
      <c r="AC48" s="180"/>
      <c r="AI48" s="567"/>
      <c r="AJ48" s="567"/>
      <c r="AK48" s="567"/>
      <c r="AL48" s="567"/>
      <c r="AM48" s="567"/>
      <c r="AN48" s="567"/>
      <c r="AO48" s="180"/>
      <c r="AP48" s="180"/>
      <c r="AQ48" s="180"/>
    </row>
    <row r="49" spans="1:43" ht="13" customHeight="1" x14ac:dyDescent="0.2">
      <c r="A49" s="790"/>
      <c r="B49" s="180"/>
      <c r="C49" s="180"/>
      <c r="D49" s="180"/>
      <c r="E49" s="180"/>
      <c r="F49" s="180"/>
      <c r="G49" s="180"/>
      <c r="H49" s="180"/>
      <c r="I49" s="790"/>
      <c r="J49" s="180"/>
      <c r="K49" s="180"/>
      <c r="L49" s="180"/>
      <c r="M49" s="180"/>
      <c r="Q49" s="180"/>
      <c r="R49" s="180"/>
      <c r="S49" s="180"/>
      <c r="T49" s="180"/>
      <c r="Z49" s="180"/>
      <c r="AA49" s="180"/>
      <c r="AB49" s="180"/>
      <c r="AC49" s="180"/>
      <c r="AI49" s="567"/>
      <c r="AJ49" s="567"/>
      <c r="AK49" s="567"/>
      <c r="AL49" s="567"/>
      <c r="AM49" s="567"/>
      <c r="AN49" s="567"/>
      <c r="AO49" s="180"/>
      <c r="AP49" s="180"/>
      <c r="AQ49" s="180"/>
    </row>
    <row r="50" spans="1:43" ht="13" customHeight="1" x14ac:dyDescent="0.2">
      <c r="A50" s="790"/>
      <c r="B50" s="180"/>
      <c r="C50" s="180"/>
      <c r="D50" s="180"/>
      <c r="E50" s="180"/>
      <c r="F50" s="180"/>
      <c r="G50" s="180"/>
      <c r="H50" s="180"/>
      <c r="I50" s="790"/>
      <c r="J50" s="180"/>
      <c r="K50" s="180"/>
      <c r="L50" s="180"/>
      <c r="M50" s="180"/>
      <c r="Q50" s="180"/>
      <c r="R50" s="180"/>
      <c r="S50" s="180"/>
      <c r="T50" s="180"/>
      <c r="Z50" s="180"/>
      <c r="AA50" s="180"/>
      <c r="AB50" s="180"/>
      <c r="AC50" s="180"/>
      <c r="AI50" s="567"/>
      <c r="AJ50" s="567"/>
      <c r="AK50" s="567"/>
      <c r="AL50" s="567"/>
      <c r="AM50" s="567"/>
      <c r="AN50" s="567"/>
      <c r="AO50" s="180"/>
      <c r="AP50" s="180"/>
      <c r="AQ50" s="180"/>
    </row>
    <row r="51" spans="1:43" ht="13" customHeight="1" x14ac:dyDescent="0.2">
      <c r="A51" s="790"/>
      <c r="B51" s="180"/>
      <c r="C51" s="180"/>
      <c r="D51" s="180"/>
      <c r="E51" s="180"/>
      <c r="F51" s="180"/>
      <c r="G51" s="180"/>
      <c r="H51" s="180"/>
      <c r="I51" s="790"/>
      <c r="J51" s="180"/>
      <c r="K51" s="180"/>
      <c r="L51" s="180"/>
      <c r="M51" s="180"/>
      <c r="Q51" s="180"/>
      <c r="R51" s="180"/>
      <c r="S51" s="180"/>
      <c r="T51" s="180"/>
      <c r="Z51" s="180"/>
      <c r="AA51" s="180"/>
      <c r="AB51" s="180"/>
      <c r="AC51" s="180"/>
      <c r="AI51" s="567"/>
      <c r="AJ51" s="567"/>
      <c r="AK51" s="567"/>
      <c r="AL51" s="567"/>
      <c r="AM51" s="567"/>
      <c r="AN51" s="567"/>
      <c r="AO51" s="180"/>
      <c r="AP51" s="180"/>
      <c r="AQ51" s="180"/>
    </row>
    <row r="52" spans="1:43" ht="13" customHeight="1" x14ac:dyDescent="0.2">
      <c r="A52" s="790"/>
      <c r="B52" s="180"/>
      <c r="C52" s="180"/>
      <c r="D52" s="180"/>
      <c r="E52" s="180"/>
      <c r="F52" s="180"/>
      <c r="G52" s="180"/>
      <c r="H52" s="180"/>
      <c r="I52" s="790"/>
      <c r="J52" s="180"/>
      <c r="K52" s="180"/>
      <c r="L52" s="180"/>
      <c r="M52" s="180"/>
      <c r="Q52" s="180"/>
      <c r="R52" s="180"/>
      <c r="S52" s="180"/>
      <c r="T52" s="180"/>
      <c r="Z52" s="180"/>
      <c r="AA52" s="180"/>
      <c r="AB52" s="180"/>
      <c r="AC52" s="180"/>
      <c r="AI52" s="567"/>
      <c r="AJ52" s="567"/>
      <c r="AK52" s="567"/>
      <c r="AL52" s="567"/>
      <c r="AM52" s="567"/>
      <c r="AN52" s="567"/>
      <c r="AO52" s="180"/>
      <c r="AP52" s="180"/>
      <c r="AQ52" s="180"/>
    </row>
    <row r="53" spans="1:43" ht="13" customHeight="1" x14ac:dyDescent="0.2">
      <c r="A53" s="790"/>
      <c r="B53" s="180"/>
      <c r="C53" s="180"/>
      <c r="D53" s="180"/>
      <c r="E53" s="180"/>
      <c r="F53" s="180"/>
      <c r="G53" s="180"/>
      <c r="H53" s="180"/>
      <c r="I53" s="790"/>
      <c r="J53" s="180"/>
      <c r="K53" s="180"/>
      <c r="L53" s="180"/>
      <c r="M53" s="180"/>
      <c r="Q53" s="180"/>
      <c r="R53" s="180"/>
      <c r="S53" s="180"/>
      <c r="T53" s="180"/>
      <c r="Z53" s="180"/>
      <c r="AA53" s="180"/>
      <c r="AB53" s="180"/>
      <c r="AC53" s="180"/>
      <c r="AI53" s="567"/>
      <c r="AJ53" s="567"/>
      <c r="AK53" s="567"/>
      <c r="AL53" s="567"/>
      <c r="AM53" s="567"/>
      <c r="AN53" s="567"/>
      <c r="AO53" s="180"/>
      <c r="AP53" s="180"/>
      <c r="AQ53" s="180"/>
    </row>
    <row r="54" spans="1:43" ht="13" customHeight="1" x14ac:dyDescent="0.2">
      <c r="A54" s="790"/>
      <c r="B54" s="180"/>
      <c r="C54" s="180"/>
      <c r="D54" s="180"/>
      <c r="E54" s="180"/>
      <c r="F54" s="180"/>
      <c r="G54" s="180"/>
      <c r="H54" s="180"/>
      <c r="I54" s="790"/>
      <c r="J54" s="180"/>
      <c r="K54" s="180"/>
      <c r="L54" s="180"/>
      <c r="M54" s="180"/>
      <c r="Q54" s="180"/>
      <c r="R54" s="180"/>
      <c r="S54" s="180"/>
      <c r="T54" s="180"/>
      <c r="Z54" s="180"/>
      <c r="AA54" s="180"/>
      <c r="AB54" s="180"/>
      <c r="AC54" s="180"/>
      <c r="AI54" s="567"/>
      <c r="AJ54" s="567"/>
      <c r="AK54" s="567"/>
      <c r="AL54" s="567"/>
      <c r="AM54" s="567"/>
      <c r="AN54" s="567"/>
      <c r="AO54" s="180"/>
      <c r="AP54" s="180"/>
      <c r="AQ54" s="180"/>
    </row>
    <row r="55" spans="1:43" ht="13" customHeight="1" x14ac:dyDescent="0.2">
      <c r="A55" s="790"/>
      <c r="B55" s="180"/>
      <c r="C55" s="180"/>
      <c r="D55" s="180"/>
      <c r="E55" s="180"/>
      <c r="F55" s="180"/>
      <c r="G55" s="180"/>
      <c r="H55" s="180"/>
      <c r="I55" s="790"/>
      <c r="J55" s="180"/>
      <c r="K55" s="180"/>
      <c r="L55" s="180"/>
      <c r="M55" s="180"/>
      <c r="Q55" s="180"/>
      <c r="R55" s="180"/>
      <c r="S55" s="180"/>
      <c r="T55" s="180"/>
      <c r="Z55" s="180"/>
      <c r="AA55" s="180"/>
      <c r="AB55" s="180"/>
      <c r="AC55" s="180"/>
      <c r="AI55" s="567"/>
      <c r="AJ55" s="567"/>
      <c r="AK55" s="567"/>
      <c r="AL55" s="567"/>
      <c r="AM55" s="567"/>
      <c r="AN55" s="567"/>
      <c r="AO55" s="180"/>
      <c r="AP55" s="180"/>
      <c r="AQ55" s="180"/>
    </row>
    <row r="56" spans="1:43" ht="13" customHeight="1" x14ac:dyDescent="0.2">
      <c r="A56" s="790"/>
      <c r="B56" s="180"/>
      <c r="C56" s="180"/>
      <c r="D56" s="180"/>
      <c r="E56" s="180"/>
      <c r="F56" s="180"/>
      <c r="G56" s="180"/>
      <c r="H56" s="180"/>
      <c r="I56" s="790"/>
      <c r="J56" s="180"/>
      <c r="K56" s="180"/>
      <c r="L56" s="180"/>
      <c r="M56" s="180"/>
      <c r="Q56" s="180"/>
      <c r="R56" s="180"/>
      <c r="S56" s="180"/>
      <c r="T56" s="180"/>
      <c r="Z56" s="180"/>
      <c r="AA56" s="180"/>
      <c r="AB56" s="180"/>
      <c r="AC56" s="180"/>
      <c r="AI56" s="567"/>
      <c r="AJ56" s="567"/>
      <c r="AK56" s="567"/>
      <c r="AL56" s="567"/>
      <c r="AM56" s="567"/>
      <c r="AN56" s="567"/>
      <c r="AO56" s="180"/>
      <c r="AP56" s="180"/>
      <c r="AQ56" s="180"/>
    </row>
    <row r="57" spans="1:43" ht="13" customHeight="1" x14ac:dyDescent="0.2">
      <c r="A57" s="790"/>
      <c r="B57" s="180"/>
      <c r="C57" s="180"/>
      <c r="D57" s="180"/>
      <c r="E57" s="180"/>
      <c r="F57" s="180"/>
      <c r="G57" s="180"/>
      <c r="H57" s="180"/>
      <c r="I57" s="790"/>
      <c r="J57" s="180"/>
      <c r="K57" s="180"/>
      <c r="L57" s="180"/>
      <c r="M57" s="180"/>
      <c r="Q57" s="180"/>
      <c r="R57" s="180"/>
      <c r="S57" s="180"/>
      <c r="T57" s="180"/>
      <c r="Z57" s="180"/>
      <c r="AA57" s="180"/>
      <c r="AB57" s="180"/>
      <c r="AC57" s="180"/>
      <c r="AL57" s="567"/>
      <c r="AM57" s="567"/>
      <c r="AN57" s="567"/>
      <c r="AO57" s="180"/>
      <c r="AP57" s="180"/>
      <c r="AQ57" s="180"/>
    </row>
    <row r="58" spans="1:43" ht="13" customHeight="1" x14ac:dyDescent="0.2">
      <c r="A58" s="790"/>
      <c r="B58" s="180"/>
      <c r="C58" s="180"/>
      <c r="D58" s="180"/>
      <c r="E58" s="180"/>
      <c r="F58" s="180"/>
      <c r="G58" s="180"/>
      <c r="H58" s="180"/>
      <c r="I58" s="790"/>
      <c r="J58" s="180"/>
      <c r="K58" s="180"/>
      <c r="L58" s="180"/>
      <c r="M58" s="180"/>
      <c r="Q58" s="180"/>
      <c r="R58" s="180"/>
      <c r="S58" s="180"/>
      <c r="T58" s="180"/>
      <c r="Z58" s="180"/>
      <c r="AA58" s="180"/>
      <c r="AB58" s="180"/>
      <c r="AC58" s="180"/>
    </row>
    <row r="59" spans="1:43" ht="13" customHeight="1" x14ac:dyDescent="0.2">
      <c r="A59" s="790"/>
      <c r="B59" s="180"/>
      <c r="C59" s="180"/>
      <c r="D59" s="180"/>
      <c r="E59" s="180"/>
      <c r="F59" s="180"/>
      <c r="G59" s="180"/>
      <c r="H59" s="180"/>
      <c r="I59" s="790"/>
      <c r="J59" s="180"/>
      <c r="K59" s="180"/>
      <c r="L59" s="180"/>
      <c r="M59" s="180"/>
      <c r="Q59" s="180"/>
      <c r="R59" s="180"/>
      <c r="S59" s="180"/>
      <c r="T59" s="180"/>
      <c r="Z59" s="180"/>
      <c r="AA59" s="180"/>
      <c r="AB59" s="180"/>
      <c r="AC59" s="180"/>
    </row>
    <row r="60" spans="1:43" ht="13" customHeight="1" x14ac:dyDescent="0.2">
      <c r="A60" s="790"/>
      <c r="B60" s="180"/>
      <c r="C60" s="180"/>
      <c r="D60" s="180"/>
      <c r="E60" s="180"/>
      <c r="F60" s="180"/>
      <c r="G60" s="180"/>
      <c r="H60" s="180"/>
      <c r="I60" s="790"/>
      <c r="J60" s="180"/>
      <c r="K60" s="180"/>
      <c r="L60" s="180"/>
      <c r="M60" s="180"/>
      <c r="Q60" s="180"/>
      <c r="R60" s="180"/>
      <c r="S60" s="180"/>
      <c r="T60" s="180"/>
      <c r="Z60" s="180"/>
      <c r="AA60" s="180"/>
      <c r="AB60" s="180"/>
      <c r="AC60" s="180"/>
    </row>
    <row r="61" spans="1:43" ht="13" customHeight="1" x14ac:dyDescent="0.2">
      <c r="A61" s="790"/>
      <c r="B61" s="180"/>
      <c r="C61" s="180"/>
      <c r="D61" s="180"/>
      <c r="E61" s="180"/>
      <c r="F61" s="180"/>
      <c r="G61" s="180"/>
      <c r="H61" s="180"/>
      <c r="I61" s="790"/>
      <c r="J61" s="180"/>
      <c r="K61" s="180"/>
      <c r="L61" s="180"/>
      <c r="M61" s="180"/>
      <c r="Q61" s="180"/>
      <c r="R61" s="180"/>
      <c r="S61" s="180"/>
      <c r="T61" s="180"/>
      <c r="Z61" s="180"/>
      <c r="AA61" s="180"/>
      <c r="AB61" s="180"/>
      <c r="AC61" s="180"/>
    </row>
    <row r="62" spans="1:43" ht="13" customHeight="1" x14ac:dyDescent="0.2">
      <c r="A62" s="790"/>
      <c r="B62" s="180"/>
      <c r="C62" s="180"/>
      <c r="D62" s="180"/>
      <c r="E62" s="180"/>
      <c r="F62" s="180"/>
      <c r="G62" s="180"/>
      <c r="H62" s="180"/>
      <c r="I62" s="790"/>
      <c r="J62" s="180"/>
      <c r="K62" s="180"/>
      <c r="L62" s="180"/>
      <c r="M62" s="180"/>
      <c r="Q62" s="180"/>
      <c r="R62" s="180"/>
      <c r="S62" s="180"/>
      <c r="T62" s="180"/>
      <c r="Z62" s="180"/>
      <c r="AA62" s="180"/>
      <c r="AB62" s="180"/>
      <c r="AC62" s="180"/>
    </row>
    <row r="63" spans="1:43" ht="13" customHeight="1" x14ac:dyDescent="0.2">
      <c r="A63" s="790"/>
      <c r="B63" s="180"/>
      <c r="C63" s="180"/>
      <c r="D63" s="180"/>
      <c r="E63" s="180"/>
      <c r="F63" s="180"/>
      <c r="G63" s="180"/>
      <c r="H63" s="180"/>
      <c r="I63" s="790"/>
      <c r="J63" s="180"/>
      <c r="K63" s="180"/>
      <c r="L63" s="180"/>
      <c r="M63" s="180"/>
      <c r="Q63" s="180"/>
      <c r="R63" s="180"/>
      <c r="S63" s="180"/>
      <c r="T63" s="180"/>
      <c r="Z63" s="180"/>
      <c r="AA63" s="180"/>
      <c r="AB63" s="180"/>
      <c r="AC63" s="180"/>
    </row>
    <row r="64" spans="1:43" ht="13" customHeight="1" x14ac:dyDescent="0.2">
      <c r="A64" s="790"/>
      <c r="B64" s="180"/>
      <c r="C64" s="180"/>
      <c r="D64" s="180"/>
      <c r="E64" s="180"/>
      <c r="F64" s="180"/>
      <c r="G64" s="180"/>
      <c r="H64" s="180"/>
      <c r="I64" s="790"/>
      <c r="J64" s="180"/>
      <c r="K64" s="180"/>
      <c r="L64" s="180"/>
      <c r="M64" s="180"/>
      <c r="Q64" s="180"/>
      <c r="R64" s="180"/>
      <c r="S64" s="180"/>
      <c r="T64" s="180"/>
      <c r="Z64" s="180"/>
      <c r="AA64" s="180"/>
      <c r="AB64" s="180"/>
      <c r="AC64" s="180"/>
    </row>
    <row r="65" spans="1:43" ht="13" customHeight="1" x14ac:dyDescent="0.2">
      <c r="A65" s="790"/>
      <c r="B65" s="180"/>
      <c r="C65" s="180"/>
      <c r="D65" s="180"/>
      <c r="E65" s="180"/>
      <c r="F65" s="180"/>
      <c r="G65" s="180"/>
      <c r="H65" s="180"/>
      <c r="I65" s="790"/>
      <c r="J65" s="180"/>
      <c r="K65" s="180"/>
      <c r="L65" s="180"/>
      <c r="M65" s="180"/>
      <c r="Q65" s="180"/>
      <c r="R65" s="180"/>
      <c r="S65" s="180"/>
      <c r="T65" s="180"/>
      <c r="Z65" s="180"/>
      <c r="AA65" s="180"/>
      <c r="AB65" s="180"/>
      <c r="AC65" s="180"/>
    </row>
    <row r="66" spans="1:43" ht="13" customHeight="1" x14ac:dyDescent="0.2">
      <c r="A66" s="790"/>
      <c r="B66" s="180"/>
      <c r="C66" s="180"/>
      <c r="D66" s="180"/>
      <c r="E66" s="180"/>
      <c r="F66" s="180"/>
      <c r="G66" s="180"/>
      <c r="H66" s="180"/>
      <c r="I66" s="790"/>
      <c r="J66" s="180"/>
      <c r="K66" s="180"/>
      <c r="L66" s="180"/>
      <c r="M66" s="180"/>
      <c r="Q66" s="180"/>
      <c r="R66" s="180"/>
      <c r="S66" s="180"/>
      <c r="T66" s="180"/>
      <c r="Z66" s="180"/>
      <c r="AA66" s="180"/>
      <c r="AB66" s="180"/>
      <c r="AC66" s="180"/>
    </row>
    <row r="67" spans="1:43" ht="13" customHeight="1" x14ac:dyDescent="0.2">
      <c r="A67" s="790"/>
      <c r="B67" s="180"/>
      <c r="C67" s="180"/>
      <c r="D67" s="180"/>
      <c r="E67" s="180"/>
      <c r="F67" s="180"/>
      <c r="G67" s="180"/>
      <c r="H67" s="180"/>
      <c r="I67" s="790"/>
      <c r="J67" s="180"/>
      <c r="K67" s="180"/>
      <c r="L67" s="180"/>
      <c r="M67" s="180"/>
      <c r="Q67" s="180"/>
      <c r="R67" s="180"/>
      <c r="S67" s="180"/>
      <c r="T67" s="180"/>
      <c r="Z67" s="180"/>
      <c r="AA67" s="180"/>
      <c r="AB67" s="180"/>
      <c r="AC67" s="180"/>
    </row>
    <row r="68" spans="1:43" ht="13" customHeight="1" x14ac:dyDescent="0.2">
      <c r="A68" s="790"/>
      <c r="B68" s="180"/>
      <c r="C68" s="180"/>
      <c r="D68" s="180"/>
      <c r="E68" s="180"/>
      <c r="F68" s="180"/>
      <c r="G68" s="180"/>
      <c r="H68" s="180"/>
      <c r="I68" s="790"/>
      <c r="J68" s="180"/>
      <c r="K68" s="180"/>
      <c r="L68" s="180"/>
      <c r="M68" s="180"/>
      <c r="Q68" s="180"/>
      <c r="R68" s="180"/>
      <c r="S68" s="180"/>
      <c r="T68" s="180"/>
      <c r="Z68" s="180"/>
      <c r="AA68" s="180"/>
      <c r="AB68" s="180"/>
      <c r="AC68" s="180"/>
    </row>
    <row r="69" spans="1:43" ht="13" customHeight="1" x14ac:dyDescent="0.2">
      <c r="A69" s="790"/>
      <c r="B69" s="180"/>
      <c r="C69" s="180"/>
      <c r="D69" s="180"/>
      <c r="E69" s="180"/>
      <c r="F69" s="180"/>
      <c r="G69" s="180"/>
      <c r="H69" s="180"/>
      <c r="I69" s="790"/>
      <c r="J69" s="180"/>
      <c r="K69" s="180"/>
      <c r="L69" s="180"/>
      <c r="M69" s="180"/>
      <c r="Q69" s="180"/>
      <c r="R69" s="180"/>
      <c r="S69" s="180"/>
      <c r="T69" s="180"/>
      <c r="Z69" s="180"/>
      <c r="AA69" s="180"/>
      <c r="AB69" s="180"/>
      <c r="AC69" s="180"/>
    </row>
    <row r="70" spans="1:43" ht="13" customHeight="1" x14ac:dyDescent="0.2">
      <c r="A70" s="790"/>
      <c r="B70" s="180"/>
      <c r="C70" s="180"/>
      <c r="D70" s="180"/>
      <c r="E70" s="180"/>
      <c r="F70" s="180"/>
      <c r="G70" s="180"/>
      <c r="H70" s="180"/>
      <c r="I70" s="790"/>
      <c r="J70" s="180"/>
      <c r="K70" s="180"/>
      <c r="L70" s="180"/>
      <c r="M70" s="180"/>
      <c r="Q70" s="180"/>
      <c r="R70" s="180"/>
      <c r="S70" s="180"/>
      <c r="T70" s="180"/>
      <c r="Z70" s="180"/>
      <c r="AA70" s="180"/>
      <c r="AB70" s="180"/>
      <c r="AC70" s="180"/>
      <c r="AI70" s="567"/>
      <c r="AJ70" s="567"/>
      <c r="AK70" s="567"/>
    </row>
    <row r="71" spans="1:43" ht="13" customHeight="1" x14ac:dyDescent="0.2">
      <c r="A71" s="790"/>
      <c r="B71" s="180"/>
      <c r="C71" s="180"/>
      <c r="D71" s="180"/>
      <c r="E71" s="180"/>
      <c r="F71" s="180"/>
      <c r="G71" s="180"/>
      <c r="H71" s="180"/>
      <c r="I71" s="790"/>
      <c r="J71" s="180"/>
      <c r="K71" s="180"/>
      <c r="L71" s="180"/>
      <c r="M71" s="180"/>
      <c r="Q71" s="180"/>
      <c r="R71" s="180"/>
      <c r="S71" s="180"/>
      <c r="T71" s="180"/>
      <c r="Z71" s="180"/>
      <c r="AA71" s="180"/>
      <c r="AB71" s="180"/>
      <c r="AC71" s="180"/>
      <c r="AI71" s="567"/>
      <c r="AJ71" s="567"/>
      <c r="AK71" s="567"/>
      <c r="AL71" s="567"/>
      <c r="AM71" s="567"/>
      <c r="AN71" s="567"/>
      <c r="AO71" s="180"/>
      <c r="AP71" s="180"/>
      <c r="AQ71" s="180"/>
    </row>
    <row r="72" spans="1:43" ht="13" customHeight="1" x14ac:dyDescent="0.2">
      <c r="A72" s="790"/>
      <c r="B72" s="180"/>
      <c r="C72" s="180"/>
      <c r="D72" s="180"/>
      <c r="E72" s="180"/>
      <c r="F72" s="180"/>
      <c r="G72" s="180"/>
      <c r="H72" s="180"/>
      <c r="I72" s="790"/>
      <c r="J72" s="180"/>
      <c r="K72" s="180"/>
      <c r="L72" s="180"/>
      <c r="M72" s="180"/>
      <c r="Q72" s="180"/>
      <c r="R72" s="180"/>
      <c r="S72" s="180"/>
      <c r="T72" s="180"/>
      <c r="Z72" s="180"/>
      <c r="AA72" s="180"/>
      <c r="AB72" s="180"/>
      <c r="AC72" s="180"/>
      <c r="AI72" s="567"/>
      <c r="AJ72" s="567"/>
      <c r="AK72" s="567"/>
      <c r="AL72" s="567"/>
      <c r="AM72" s="567"/>
      <c r="AN72" s="567"/>
      <c r="AO72" s="180"/>
      <c r="AP72" s="180"/>
      <c r="AQ72" s="180"/>
    </row>
    <row r="73" spans="1:43" ht="13" customHeight="1" x14ac:dyDescent="0.2">
      <c r="A73" s="790"/>
      <c r="B73" s="180"/>
      <c r="C73" s="180"/>
      <c r="D73" s="180"/>
      <c r="E73" s="180"/>
      <c r="F73" s="180"/>
      <c r="G73" s="180"/>
      <c r="H73" s="180"/>
      <c r="I73" s="790"/>
      <c r="J73" s="180"/>
      <c r="K73" s="180"/>
      <c r="L73" s="180"/>
      <c r="M73" s="180"/>
      <c r="Q73" s="180"/>
      <c r="R73" s="180"/>
      <c r="S73" s="180"/>
      <c r="T73" s="180"/>
      <c r="Z73" s="180"/>
      <c r="AA73" s="180"/>
      <c r="AB73" s="180"/>
      <c r="AC73" s="180"/>
      <c r="AI73" s="567"/>
      <c r="AJ73" s="567"/>
      <c r="AK73" s="567"/>
      <c r="AL73" s="567"/>
      <c r="AM73" s="567"/>
      <c r="AN73" s="567"/>
      <c r="AO73" s="180"/>
      <c r="AP73" s="180"/>
      <c r="AQ73" s="180"/>
    </row>
    <row r="74" spans="1:43" ht="13" customHeight="1" x14ac:dyDescent="0.2">
      <c r="A74" s="790"/>
      <c r="B74" s="180"/>
      <c r="C74" s="180"/>
      <c r="D74" s="180"/>
      <c r="E74" s="180"/>
      <c r="F74" s="180"/>
      <c r="G74" s="180"/>
      <c r="H74" s="180"/>
      <c r="I74" s="790"/>
      <c r="J74" s="180"/>
      <c r="K74" s="180"/>
      <c r="L74" s="180"/>
      <c r="M74" s="180"/>
      <c r="Q74" s="180"/>
      <c r="R74" s="180"/>
      <c r="S74" s="180"/>
      <c r="T74" s="180"/>
      <c r="Z74" s="180"/>
      <c r="AA74" s="180"/>
      <c r="AB74" s="180"/>
      <c r="AC74" s="180"/>
      <c r="AI74" s="567"/>
      <c r="AJ74" s="567"/>
      <c r="AK74" s="567"/>
      <c r="AL74" s="567"/>
      <c r="AM74" s="567"/>
      <c r="AN74" s="567"/>
      <c r="AO74" s="180"/>
      <c r="AP74" s="180"/>
      <c r="AQ74" s="180"/>
    </row>
    <row r="75" spans="1:43" ht="13" customHeight="1" x14ac:dyDescent="0.2">
      <c r="A75" s="790"/>
      <c r="B75" s="180"/>
      <c r="C75" s="180"/>
      <c r="D75" s="180"/>
      <c r="E75" s="180"/>
      <c r="F75" s="180"/>
      <c r="G75" s="180"/>
      <c r="H75" s="180"/>
      <c r="I75" s="790"/>
      <c r="J75" s="180"/>
      <c r="K75" s="180"/>
      <c r="L75" s="180"/>
      <c r="M75" s="180"/>
      <c r="Q75" s="180"/>
      <c r="R75" s="180"/>
      <c r="S75" s="180"/>
      <c r="T75" s="180"/>
      <c r="Z75" s="180"/>
      <c r="AA75" s="180"/>
      <c r="AB75" s="180"/>
      <c r="AC75" s="180"/>
      <c r="AI75" s="567"/>
      <c r="AJ75" s="567"/>
      <c r="AK75" s="567"/>
      <c r="AL75" s="567"/>
      <c r="AM75" s="567"/>
      <c r="AN75" s="567"/>
      <c r="AO75" s="180"/>
      <c r="AP75" s="180"/>
      <c r="AQ75" s="180"/>
    </row>
    <row r="76" spans="1:43" ht="13" customHeight="1" x14ac:dyDescent="0.2">
      <c r="A76" s="790"/>
      <c r="B76" s="180"/>
      <c r="C76" s="180"/>
      <c r="D76" s="180"/>
      <c r="E76" s="180"/>
      <c r="F76" s="180"/>
      <c r="G76" s="180"/>
      <c r="H76" s="180"/>
      <c r="I76" s="790"/>
      <c r="J76" s="180"/>
      <c r="K76" s="180"/>
      <c r="L76" s="180"/>
      <c r="M76" s="180"/>
      <c r="Q76" s="180"/>
      <c r="R76" s="180"/>
      <c r="S76" s="180"/>
      <c r="T76" s="180"/>
      <c r="Z76" s="180"/>
      <c r="AA76" s="180"/>
      <c r="AB76" s="180"/>
      <c r="AC76" s="180"/>
      <c r="AI76" s="567"/>
      <c r="AJ76" s="567"/>
      <c r="AK76" s="567"/>
      <c r="AL76" s="567"/>
      <c r="AM76" s="567"/>
      <c r="AN76" s="567"/>
      <c r="AO76" s="180"/>
      <c r="AP76" s="180"/>
      <c r="AQ76" s="180"/>
    </row>
    <row r="77" spans="1:43" ht="13" customHeight="1" x14ac:dyDescent="0.2">
      <c r="A77" s="790"/>
      <c r="B77" s="180"/>
      <c r="C77" s="180"/>
      <c r="D77" s="180"/>
      <c r="E77" s="180"/>
      <c r="F77" s="180"/>
      <c r="G77" s="180"/>
      <c r="H77" s="180"/>
      <c r="I77" s="790"/>
      <c r="J77" s="180"/>
      <c r="K77" s="180"/>
      <c r="L77" s="180"/>
      <c r="M77" s="180"/>
      <c r="Q77" s="180"/>
      <c r="R77" s="180"/>
      <c r="S77" s="180"/>
      <c r="T77" s="180"/>
      <c r="Z77" s="180"/>
      <c r="AA77" s="180"/>
      <c r="AB77" s="180"/>
      <c r="AC77" s="180"/>
      <c r="AI77" s="567"/>
      <c r="AJ77" s="567"/>
      <c r="AK77" s="567"/>
      <c r="AL77" s="567"/>
      <c r="AM77" s="567"/>
      <c r="AN77" s="567"/>
      <c r="AO77" s="180"/>
      <c r="AP77" s="180"/>
      <c r="AQ77" s="180"/>
    </row>
    <row r="78" spans="1:43" ht="13" customHeight="1" x14ac:dyDescent="0.2">
      <c r="A78" s="790"/>
      <c r="B78" s="44"/>
      <c r="C78" s="44"/>
      <c r="D78" s="44"/>
      <c r="E78" s="44"/>
      <c r="F78" s="44"/>
      <c r="G78" s="44"/>
      <c r="H78" s="44"/>
      <c r="I78" s="790"/>
      <c r="J78" s="44"/>
      <c r="K78" s="44"/>
      <c r="L78" s="44"/>
      <c r="M78" s="44"/>
      <c r="Q78" s="44"/>
      <c r="R78" s="44"/>
      <c r="S78" s="44"/>
      <c r="T78" s="44"/>
      <c r="Z78" s="44"/>
      <c r="AA78" s="44"/>
      <c r="AB78" s="44"/>
      <c r="AC78" s="44"/>
      <c r="AI78" s="423"/>
      <c r="AJ78" s="423"/>
      <c r="AK78" s="423"/>
      <c r="AL78" s="423"/>
      <c r="AM78" s="423"/>
      <c r="AN78" s="423"/>
      <c r="AO78" s="44"/>
      <c r="AP78" s="44"/>
      <c r="AQ78" s="44"/>
    </row>
    <row r="79" spans="1:43" ht="13" customHeight="1" x14ac:dyDescent="0.2">
      <c r="A79" s="790"/>
      <c r="B79" s="44"/>
      <c r="C79" s="44"/>
      <c r="D79" s="44"/>
      <c r="E79" s="44"/>
      <c r="F79" s="44"/>
      <c r="G79" s="44"/>
      <c r="H79" s="44"/>
      <c r="I79" s="790"/>
      <c r="J79" s="44"/>
      <c r="K79" s="44"/>
      <c r="L79" s="44"/>
      <c r="M79" s="44"/>
      <c r="Q79" s="44"/>
      <c r="R79" s="44"/>
      <c r="S79" s="44"/>
      <c r="T79" s="44"/>
      <c r="Z79" s="44"/>
      <c r="AA79" s="44"/>
      <c r="AB79" s="44"/>
      <c r="AC79" s="44"/>
      <c r="AI79" s="423"/>
      <c r="AJ79" s="423"/>
      <c r="AK79" s="423"/>
      <c r="AL79" s="423"/>
      <c r="AM79" s="423"/>
      <c r="AN79" s="423"/>
      <c r="AO79" s="44"/>
      <c r="AP79" s="44"/>
      <c r="AQ79" s="44"/>
    </row>
    <row r="80" spans="1:43" ht="13" customHeight="1" x14ac:dyDescent="0.2">
      <c r="A80" s="790"/>
      <c r="B80" s="44"/>
      <c r="C80" s="44"/>
      <c r="D80" s="44"/>
      <c r="E80" s="44"/>
      <c r="F80" s="44"/>
      <c r="G80" s="44"/>
      <c r="H80" s="44"/>
      <c r="I80" s="790"/>
      <c r="J80" s="44"/>
      <c r="K80" s="44"/>
      <c r="L80" s="44"/>
      <c r="M80" s="44"/>
      <c r="Q80" s="44"/>
      <c r="R80" s="44"/>
      <c r="S80" s="44"/>
      <c r="T80" s="44"/>
      <c r="Z80" s="44"/>
      <c r="AA80" s="44"/>
      <c r="AB80" s="44"/>
      <c r="AC80" s="44"/>
      <c r="AI80" s="423"/>
      <c r="AJ80" s="423"/>
      <c r="AK80" s="423"/>
      <c r="AL80" s="423"/>
      <c r="AM80" s="423"/>
      <c r="AN80" s="423"/>
      <c r="AO80" s="44"/>
      <c r="AP80" s="44"/>
      <c r="AQ80" s="44"/>
    </row>
    <row r="81" spans="1:43" ht="13" customHeight="1" x14ac:dyDescent="0.2">
      <c r="A81" s="790"/>
      <c r="B81" s="44"/>
      <c r="C81" s="44"/>
      <c r="D81" s="44"/>
      <c r="E81" s="44"/>
      <c r="F81" s="44"/>
      <c r="G81" s="44"/>
      <c r="H81" s="44"/>
      <c r="I81" s="790"/>
      <c r="J81" s="44"/>
      <c r="K81" s="44"/>
      <c r="L81" s="44"/>
      <c r="M81" s="44"/>
      <c r="Q81" s="44"/>
      <c r="R81" s="44"/>
      <c r="S81" s="44"/>
      <c r="T81" s="44"/>
      <c r="Z81" s="44"/>
      <c r="AA81" s="44"/>
      <c r="AB81" s="44"/>
      <c r="AC81" s="44"/>
      <c r="AI81" s="423"/>
      <c r="AJ81" s="423"/>
      <c r="AK81" s="423"/>
      <c r="AL81" s="423"/>
      <c r="AM81" s="423"/>
      <c r="AN81" s="423"/>
      <c r="AO81" s="44"/>
      <c r="AP81" s="44"/>
      <c r="AQ81" s="44"/>
    </row>
    <row r="82" spans="1:43" ht="13" customHeight="1" x14ac:dyDescent="0.2">
      <c r="A82" s="790"/>
      <c r="B82" s="44"/>
      <c r="C82" s="44"/>
      <c r="D82" s="44"/>
      <c r="E82" s="44"/>
      <c r="F82" s="44"/>
      <c r="G82" s="44"/>
      <c r="H82" s="44"/>
      <c r="I82" s="790"/>
      <c r="J82" s="44"/>
      <c r="K82" s="44"/>
      <c r="L82" s="44"/>
      <c r="M82" s="44"/>
      <c r="Q82" s="44"/>
      <c r="R82" s="44"/>
      <c r="S82" s="44"/>
      <c r="T82" s="44"/>
      <c r="Z82" s="44"/>
      <c r="AA82" s="44"/>
      <c r="AB82" s="44"/>
      <c r="AC82" s="44"/>
      <c r="AI82" s="423"/>
      <c r="AJ82" s="423"/>
      <c r="AK82" s="423"/>
      <c r="AL82" s="423"/>
      <c r="AM82" s="423"/>
      <c r="AN82" s="423"/>
      <c r="AO82" s="44"/>
      <c r="AP82" s="44"/>
      <c r="AQ82" s="44"/>
    </row>
    <row r="83" spans="1:43" ht="13" customHeight="1" x14ac:dyDescent="0.2">
      <c r="A83" s="790"/>
      <c r="B83" s="44"/>
      <c r="C83" s="44"/>
      <c r="D83" s="44"/>
      <c r="E83" s="44"/>
      <c r="F83" s="44"/>
      <c r="G83" s="44"/>
      <c r="H83" s="44"/>
      <c r="I83" s="790"/>
      <c r="J83" s="44"/>
      <c r="K83" s="44"/>
      <c r="L83" s="44"/>
      <c r="M83" s="44"/>
      <c r="Q83" s="44"/>
      <c r="R83" s="44"/>
      <c r="S83" s="44"/>
      <c r="T83" s="44"/>
      <c r="Z83" s="44"/>
      <c r="AA83" s="44"/>
      <c r="AB83" s="44"/>
      <c r="AC83" s="44"/>
      <c r="AI83" s="423"/>
      <c r="AJ83" s="423"/>
      <c r="AK83" s="423"/>
      <c r="AL83" s="423"/>
      <c r="AM83" s="423"/>
      <c r="AN83" s="423"/>
      <c r="AO83" s="44"/>
      <c r="AP83" s="44"/>
      <c r="AQ83" s="44"/>
    </row>
    <row r="84" spans="1:43" ht="13" customHeight="1" x14ac:dyDescent="0.2">
      <c r="A84" s="790"/>
      <c r="B84" s="44"/>
      <c r="C84" s="44"/>
      <c r="D84" s="44"/>
      <c r="E84" s="44"/>
      <c r="F84" s="44"/>
      <c r="G84" s="44"/>
      <c r="H84" s="44"/>
      <c r="I84" s="790"/>
      <c r="J84" s="44"/>
      <c r="K84" s="44"/>
      <c r="L84" s="44"/>
      <c r="M84" s="44"/>
      <c r="Q84" s="44"/>
      <c r="R84" s="44"/>
      <c r="S84" s="44"/>
      <c r="T84" s="44"/>
      <c r="Z84" s="44"/>
      <c r="AA84" s="44"/>
      <c r="AB84" s="44"/>
      <c r="AC84" s="44"/>
      <c r="AI84" s="423"/>
      <c r="AJ84" s="423"/>
      <c r="AK84" s="423"/>
      <c r="AL84" s="423"/>
      <c r="AM84" s="423"/>
      <c r="AN84" s="423"/>
      <c r="AO84" s="44"/>
      <c r="AP84" s="44"/>
      <c r="AQ84" s="44"/>
    </row>
    <row r="85" spans="1:43" ht="13" customHeight="1" x14ac:dyDescent="0.2">
      <c r="A85" s="790"/>
      <c r="B85" s="44"/>
      <c r="C85" s="44"/>
      <c r="D85" s="44"/>
      <c r="E85" s="44"/>
      <c r="F85" s="44"/>
      <c r="G85" s="44"/>
      <c r="H85" s="44"/>
      <c r="I85" s="790"/>
      <c r="J85" s="44"/>
      <c r="K85" s="44"/>
      <c r="L85" s="44"/>
      <c r="M85" s="44"/>
      <c r="Q85" s="44"/>
      <c r="R85" s="44"/>
      <c r="S85" s="44"/>
      <c r="T85" s="44"/>
      <c r="Z85" s="44"/>
      <c r="AA85" s="44"/>
      <c r="AB85" s="44"/>
      <c r="AC85" s="44"/>
      <c r="AI85" s="423"/>
      <c r="AJ85" s="423"/>
      <c r="AK85" s="423"/>
      <c r="AL85" s="423"/>
      <c r="AM85" s="423"/>
      <c r="AN85" s="423"/>
      <c r="AO85" s="44"/>
      <c r="AP85" s="44"/>
      <c r="AQ85" s="44"/>
    </row>
    <row r="86" spans="1:43" ht="13" customHeight="1" x14ac:dyDescent="0.2">
      <c r="A86" s="790"/>
      <c r="B86" s="180"/>
      <c r="C86" s="180"/>
      <c r="D86" s="180"/>
      <c r="E86" s="180"/>
      <c r="F86" s="180"/>
      <c r="G86" s="180"/>
      <c r="H86" s="180"/>
      <c r="I86" s="790"/>
      <c r="J86" s="180"/>
      <c r="K86" s="180"/>
      <c r="L86" s="180"/>
      <c r="M86" s="180"/>
      <c r="Q86" s="180"/>
      <c r="R86" s="180"/>
      <c r="S86" s="180"/>
      <c r="T86" s="180"/>
      <c r="Z86" s="180"/>
      <c r="AA86" s="180"/>
      <c r="AB86" s="180"/>
      <c r="AC86" s="180"/>
      <c r="AI86" s="567"/>
      <c r="AJ86" s="567"/>
      <c r="AK86" s="567"/>
      <c r="AL86" s="567"/>
      <c r="AM86" s="567"/>
      <c r="AN86" s="567"/>
      <c r="AO86" s="180"/>
      <c r="AP86" s="180"/>
      <c r="AQ86" s="180"/>
    </row>
    <row r="87" spans="1:43" ht="13" customHeight="1" x14ac:dyDescent="0.2">
      <c r="A87" s="790"/>
      <c r="B87" s="44"/>
      <c r="C87" s="44"/>
      <c r="D87" s="44"/>
      <c r="E87" s="44"/>
      <c r="F87" s="44"/>
      <c r="G87" s="44"/>
      <c r="H87" s="44"/>
      <c r="I87" s="790"/>
      <c r="J87" s="44"/>
      <c r="K87" s="44"/>
      <c r="L87" s="44"/>
      <c r="M87" s="44"/>
      <c r="Q87" s="44"/>
      <c r="R87" s="44"/>
      <c r="S87" s="44"/>
      <c r="T87" s="44"/>
      <c r="Z87" s="44"/>
      <c r="AA87" s="44"/>
      <c r="AB87" s="44"/>
      <c r="AC87" s="44"/>
      <c r="AI87" s="423"/>
      <c r="AJ87" s="423"/>
      <c r="AK87" s="423"/>
      <c r="AL87" s="423"/>
      <c r="AM87" s="423"/>
      <c r="AN87" s="423"/>
      <c r="AO87" s="44"/>
      <c r="AP87" s="44"/>
      <c r="AQ87" s="44"/>
    </row>
    <row r="88" spans="1:43" ht="13" customHeight="1" x14ac:dyDescent="0.2">
      <c r="A88" s="790"/>
      <c r="B88" s="44"/>
      <c r="C88" s="44"/>
      <c r="D88" s="44"/>
      <c r="E88" s="44"/>
      <c r="F88" s="44"/>
      <c r="G88" s="44"/>
      <c r="H88" s="44"/>
      <c r="I88" s="790"/>
      <c r="J88" s="44"/>
      <c r="K88" s="44"/>
      <c r="L88" s="44"/>
      <c r="M88" s="44"/>
      <c r="Q88" s="44"/>
      <c r="R88" s="44"/>
      <c r="S88" s="44"/>
      <c r="T88" s="44"/>
      <c r="Z88" s="44"/>
      <c r="AA88" s="44"/>
      <c r="AB88" s="44"/>
      <c r="AC88" s="44"/>
      <c r="AI88" s="423"/>
      <c r="AJ88" s="423"/>
      <c r="AK88" s="423"/>
      <c r="AL88" s="423"/>
      <c r="AM88" s="423"/>
      <c r="AN88" s="423"/>
      <c r="AO88" s="44"/>
      <c r="AP88" s="44"/>
      <c r="AQ88" s="44"/>
    </row>
    <row r="89" spans="1:43" ht="13" customHeight="1" x14ac:dyDescent="0.2">
      <c r="A89" s="790"/>
      <c r="B89" s="44"/>
      <c r="C89" s="44"/>
      <c r="D89" s="44"/>
      <c r="E89" s="44"/>
      <c r="F89" s="44"/>
      <c r="G89" s="44"/>
      <c r="H89" s="44"/>
      <c r="I89" s="790"/>
      <c r="J89" s="44"/>
      <c r="K89" s="44"/>
      <c r="L89" s="44"/>
      <c r="M89" s="44"/>
      <c r="Q89" s="44"/>
      <c r="R89" s="44"/>
      <c r="S89" s="44"/>
      <c r="T89" s="44"/>
      <c r="Z89" s="44"/>
      <c r="AA89" s="44"/>
      <c r="AB89" s="44"/>
      <c r="AC89" s="44"/>
      <c r="AI89" s="423"/>
      <c r="AJ89" s="423"/>
      <c r="AK89" s="423"/>
      <c r="AL89" s="423"/>
      <c r="AM89" s="423"/>
      <c r="AN89" s="423"/>
      <c r="AO89" s="44"/>
      <c r="AP89" s="44"/>
      <c r="AQ89" s="44"/>
    </row>
  </sheetData>
  <mergeCells count="92">
    <mergeCell ref="N7:P9"/>
    <mergeCell ref="Q7:T9"/>
    <mergeCell ref="U7:V9"/>
    <mergeCell ref="W7:Y10"/>
    <mergeCell ref="AP16:AQ16"/>
    <mergeCell ref="Z7:AC10"/>
    <mergeCell ref="N38:P38"/>
    <mergeCell ref="N39:P39"/>
    <mergeCell ref="N12:P15"/>
    <mergeCell ref="N23:P23"/>
    <mergeCell ref="N25:P25"/>
    <mergeCell ref="N26:P26"/>
    <mergeCell ref="N27:P27"/>
    <mergeCell ref="N29:P29"/>
    <mergeCell ref="N30:P30"/>
    <mergeCell ref="N31:P31"/>
    <mergeCell ref="N33:P33"/>
    <mergeCell ref="N34:P34"/>
    <mergeCell ref="N35:P35"/>
    <mergeCell ref="N37:P37"/>
    <mergeCell ref="AL26:AN26"/>
    <mergeCell ref="AL27:AN27"/>
    <mergeCell ref="AI6:AN9"/>
    <mergeCell ref="AO23:AQ23"/>
    <mergeCell ref="AR23:AT23"/>
    <mergeCell ref="AO7:AQ13"/>
    <mergeCell ref="AL10:AN10"/>
    <mergeCell ref="AI11:AK12"/>
    <mergeCell ref="AL39:AN39"/>
    <mergeCell ref="AL38:AN38"/>
    <mergeCell ref="AL37:AN37"/>
    <mergeCell ref="AL34:AN34"/>
    <mergeCell ref="AL29:AN29"/>
    <mergeCell ref="AL30:AN30"/>
    <mergeCell ref="AL35:AN35"/>
    <mergeCell ref="AL31:AN31"/>
    <mergeCell ref="AL33:AN33"/>
    <mergeCell ref="B34:C34"/>
    <mergeCell ref="D34:G34"/>
    <mergeCell ref="D37:G37"/>
    <mergeCell ref="B39:C39"/>
    <mergeCell ref="D39:G39"/>
    <mergeCell ref="B37:C37"/>
    <mergeCell ref="B38:C38"/>
    <mergeCell ref="D38:G38"/>
    <mergeCell ref="B35:C35"/>
    <mergeCell ref="D35:G35"/>
    <mergeCell ref="B26:C26"/>
    <mergeCell ref="D26:G26"/>
    <mergeCell ref="B29:C29"/>
    <mergeCell ref="D29:G29"/>
    <mergeCell ref="D30:G30"/>
    <mergeCell ref="B27:C27"/>
    <mergeCell ref="D27:G27"/>
    <mergeCell ref="B33:C33"/>
    <mergeCell ref="D33:G33"/>
    <mergeCell ref="B31:C31"/>
    <mergeCell ref="D31:G31"/>
    <mergeCell ref="B30:C30"/>
    <mergeCell ref="D25:G25"/>
    <mergeCell ref="D23:G23"/>
    <mergeCell ref="J23:M23"/>
    <mergeCell ref="AL25:AN25"/>
    <mergeCell ref="AI23:AJ23"/>
    <mergeCell ref="AL23:AN23"/>
    <mergeCell ref="I4:I23"/>
    <mergeCell ref="J4:AH5"/>
    <mergeCell ref="AL11:AN13"/>
    <mergeCell ref="AI13:AK14"/>
    <mergeCell ref="AI10:AK10"/>
    <mergeCell ref="J12:M13"/>
    <mergeCell ref="AI4:AN5"/>
    <mergeCell ref="AD7:AE9"/>
    <mergeCell ref="AF7:AH10"/>
    <mergeCell ref="J7:M11"/>
    <mergeCell ref="A4:A23"/>
    <mergeCell ref="B4:C4"/>
    <mergeCell ref="D4:H5"/>
    <mergeCell ref="D7:G11"/>
    <mergeCell ref="H7:H14"/>
    <mergeCell ref="C20:C21"/>
    <mergeCell ref="H15:H20"/>
    <mergeCell ref="B23:C23"/>
    <mergeCell ref="D6:G6"/>
    <mergeCell ref="B5:C6"/>
    <mergeCell ref="AO4:AQ4"/>
    <mergeCell ref="AO14:AQ15"/>
    <mergeCell ref="AO6:AQ6"/>
    <mergeCell ref="AR6:AT6"/>
    <mergeCell ref="AR4:AT5"/>
    <mergeCell ref="AR13:AT14"/>
    <mergeCell ref="AR7:AT8"/>
  </mergeCells>
  <phoneticPr fontId="50" type="noConversion"/>
  <pageMargins left="0.23622047244094491" right="0.23622047244094491" top="0.74803149606299213" bottom="0.74803149606299213" header="0.31496062992125984" footer="0.31496062992125984"/>
  <pageSetup orientation="landscape" r:id="rId1"/>
  <headerFooter alignWithMargins="0">
    <oddFooter>&amp;L&amp;9&amp;F&amp;C&amp;9Página &amp;P&amp;R&amp;9Versión 17.08.05</oddFooter>
  </headerFooter>
  <colBreaks count="1" manualBreakCount="1">
    <brk id="8" max="36" man="1"/>
  </colBreak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</sheetPr>
  <dimension ref="B1:AC142"/>
  <sheetViews>
    <sheetView showGridLines="0" view="pageBreakPreview" zoomScale="221" zoomScaleNormal="125" zoomScaleSheetLayoutView="136" zoomScalePageLayoutView="125" workbookViewId="0">
      <selection activeCell="K51" sqref="K51"/>
    </sheetView>
  </sheetViews>
  <sheetFormatPr baseColWidth="10" defaultColWidth="9" defaultRowHeight="13" customHeight="1" x14ac:dyDescent="0.2"/>
  <cols>
    <col min="1" max="1" width="0.83203125" style="769" customWidth="1"/>
    <col min="2" max="2" width="3.1640625" style="769" customWidth="1"/>
    <col min="3" max="3" width="2.5" style="44" customWidth="1"/>
    <col min="4" max="4" width="2.5" style="44" bestFit="1" customWidth="1"/>
    <col min="5" max="5" width="2.33203125" style="181" bestFit="1" customWidth="1"/>
    <col min="6" max="6" width="3.83203125" style="181" customWidth="1"/>
    <col min="7" max="7" width="2.83203125" style="769" customWidth="1"/>
    <col min="8" max="8" width="5.5" style="769" customWidth="1"/>
    <col min="9" max="9" width="2.5" style="769" customWidth="1"/>
    <col min="10" max="10" width="2.33203125" style="769" customWidth="1"/>
    <col min="11" max="11" width="1.5" style="769" customWidth="1"/>
    <col min="12" max="12" width="7.5" style="769" customWidth="1"/>
    <col min="13" max="13" width="2.5" style="769" customWidth="1"/>
    <col min="14" max="14" width="8" style="769" customWidth="1"/>
    <col min="15" max="15" width="10.1640625" style="769" customWidth="1"/>
    <col min="16" max="16" width="3.1640625" style="769" customWidth="1"/>
    <col min="17" max="17" width="3" style="769" customWidth="1"/>
    <col min="18" max="18" width="2.33203125" style="769" bestFit="1" customWidth="1"/>
    <col min="19" max="19" width="6.83203125" style="769" customWidth="1"/>
    <col min="20" max="22" width="2.33203125" style="769" customWidth="1"/>
    <col min="23" max="23" width="7.33203125" style="769" customWidth="1"/>
    <col min="24" max="24" width="3.1640625" style="769" customWidth="1"/>
    <col min="25" max="25" width="7.1640625" style="769" customWidth="1"/>
    <col min="26" max="26" width="2.33203125" style="769" bestFit="1" customWidth="1"/>
    <col min="27" max="27" width="6.83203125" style="769" customWidth="1"/>
    <col min="28" max="28" width="2" style="769" customWidth="1"/>
    <col min="29" max="29" width="13.6640625" style="769" customWidth="1"/>
    <col min="30" max="30" width="1.1640625" style="769" customWidth="1"/>
    <col min="31" max="16384" width="9" style="769"/>
  </cols>
  <sheetData>
    <row r="1" spans="2:29" ht="13" customHeight="1" x14ac:dyDescent="0.2">
      <c r="C1" s="65" t="s">
        <v>393</v>
      </c>
      <c r="D1" s="65"/>
      <c r="E1" s="65"/>
      <c r="F1" s="65"/>
      <c r="G1" s="65"/>
      <c r="H1" s="65"/>
      <c r="I1" s="65"/>
      <c r="J1" s="65"/>
      <c r="M1" s="65"/>
      <c r="N1" s="65"/>
      <c r="O1" s="65"/>
      <c r="P1" s="65"/>
      <c r="Q1" s="65"/>
      <c r="X1" s="65"/>
      <c r="Y1" s="65"/>
    </row>
    <row r="2" spans="2:29" ht="13" customHeight="1" x14ac:dyDescent="0.2">
      <c r="C2" s="596" t="s">
        <v>394</v>
      </c>
      <c r="D2" s="65"/>
      <c r="E2" s="65"/>
      <c r="F2" s="65"/>
      <c r="G2" s="65"/>
      <c r="H2" s="65"/>
      <c r="I2" s="65"/>
      <c r="J2" s="65"/>
      <c r="M2" s="65"/>
      <c r="N2" s="65"/>
      <c r="O2" s="65"/>
      <c r="P2" s="65"/>
      <c r="Q2" s="65"/>
      <c r="X2" s="65"/>
      <c r="Y2" s="65"/>
    </row>
    <row r="3" spans="2:29" ht="13" customHeight="1" x14ac:dyDescent="0.2">
      <c r="C3" s="596" t="s">
        <v>395</v>
      </c>
      <c r="D3" s="65"/>
      <c r="E3" s="65"/>
      <c r="F3" s="65"/>
      <c r="G3" s="65"/>
      <c r="H3" s="65"/>
      <c r="I3" s="65"/>
      <c r="J3" s="65"/>
      <c r="M3" s="65"/>
      <c r="N3" s="65"/>
      <c r="O3" s="65"/>
      <c r="P3" s="65"/>
      <c r="Q3" s="65"/>
      <c r="X3" s="65"/>
      <c r="Y3" s="65"/>
    </row>
    <row r="4" spans="2:29" ht="13" customHeight="1" x14ac:dyDescent="0.2">
      <c r="C4" s="847" t="s">
        <v>396</v>
      </c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8"/>
      <c r="O4" s="848"/>
      <c r="P4" s="849" t="s">
        <v>397</v>
      </c>
      <c r="Q4" s="850"/>
      <c r="R4" s="843"/>
      <c r="S4" s="843"/>
      <c r="T4" s="851"/>
      <c r="U4" s="851"/>
      <c r="V4" s="851"/>
      <c r="W4" s="852"/>
      <c r="X4" s="853" t="s">
        <v>398</v>
      </c>
      <c r="Y4" s="854"/>
      <c r="Z4" s="838"/>
      <c r="AA4" s="838"/>
      <c r="AB4" s="851"/>
      <c r="AC4" s="852"/>
    </row>
    <row r="5" spans="2:29" s="772" customFormat="1" ht="13" customHeight="1" x14ac:dyDescent="0.2">
      <c r="B5" s="2026" t="s">
        <v>287</v>
      </c>
      <c r="C5" s="2099">
        <f>-(3.01)</f>
        <v>-3.01</v>
      </c>
      <c r="D5" s="2100"/>
      <c r="E5" s="2100"/>
      <c r="F5" s="1673"/>
      <c r="G5" s="2100">
        <f>C5-(0.01)</f>
        <v>-3.0199999999999996</v>
      </c>
      <c r="H5" s="2101"/>
      <c r="I5" s="2102">
        <f>G5-(0.01)</f>
        <v>-3.0299999999999994</v>
      </c>
      <c r="J5" s="2103"/>
      <c r="K5" s="2103"/>
      <c r="L5" s="195"/>
      <c r="M5" s="1988">
        <f>I5-0.01</f>
        <v>-3.0399999999999991</v>
      </c>
      <c r="N5" s="1989"/>
      <c r="O5" s="1989"/>
      <c r="P5" s="2049">
        <f>M5-(0.01)</f>
        <v>-3.0499999999999989</v>
      </c>
      <c r="Q5" s="2050"/>
      <c r="R5" s="409"/>
      <c r="S5" s="1674"/>
      <c r="T5" s="2017">
        <f>P5-(0.01)</f>
        <v>-3.0599999999999987</v>
      </c>
      <c r="U5" s="2017"/>
      <c r="V5" s="2017"/>
      <c r="W5" s="1989"/>
      <c r="X5" s="2049">
        <f>T5-0.01</f>
        <v>-3.0699999999999985</v>
      </c>
      <c r="Y5" s="2050"/>
      <c r="Z5" s="409"/>
      <c r="AA5" s="1674"/>
      <c r="AB5" s="1988">
        <f>X5-(0.01)</f>
        <v>-3.0799999999999983</v>
      </c>
      <c r="AC5" s="1990"/>
    </row>
    <row r="6" spans="2:29" ht="13" customHeight="1" x14ac:dyDescent="0.2">
      <c r="B6" s="2027"/>
      <c r="C6" s="1992" t="s">
        <v>399</v>
      </c>
      <c r="D6" s="1993"/>
      <c r="E6" s="1993"/>
      <c r="F6" s="1994"/>
      <c r="G6" s="1992" t="s">
        <v>400</v>
      </c>
      <c r="H6" s="1994"/>
      <c r="I6" s="1992" t="s">
        <v>401</v>
      </c>
      <c r="J6" s="1993"/>
      <c r="K6" s="1993"/>
      <c r="L6" s="1994"/>
      <c r="M6" s="1992" t="s">
        <v>402</v>
      </c>
      <c r="N6" s="1993"/>
      <c r="O6" s="1993"/>
      <c r="P6" s="1992" t="s">
        <v>403</v>
      </c>
      <c r="Q6" s="1993"/>
      <c r="R6" s="1993"/>
      <c r="S6" s="1994"/>
      <c r="T6" s="1993" t="s">
        <v>404</v>
      </c>
      <c r="U6" s="1993"/>
      <c r="V6" s="1993"/>
      <c r="W6" s="1993"/>
      <c r="X6" s="1992" t="s">
        <v>405</v>
      </c>
      <c r="Y6" s="1993"/>
      <c r="Z6" s="1993"/>
      <c r="AA6" s="1994"/>
      <c r="AB6" s="1992" t="s">
        <v>406</v>
      </c>
      <c r="AC6" s="1994"/>
    </row>
    <row r="7" spans="2:29" ht="13" customHeight="1" x14ac:dyDescent="0.2">
      <c r="B7" s="2027"/>
      <c r="C7" s="1992"/>
      <c r="D7" s="1993"/>
      <c r="E7" s="1993"/>
      <c r="F7" s="1994"/>
      <c r="G7" s="1992"/>
      <c r="H7" s="1994"/>
      <c r="I7" s="1992"/>
      <c r="J7" s="1993"/>
      <c r="K7" s="1993"/>
      <c r="L7" s="1994"/>
      <c r="M7" s="1992"/>
      <c r="N7" s="1993"/>
      <c r="O7" s="1993"/>
      <c r="P7" s="1992"/>
      <c r="Q7" s="1993"/>
      <c r="R7" s="1993"/>
      <c r="S7" s="1994"/>
      <c r="T7" s="1993"/>
      <c r="U7" s="1993"/>
      <c r="V7" s="1993"/>
      <c r="W7" s="1993"/>
      <c r="X7" s="1992"/>
      <c r="Y7" s="1993"/>
      <c r="Z7" s="1993"/>
      <c r="AA7" s="1994"/>
      <c r="AB7" s="1992"/>
      <c r="AC7" s="1994"/>
    </row>
    <row r="8" spans="2:29" ht="13" customHeight="1" x14ac:dyDescent="0.2">
      <c r="B8" s="2027"/>
      <c r="C8" s="1992"/>
      <c r="D8" s="1993"/>
      <c r="E8" s="1993"/>
      <c r="F8" s="1994"/>
      <c r="G8" s="1992"/>
      <c r="H8" s="1994"/>
      <c r="I8" s="1992"/>
      <c r="J8" s="1993"/>
      <c r="K8" s="1993"/>
      <c r="L8" s="1994"/>
      <c r="M8" s="1992"/>
      <c r="N8" s="1993"/>
      <c r="O8" s="1993"/>
      <c r="P8" s="1992"/>
      <c r="Q8" s="1993"/>
      <c r="R8" s="1993"/>
      <c r="S8" s="1994"/>
      <c r="T8" s="1993"/>
      <c r="U8" s="1993"/>
      <c r="V8" s="1993"/>
      <c r="W8" s="1993"/>
      <c r="X8" s="1992"/>
      <c r="Y8" s="1993"/>
      <c r="Z8" s="1993"/>
      <c r="AA8" s="1994"/>
      <c r="AB8" s="1992"/>
      <c r="AC8" s="1994"/>
    </row>
    <row r="9" spans="2:29" ht="13" customHeight="1" x14ac:dyDescent="0.2">
      <c r="B9" s="2027"/>
      <c r="C9" s="1992"/>
      <c r="D9" s="1993"/>
      <c r="E9" s="1993"/>
      <c r="F9" s="1994"/>
      <c r="G9" s="1992"/>
      <c r="H9" s="1994"/>
      <c r="I9" s="1992"/>
      <c r="J9" s="1993"/>
      <c r="K9" s="1993"/>
      <c r="L9" s="1994"/>
      <c r="M9" s="2030"/>
      <c r="N9" s="2098"/>
      <c r="O9" s="2098"/>
      <c r="P9" s="1992"/>
      <c r="Q9" s="1993"/>
      <c r="R9" s="1993"/>
      <c r="S9" s="1994"/>
      <c r="T9" s="1993"/>
      <c r="U9" s="1993"/>
      <c r="V9" s="1993"/>
      <c r="W9" s="1993"/>
      <c r="X9" s="1992"/>
      <c r="Y9" s="1993"/>
      <c r="Z9" s="1993"/>
      <c r="AA9" s="1994"/>
      <c r="AB9" s="1992"/>
      <c r="AC9" s="1994"/>
    </row>
    <row r="10" spans="2:29" ht="13" customHeight="1" x14ac:dyDescent="0.2">
      <c r="B10" s="2027"/>
      <c r="C10" s="1992"/>
      <c r="D10" s="1993"/>
      <c r="E10" s="1993"/>
      <c r="F10" s="1994"/>
      <c r="G10" s="1992"/>
      <c r="H10" s="1994"/>
      <c r="I10" s="1992"/>
      <c r="J10" s="1993"/>
      <c r="K10" s="1993"/>
      <c r="L10" s="1994"/>
      <c r="M10" s="2088" t="s">
        <v>351</v>
      </c>
      <c r="N10" s="2089"/>
      <c r="O10" s="636" t="s">
        <v>352</v>
      </c>
      <c r="P10" s="1992"/>
      <c r="Q10" s="1993"/>
      <c r="R10" s="1993"/>
      <c r="S10" s="1994"/>
      <c r="T10" s="1993"/>
      <c r="U10" s="1993"/>
      <c r="V10" s="1993"/>
      <c r="W10" s="1993"/>
      <c r="X10" s="1992"/>
      <c r="Y10" s="1993"/>
      <c r="Z10" s="1993"/>
      <c r="AA10" s="1994"/>
      <c r="AB10" s="62"/>
      <c r="AC10" s="63"/>
    </row>
    <row r="11" spans="2:29" ht="13" customHeight="1" x14ac:dyDescent="0.2">
      <c r="B11" s="2027"/>
      <c r="C11" s="1992"/>
      <c r="D11" s="1993"/>
      <c r="E11" s="1993"/>
      <c r="F11" s="1994"/>
      <c r="G11" s="1992"/>
      <c r="H11" s="1994"/>
      <c r="I11" s="1992"/>
      <c r="J11" s="1993"/>
      <c r="K11" s="1993"/>
      <c r="L11" s="1994"/>
      <c r="M11" s="418">
        <v>0</v>
      </c>
      <c r="N11" s="596" t="s">
        <v>368</v>
      </c>
      <c r="O11" s="187"/>
      <c r="P11" s="1992"/>
      <c r="Q11" s="1993"/>
      <c r="R11" s="1993"/>
      <c r="S11" s="1994"/>
      <c r="T11" s="1993"/>
      <c r="U11" s="1993"/>
      <c r="V11" s="1993"/>
      <c r="W11" s="1993"/>
      <c r="X11" s="1992"/>
      <c r="Y11" s="1993"/>
      <c r="Z11" s="1993"/>
      <c r="AA11" s="1994"/>
      <c r="AB11" s="62"/>
      <c r="AC11" s="63"/>
    </row>
    <row r="12" spans="2:29" ht="13" customHeight="1" x14ac:dyDescent="0.2">
      <c r="B12" s="2027"/>
      <c r="C12" s="1992"/>
      <c r="D12" s="1993"/>
      <c r="E12" s="1993"/>
      <c r="F12" s="1994"/>
      <c r="G12" s="1992"/>
      <c r="H12" s="1994"/>
      <c r="I12" s="774"/>
      <c r="J12" s="773"/>
      <c r="K12" s="773"/>
      <c r="L12" s="773"/>
      <c r="M12" s="418">
        <v>1</v>
      </c>
      <c r="N12" s="596" t="s">
        <v>359</v>
      </c>
      <c r="O12" s="479"/>
      <c r="P12" s="1992"/>
      <c r="Q12" s="1993"/>
      <c r="R12" s="1993"/>
      <c r="S12" s="1994"/>
      <c r="T12" s="1993"/>
      <c r="U12" s="1993"/>
      <c r="V12" s="1993"/>
      <c r="W12" s="1993"/>
      <c r="X12" s="777">
        <v>1</v>
      </c>
      <c r="Y12" s="773" t="s">
        <v>407</v>
      </c>
      <c r="Z12" s="842"/>
      <c r="AA12" s="855"/>
      <c r="AB12" s="62">
        <v>1</v>
      </c>
      <c r="AC12" s="63" t="s">
        <v>408</v>
      </c>
    </row>
    <row r="13" spans="2:29" ht="13" customHeight="1" x14ac:dyDescent="0.2">
      <c r="B13" s="2027"/>
      <c r="C13" s="1992"/>
      <c r="D13" s="1993"/>
      <c r="E13" s="1993"/>
      <c r="F13" s="1994"/>
      <c r="G13" s="1992"/>
      <c r="H13" s="1994"/>
      <c r="I13" s="774"/>
      <c r="J13" s="773"/>
      <c r="K13" s="773"/>
      <c r="L13" s="773"/>
      <c r="M13" s="418">
        <v>2</v>
      </c>
      <c r="N13" s="596" t="s">
        <v>364</v>
      </c>
      <c r="O13" s="479"/>
      <c r="P13" s="1992"/>
      <c r="Q13" s="1993"/>
      <c r="R13" s="1993"/>
      <c r="S13" s="1994"/>
      <c r="T13" s="1993"/>
      <c r="U13" s="1993"/>
      <c r="V13" s="1993"/>
      <c r="W13" s="1993"/>
      <c r="X13" s="777">
        <v>2</v>
      </c>
      <c r="Y13" s="773" t="s">
        <v>409</v>
      </c>
      <c r="Z13" s="61"/>
      <c r="AA13" s="63"/>
      <c r="AB13" s="62">
        <v>2</v>
      </c>
      <c r="AC13" s="63" t="s">
        <v>410</v>
      </c>
    </row>
    <row r="14" spans="2:29" ht="13" customHeight="1" x14ac:dyDescent="0.2">
      <c r="B14" s="2027"/>
      <c r="C14" s="779"/>
      <c r="D14" s="769"/>
      <c r="E14" s="769"/>
      <c r="F14" s="778"/>
      <c r="G14" s="1992"/>
      <c r="H14" s="1994"/>
      <c r="I14" s="779"/>
      <c r="M14" s="418">
        <v>3</v>
      </c>
      <c r="N14" s="596" t="s">
        <v>367</v>
      </c>
      <c r="O14" s="479"/>
      <c r="P14" s="62"/>
      <c r="Q14" s="61"/>
      <c r="S14" s="778"/>
      <c r="T14" s="1993"/>
      <c r="U14" s="1993"/>
      <c r="V14" s="1993"/>
      <c r="W14" s="1993"/>
      <c r="X14" s="777"/>
      <c r="Y14" s="773"/>
      <c r="AA14" s="778"/>
      <c r="AB14" s="62">
        <v>3</v>
      </c>
      <c r="AC14" s="63" t="s">
        <v>411</v>
      </c>
    </row>
    <row r="15" spans="2:29" ht="13" customHeight="1" x14ac:dyDescent="0.2">
      <c r="B15" s="2027"/>
      <c r="C15" s="777">
        <v>1</v>
      </c>
      <c r="D15" s="773" t="s">
        <v>81</v>
      </c>
      <c r="E15" s="856"/>
      <c r="F15" s="600"/>
      <c r="G15" s="857">
        <v>1</v>
      </c>
      <c r="H15" s="773" t="s">
        <v>81</v>
      </c>
      <c r="I15" s="777">
        <v>1</v>
      </c>
      <c r="J15" s="773" t="s">
        <v>81</v>
      </c>
      <c r="M15" s="418">
        <v>4</v>
      </c>
      <c r="N15" s="596" t="s">
        <v>371</v>
      </c>
      <c r="O15" s="479"/>
      <c r="P15" s="605"/>
      <c r="Q15" s="180"/>
      <c r="R15" s="773"/>
      <c r="S15" s="775"/>
      <c r="T15" s="1993"/>
      <c r="U15" s="1993"/>
      <c r="V15" s="1993"/>
      <c r="W15" s="1993"/>
      <c r="X15" s="777">
        <v>4</v>
      </c>
      <c r="Y15" s="44" t="s">
        <v>412</v>
      </c>
      <c r="Z15" s="858" t="s">
        <v>84</v>
      </c>
      <c r="AA15" s="2087" t="s">
        <v>311</v>
      </c>
      <c r="AB15" s="62">
        <v>4</v>
      </c>
      <c r="AC15" s="63" t="s">
        <v>413</v>
      </c>
    </row>
    <row r="16" spans="2:29" ht="13" customHeight="1" x14ac:dyDescent="0.2">
      <c r="B16" s="2027"/>
      <c r="C16" s="777">
        <v>2</v>
      </c>
      <c r="D16" s="773" t="s">
        <v>83</v>
      </c>
      <c r="E16" s="858" t="s">
        <v>84</v>
      </c>
      <c r="F16" s="859">
        <f>I5</f>
        <v>-3.0299999999999994</v>
      </c>
      <c r="G16" s="860">
        <v>2</v>
      </c>
      <c r="H16" s="773" t="s">
        <v>83</v>
      </c>
      <c r="I16" s="777">
        <v>2</v>
      </c>
      <c r="J16" s="773" t="s">
        <v>83</v>
      </c>
      <c r="K16" s="858" t="s">
        <v>84</v>
      </c>
      <c r="L16" s="2023" t="s">
        <v>311</v>
      </c>
      <c r="M16" s="575">
        <v>5</v>
      </c>
      <c r="N16" s="596" t="s">
        <v>375</v>
      </c>
      <c r="O16" s="479"/>
      <c r="P16" s="777">
        <v>1</v>
      </c>
      <c r="Q16" s="773" t="s">
        <v>81</v>
      </c>
      <c r="R16" s="842"/>
      <c r="S16" s="855"/>
      <c r="T16" s="857">
        <v>1</v>
      </c>
      <c r="U16" s="773" t="s">
        <v>81</v>
      </c>
      <c r="V16" s="858" t="s">
        <v>84</v>
      </c>
      <c r="W16" s="2092" t="s">
        <v>311</v>
      </c>
      <c r="X16" s="777"/>
      <c r="Y16" s="44"/>
      <c r="Z16" s="846"/>
      <c r="AA16" s="2087"/>
      <c r="AB16" s="777"/>
      <c r="AC16" s="63"/>
    </row>
    <row r="17" spans="2:29" ht="13" customHeight="1" x14ac:dyDescent="0.2">
      <c r="B17" s="2027"/>
      <c r="F17" s="855"/>
      <c r="G17" s="61"/>
      <c r="H17" s="63"/>
      <c r="K17" s="773"/>
      <c r="L17" s="2023"/>
      <c r="M17" s="418">
        <v>6</v>
      </c>
      <c r="N17" s="601" t="s">
        <v>378</v>
      </c>
      <c r="O17" s="479"/>
      <c r="P17" s="777">
        <v>2</v>
      </c>
      <c r="Q17" s="773" t="s">
        <v>83</v>
      </c>
      <c r="R17" s="858" t="s">
        <v>84</v>
      </c>
      <c r="S17" s="2087" t="s">
        <v>311</v>
      </c>
      <c r="T17" s="857">
        <v>2</v>
      </c>
      <c r="U17" s="773" t="s">
        <v>83</v>
      </c>
      <c r="V17" s="858" t="s">
        <v>84</v>
      </c>
      <c r="W17" s="2093"/>
      <c r="X17" s="777"/>
      <c r="Y17" s="309"/>
      <c r="Z17" s="858"/>
      <c r="AA17" s="775"/>
      <c r="AB17" s="779"/>
      <c r="AC17" s="778"/>
    </row>
    <row r="18" spans="2:29" ht="13" customHeight="1" x14ac:dyDescent="0.2">
      <c r="B18" s="2027"/>
      <c r="C18" s="774"/>
      <c r="D18" s="773"/>
      <c r="E18" s="773"/>
      <c r="F18" s="775"/>
      <c r="G18" s="773"/>
      <c r="H18" s="773"/>
      <c r="I18" s="774"/>
      <c r="J18" s="773"/>
      <c r="K18" s="773"/>
      <c r="L18" s="773"/>
      <c r="M18" s="418">
        <v>7</v>
      </c>
      <c r="N18" s="596" t="s">
        <v>382</v>
      </c>
      <c r="O18" s="479"/>
      <c r="P18" s="839"/>
      <c r="Q18" s="846"/>
      <c r="R18" s="846"/>
      <c r="S18" s="2087"/>
      <c r="T18" s="857"/>
      <c r="U18" s="846"/>
      <c r="V18" s="846"/>
      <c r="W18" s="2094"/>
      <c r="X18" s="839"/>
      <c r="Y18" s="842"/>
      <c r="Z18" s="842"/>
      <c r="AA18" s="840"/>
      <c r="AB18" s="777"/>
      <c r="AC18" s="775"/>
    </row>
    <row r="19" spans="2:29" ht="13" customHeight="1" x14ac:dyDescent="0.2">
      <c r="B19" s="2027"/>
      <c r="C19" s="774"/>
      <c r="D19" s="773"/>
      <c r="E19" s="773"/>
      <c r="F19" s="775"/>
      <c r="G19" s="773"/>
      <c r="H19" s="773"/>
      <c r="I19" s="774"/>
      <c r="J19" s="773"/>
      <c r="K19" s="773"/>
      <c r="L19" s="773"/>
      <c r="M19" s="418">
        <v>8</v>
      </c>
      <c r="N19" s="596" t="s">
        <v>384</v>
      </c>
      <c r="O19" s="479"/>
      <c r="P19" s="605"/>
      <c r="Q19" s="846"/>
      <c r="R19" s="846"/>
      <c r="S19" s="841"/>
      <c r="T19" s="842"/>
      <c r="U19" s="842"/>
      <c r="V19" s="842"/>
      <c r="W19" s="773"/>
      <c r="X19" s="605"/>
      <c r="Y19" s="180"/>
      <c r="Z19" s="773"/>
      <c r="AA19" s="775"/>
      <c r="AB19" s="774"/>
      <c r="AC19" s="775"/>
    </row>
    <row r="20" spans="2:29" ht="13" customHeight="1" x14ac:dyDescent="0.2">
      <c r="B20" s="2027"/>
      <c r="C20" s="774"/>
      <c r="D20" s="773"/>
      <c r="E20" s="773"/>
      <c r="F20" s="775"/>
      <c r="G20" s="773"/>
      <c r="H20" s="773"/>
      <c r="I20" s="774"/>
      <c r="J20" s="773"/>
      <c r="K20" s="773"/>
      <c r="L20" s="773"/>
      <c r="M20" s="418">
        <v>9</v>
      </c>
      <c r="N20" s="596" t="s">
        <v>385</v>
      </c>
      <c r="O20" s="479"/>
      <c r="P20" s="605"/>
      <c r="Q20" s="180"/>
      <c r="R20" s="773"/>
      <c r="S20" s="775"/>
      <c r="T20" s="773"/>
      <c r="U20" s="773"/>
      <c r="V20" s="773"/>
      <c r="W20" s="773"/>
      <c r="X20" s="605"/>
      <c r="Y20" s="180"/>
      <c r="Z20" s="773"/>
      <c r="AA20" s="775"/>
      <c r="AB20" s="774"/>
      <c r="AC20" s="775"/>
    </row>
    <row r="21" spans="2:29" ht="13" customHeight="1" x14ac:dyDescent="0.2">
      <c r="B21" s="2027"/>
      <c r="C21" s="774"/>
      <c r="D21" s="773"/>
      <c r="E21" s="773"/>
      <c r="F21" s="775"/>
      <c r="G21" s="773"/>
      <c r="H21" s="773"/>
      <c r="I21" s="774"/>
      <c r="J21" s="773"/>
      <c r="K21" s="773"/>
      <c r="L21" s="773"/>
      <c r="M21" s="418"/>
      <c r="N21" s="606"/>
      <c r="O21" s="479"/>
      <c r="P21" s="605"/>
      <c r="Q21" s="180"/>
      <c r="R21" s="773"/>
      <c r="S21" s="775"/>
      <c r="T21" s="773"/>
      <c r="U21" s="773"/>
      <c r="V21" s="773"/>
      <c r="W21" s="773"/>
      <c r="X21" s="605"/>
      <c r="Y21" s="180"/>
      <c r="Z21" s="773"/>
      <c r="AA21" s="775"/>
      <c r="AB21" s="774"/>
      <c r="AC21" s="775"/>
    </row>
    <row r="22" spans="2:29" ht="13" customHeight="1" x14ac:dyDescent="0.2">
      <c r="B22" s="2027"/>
      <c r="C22" s="55"/>
      <c r="E22" s="180"/>
      <c r="F22" s="54"/>
      <c r="G22" s="44"/>
      <c r="H22" s="44"/>
      <c r="I22" s="55"/>
      <c r="J22" s="44"/>
      <c r="K22" s="180"/>
      <c r="L22" s="180"/>
      <c r="M22" s="2090"/>
      <c r="N22" s="2091"/>
      <c r="O22" s="2091"/>
      <c r="P22" s="646"/>
      <c r="Q22" s="647"/>
      <c r="R22" s="861"/>
      <c r="S22" s="862"/>
      <c r="T22" s="842"/>
      <c r="U22" s="842"/>
      <c r="V22" s="842"/>
      <c r="X22" s="646"/>
      <c r="Y22" s="647"/>
      <c r="Z22" s="861"/>
      <c r="AA22" s="862"/>
      <c r="AB22" s="844"/>
      <c r="AC22" s="845"/>
    </row>
    <row r="23" spans="2:29" s="787" customFormat="1" ht="13" customHeight="1" x14ac:dyDescent="0.2">
      <c r="B23" s="2028"/>
      <c r="C23" s="2084" t="s">
        <v>266</v>
      </c>
      <c r="D23" s="2085"/>
      <c r="E23" s="2085"/>
      <c r="F23" s="2086"/>
      <c r="G23" s="2085" t="s">
        <v>266</v>
      </c>
      <c r="H23" s="2085"/>
      <c r="I23" s="2084" t="s">
        <v>266</v>
      </c>
      <c r="J23" s="2085"/>
      <c r="K23" s="2085"/>
      <c r="L23" s="2086"/>
      <c r="M23" s="2001" t="s">
        <v>351</v>
      </c>
      <c r="N23" s="2002"/>
      <c r="O23" s="369" t="s">
        <v>414</v>
      </c>
      <c r="P23" s="2095" t="s">
        <v>266</v>
      </c>
      <c r="Q23" s="2096"/>
      <c r="R23" s="2096"/>
      <c r="S23" s="2097"/>
      <c r="T23" s="2084" t="s">
        <v>266</v>
      </c>
      <c r="U23" s="2085"/>
      <c r="V23" s="2085"/>
      <c r="W23" s="2086"/>
      <c r="X23" s="2084" t="s">
        <v>266</v>
      </c>
      <c r="Y23" s="2085"/>
      <c r="Z23" s="2085"/>
      <c r="AA23" s="2086"/>
      <c r="AB23" s="2084" t="s">
        <v>266</v>
      </c>
      <c r="AC23" s="2086"/>
    </row>
    <row r="24" spans="2:29" ht="3" customHeight="1" thickBot="1" x14ac:dyDescent="0.25">
      <c r="B24" s="773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</row>
    <row r="25" spans="2:29" ht="13" customHeight="1" x14ac:dyDescent="0.2">
      <c r="B25" s="791">
        <v>1</v>
      </c>
      <c r="C25" s="2104"/>
      <c r="D25" s="1996"/>
      <c r="E25" s="1996"/>
      <c r="F25" s="793"/>
      <c r="G25" s="1995"/>
      <c r="H25" s="1997"/>
      <c r="I25" s="1995"/>
      <c r="J25" s="1996"/>
      <c r="K25" s="1996"/>
      <c r="L25" s="793"/>
      <c r="M25" s="2078"/>
      <c r="N25" s="2079"/>
      <c r="O25" s="864"/>
      <c r="P25" s="2078"/>
      <c r="Q25" s="2079"/>
      <c r="R25" s="863"/>
      <c r="S25" s="793"/>
      <c r="T25" s="2078"/>
      <c r="U25" s="2079"/>
      <c r="V25" s="2079"/>
      <c r="W25" s="2080"/>
      <c r="X25" s="2078"/>
      <c r="Y25" s="2079"/>
      <c r="Z25" s="863"/>
      <c r="AA25" s="793"/>
      <c r="AB25" s="2078"/>
      <c r="AC25" s="2081"/>
    </row>
    <row r="26" spans="2:29" ht="13" customHeight="1" x14ac:dyDescent="0.2">
      <c r="B26" s="801">
        <f>B25+1</f>
        <v>2</v>
      </c>
      <c r="C26" s="2106"/>
      <c r="D26" s="2002"/>
      <c r="E26" s="2002"/>
      <c r="F26" s="803"/>
      <c r="G26" s="2001"/>
      <c r="H26" s="2003"/>
      <c r="I26" s="2001"/>
      <c r="J26" s="2002"/>
      <c r="K26" s="2002"/>
      <c r="L26" s="803"/>
      <c r="M26" s="2001"/>
      <c r="N26" s="2002"/>
      <c r="O26" s="802"/>
      <c r="P26" s="2001"/>
      <c r="Q26" s="2002"/>
      <c r="R26" s="639"/>
      <c r="S26" s="803"/>
      <c r="T26" s="2001"/>
      <c r="U26" s="2002"/>
      <c r="V26" s="2002"/>
      <c r="W26" s="2003"/>
      <c r="X26" s="2001"/>
      <c r="Y26" s="2002"/>
      <c r="Z26" s="639"/>
      <c r="AA26" s="803"/>
      <c r="AB26" s="2001"/>
      <c r="AC26" s="2082"/>
    </row>
    <row r="27" spans="2:29" ht="13" customHeight="1" thickBot="1" x14ac:dyDescent="0.25">
      <c r="B27" s="811">
        <f>B26+1</f>
        <v>3</v>
      </c>
      <c r="C27" s="2105"/>
      <c r="D27" s="1999"/>
      <c r="E27" s="1999"/>
      <c r="F27" s="815"/>
      <c r="G27" s="1998"/>
      <c r="H27" s="2000"/>
      <c r="I27" s="1998"/>
      <c r="J27" s="1999"/>
      <c r="K27" s="1999"/>
      <c r="L27" s="815"/>
      <c r="M27" s="1998"/>
      <c r="N27" s="1999"/>
      <c r="O27" s="814"/>
      <c r="P27" s="1998"/>
      <c r="Q27" s="1999"/>
      <c r="R27" s="813"/>
      <c r="S27" s="815"/>
      <c r="T27" s="1998"/>
      <c r="U27" s="1999"/>
      <c r="V27" s="1999"/>
      <c r="W27" s="2000"/>
      <c r="X27" s="1998"/>
      <c r="Y27" s="1999"/>
      <c r="Z27" s="813"/>
      <c r="AA27" s="815"/>
      <c r="AB27" s="1998"/>
      <c r="AC27" s="2083"/>
    </row>
    <row r="28" spans="2:29" ht="3" customHeight="1" thickBot="1" x14ac:dyDescent="0.25">
      <c r="C28" s="769"/>
      <c r="D28" s="769"/>
      <c r="E28" s="769"/>
      <c r="F28" s="769"/>
    </row>
    <row r="29" spans="2:29" ht="13" customHeight="1" x14ac:dyDescent="0.2">
      <c r="B29" s="824">
        <f>B27+1</f>
        <v>4</v>
      </c>
      <c r="C29" s="2104"/>
      <c r="D29" s="1996"/>
      <c r="E29" s="1996"/>
      <c r="F29" s="793"/>
      <c r="G29" s="1995"/>
      <c r="H29" s="1997"/>
      <c r="I29" s="1995"/>
      <c r="J29" s="1996"/>
      <c r="K29" s="1996"/>
      <c r="L29" s="793"/>
      <c r="M29" s="2078"/>
      <c r="N29" s="2079"/>
      <c r="O29" s="864"/>
      <c r="P29" s="2078"/>
      <c r="Q29" s="2079"/>
      <c r="R29" s="863"/>
      <c r="S29" s="793"/>
      <c r="T29" s="2078"/>
      <c r="U29" s="2079"/>
      <c r="V29" s="2079"/>
      <c r="W29" s="2080"/>
      <c r="X29" s="2078"/>
      <c r="Y29" s="2079"/>
      <c r="Z29" s="863"/>
      <c r="AA29" s="793"/>
      <c r="AB29" s="2078"/>
      <c r="AC29" s="2081"/>
    </row>
    <row r="30" spans="2:29" ht="13" customHeight="1" x14ac:dyDescent="0.2">
      <c r="B30" s="801">
        <f>B29+1</f>
        <v>5</v>
      </c>
      <c r="C30" s="2106"/>
      <c r="D30" s="2002"/>
      <c r="E30" s="2002"/>
      <c r="F30" s="803"/>
      <c r="G30" s="2001"/>
      <c r="H30" s="2003"/>
      <c r="I30" s="2001"/>
      <c r="J30" s="2002"/>
      <c r="K30" s="2002"/>
      <c r="L30" s="803"/>
      <c r="M30" s="2001"/>
      <c r="N30" s="2002"/>
      <c r="O30" s="802"/>
      <c r="P30" s="2001"/>
      <c r="Q30" s="2002"/>
      <c r="R30" s="639"/>
      <c r="S30" s="803"/>
      <c r="T30" s="2001"/>
      <c r="U30" s="2002"/>
      <c r="V30" s="2002"/>
      <c r="W30" s="2003"/>
      <c r="X30" s="2001"/>
      <c r="Y30" s="2002"/>
      <c r="Z30" s="639"/>
      <c r="AA30" s="803"/>
      <c r="AB30" s="2001"/>
      <c r="AC30" s="2082"/>
    </row>
    <row r="31" spans="2:29" ht="13" customHeight="1" thickBot="1" x14ac:dyDescent="0.25">
      <c r="B31" s="811">
        <f>B30+1</f>
        <v>6</v>
      </c>
      <c r="C31" s="2105"/>
      <c r="D31" s="1999"/>
      <c r="E31" s="1999"/>
      <c r="F31" s="815"/>
      <c r="G31" s="1998"/>
      <c r="H31" s="2000"/>
      <c r="I31" s="1998"/>
      <c r="J31" s="1999"/>
      <c r="K31" s="1999"/>
      <c r="L31" s="815"/>
      <c r="M31" s="1998"/>
      <c r="N31" s="1999"/>
      <c r="O31" s="814"/>
      <c r="P31" s="1998"/>
      <c r="Q31" s="1999"/>
      <c r="R31" s="813"/>
      <c r="S31" s="815"/>
      <c r="T31" s="1998"/>
      <c r="U31" s="1999"/>
      <c r="V31" s="1999"/>
      <c r="W31" s="2000"/>
      <c r="X31" s="1998"/>
      <c r="Y31" s="1999"/>
      <c r="Z31" s="813"/>
      <c r="AA31" s="815"/>
      <c r="AB31" s="1998"/>
      <c r="AC31" s="2083"/>
    </row>
    <row r="32" spans="2:29" ht="3" customHeight="1" thickBot="1" x14ac:dyDescent="0.25">
      <c r="C32" s="769"/>
      <c r="D32" s="769"/>
      <c r="E32" s="769"/>
      <c r="F32" s="769"/>
    </row>
    <row r="33" spans="2:29" ht="13" customHeight="1" x14ac:dyDescent="0.2">
      <c r="B33" s="791">
        <f>B31+1</f>
        <v>7</v>
      </c>
      <c r="C33" s="2104"/>
      <c r="D33" s="1996"/>
      <c r="E33" s="1996"/>
      <c r="F33" s="793"/>
      <c r="G33" s="1995"/>
      <c r="H33" s="1997"/>
      <c r="I33" s="1995"/>
      <c r="J33" s="1996"/>
      <c r="K33" s="1996"/>
      <c r="L33" s="793"/>
      <c r="M33" s="2078"/>
      <c r="N33" s="2079"/>
      <c r="O33" s="864"/>
      <c r="P33" s="2078"/>
      <c r="Q33" s="2079"/>
      <c r="R33" s="863"/>
      <c r="S33" s="793"/>
      <c r="T33" s="2078"/>
      <c r="U33" s="2079"/>
      <c r="V33" s="2079"/>
      <c r="W33" s="2080"/>
      <c r="X33" s="2078"/>
      <c r="Y33" s="2079"/>
      <c r="Z33" s="863"/>
      <c r="AA33" s="793"/>
      <c r="AB33" s="2078"/>
      <c r="AC33" s="2081"/>
    </row>
    <row r="34" spans="2:29" ht="13" customHeight="1" x14ac:dyDescent="0.2">
      <c r="B34" s="801">
        <f>B33+1</f>
        <v>8</v>
      </c>
      <c r="C34" s="2106"/>
      <c r="D34" s="2002"/>
      <c r="E34" s="2002"/>
      <c r="F34" s="803"/>
      <c r="G34" s="2001"/>
      <c r="H34" s="2003"/>
      <c r="I34" s="2001"/>
      <c r="J34" s="2002"/>
      <c r="K34" s="2002"/>
      <c r="L34" s="803"/>
      <c r="M34" s="2001"/>
      <c r="N34" s="2002"/>
      <c r="O34" s="802"/>
      <c r="P34" s="2001"/>
      <c r="Q34" s="2002"/>
      <c r="R34" s="639"/>
      <c r="S34" s="803"/>
      <c r="T34" s="2001"/>
      <c r="U34" s="2002"/>
      <c r="V34" s="2002"/>
      <c r="W34" s="2003"/>
      <c r="X34" s="2001"/>
      <c r="Y34" s="2002"/>
      <c r="Z34" s="639"/>
      <c r="AA34" s="803"/>
      <c r="AB34" s="2001"/>
      <c r="AC34" s="2082"/>
    </row>
    <row r="35" spans="2:29" ht="13" customHeight="1" thickBot="1" x14ac:dyDescent="0.25">
      <c r="B35" s="811">
        <f>B34+1</f>
        <v>9</v>
      </c>
      <c r="C35" s="2105"/>
      <c r="D35" s="1999"/>
      <c r="E35" s="1999"/>
      <c r="F35" s="815"/>
      <c r="G35" s="1998"/>
      <c r="H35" s="2000"/>
      <c r="I35" s="1998"/>
      <c r="J35" s="1999"/>
      <c r="K35" s="1999"/>
      <c r="L35" s="815"/>
      <c r="M35" s="1998"/>
      <c r="N35" s="1999"/>
      <c r="O35" s="814"/>
      <c r="P35" s="1998"/>
      <c r="Q35" s="1999"/>
      <c r="R35" s="813"/>
      <c r="S35" s="815"/>
      <c r="T35" s="1998"/>
      <c r="U35" s="1999"/>
      <c r="V35" s="1999"/>
      <c r="W35" s="2000"/>
      <c r="X35" s="1998"/>
      <c r="Y35" s="1999"/>
      <c r="Z35" s="813"/>
      <c r="AA35" s="815"/>
      <c r="AB35" s="1998"/>
      <c r="AC35" s="2083"/>
    </row>
    <row r="36" spans="2:29" ht="3" customHeight="1" thickBot="1" x14ac:dyDescent="0.25">
      <c r="C36" s="769"/>
      <c r="D36" s="769"/>
      <c r="E36" s="769"/>
      <c r="F36" s="769"/>
      <c r="Q36" s="865"/>
      <c r="T36" s="865"/>
      <c r="U36" s="865"/>
      <c r="V36" s="865"/>
      <c r="W36" s="865"/>
      <c r="Y36" s="865"/>
      <c r="AB36" s="865"/>
      <c r="AC36" s="865"/>
    </row>
    <row r="37" spans="2:29" ht="13" customHeight="1" x14ac:dyDescent="0.2">
      <c r="B37" s="824">
        <f>B35+1</f>
        <v>10</v>
      </c>
      <c r="C37" s="2104"/>
      <c r="D37" s="1996"/>
      <c r="E37" s="1996"/>
      <c r="F37" s="793"/>
      <c r="G37" s="1995"/>
      <c r="H37" s="1997"/>
      <c r="I37" s="1995"/>
      <c r="J37" s="1996"/>
      <c r="K37" s="1996"/>
      <c r="L37" s="793"/>
      <c r="M37" s="2078"/>
      <c r="N37" s="2079"/>
      <c r="O37" s="864"/>
      <c r="P37" s="2078"/>
      <c r="Q37" s="2079"/>
      <c r="R37" s="863"/>
      <c r="S37" s="793"/>
      <c r="T37" s="2078"/>
      <c r="U37" s="2079"/>
      <c r="V37" s="2079"/>
      <c r="W37" s="2080"/>
      <c r="X37" s="2078"/>
      <c r="Y37" s="2079"/>
      <c r="Z37" s="863"/>
      <c r="AA37" s="793"/>
      <c r="AB37" s="2078"/>
      <c r="AC37" s="2081"/>
    </row>
    <row r="38" spans="2:29" ht="13" customHeight="1" x14ac:dyDescent="0.2">
      <c r="B38" s="801">
        <f>B37+1</f>
        <v>11</v>
      </c>
      <c r="C38" s="2106"/>
      <c r="D38" s="2002"/>
      <c r="E38" s="2002"/>
      <c r="F38" s="803"/>
      <c r="G38" s="2001"/>
      <c r="H38" s="2003"/>
      <c r="I38" s="2001"/>
      <c r="J38" s="2002"/>
      <c r="K38" s="2002"/>
      <c r="L38" s="803"/>
      <c r="M38" s="2001"/>
      <c r="N38" s="2002"/>
      <c r="O38" s="802"/>
      <c r="P38" s="2001"/>
      <c r="Q38" s="2002"/>
      <c r="R38" s="639"/>
      <c r="S38" s="803"/>
      <c r="T38" s="2001"/>
      <c r="U38" s="2002"/>
      <c r="V38" s="2002"/>
      <c r="W38" s="2003"/>
      <c r="X38" s="2001"/>
      <c r="Y38" s="2002"/>
      <c r="Z38" s="639"/>
      <c r="AA38" s="803"/>
      <c r="AB38" s="2001"/>
      <c r="AC38" s="2082"/>
    </row>
    <row r="39" spans="2:29" ht="13" customHeight="1" thickBot="1" x14ac:dyDescent="0.25">
      <c r="B39" s="811">
        <f>B38+1</f>
        <v>12</v>
      </c>
      <c r="C39" s="2105"/>
      <c r="D39" s="1999"/>
      <c r="E39" s="1999"/>
      <c r="F39" s="815"/>
      <c r="G39" s="1998"/>
      <c r="H39" s="2000"/>
      <c r="I39" s="1998"/>
      <c r="J39" s="1999"/>
      <c r="K39" s="1999"/>
      <c r="L39" s="815"/>
      <c r="M39" s="1998"/>
      <c r="N39" s="1999"/>
      <c r="O39" s="814"/>
      <c r="P39" s="1998"/>
      <c r="Q39" s="1999"/>
      <c r="R39" s="813"/>
      <c r="S39" s="815"/>
      <c r="T39" s="1998"/>
      <c r="U39" s="1999"/>
      <c r="V39" s="1999"/>
      <c r="W39" s="2000"/>
      <c r="X39" s="1998"/>
      <c r="Y39" s="1999"/>
      <c r="Z39" s="813"/>
      <c r="AA39" s="815"/>
      <c r="AB39" s="1998"/>
      <c r="AC39" s="2083"/>
    </row>
    <row r="40" spans="2:29" ht="13" customHeight="1" x14ac:dyDescent="0.2">
      <c r="C40" s="769"/>
      <c r="D40" s="769"/>
      <c r="E40" s="769"/>
      <c r="F40" s="769"/>
    </row>
    <row r="41" spans="2:29" ht="13" customHeight="1" x14ac:dyDescent="0.2">
      <c r="C41" s="769"/>
      <c r="D41" s="769"/>
      <c r="E41" s="769"/>
      <c r="F41" s="769"/>
    </row>
    <row r="42" spans="2:29" ht="13" customHeight="1" x14ac:dyDescent="0.2">
      <c r="C42" s="769"/>
      <c r="D42" s="769"/>
      <c r="E42" s="769"/>
      <c r="F42" s="769"/>
    </row>
    <row r="57" spans="3:6" ht="13" customHeight="1" x14ac:dyDescent="0.2">
      <c r="C57" s="65"/>
      <c r="D57" s="65"/>
      <c r="E57" s="866"/>
      <c r="F57" s="866"/>
    </row>
    <row r="58" spans="3:6" ht="13" customHeight="1" x14ac:dyDescent="0.2">
      <c r="C58" s="65"/>
      <c r="D58" s="65"/>
      <c r="E58" s="866"/>
      <c r="F58" s="866"/>
    </row>
    <row r="59" spans="3:6" ht="13" customHeight="1" x14ac:dyDescent="0.2">
      <c r="C59" s="182"/>
      <c r="D59" s="182"/>
      <c r="E59" s="183"/>
      <c r="F59" s="183"/>
    </row>
    <row r="60" spans="3:6" ht="13" customHeight="1" x14ac:dyDescent="0.2">
      <c r="C60" s="182"/>
      <c r="D60" s="182"/>
      <c r="E60" s="183"/>
      <c r="F60" s="183"/>
    </row>
    <row r="61" spans="3:6" ht="13" customHeight="1" x14ac:dyDescent="0.2">
      <c r="C61" s="184"/>
      <c r="D61" s="184"/>
      <c r="E61" s="185"/>
      <c r="F61" s="185"/>
    </row>
    <row r="62" spans="3:6" ht="13" customHeight="1" x14ac:dyDescent="0.2">
      <c r="C62" s="61"/>
      <c r="D62" s="61"/>
      <c r="E62" s="186"/>
      <c r="F62" s="186"/>
    </row>
    <row r="63" spans="3:6" ht="13" customHeight="1" x14ac:dyDescent="0.2">
      <c r="C63" s="61"/>
      <c r="D63" s="61"/>
      <c r="E63" s="186"/>
      <c r="F63" s="186"/>
    </row>
    <row r="64" spans="3:6" ht="13" customHeight="1" x14ac:dyDescent="0.2">
      <c r="C64" s="61"/>
      <c r="D64" s="61"/>
      <c r="E64" s="186"/>
      <c r="F64" s="186"/>
    </row>
    <row r="65" spans="3:6" ht="13" customHeight="1" x14ac:dyDescent="0.2">
      <c r="D65" s="61"/>
      <c r="E65" s="186"/>
      <c r="F65" s="186"/>
    </row>
    <row r="66" spans="3:6" ht="13" customHeight="1" x14ac:dyDescent="0.2">
      <c r="D66" s="61"/>
      <c r="E66" s="186"/>
      <c r="F66" s="186"/>
    </row>
    <row r="67" spans="3:6" ht="13" customHeight="1" x14ac:dyDescent="0.2">
      <c r="D67" s="61"/>
      <c r="E67" s="186"/>
      <c r="F67" s="186"/>
    </row>
    <row r="68" spans="3:6" ht="13" customHeight="1" x14ac:dyDescent="0.2">
      <c r="D68" s="61"/>
      <c r="E68" s="186"/>
      <c r="F68" s="186"/>
    </row>
    <row r="69" spans="3:6" ht="13" customHeight="1" x14ac:dyDescent="0.2">
      <c r="C69" s="187"/>
    </row>
    <row r="70" spans="3:6" ht="13" customHeight="1" x14ac:dyDescent="0.2">
      <c r="C70" s="187"/>
    </row>
    <row r="71" spans="3:6" ht="13" customHeight="1" x14ac:dyDescent="0.2">
      <c r="C71" s="187"/>
    </row>
    <row r="72" spans="3:6" ht="13" customHeight="1" x14ac:dyDescent="0.2">
      <c r="C72" s="187"/>
    </row>
    <row r="73" spans="3:6" ht="13" customHeight="1" x14ac:dyDescent="0.2">
      <c r="C73" s="187"/>
    </row>
    <row r="75" spans="3:6" ht="13" customHeight="1" x14ac:dyDescent="0.2">
      <c r="C75" s="187"/>
    </row>
    <row r="76" spans="3:6" ht="13" customHeight="1" x14ac:dyDescent="0.2">
      <c r="C76" s="187"/>
    </row>
    <row r="77" spans="3:6" ht="13" customHeight="1" x14ac:dyDescent="0.2">
      <c r="C77" s="187"/>
    </row>
    <row r="78" spans="3:6" ht="13" customHeight="1" x14ac:dyDescent="0.2">
      <c r="C78" s="187"/>
    </row>
    <row r="79" spans="3:6" ht="13" customHeight="1" x14ac:dyDescent="0.2">
      <c r="C79" s="187"/>
    </row>
    <row r="80" spans="3:6" ht="13" customHeight="1" x14ac:dyDescent="0.2">
      <c r="C80" s="187"/>
      <c r="D80" s="61"/>
    </row>
    <row r="81" spans="3:6" ht="13" customHeight="1" x14ac:dyDescent="0.2">
      <c r="C81" s="867"/>
      <c r="D81" s="867"/>
    </row>
    <row r="82" spans="3:6" ht="13" customHeight="1" x14ac:dyDescent="0.2">
      <c r="C82" s="867"/>
      <c r="D82" s="867"/>
      <c r="E82" s="868"/>
      <c r="F82" s="868"/>
    </row>
    <row r="83" spans="3:6" ht="13" customHeight="1" x14ac:dyDescent="0.2">
      <c r="C83" s="180"/>
      <c r="D83" s="180"/>
      <c r="E83" s="868"/>
      <c r="F83" s="868"/>
    </row>
    <row r="84" spans="3:6" ht="13" customHeight="1" x14ac:dyDescent="0.2">
      <c r="C84" s="180"/>
      <c r="D84" s="180"/>
      <c r="E84" s="868"/>
      <c r="F84" s="868"/>
    </row>
    <row r="85" spans="3:6" ht="13" customHeight="1" x14ac:dyDescent="0.2">
      <c r="C85" s="180"/>
      <c r="D85" s="180"/>
      <c r="E85" s="868"/>
      <c r="F85" s="868"/>
    </row>
    <row r="86" spans="3:6" ht="13" customHeight="1" x14ac:dyDescent="0.2">
      <c r="C86" s="180"/>
      <c r="D86" s="180"/>
      <c r="E86" s="868"/>
      <c r="F86" s="868"/>
    </row>
    <row r="87" spans="3:6" ht="13" customHeight="1" x14ac:dyDescent="0.2">
      <c r="C87" s="180"/>
      <c r="D87" s="180"/>
      <c r="E87" s="868"/>
      <c r="F87" s="868"/>
    </row>
    <row r="88" spans="3:6" ht="13" customHeight="1" x14ac:dyDescent="0.2">
      <c r="C88" s="180"/>
      <c r="D88" s="180"/>
      <c r="E88" s="868"/>
      <c r="F88" s="868"/>
    </row>
    <row r="89" spans="3:6" ht="13" customHeight="1" x14ac:dyDescent="0.2">
      <c r="C89" s="180"/>
      <c r="D89" s="180"/>
      <c r="E89" s="868"/>
      <c r="F89" s="868"/>
    </row>
    <row r="90" spans="3:6" ht="13" customHeight="1" x14ac:dyDescent="0.2">
      <c r="C90" s="180"/>
      <c r="D90" s="180"/>
      <c r="E90" s="868"/>
      <c r="F90" s="868"/>
    </row>
    <row r="91" spans="3:6" ht="13" customHeight="1" x14ac:dyDescent="0.2">
      <c r="C91" s="180"/>
      <c r="D91" s="180"/>
      <c r="E91" s="868"/>
      <c r="F91" s="868"/>
    </row>
    <row r="92" spans="3:6" ht="13" customHeight="1" x14ac:dyDescent="0.2">
      <c r="C92" s="180"/>
      <c r="D92" s="180"/>
      <c r="E92" s="868"/>
      <c r="F92" s="868"/>
    </row>
    <row r="93" spans="3:6" ht="13" customHeight="1" x14ac:dyDescent="0.2">
      <c r="C93" s="180"/>
      <c r="D93" s="180"/>
      <c r="E93" s="868"/>
      <c r="F93" s="868"/>
    </row>
    <row r="94" spans="3:6" ht="13" customHeight="1" x14ac:dyDescent="0.2">
      <c r="C94" s="180"/>
      <c r="D94" s="180"/>
      <c r="E94" s="868"/>
      <c r="F94" s="868"/>
    </row>
    <row r="95" spans="3:6" ht="13" customHeight="1" x14ac:dyDescent="0.2">
      <c r="C95" s="180"/>
      <c r="D95" s="180"/>
      <c r="E95" s="868"/>
      <c r="F95" s="868"/>
    </row>
    <row r="96" spans="3:6" ht="13" customHeight="1" x14ac:dyDescent="0.2">
      <c r="C96" s="180"/>
      <c r="D96" s="180"/>
      <c r="E96" s="868"/>
      <c r="F96" s="868"/>
    </row>
    <row r="97" spans="3:6" ht="13" customHeight="1" x14ac:dyDescent="0.2">
      <c r="C97" s="180"/>
      <c r="D97" s="180"/>
      <c r="E97" s="868"/>
      <c r="F97" s="868"/>
    </row>
    <row r="98" spans="3:6" ht="13" customHeight="1" x14ac:dyDescent="0.2">
      <c r="C98" s="180"/>
      <c r="D98" s="180"/>
      <c r="E98" s="868"/>
      <c r="F98" s="868"/>
    </row>
    <row r="99" spans="3:6" ht="13" customHeight="1" x14ac:dyDescent="0.2">
      <c r="C99" s="180"/>
      <c r="D99" s="180"/>
      <c r="E99" s="868"/>
      <c r="F99" s="868"/>
    </row>
    <row r="100" spans="3:6" ht="13" customHeight="1" x14ac:dyDescent="0.2">
      <c r="C100" s="180"/>
      <c r="D100" s="180"/>
      <c r="E100" s="868"/>
      <c r="F100" s="868"/>
    </row>
    <row r="101" spans="3:6" ht="13" customHeight="1" x14ac:dyDescent="0.2">
      <c r="C101" s="180"/>
      <c r="D101" s="180"/>
      <c r="E101" s="868"/>
      <c r="F101" s="868"/>
    </row>
    <row r="102" spans="3:6" ht="13" customHeight="1" x14ac:dyDescent="0.2">
      <c r="C102" s="180"/>
      <c r="D102" s="180"/>
      <c r="E102" s="868"/>
      <c r="F102" s="868"/>
    </row>
    <row r="103" spans="3:6" ht="13" customHeight="1" x14ac:dyDescent="0.2">
      <c r="C103" s="180"/>
      <c r="D103" s="180"/>
      <c r="E103" s="868"/>
      <c r="F103" s="868"/>
    </row>
    <row r="104" spans="3:6" ht="13" customHeight="1" x14ac:dyDescent="0.2">
      <c r="C104" s="180"/>
      <c r="D104" s="180"/>
      <c r="E104" s="868"/>
      <c r="F104" s="868"/>
    </row>
    <row r="105" spans="3:6" ht="13" customHeight="1" x14ac:dyDescent="0.2">
      <c r="C105" s="180"/>
      <c r="D105" s="180"/>
      <c r="E105" s="868"/>
      <c r="F105" s="868"/>
    </row>
    <row r="106" spans="3:6" ht="13" customHeight="1" x14ac:dyDescent="0.2">
      <c r="C106" s="180"/>
      <c r="D106" s="180"/>
      <c r="E106" s="868"/>
      <c r="F106" s="868"/>
    </row>
    <row r="107" spans="3:6" ht="13" customHeight="1" x14ac:dyDescent="0.2">
      <c r="C107" s="180"/>
      <c r="D107" s="180"/>
      <c r="E107" s="868"/>
      <c r="F107" s="868"/>
    </row>
    <row r="108" spans="3:6" ht="13" customHeight="1" x14ac:dyDescent="0.2">
      <c r="C108" s="180"/>
      <c r="D108" s="180"/>
      <c r="E108" s="868"/>
      <c r="F108" s="868"/>
    </row>
    <row r="109" spans="3:6" ht="13" customHeight="1" x14ac:dyDescent="0.2">
      <c r="C109" s="180"/>
      <c r="D109" s="180"/>
      <c r="E109" s="868"/>
      <c r="F109" s="868"/>
    </row>
    <row r="110" spans="3:6" ht="13" customHeight="1" x14ac:dyDescent="0.2">
      <c r="C110" s="180"/>
      <c r="D110" s="180"/>
      <c r="E110" s="868"/>
      <c r="F110" s="868"/>
    </row>
    <row r="111" spans="3:6" ht="13" customHeight="1" x14ac:dyDescent="0.2">
      <c r="C111" s="180"/>
      <c r="D111" s="180"/>
      <c r="E111" s="868"/>
      <c r="F111" s="868"/>
    </row>
    <row r="112" spans="3:6" ht="13" customHeight="1" x14ac:dyDescent="0.2">
      <c r="C112" s="180"/>
      <c r="D112" s="180"/>
      <c r="E112" s="868"/>
      <c r="F112" s="868"/>
    </row>
    <row r="113" spans="3:6" ht="13" customHeight="1" x14ac:dyDescent="0.2">
      <c r="C113" s="180"/>
      <c r="D113" s="180"/>
      <c r="E113" s="868"/>
      <c r="F113" s="868"/>
    </row>
    <row r="114" spans="3:6" ht="13" customHeight="1" x14ac:dyDescent="0.2">
      <c r="C114" s="180"/>
      <c r="D114" s="180"/>
      <c r="E114" s="868"/>
      <c r="F114" s="868"/>
    </row>
    <row r="115" spans="3:6" ht="13" customHeight="1" x14ac:dyDescent="0.2">
      <c r="C115" s="180"/>
      <c r="D115" s="180"/>
      <c r="E115" s="868"/>
      <c r="F115" s="868"/>
    </row>
    <row r="116" spans="3:6" ht="13" customHeight="1" x14ac:dyDescent="0.2">
      <c r="C116" s="180"/>
      <c r="D116" s="180"/>
      <c r="E116" s="868"/>
      <c r="F116" s="868"/>
    </row>
    <row r="117" spans="3:6" ht="13" customHeight="1" x14ac:dyDescent="0.2">
      <c r="C117" s="180"/>
      <c r="D117" s="180"/>
      <c r="E117" s="868"/>
      <c r="F117" s="868"/>
    </row>
    <row r="118" spans="3:6" ht="13" customHeight="1" x14ac:dyDescent="0.2">
      <c r="C118" s="180"/>
      <c r="D118" s="180"/>
      <c r="E118" s="868"/>
      <c r="F118" s="868"/>
    </row>
    <row r="119" spans="3:6" ht="13" customHeight="1" x14ac:dyDescent="0.2">
      <c r="C119" s="180"/>
      <c r="D119" s="180"/>
      <c r="E119" s="868"/>
      <c r="F119" s="868"/>
    </row>
    <row r="120" spans="3:6" ht="13" customHeight="1" x14ac:dyDescent="0.2">
      <c r="C120" s="180"/>
      <c r="D120" s="180"/>
      <c r="E120" s="868"/>
      <c r="F120" s="868"/>
    </row>
    <row r="121" spans="3:6" ht="13" customHeight="1" x14ac:dyDescent="0.2">
      <c r="C121" s="180"/>
      <c r="D121" s="180"/>
      <c r="E121" s="868"/>
      <c r="F121" s="868"/>
    </row>
    <row r="122" spans="3:6" ht="13" customHeight="1" x14ac:dyDescent="0.2">
      <c r="C122" s="180"/>
      <c r="D122" s="180"/>
      <c r="E122" s="868"/>
      <c r="F122" s="868"/>
    </row>
    <row r="123" spans="3:6" ht="13" customHeight="1" x14ac:dyDescent="0.2">
      <c r="C123" s="180"/>
      <c r="D123" s="180"/>
      <c r="E123" s="868"/>
      <c r="F123" s="868"/>
    </row>
    <row r="124" spans="3:6" ht="13" customHeight="1" x14ac:dyDescent="0.2">
      <c r="C124" s="180"/>
      <c r="D124" s="180"/>
      <c r="E124" s="868"/>
      <c r="F124" s="868"/>
    </row>
    <row r="125" spans="3:6" ht="13" customHeight="1" x14ac:dyDescent="0.2">
      <c r="C125" s="180"/>
      <c r="D125" s="180"/>
      <c r="E125" s="868"/>
      <c r="F125" s="868"/>
    </row>
    <row r="126" spans="3:6" ht="13" customHeight="1" x14ac:dyDescent="0.2">
      <c r="C126" s="180"/>
      <c r="D126" s="180"/>
      <c r="E126" s="868"/>
      <c r="F126" s="868"/>
    </row>
    <row r="127" spans="3:6" ht="13" customHeight="1" x14ac:dyDescent="0.2">
      <c r="C127" s="180"/>
      <c r="D127" s="180"/>
      <c r="E127" s="868"/>
      <c r="F127" s="868"/>
    </row>
    <row r="128" spans="3:6" ht="13" customHeight="1" x14ac:dyDescent="0.2">
      <c r="C128" s="180"/>
      <c r="D128" s="180"/>
      <c r="E128" s="868"/>
      <c r="F128" s="868"/>
    </row>
    <row r="129" spans="3:6" ht="13" customHeight="1" x14ac:dyDescent="0.2">
      <c r="C129" s="180"/>
      <c r="D129" s="180"/>
      <c r="E129" s="868"/>
      <c r="F129" s="868"/>
    </row>
    <row r="130" spans="3:6" ht="13" customHeight="1" x14ac:dyDescent="0.2">
      <c r="C130" s="180"/>
      <c r="D130" s="180"/>
      <c r="E130" s="868"/>
      <c r="F130" s="868"/>
    </row>
    <row r="131" spans="3:6" ht="13" customHeight="1" x14ac:dyDescent="0.2">
      <c r="C131" s="180"/>
      <c r="D131" s="180"/>
      <c r="E131" s="868"/>
      <c r="F131" s="868"/>
    </row>
    <row r="132" spans="3:6" ht="13" customHeight="1" x14ac:dyDescent="0.2">
      <c r="C132" s="180"/>
      <c r="D132" s="180"/>
      <c r="E132" s="868"/>
      <c r="F132" s="868"/>
    </row>
    <row r="133" spans="3:6" ht="13" customHeight="1" x14ac:dyDescent="0.2">
      <c r="C133" s="180"/>
      <c r="D133" s="180"/>
      <c r="E133" s="868"/>
      <c r="F133" s="868"/>
    </row>
    <row r="142" spans="3:6" ht="13" customHeight="1" x14ac:dyDescent="0.2">
      <c r="C142" s="180"/>
      <c r="D142" s="180"/>
      <c r="E142" s="868"/>
      <c r="F142" s="868"/>
    </row>
  </sheetData>
  <mergeCells count="127">
    <mergeCell ref="T39:W39"/>
    <mergeCell ref="C39:E39"/>
    <mergeCell ref="M34:N34"/>
    <mergeCell ref="G39:H39"/>
    <mergeCell ref="M39:N39"/>
    <mergeCell ref="P39:Q39"/>
    <mergeCell ref="I39:K39"/>
    <mergeCell ref="C35:E35"/>
    <mergeCell ref="G35:H35"/>
    <mergeCell ref="P38:Q38"/>
    <mergeCell ref="P35:Q35"/>
    <mergeCell ref="P37:Q37"/>
    <mergeCell ref="T38:W38"/>
    <mergeCell ref="T37:W37"/>
    <mergeCell ref="I35:K35"/>
    <mergeCell ref="M35:N35"/>
    <mergeCell ref="M37:N37"/>
    <mergeCell ref="C38:E38"/>
    <mergeCell ref="G38:H38"/>
    <mergeCell ref="I38:K38"/>
    <mergeCell ref="M38:N38"/>
    <mergeCell ref="C34:E34"/>
    <mergeCell ref="G34:H34"/>
    <mergeCell ref="I34:K34"/>
    <mergeCell ref="T35:W35"/>
    <mergeCell ref="C37:E37"/>
    <mergeCell ref="G37:H37"/>
    <mergeCell ref="I37:K37"/>
    <mergeCell ref="T34:W34"/>
    <mergeCell ref="C33:E33"/>
    <mergeCell ref="G33:H33"/>
    <mergeCell ref="I33:K33"/>
    <mergeCell ref="M33:N33"/>
    <mergeCell ref="P33:Q33"/>
    <mergeCell ref="P34:Q34"/>
    <mergeCell ref="P30:Q30"/>
    <mergeCell ref="C30:E30"/>
    <mergeCell ref="G30:H30"/>
    <mergeCell ref="I30:K30"/>
    <mergeCell ref="M30:N30"/>
    <mergeCell ref="P31:Q31"/>
    <mergeCell ref="T31:W31"/>
    <mergeCell ref="T30:W30"/>
    <mergeCell ref="C31:E31"/>
    <mergeCell ref="G31:H31"/>
    <mergeCell ref="I31:K31"/>
    <mergeCell ref="M31:N31"/>
    <mergeCell ref="C27:E27"/>
    <mergeCell ref="G27:H27"/>
    <mergeCell ref="I27:K27"/>
    <mergeCell ref="M27:N27"/>
    <mergeCell ref="P27:Q27"/>
    <mergeCell ref="C26:E26"/>
    <mergeCell ref="G26:H26"/>
    <mergeCell ref="I26:K26"/>
    <mergeCell ref="C29:E29"/>
    <mergeCell ref="G29:H29"/>
    <mergeCell ref="I29:K29"/>
    <mergeCell ref="M29:N29"/>
    <mergeCell ref="P29:Q29"/>
    <mergeCell ref="M26:N26"/>
    <mergeCell ref="P26:Q26"/>
    <mergeCell ref="M25:N25"/>
    <mergeCell ref="P23:S23"/>
    <mergeCell ref="P25:Q25"/>
    <mergeCell ref="M6:O9"/>
    <mergeCell ref="B5:B23"/>
    <mergeCell ref="C5:E5"/>
    <mergeCell ref="G5:H5"/>
    <mergeCell ref="I5:K5"/>
    <mergeCell ref="C23:F23"/>
    <mergeCell ref="I23:L23"/>
    <mergeCell ref="C25:E25"/>
    <mergeCell ref="G25:H25"/>
    <mergeCell ref="I25:K25"/>
    <mergeCell ref="I6:L11"/>
    <mergeCell ref="G6:H14"/>
    <mergeCell ref="C6:F13"/>
    <mergeCell ref="G23:H23"/>
    <mergeCell ref="L16:L17"/>
    <mergeCell ref="X5:Y5"/>
    <mergeCell ref="AB5:AC5"/>
    <mergeCell ref="X23:AA23"/>
    <mergeCell ref="AB23:AC23"/>
    <mergeCell ref="X6:AA11"/>
    <mergeCell ref="AB6:AC9"/>
    <mergeCell ref="T6:W15"/>
    <mergeCell ref="M5:O5"/>
    <mergeCell ref="P5:Q5"/>
    <mergeCell ref="S17:S18"/>
    <mergeCell ref="AA15:AA16"/>
    <mergeCell ref="P6:S13"/>
    <mergeCell ref="T5:W5"/>
    <mergeCell ref="M10:N10"/>
    <mergeCell ref="M22:O22"/>
    <mergeCell ref="T23:W23"/>
    <mergeCell ref="M23:N23"/>
    <mergeCell ref="W16:W18"/>
    <mergeCell ref="X39:Y39"/>
    <mergeCell ref="AB39:AC39"/>
    <mergeCell ref="X33:Y33"/>
    <mergeCell ref="AB33:AC33"/>
    <mergeCell ref="X34:Y34"/>
    <mergeCell ref="AB34:AC34"/>
    <mergeCell ref="X35:Y35"/>
    <mergeCell ref="AB35:AC35"/>
    <mergeCell ref="AB30:AC30"/>
    <mergeCell ref="X31:Y31"/>
    <mergeCell ref="AB31:AC31"/>
    <mergeCell ref="X37:Y37"/>
    <mergeCell ref="AB37:AC37"/>
    <mergeCell ref="X38:Y38"/>
    <mergeCell ref="AB38:AC38"/>
    <mergeCell ref="T27:W27"/>
    <mergeCell ref="T29:W29"/>
    <mergeCell ref="T33:W33"/>
    <mergeCell ref="X29:Y29"/>
    <mergeCell ref="AB29:AC29"/>
    <mergeCell ref="X30:Y30"/>
    <mergeCell ref="X25:Y25"/>
    <mergeCell ref="AB25:AC25"/>
    <mergeCell ref="X26:Y26"/>
    <mergeCell ref="AB26:AC26"/>
    <mergeCell ref="X27:Y27"/>
    <mergeCell ref="AB27:AC27"/>
    <mergeCell ref="T26:W26"/>
    <mergeCell ref="T25:W25"/>
  </mergeCells>
  <phoneticPr fontId="51" type="noConversion"/>
  <pageMargins left="0.23622047244094491" right="0.23622047244094491" top="0.74803149606299213" bottom="0.74803149606299213" header="0.31496062992125984" footer="0.31496062992125984"/>
  <pageSetup orientation="landscape" r:id="rId1"/>
  <headerFooter alignWithMargins="0">
    <oddFooter>&amp;L&amp;9&amp;F&amp;C&amp;9Página &amp;P&amp;R&amp;9Versión 17.08.05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B1:AC186"/>
  <sheetViews>
    <sheetView showGridLines="0" view="pageBreakPreview" topLeftCell="H1" zoomScale="226" zoomScaleNormal="125" zoomScaleSheetLayoutView="136" zoomScalePageLayoutView="125" workbookViewId="0">
      <selection activeCell="K51" sqref="K51"/>
    </sheetView>
  </sheetViews>
  <sheetFormatPr baseColWidth="10" defaultColWidth="13.33203125" defaultRowHeight="13" customHeight="1" x14ac:dyDescent="0.15"/>
  <cols>
    <col min="1" max="1" width="0.5" style="323" customWidth="1"/>
    <col min="2" max="2" width="3.1640625" style="323" customWidth="1"/>
    <col min="3" max="3" width="2.5" style="323" customWidth="1"/>
    <col min="4" max="4" width="11.5" style="339" customWidth="1"/>
    <col min="5" max="5" width="2.1640625" style="323" customWidth="1"/>
    <col min="6" max="6" width="5" style="338" customWidth="1"/>
    <col min="7" max="7" width="2.33203125" style="323" customWidth="1"/>
    <col min="8" max="8" width="21.5" style="323" customWidth="1"/>
    <col min="9" max="9" width="2.33203125" style="323" customWidth="1"/>
    <col min="10" max="10" width="4.33203125" style="323" customWidth="1"/>
    <col min="11" max="11" width="2.6640625" style="323" customWidth="1"/>
    <col min="12" max="12" width="2.1640625" style="323" customWidth="1"/>
    <col min="13" max="13" width="1.83203125" style="323" customWidth="1"/>
    <col min="14" max="14" width="6.83203125" style="338" customWidth="1"/>
    <col min="15" max="15" width="6.1640625" style="323" customWidth="1"/>
    <col min="16" max="16" width="2.1640625" style="323" customWidth="1"/>
    <col min="17" max="17" width="6.83203125" style="323" customWidth="1"/>
    <col min="18" max="19" width="7.5" style="323" customWidth="1"/>
    <col min="20" max="20" width="2" style="323" customWidth="1"/>
    <col min="21" max="21" width="6.6640625" style="323" customWidth="1"/>
    <col min="22" max="22" width="2.5" style="323" customWidth="1"/>
    <col min="23" max="23" width="9.1640625" style="323" customWidth="1"/>
    <col min="24" max="24" width="8" style="342" customWidth="1"/>
    <col min="25" max="25" width="0.5" style="323" customWidth="1"/>
    <col min="26" max="182" width="6.6640625" style="323" customWidth="1"/>
    <col min="183" max="183" width="0.6640625" style="323" customWidth="1"/>
    <col min="184" max="184" width="4.33203125" style="323" customWidth="1"/>
    <col min="185" max="185" width="0.6640625" style="323" customWidth="1"/>
    <col min="186" max="186" width="2.6640625" style="323" customWidth="1"/>
    <col min="187" max="187" width="9.6640625" style="323" customWidth="1"/>
    <col min="188" max="188" width="3.6640625" style="323" customWidth="1"/>
    <col min="189" max="189" width="21.1640625" style="323" customWidth="1"/>
    <col min="190" max="190" width="3.1640625" style="323" customWidth="1"/>
    <col min="191" max="191" width="10" style="323" customWidth="1"/>
    <col min="192" max="192" width="3.6640625" style="323" customWidth="1"/>
    <col min="193" max="193" width="16.33203125" style="323" customWidth="1"/>
    <col min="194" max="194" width="3.1640625" style="323" customWidth="1"/>
    <col min="195" max="196" width="10.5" style="323" customWidth="1"/>
    <col min="197" max="197" width="50.6640625" style="323" customWidth="1"/>
    <col min="198" max="198" width="6.83203125" style="323" customWidth="1"/>
    <col min="199" max="199" width="4.5" style="323" customWidth="1"/>
    <col min="200" max="201" width="16.1640625" style="323" customWidth="1"/>
    <col min="202" max="202" width="5.6640625" style="323" customWidth="1"/>
    <col min="203" max="204" width="10" style="323" customWidth="1"/>
    <col min="205" max="205" width="3.33203125" style="323" customWidth="1"/>
    <col min="206" max="206" width="4.6640625" style="323" customWidth="1"/>
    <col min="207" max="208" width="16.1640625" style="323" customWidth="1"/>
    <col min="209" max="209" width="5.6640625" style="323" customWidth="1"/>
    <col min="210" max="211" width="10" style="323" customWidth="1"/>
    <col min="212" max="212" width="6.83203125" style="323" customWidth="1"/>
    <col min="213" max="213" width="0.33203125" style="323" customWidth="1"/>
    <col min="214" max="214" width="4.33203125" style="323" customWidth="1"/>
    <col min="215" max="215" width="0.33203125" style="323" customWidth="1"/>
    <col min="216" max="216" width="3.1640625" style="323" customWidth="1"/>
    <col min="217" max="217" width="23.6640625" style="323" customWidth="1"/>
    <col min="218" max="218" width="2.6640625" style="323" customWidth="1"/>
    <col min="219" max="219" width="7.5" style="323" customWidth="1"/>
    <col min="220" max="220" width="5.5" style="323" customWidth="1"/>
    <col min="221" max="221" width="7.83203125" style="323" customWidth="1"/>
    <col min="222" max="16384" width="13.33203125" style="323"/>
  </cols>
  <sheetData>
    <row r="1" spans="2:29" ht="13" customHeight="1" x14ac:dyDescent="0.15">
      <c r="C1" s="164" t="s">
        <v>415</v>
      </c>
      <c r="D1" s="323"/>
      <c r="F1" s="323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555"/>
      <c r="Y1" s="342"/>
      <c r="Z1" s="342"/>
    </row>
    <row r="2" spans="2:29" s="869" customFormat="1" ht="13" customHeight="1" x14ac:dyDescent="0.15">
      <c r="C2" s="623" t="s">
        <v>416</v>
      </c>
      <c r="D2" s="607"/>
      <c r="E2" s="608"/>
      <c r="F2" s="623"/>
      <c r="G2" s="623"/>
      <c r="H2" s="623"/>
      <c r="I2" s="623"/>
      <c r="J2" s="623"/>
      <c r="K2" s="623"/>
      <c r="L2" s="623"/>
      <c r="M2" s="623"/>
      <c r="N2" s="623"/>
      <c r="O2" s="323"/>
      <c r="P2" s="323"/>
      <c r="Q2" s="323"/>
      <c r="R2" s="323"/>
      <c r="S2" s="623"/>
      <c r="T2" s="609"/>
      <c r="U2" s="609"/>
      <c r="V2" s="609"/>
      <c r="W2" s="609"/>
      <c r="X2" s="554"/>
      <c r="Y2" s="342"/>
      <c r="Z2" s="342"/>
      <c r="AA2" s="870"/>
      <c r="AB2" s="870"/>
      <c r="AC2" s="870"/>
    </row>
    <row r="3" spans="2:29" s="869" customFormat="1" ht="13" customHeight="1" x14ac:dyDescent="0.15">
      <c r="C3" s="623" t="s">
        <v>417</v>
      </c>
      <c r="D3" s="607"/>
      <c r="E3" s="608"/>
      <c r="F3" s="623"/>
      <c r="G3" s="623"/>
      <c r="H3" s="623"/>
      <c r="I3" s="623"/>
      <c r="J3" s="623"/>
      <c r="K3" s="623"/>
      <c r="L3" s="623"/>
      <c r="M3" s="623"/>
      <c r="N3" s="623"/>
      <c r="O3" s="323"/>
      <c r="P3" s="323"/>
      <c r="Q3" s="323"/>
      <c r="R3" s="323"/>
      <c r="S3" s="623"/>
      <c r="T3" s="608"/>
      <c r="U3" s="608"/>
      <c r="V3" s="608"/>
      <c r="W3" s="608"/>
      <c r="X3" s="1410"/>
      <c r="Y3" s="342"/>
      <c r="Z3" s="342"/>
      <c r="AA3" s="870"/>
      <c r="AB3" s="870"/>
      <c r="AC3" s="870"/>
    </row>
    <row r="4" spans="2:29" ht="13" customHeight="1" x14ac:dyDescent="0.15">
      <c r="B4" s="2026" t="s">
        <v>287</v>
      </c>
      <c r="C4" s="1968">
        <f>-(4.01)</f>
        <v>-4.01</v>
      </c>
      <c r="D4" s="1969"/>
      <c r="E4" s="610"/>
      <c r="F4" s="611"/>
      <c r="G4" s="1968">
        <f>C4-(0.01)</f>
        <v>-4.0199999999999996</v>
      </c>
      <c r="H4" s="1969"/>
      <c r="I4" s="1969"/>
      <c r="J4" s="2117"/>
      <c r="K4" s="1969">
        <f>G4-(0.01)</f>
        <v>-4.0299999999999994</v>
      </c>
      <c r="L4" s="1969"/>
      <c r="M4" s="1969"/>
      <c r="N4" s="2117"/>
      <c r="O4" s="587">
        <f>K4-(0.01)</f>
        <v>-4.0399999999999991</v>
      </c>
      <c r="P4" s="587"/>
      <c r="Q4" s="587"/>
      <c r="R4" s="564">
        <f>O4-(0.01)</f>
        <v>-4.0499999999999989</v>
      </c>
      <c r="S4" s="1428">
        <f>R4-(0.01)</f>
        <v>-4.0599999999999987</v>
      </c>
      <c r="T4" s="1968">
        <f>S4-0.01</f>
        <v>-4.0699999999999985</v>
      </c>
      <c r="U4" s="2117"/>
      <c r="V4" s="1968">
        <f>T4-(0.01)</f>
        <v>-4.0799999999999983</v>
      </c>
      <c r="W4" s="2114"/>
      <c r="X4" s="564">
        <f>V4-(0.01)</f>
        <v>-4.0899999999999981</v>
      </c>
      <c r="Y4" s="342"/>
      <c r="Z4" s="342"/>
    </row>
    <row r="5" spans="2:29" ht="13" customHeight="1" x14ac:dyDescent="0.15">
      <c r="B5" s="2027"/>
      <c r="C5" s="2112" t="s">
        <v>418</v>
      </c>
      <c r="D5" s="2113"/>
      <c r="E5" s="2113"/>
      <c r="F5" s="2113"/>
      <c r="G5" s="2112" t="s">
        <v>419</v>
      </c>
      <c r="H5" s="2113"/>
      <c r="I5" s="2113"/>
      <c r="J5" s="2116"/>
      <c r="K5" s="2113" t="s">
        <v>420</v>
      </c>
      <c r="L5" s="2113"/>
      <c r="M5" s="2113"/>
      <c r="N5" s="2116"/>
      <c r="O5" s="1978" t="s">
        <v>421</v>
      </c>
      <c r="P5" s="1977"/>
      <c r="Q5" s="2132"/>
      <c r="R5" s="2115" t="s">
        <v>422</v>
      </c>
      <c r="S5" s="2112" t="s">
        <v>423</v>
      </c>
      <c r="T5" s="2112" t="s">
        <v>424</v>
      </c>
      <c r="U5" s="2116"/>
      <c r="V5" s="2112" t="s">
        <v>425</v>
      </c>
      <c r="W5" s="2113"/>
      <c r="X5" s="2127" t="s">
        <v>426</v>
      </c>
    </row>
    <row r="6" spans="2:29" ht="13" customHeight="1" x14ac:dyDescent="0.15">
      <c r="B6" s="2027"/>
      <c r="C6" s="2112"/>
      <c r="D6" s="2113"/>
      <c r="E6" s="2113"/>
      <c r="F6" s="2113"/>
      <c r="G6" s="2112"/>
      <c r="H6" s="2113"/>
      <c r="I6" s="2113"/>
      <c r="J6" s="2116"/>
      <c r="K6" s="2113"/>
      <c r="L6" s="2113"/>
      <c r="M6" s="2113"/>
      <c r="N6" s="2116"/>
      <c r="O6" s="1978"/>
      <c r="P6" s="1977"/>
      <c r="Q6" s="2132"/>
      <c r="R6" s="2115"/>
      <c r="S6" s="2112"/>
      <c r="T6" s="2112"/>
      <c r="U6" s="2116"/>
      <c r="V6" s="2112"/>
      <c r="W6" s="2113"/>
      <c r="X6" s="2127"/>
    </row>
    <row r="7" spans="2:29" ht="13" customHeight="1" x14ac:dyDescent="0.15">
      <c r="B7" s="2027"/>
      <c r="C7" s="2112"/>
      <c r="D7" s="2113"/>
      <c r="E7" s="2113"/>
      <c r="F7" s="2113"/>
      <c r="G7" s="2112"/>
      <c r="H7" s="2113"/>
      <c r="I7" s="2113"/>
      <c r="J7" s="2116"/>
      <c r="K7" s="2113"/>
      <c r="L7" s="2113"/>
      <c r="M7" s="2113"/>
      <c r="N7" s="2116"/>
      <c r="O7" s="1978"/>
      <c r="P7" s="1977"/>
      <c r="Q7" s="2132"/>
      <c r="R7" s="2115"/>
      <c r="S7" s="2112"/>
      <c r="T7" s="2112"/>
      <c r="U7" s="2116"/>
      <c r="V7" s="2112"/>
      <c r="W7" s="2113"/>
      <c r="X7" s="2127"/>
    </row>
    <row r="8" spans="2:29" ht="13" customHeight="1" x14ac:dyDescent="0.15">
      <c r="B8" s="2027"/>
      <c r="C8" s="2112"/>
      <c r="D8" s="2113"/>
      <c r="E8" s="2113"/>
      <c r="F8" s="2113"/>
      <c r="G8" s="2112"/>
      <c r="H8" s="2113"/>
      <c r="I8" s="2113"/>
      <c r="J8" s="2116"/>
      <c r="K8" s="2113"/>
      <c r="L8" s="2113"/>
      <c r="M8" s="2113"/>
      <c r="N8" s="2116"/>
      <c r="O8" s="1978"/>
      <c r="P8" s="1977"/>
      <c r="Q8" s="2132"/>
      <c r="R8" s="2115"/>
      <c r="S8" s="2112"/>
      <c r="T8" s="2112"/>
      <c r="U8" s="2116"/>
      <c r="V8" s="2112"/>
      <c r="W8" s="2113"/>
      <c r="X8" s="2127"/>
    </row>
    <row r="9" spans="2:29" ht="13" customHeight="1" x14ac:dyDescent="0.15">
      <c r="B9" s="2027"/>
      <c r="C9" s="2112"/>
      <c r="D9" s="2113"/>
      <c r="E9" s="2113"/>
      <c r="F9" s="2113"/>
      <c r="G9" s="615">
        <v>1</v>
      </c>
      <c r="H9" s="2138" t="s">
        <v>427</v>
      </c>
      <c r="I9" s="622" t="s">
        <v>84</v>
      </c>
      <c r="J9" s="891">
        <f>O4</f>
        <v>-4.0399999999999991</v>
      </c>
      <c r="K9" s="2113"/>
      <c r="L9" s="2113"/>
      <c r="M9" s="2113"/>
      <c r="N9" s="2116"/>
      <c r="O9" s="1978"/>
      <c r="P9" s="1977"/>
      <c r="Q9" s="2132"/>
      <c r="R9" s="2115"/>
      <c r="S9" s="2112"/>
      <c r="T9" s="2112"/>
      <c r="U9" s="2116"/>
      <c r="V9" s="2112"/>
      <c r="W9" s="2113"/>
      <c r="X9" s="2127"/>
      <c r="Y9" s="342"/>
      <c r="Z9" s="342"/>
    </row>
    <row r="10" spans="2:29" ht="13" customHeight="1" x14ac:dyDescent="0.15">
      <c r="B10" s="2027"/>
      <c r="C10" s="612">
        <v>1</v>
      </c>
      <c r="D10" s="613" t="s">
        <v>428</v>
      </c>
      <c r="E10" s="622" t="s">
        <v>84</v>
      </c>
      <c r="F10" s="886">
        <f>O4</f>
        <v>-4.0399999999999991</v>
      </c>
      <c r="G10" s="590"/>
      <c r="H10" s="2138"/>
      <c r="J10" s="892"/>
      <c r="K10" s="2113"/>
      <c r="L10" s="2113"/>
      <c r="M10" s="2113"/>
      <c r="N10" s="2116"/>
      <c r="O10" s="1978"/>
      <c r="P10" s="1977"/>
      <c r="Q10" s="2132"/>
      <c r="R10" s="2115"/>
      <c r="S10" s="2112"/>
      <c r="T10" s="2112"/>
      <c r="U10" s="2116"/>
      <c r="V10" s="2112"/>
      <c r="W10" s="2113"/>
      <c r="X10" s="2127"/>
      <c r="Y10" s="359"/>
      <c r="Z10" s="359"/>
    </row>
    <row r="11" spans="2:29" ht="13" customHeight="1" x14ac:dyDescent="0.15">
      <c r="B11" s="2027"/>
      <c r="C11" s="614">
        <v>2</v>
      </c>
      <c r="D11" s="1977" t="s">
        <v>429</v>
      </c>
      <c r="E11" s="622" t="s">
        <v>84</v>
      </c>
      <c r="F11" s="886">
        <f>F10</f>
        <v>-4.0399999999999991</v>
      </c>
      <c r="G11" s="590"/>
      <c r="H11" s="2138"/>
      <c r="J11" s="892"/>
      <c r="K11" s="2113"/>
      <c r="L11" s="2113"/>
      <c r="M11" s="2113"/>
      <c r="N11" s="2116"/>
      <c r="O11" s="1978"/>
      <c r="P11" s="1977"/>
      <c r="Q11" s="2132"/>
      <c r="R11" s="2115"/>
      <c r="S11" s="2112"/>
      <c r="T11" s="2112"/>
      <c r="U11" s="2116"/>
      <c r="V11" s="615">
        <v>1</v>
      </c>
      <c r="W11" s="835" t="s">
        <v>430</v>
      </c>
      <c r="X11" s="2127"/>
      <c r="Y11" s="359"/>
      <c r="Z11" s="359"/>
    </row>
    <row r="12" spans="2:29" ht="13" customHeight="1" x14ac:dyDescent="0.15">
      <c r="B12" s="2027"/>
      <c r="D12" s="1977"/>
      <c r="G12" s="615"/>
      <c r="H12" s="2138"/>
      <c r="I12" s="614"/>
      <c r="J12" s="892"/>
      <c r="K12" s="2113"/>
      <c r="L12" s="2113"/>
      <c r="M12" s="2113"/>
      <c r="N12" s="2116"/>
      <c r="O12" s="1967" t="s">
        <v>431</v>
      </c>
      <c r="P12" s="1952"/>
      <c r="Q12" s="1958"/>
      <c r="R12" s="2115"/>
      <c r="S12" s="2112"/>
      <c r="T12" s="2112"/>
      <c r="U12" s="2116"/>
      <c r="V12" s="615">
        <v>2</v>
      </c>
      <c r="W12" s="835" t="s">
        <v>432</v>
      </c>
      <c r="X12" s="2127"/>
      <c r="Y12" s="342"/>
      <c r="Z12" s="342"/>
    </row>
    <row r="13" spans="2:29" ht="13" customHeight="1" x14ac:dyDescent="0.15">
      <c r="B13" s="2027"/>
      <c r="C13" s="614">
        <v>3</v>
      </c>
      <c r="D13" s="1977" t="s">
        <v>433</v>
      </c>
      <c r="E13" s="1977"/>
      <c r="F13" s="1977"/>
      <c r="G13" s="615">
        <v>2</v>
      </c>
      <c r="H13" s="1977" t="s">
        <v>434</v>
      </c>
      <c r="I13" s="622" t="s">
        <v>84</v>
      </c>
      <c r="J13" s="891">
        <f>O4</f>
        <v>-4.0399999999999991</v>
      </c>
      <c r="K13" s="2113"/>
      <c r="L13" s="2113"/>
      <c r="M13" s="2113"/>
      <c r="N13" s="2116"/>
      <c r="O13" s="1967"/>
      <c r="P13" s="1952"/>
      <c r="Q13" s="1958"/>
      <c r="R13" s="2115"/>
      <c r="S13" s="2112"/>
      <c r="T13" s="2112"/>
      <c r="U13" s="2116"/>
      <c r="V13" s="615">
        <v>3</v>
      </c>
      <c r="W13" s="835" t="s">
        <v>435</v>
      </c>
      <c r="X13" s="2127"/>
      <c r="Y13" s="342"/>
      <c r="Z13" s="342"/>
    </row>
    <row r="14" spans="2:29" ht="13" customHeight="1" x14ac:dyDescent="0.15">
      <c r="B14" s="2027"/>
      <c r="C14" s="612">
        <v>4</v>
      </c>
      <c r="D14" s="613" t="s">
        <v>436</v>
      </c>
      <c r="E14" s="613"/>
      <c r="F14" s="613"/>
      <c r="G14" s="887"/>
      <c r="H14" s="1977"/>
      <c r="I14" s="338"/>
      <c r="J14" s="892"/>
      <c r="K14" s="2113"/>
      <c r="L14" s="2113"/>
      <c r="M14" s="2113"/>
      <c r="N14" s="2116"/>
      <c r="O14" s="1967"/>
      <c r="P14" s="1952"/>
      <c r="Q14" s="1958"/>
      <c r="R14" s="2115"/>
      <c r="S14" s="2112"/>
      <c r="T14" s="615"/>
      <c r="U14" s="1431"/>
      <c r="V14" s="615">
        <v>4</v>
      </c>
      <c r="W14" s="835" t="s">
        <v>437</v>
      </c>
      <c r="X14" s="2127"/>
    </row>
    <row r="15" spans="2:29" ht="13" customHeight="1" x14ac:dyDescent="0.15">
      <c r="B15" s="2027"/>
      <c r="C15" s="614">
        <v>5</v>
      </c>
      <c r="D15" s="1977" t="s">
        <v>438</v>
      </c>
      <c r="E15" s="1977"/>
      <c r="F15" s="616"/>
      <c r="G15" s="615">
        <v>3</v>
      </c>
      <c r="H15" s="1977" t="s">
        <v>439</v>
      </c>
      <c r="I15" s="622" t="s">
        <v>84</v>
      </c>
      <c r="J15" s="891">
        <f>O4</f>
        <v>-4.0399999999999991</v>
      </c>
      <c r="K15" s="2113"/>
      <c r="L15" s="2113"/>
      <c r="M15" s="2113"/>
      <c r="N15" s="2116"/>
      <c r="O15" s="1967"/>
      <c r="P15" s="1952"/>
      <c r="Q15" s="1958"/>
      <c r="R15" s="617"/>
      <c r="T15" s="615"/>
      <c r="U15" s="1431"/>
      <c r="V15" s="615">
        <v>5</v>
      </c>
      <c r="W15" s="835" t="s">
        <v>440</v>
      </c>
      <c r="X15" s="565"/>
    </row>
    <row r="16" spans="2:29" ht="13" customHeight="1" x14ac:dyDescent="0.15">
      <c r="B16" s="2027"/>
      <c r="C16" s="614">
        <v>6</v>
      </c>
      <c r="D16" s="613" t="s">
        <v>441</v>
      </c>
      <c r="E16" s="618"/>
      <c r="F16" s="619"/>
      <c r="G16" s="887"/>
      <c r="H16" s="1977"/>
      <c r="I16" s="338"/>
      <c r="J16" s="892"/>
      <c r="K16" s="2113"/>
      <c r="L16" s="2113"/>
      <c r="M16" s="2113"/>
      <c r="N16" s="2116"/>
      <c r="O16" s="1967"/>
      <c r="P16" s="1952"/>
      <c r="Q16" s="1958"/>
      <c r="S16" s="620"/>
      <c r="T16" s="615"/>
      <c r="U16" s="1431"/>
      <c r="V16" s="615">
        <v>6</v>
      </c>
      <c r="W16" s="835" t="s">
        <v>442</v>
      </c>
      <c r="X16" s="364"/>
      <c r="Y16" s="342"/>
      <c r="Z16" s="342"/>
    </row>
    <row r="17" spans="2:26" ht="13" customHeight="1" x14ac:dyDescent="0.15">
      <c r="B17" s="2027"/>
      <c r="C17" s="612">
        <v>7</v>
      </c>
      <c r="D17" s="1977" t="s">
        <v>443</v>
      </c>
      <c r="E17" s="613"/>
      <c r="F17" s="613"/>
      <c r="G17" s="615">
        <v>4</v>
      </c>
      <c r="H17" s="2138" t="s">
        <v>444</v>
      </c>
      <c r="I17" s="622" t="s">
        <v>84</v>
      </c>
      <c r="J17" s="891">
        <f>O4</f>
        <v>-4.0399999999999991</v>
      </c>
      <c r="K17" s="2113"/>
      <c r="L17" s="2113"/>
      <c r="M17" s="2113"/>
      <c r="N17" s="2116"/>
      <c r="O17" s="871"/>
      <c r="P17" s="873"/>
      <c r="Q17" s="874"/>
      <c r="R17" s="872"/>
      <c r="S17" s="620"/>
      <c r="T17" s="2118" t="s">
        <v>445</v>
      </c>
      <c r="U17" s="2119"/>
      <c r="V17" s="615">
        <v>7</v>
      </c>
      <c r="W17" s="834" t="s">
        <v>446</v>
      </c>
      <c r="X17" s="364"/>
      <c r="Y17" s="359"/>
      <c r="Z17" s="359"/>
    </row>
    <row r="18" spans="2:26" ht="13" customHeight="1" x14ac:dyDescent="0.15">
      <c r="B18" s="2027"/>
      <c r="D18" s="1977"/>
      <c r="E18" s="618"/>
      <c r="F18" s="619"/>
      <c r="G18" s="615"/>
      <c r="H18" s="2138"/>
      <c r="I18" s="622"/>
      <c r="J18" s="891"/>
      <c r="K18" s="621">
        <v>1</v>
      </c>
      <c r="L18" s="586" t="s">
        <v>81</v>
      </c>
      <c r="M18" s="621"/>
      <c r="O18" s="871"/>
      <c r="P18" s="873"/>
      <c r="Q18" s="874"/>
      <c r="R18" s="872"/>
      <c r="S18" s="620"/>
      <c r="T18" s="1523" t="s">
        <v>84</v>
      </c>
      <c r="U18" s="2128" t="s">
        <v>311</v>
      </c>
      <c r="V18" s="615">
        <v>8</v>
      </c>
      <c r="W18" s="835" t="s">
        <v>447</v>
      </c>
      <c r="X18" s="364"/>
      <c r="Y18" s="359"/>
      <c r="Z18" s="359"/>
    </row>
    <row r="19" spans="2:26" ht="13" customHeight="1" x14ac:dyDescent="0.15">
      <c r="B19" s="2027"/>
      <c r="C19" s="322">
        <v>8</v>
      </c>
      <c r="D19" s="320" t="s">
        <v>448</v>
      </c>
      <c r="E19" s="324"/>
      <c r="F19" s="325"/>
      <c r="G19" s="321">
        <v>5</v>
      </c>
      <c r="H19" s="558" t="s">
        <v>449</v>
      </c>
      <c r="I19" s="275" t="s">
        <v>84</v>
      </c>
      <c r="J19" s="891">
        <f>O4</f>
        <v>-4.0399999999999991</v>
      </c>
      <c r="K19" s="341">
        <v>2</v>
      </c>
      <c r="L19" s="558" t="s">
        <v>83</v>
      </c>
      <c r="M19" s="275" t="s">
        <v>84</v>
      </c>
      <c r="N19" s="2128" t="s">
        <v>311</v>
      </c>
      <c r="O19" s="880"/>
      <c r="P19" s="341">
        <v>1</v>
      </c>
      <c r="Q19" s="893" t="s">
        <v>450</v>
      </c>
      <c r="R19" s="875"/>
      <c r="S19" s="326"/>
      <c r="T19" s="590"/>
      <c r="U19" s="2128"/>
      <c r="X19" s="364"/>
      <c r="Y19" s="359"/>
      <c r="Z19" s="359"/>
    </row>
    <row r="20" spans="2:26" ht="13" customHeight="1" x14ac:dyDescent="0.15">
      <c r="B20" s="2027"/>
      <c r="C20" s="322">
        <v>9</v>
      </c>
      <c r="D20" s="2108" t="s">
        <v>451</v>
      </c>
      <c r="E20" s="2108"/>
      <c r="F20" s="2108"/>
      <c r="G20" s="321">
        <v>6</v>
      </c>
      <c r="H20" s="558" t="s">
        <v>452</v>
      </c>
      <c r="I20" s="275" t="s">
        <v>84</v>
      </c>
      <c r="J20" s="891">
        <f>O4</f>
        <v>-4.0399999999999991</v>
      </c>
      <c r="K20" s="342"/>
      <c r="L20" s="342"/>
      <c r="M20" s="342"/>
      <c r="N20" s="2128"/>
      <c r="O20" s="880"/>
      <c r="P20" s="341">
        <v>2</v>
      </c>
      <c r="Q20" s="893" t="s">
        <v>318</v>
      </c>
      <c r="R20" s="875"/>
      <c r="S20" s="326"/>
      <c r="T20" s="321"/>
      <c r="U20" s="319"/>
      <c r="X20" s="364"/>
      <c r="Y20" s="359"/>
      <c r="Z20" s="359"/>
    </row>
    <row r="21" spans="2:26" ht="13" customHeight="1" x14ac:dyDescent="0.15">
      <c r="B21" s="2027"/>
      <c r="C21" s="318"/>
      <c r="D21" s="2108"/>
      <c r="E21" s="2108"/>
      <c r="F21" s="2108"/>
      <c r="G21" s="321">
        <v>7</v>
      </c>
      <c r="H21" s="558" t="s">
        <v>453</v>
      </c>
      <c r="I21" s="275"/>
      <c r="J21" s="879"/>
      <c r="K21" s="342"/>
      <c r="L21" s="342"/>
      <c r="M21" s="342"/>
      <c r="N21" s="340"/>
      <c r="O21" s="880"/>
      <c r="P21" s="876"/>
      <c r="Q21" s="877"/>
      <c r="R21" s="875"/>
      <c r="S21" s="326"/>
      <c r="T21" s="321"/>
      <c r="U21" s="319"/>
      <c r="X21" s="364"/>
      <c r="Y21" s="359"/>
      <c r="Z21" s="359"/>
    </row>
    <row r="22" spans="2:26" ht="13" customHeight="1" x14ac:dyDescent="0.15">
      <c r="B22" s="2027"/>
      <c r="C22" s="318"/>
      <c r="D22" s="640"/>
      <c r="E22" s="640"/>
      <c r="F22" s="640"/>
      <c r="G22" s="553"/>
      <c r="H22" s="888"/>
      <c r="I22" s="889"/>
      <c r="J22" s="890"/>
      <c r="K22" s="342"/>
      <c r="L22" s="342"/>
      <c r="M22" s="342"/>
      <c r="N22" s="640"/>
      <c r="O22" s="880"/>
      <c r="P22" s="876"/>
      <c r="Q22" s="877"/>
      <c r="R22" s="875"/>
      <c r="S22" s="326"/>
      <c r="T22" s="553"/>
      <c r="U22" s="1449"/>
      <c r="X22" s="364"/>
      <c r="Y22" s="359"/>
      <c r="Z22" s="359"/>
    </row>
    <row r="23" spans="2:26" s="608" customFormat="1" ht="13" customHeight="1" x14ac:dyDescent="0.15">
      <c r="B23" s="2027"/>
      <c r="C23" s="2109" t="s">
        <v>266</v>
      </c>
      <c r="D23" s="2110"/>
      <c r="E23" s="2110"/>
      <c r="F23" s="2111"/>
      <c r="G23" s="2139" t="s">
        <v>266</v>
      </c>
      <c r="H23" s="2140"/>
      <c r="I23" s="2140"/>
      <c r="J23" s="2141"/>
      <c r="K23" s="2109" t="s">
        <v>266</v>
      </c>
      <c r="L23" s="2110"/>
      <c r="M23" s="2110"/>
      <c r="N23" s="2110"/>
      <c r="O23" s="375" t="s">
        <v>454</v>
      </c>
      <c r="P23" s="2133" t="s">
        <v>455</v>
      </c>
      <c r="Q23" s="2134"/>
      <c r="R23" s="376" t="s">
        <v>456</v>
      </c>
      <c r="S23" s="377" t="s">
        <v>457</v>
      </c>
      <c r="T23" s="2120" t="s">
        <v>267</v>
      </c>
      <c r="U23" s="2121"/>
      <c r="V23" s="2151" t="s">
        <v>266</v>
      </c>
      <c r="W23" s="2152"/>
      <c r="X23" s="894" t="s">
        <v>454</v>
      </c>
    </row>
    <row r="24" spans="2:26" ht="3" customHeight="1" thickBot="1" x14ac:dyDescent="0.2">
      <c r="B24" s="2107"/>
      <c r="C24" s="374"/>
      <c r="D24" s="327"/>
      <c r="E24" s="327"/>
      <c r="F24" s="327"/>
      <c r="G24" s="328"/>
      <c r="H24" s="328"/>
      <c r="I24" s="328"/>
      <c r="J24" s="328"/>
      <c r="K24" s="343"/>
      <c r="L24" s="343"/>
      <c r="M24" s="343"/>
      <c r="N24" s="343"/>
      <c r="O24" s="344"/>
      <c r="P24" s="343"/>
      <c r="Q24" s="343"/>
      <c r="R24" s="343"/>
      <c r="S24" s="327"/>
      <c r="T24" s="563"/>
      <c r="U24" s="1675"/>
      <c r="V24" s="345"/>
      <c r="W24" s="345"/>
    </row>
    <row r="25" spans="2:26" s="359" customFormat="1" ht="13" customHeight="1" x14ac:dyDescent="0.15">
      <c r="B25" s="881">
        <v>1</v>
      </c>
      <c r="C25" s="641"/>
      <c r="D25" s="556"/>
      <c r="E25" s="329"/>
      <c r="F25" s="330"/>
      <c r="G25" s="2129"/>
      <c r="H25" s="2130"/>
      <c r="I25" s="2130"/>
      <c r="J25" s="2131"/>
      <c r="K25" s="2135"/>
      <c r="L25" s="2136"/>
      <c r="M25" s="2136"/>
      <c r="N25" s="2137"/>
      <c r="O25" s="346"/>
      <c r="P25" s="347"/>
      <c r="Q25" s="348"/>
      <c r="R25" s="346"/>
      <c r="S25" s="349"/>
      <c r="T25" s="2122"/>
      <c r="U25" s="2123"/>
      <c r="V25" s="2160"/>
      <c r="W25" s="2161"/>
      <c r="X25" s="882"/>
    </row>
    <row r="26" spans="2:26" s="359" customFormat="1" ht="13" customHeight="1" x14ac:dyDescent="0.15">
      <c r="B26" s="827">
        <v>2</v>
      </c>
      <c r="C26" s="1365"/>
      <c r="D26" s="1364"/>
      <c r="E26" s="331"/>
      <c r="F26" s="332"/>
      <c r="G26" s="2149"/>
      <c r="H26" s="2148"/>
      <c r="I26" s="2148"/>
      <c r="J26" s="2150"/>
      <c r="K26" s="2151"/>
      <c r="L26" s="2152"/>
      <c r="M26" s="2152"/>
      <c r="N26" s="2153"/>
      <c r="O26" s="350"/>
      <c r="P26" s="351"/>
      <c r="Q26" s="352"/>
      <c r="R26" s="350"/>
      <c r="S26" s="353"/>
      <c r="T26" s="2154"/>
      <c r="U26" s="2155"/>
      <c r="V26" s="2154"/>
      <c r="W26" s="2155"/>
      <c r="X26" s="883"/>
    </row>
    <row r="27" spans="2:26" s="342" customFormat="1" ht="13" customHeight="1" thickBot="1" x14ac:dyDescent="0.2">
      <c r="B27" s="884">
        <v>3</v>
      </c>
      <c r="C27" s="2145"/>
      <c r="D27" s="2146"/>
      <c r="E27" s="333"/>
      <c r="F27" s="334"/>
      <c r="G27" s="2156"/>
      <c r="H27" s="2146"/>
      <c r="I27" s="2146"/>
      <c r="J27" s="2157"/>
      <c r="K27" s="2124"/>
      <c r="L27" s="2125"/>
      <c r="M27" s="2125"/>
      <c r="N27" s="2126"/>
      <c r="O27" s="354"/>
      <c r="P27" s="355"/>
      <c r="Q27" s="356"/>
      <c r="R27" s="354"/>
      <c r="S27" s="357"/>
      <c r="T27" s="2142"/>
      <c r="U27" s="2143"/>
      <c r="V27" s="2158"/>
      <c r="W27" s="2159"/>
      <c r="X27" s="885"/>
    </row>
    <row r="28" spans="2:26" s="342" customFormat="1" ht="3" customHeight="1" thickBot="1" x14ac:dyDescent="0.2">
      <c r="B28" s="552"/>
      <c r="C28" s="328"/>
      <c r="D28" s="328"/>
      <c r="E28" s="328"/>
      <c r="F28" s="328"/>
      <c r="G28" s="335"/>
      <c r="H28" s="335"/>
      <c r="I28" s="335"/>
      <c r="J28" s="325"/>
      <c r="K28" s="328"/>
      <c r="L28" s="328"/>
      <c r="M28" s="328"/>
      <c r="N28" s="328"/>
      <c r="O28" s="328"/>
      <c r="P28" s="328"/>
      <c r="Q28" s="328"/>
      <c r="R28" s="328"/>
      <c r="S28" s="328"/>
      <c r="T28" s="358"/>
      <c r="U28" s="358"/>
      <c r="V28" s="359"/>
      <c r="W28" s="359"/>
    </row>
    <row r="29" spans="2:26" s="342" customFormat="1" ht="13" customHeight="1" x14ac:dyDescent="0.15">
      <c r="B29" s="895">
        <v>4</v>
      </c>
      <c r="C29" s="2144"/>
      <c r="D29" s="2130"/>
      <c r="E29" s="329"/>
      <c r="F29" s="330"/>
      <c r="G29" s="2129"/>
      <c r="H29" s="2130"/>
      <c r="I29" s="2130"/>
      <c r="J29" s="2131"/>
      <c r="K29" s="2135"/>
      <c r="L29" s="2136"/>
      <c r="M29" s="2136"/>
      <c r="N29" s="2137"/>
      <c r="O29" s="346"/>
      <c r="P29" s="347"/>
      <c r="Q29" s="348"/>
      <c r="R29" s="346"/>
      <c r="S29" s="349"/>
      <c r="T29" s="2122"/>
      <c r="U29" s="2123"/>
      <c r="V29" s="2160"/>
      <c r="W29" s="2161"/>
      <c r="X29" s="896"/>
    </row>
    <row r="30" spans="2:26" s="342" customFormat="1" ht="13" customHeight="1" x14ac:dyDescent="0.15">
      <c r="B30" s="827">
        <v>5</v>
      </c>
      <c r="C30" s="2147"/>
      <c r="D30" s="2148"/>
      <c r="E30" s="331"/>
      <c r="F30" s="332"/>
      <c r="G30" s="2149"/>
      <c r="H30" s="2148"/>
      <c r="I30" s="2148"/>
      <c r="J30" s="2150"/>
      <c r="K30" s="2151"/>
      <c r="L30" s="2152"/>
      <c r="M30" s="2152"/>
      <c r="N30" s="2153"/>
      <c r="O30" s="350"/>
      <c r="P30" s="351"/>
      <c r="Q30" s="352"/>
      <c r="R30" s="350"/>
      <c r="S30" s="353"/>
      <c r="T30" s="2154"/>
      <c r="U30" s="2155"/>
      <c r="V30" s="2154"/>
      <c r="W30" s="2155"/>
      <c r="X30" s="897"/>
    </row>
    <row r="31" spans="2:26" s="342" customFormat="1" ht="13" customHeight="1" thickBot="1" x14ac:dyDescent="0.2">
      <c r="B31" s="898">
        <v>6</v>
      </c>
      <c r="C31" s="2145"/>
      <c r="D31" s="2146"/>
      <c r="E31" s="333"/>
      <c r="F31" s="334"/>
      <c r="G31" s="2156"/>
      <c r="H31" s="2146"/>
      <c r="I31" s="2146"/>
      <c r="J31" s="2157"/>
      <c r="K31" s="2124"/>
      <c r="L31" s="2125"/>
      <c r="M31" s="2125"/>
      <c r="N31" s="2126"/>
      <c r="O31" s="354"/>
      <c r="P31" s="355"/>
      <c r="Q31" s="356"/>
      <c r="R31" s="354"/>
      <c r="S31" s="357"/>
      <c r="T31" s="2142"/>
      <c r="U31" s="2143"/>
      <c r="V31" s="2158"/>
      <c r="W31" s="2159"/>
      <c r="X31" s="885"/>
    </row>
    <row r="32" spans="2:26" s="342" customFormat="1" ht="3" customHeight="1" thickBot="1" x14ac:dyDescent="0.2">
      <c r="B32" s="552"/>
      <c r="C32" s="328"/>
      <c r="D32" s="328"/>
      <c r="E32" s="328"/>
      <c r="F32" s="328"/>
      <c r="G32" s="335"/>
      <c r="H32" s="335"/>
      <c r="I32" s="335"/>
      <c r="J32" s="325"/>
      <c r="K32" s="328"/>
      <c r="L32" s="328"/>
      <c r="M32" s="328"/>
      <c r="N32" s="328"/>
      <c r="O32" s="328"/>
      <c r="P32" s="328"/>
      <c r="Q32" s="328"/>
      <c r="R32" s="328"/>
      <c r="S32" s="328"/>
      <c r="T32" s="358"/>
      <c r="U32" s="358"/>
      <c r="V32" s="359"/>
      <c r="W32" s="359"/>
    </row>
    <row r="33" spans="2:24" s="342" customFormat="1" ht="13" customHeight="1" x14ac:dyDescent="0.15">
      <c r="B33" s="895">
        <v>7</v>
      </c>
      <c r="C33" s="2144"/>
      <c r="D33" s="2130"/>
      <c r="E33" s="329"/>
      <c r="F33" s="330"/>
      <c r="G33" s="2129"/>
      <c r="H33" s="2130"/>
      <c r="I33" s="2130"/>
      <c r="J33" s="2131"/>
      <c r="K33" s="2135"/>
      <c r="L33" s="2136"/>
      <c r="M33" s="2136"/>
      <c r="N33" s="2137"/>
      <c r="O33" s="346"/>
      <c r="P33" s="347"/>
      <c r="Q33" s="348"/>
      <c r="R33" s="346"/>
      <c r="S33" s="349"/>
      <c r="T33" s="2122"/>
      <c r="U33" s="2123"/>
      <c r="V33" s="2160"/>
      <c r="W33" s="2161"/>
      <c r="X33" s="896"/>
    </row>
    <row r="34" spans="2:24" s="342" customFormat="1" ht="13" customHeight="1" x14ac:dyDescent="0.15">
      <c r="B34" s="827">
        <v>8</v>
      </c>
      <c r="C34" s="2147"/>
      <c r="D34" s="2148"/>
      <c r="E34" s="331"/>
      <c r="F34" s="332"/>
      <c r="G34" s="2149"/>
      <c r="H34" s="2148"/>
      <c r="I34" s="2148"/>
      <c r="J34" s="2150"/>
      <c r="K34" s="2151"/>
      <c r="L34" s="2152"/>
      <c r="M34" s="2152"/>
      <c r="N34" s="2153"/>
      <c r="O34" s="350"/>
      <c r="P34" s="351"/>
      <c r="Q34" s="352"/>
      <c r="R34" s="350"/>
      <c r="S34" s="353"/>
      <c r="T34" s="2154"/>
      <c r="U34" s="2155"/>
      <c r="V34" s="2154"/>
      <c r="W34" s="2155"/>
      <c r="X34" s="897"/>
    </row>
    <row r="35" spans="2:24" s="342" customFormat="1" ht="13" customHeight="1" thickBot="1" x14ac:dyDescent="0.2">
      <c r="B35" s="884">
        <v>9</v>
      </c>
      <c r="C35" s="2145"/>
      <c r="D35" s="2146"/>
      <c r="E35" s="333"/>
      <c r="F35" s="334"/>
      <c r="G35" s="2156"/>
      <c r="H35" s="2146"/>
      <c r="I35" s="2146"/>
      <c r="J35" s="2157"/>
      <c r="K35" s="2124"/>
      <c r="L35" s="2125"/>
      <c r="M35" s="2125"/>
      <c r="N35" s="2126"/>
      <c r="O35" s="354"/>
      <c r="P35" s="355"/>
      <c r="Q35" s="356"/>
      <c r="R35" s="354"/>
      <c r="S35" s="357"/>
      <c r="T35" s="2142"/>
      <c r="U35" s="2143"/>
      <c r="V35" s="2158"/>
      <c r="W35" s="2159"/>
      <c r="X35" s="885"/>
    </row>
    <row r="36" spans="2:24" s="342" customFormat="1" ht="3" customHeight="1" thickBot="1" x14ac:dyDescent="0.2">
      <c r="B36" s="566"/>
      <c r="C36" s="328"/>
      <c r="D36" s="328"/>
      <c r="E36" s="328"/>
      <c r="F36" s="328"/>
      <c r="G36" s="335"/>
      <c r="H36" s="335"/>
      <c r="I36" s="335"/>
      <c r="J36" s="325"/>
      <c r="K36" s="328"/>
      <c r="L36" s="328"/>
      <c r="M36" s="328"/>
      <c r="N36" s="328"/>
      <c r="O36" s="328"/>
      <c r="P36" s="328"/>
      <c r="Q36" s="328"/>
      <c r="R36" s="328"/>
      <c r="S36" s="328"/>
      <c r="T36" s="358"/>
      <c r="U36" s="358"/>
      <c r="V36" s="359"/>
      <c r="W36" s="359"/>
    </row>
    <row r="37" spans="2:24" s="342" customFormat="1" ht="13" customHeight="1" x14ac:dyDescent="0.15">
      <c r="B37" s="895">
        <v>10</v>
      </c>
      <c r="C37" s="2144"/>
      <c r="D37" s="2130"/>
      <c r="E37" s="329"/>
      <c r="F37" s="330"/>
      <c r="G37" s="2129"/>
      <c r="H37" s="2130"/>
      <c r="I37" s="2130"/>
      <c r="J37" s="2131"/>
      <c r="K37" s="2135"/>
      <c r="L37" s="2136"/>
      <c r="M37" s="2136"/>
      <c r="N37" s="2137"/>
      <c r="O37" s="346"/>
      <c r="P37" s="347"/>
      <c r="Q37" s="348"/>
      <c r="R37" s="346"/>
      <c r="S37" s="349"/>
      <c r="T37" s="2122"/>
      <c r="U37" s="2123"/>
      <c r="V37" s="2160"/>
      <c r="W37" s="2161"/>
      <c r="X37" s="896"/>
    </row>
    <row r="38" spans="2:24" s="342" customFormat="1" ht="13" customHeight="1" x14ac:dyDescent="0.15">
      <c r="B38" s="827">
        <v>11</v>
      </c>
      <c r="C38" s="2147"/>
      <c r="D38" s="2148"/>
      <c r="E38" s="331"/>
      <c r="F38" s="332"/>
      <c r="G38" s="2149"/>
      <c r="H38" s="2148"/>
      <c r="I38" s="2148"/>
      <c r="J38" s="2150"/>
      <c r="K38" s="2151"/>
      <c r="L38" s="2152"/>
      <c r="M38" s="2152"/>
      <c r="N38" s="2153"/>
      <c r="O38" s="350"/>
      <c r="P38" s="351"/>
      <c r="Q38" s="352"/>
      <c r="R38" s="350"/>
      <c r="S38" s="353"/>
      <c r="T38" s="2154"/>
      <c r="U38" s="2155"/>
      <c r="V38" s="2154"/>
      <c r="W38" s="2155"/>
      <c r="X38" s="897"/>
    </row>
    <row r="39" spans="2:24" s="342" customFormat="1" ht="13" customHeight="1" thickBot="1" x14ac:dyDescent="0.2">
      <c r="B39" s="884">
        <v>12</v>
      </c>
      <c r="C39" s="2145"/>
      <c r="D39" s="2146"/>
      <c r="E39" s="333"/>
      <c r="F39" s="334"/>
      <c r="G39" s="2156"/>
      <c r="H39" s="2146"/>
      <c r="I39" s="2146"/>
      <c r="J39" s="2157"/>
      <c r="K39" s="2124"/>
      <c r="L39" s="2125"/>
      <c r="M39" s="2125"/>
      <c r="N39" s="2126"/>
      <c r="O39" s="354"/>
      <c r="P39" s="355"/>
      <c r="Q39" s="356"/>
      <c r="R39" s="354"/>
      <c r="S39" s="357"/>
      <c r="T39" s="2142"/>
      <c r="U39" s="2143"/>
      <c r="V39" s="2158"/>
      <c r="W39" s="2159"/>
      <c r="X39" s="885"/>
    </row>
    <row r="40" spans="2:24" ht="13" customHeight="1" x14ac:dyDescent="0.15">
      <c r="B40" s="878"/>
      <c r="C40" s="336"/>
      <c r="D40" s="336"/>
      <c r="E40" s="336"/>
      <c r="F40" s="336"/>
      <c r="G40" s="336"/>
      <c r="H40" s="336"/>
      <c r="I40" s="336"/>
      <c r="J40" s="336"/>
      <c r="K40" s="336"/>
      <c r="L40" s="336"/>
      <c r="M40" s="336"/>
      <c r="N40" s="336"/>
      <c r="O40" s="336"/>
      <c r="P40" s="336"/>
      <c r="Q40" s="336"/>
      <c r="R40" s="336"/>
      <c r="S40" s="336"/>
      <c r="T40" s="336"/>
      <c r="U40" s="336"/>
      <c r="V40" s="336"/>
      <c r="W40" s="336"/>
    </row>
    <row r="41" spans="2:24" s="338" customFormat="1" ht="13" customHeight="1" x14ac:dyDescent="0.15">
      <c r="B41" s="342"/>
      <c r="C41" s="336"/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336"/>
      <c r="R41" s="336"/>
      <c r="S41" s="336"/>
      <c r="T41" s="336"/>
      <c r="U41" s="336"/>
      <c r="V41" s="336"/>
      <c r="W41" s="336"/>
      <c r="X41" s="360"/>
    </row>
    <row r="42" spans="2:24" s="338" customFormat="1" ht="13" customHeight="1" x14ac:dyDescent="0.15">
      <c r="B42" s="323"/>
      <c r="C42" s="337"/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60"/>
    </row>
    <row r="43" spans="2:24" s="338" customFormat="1" ht="13" customHeight="1" x14ac:dyDescent="0.15">
      <c r="B43" s="323"/>
      <c r="C43" s="337"/>
      <c r="D43" s="337"/>
      <c r="E43" s="337"/>
      <c r="F43" s="337"/>
      <c r="G43" s="337"/>
      <c r="H43" s="337"/>
      <c r="I43" s="337"/>
      <c r="J43" s="337"/>
      <c r="K43" s="337"/>
      <c r="L43" s="337"/>
      <c r="M43" s="337"/>
      <c r="N43" s="337"/>
      <c r="O43" s="337"/>
      <c r="P43" s="337"/>
      <c r="Q43" s="337"/>
      <c r="R43" s="337"/>
      <c r="S43" s="337"/>
      <c r="T43" s="337"/>
      <c r="U43" s="337"/>
      <c r="V43" s="337"/>
      <c r="W43" s="337"/>
      <c r="X43" s="360"/>
    </row>
    <row r="44" spans="2:24" s="338" customFormat="1" ht="13" customHeight="1" x14ac:dyDescent="0.15">
      <c r="B44" s="323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  <c r="N44" s="337"/>
      <c r="O44" s="337"/>
      <c r="P44" s="337"/>
      <c r="Q44" s="337"/>
      <c r="R44" s="337"/>
      <c r="S44" s="337"/>
      <c r="T44" s="337"/>
      <c r="U44" s="337"/>
      <c r="V44" s="337"/>
      <c r="W44" s="337"/>
      <c r="X44" s="360"/>
    </row>
    <row r="45" spans="2:24" s="338" customFormat="1" ht="13" customHeight="1" x14ac:dyDescent="0.15">
      <c r="B45" s="323"/>
      <c r="C45" s="323"/>
      <c r="D45" s="323"/>
      <c r="E45" s="323"/>
      <c r="X45" s="360"/>
    </row>
    <row r="46" spans="2:24" s="338" customFormat="1" ht="13" customHeight="1" x14ac:dyDescent="0.15">
      <c r="B46" s="323"/>
      <c r="C46" s="323"/>
      <c r="D46" s="323"/>
      <c r="E46" s="323"/>
      <c r="X46" s="360"/>
    </row>
    <row r="47" spans="2:24" s="338" customFormat="1" ht="13" customHeight="1" x14ac:dyDescent="0.15">
      <c r="B47" s="323"/>
      <c r="C47" s="323"/>
      <c r="D47" s="323"/>
      <c r="E47" s="323"/>
      <c r="X47" s="360"/>
    </row>
    <row r="48" spans="2:24" s="338" customFormat="1" ht="13" customHeight="1" x14ac:dyDescent="0.15">
      <c r="B48" s="323"/>
      <c r="C48" s="323"/>
      <c r="D48" s="323"/>
      <c r="E48" s="323"/>
      <c r="X48" s="360"/>
    </row>
    <row r="49" spans="2:24" s="338" customFormat="1" ht="13" customHeight="1" x14ac:dyDescent="0.15">
      <c r="B49" s="323"/>
      <c r="C49" s="323"/>
      <c r="D49" s="323"/>
      <c r="E49" s="323"/>
      <c r="X49" s="360"/>
    </row>
    <row r="50" spans="2:24" s="338" customFormat="1" ht="13" customHeight="1" x14ac:dyDescent="0.15">
      <c r="B50" s="323"/>
      <c r="C50" s="323"/>
      <c r="D50" s="323"/>
      <c r="E50" s="323"/>
      <c r="X50" s="360"/>
    </row>
    <row r="51" spans="2:24" s="338" customFormat="1" ht="13" customHeight="1" x14ac:dyDescent="0.15">
      <c r="B51" s="323"/>
      <c r="C51" s="323"/>
      <c r="D51" s="323"/>
      <c r="E51" s="323"/>
      <c r="X51" s="360"/>
    </row>
    <row r="52" spans="2:24" s="338" customFormat="1" ht="13" customHeight="1" x14ac:dyDescent="0.15">
      <c r="B52" s="323"/>
      <c r="C52" s="323"/>
      <c r="D52" s="323"/>
      <c r="E52" s="323"/>
      <c r="X52" s="360"/>
    </row>
    <row r="53" spans="2:24" s="338" customFormat="1" ht="13" customHeight="1" x14ac:dyDescent="0.15">
      <c r="B53" s="323"/>
      <c r="C53" s="323"/>
      <c r="D53" s="323"/>
      <c r="E53" s="323"/>
      <c r="X53" s="360"/>
    </row>
    <row r="54" spans="2:24" s="338" customFormat="1" ht="13" customHeight="1" x14ac:dyDescent="0.15">
      <c r="B54" s="323"/>
      <c r="C54" s="323"/>
      <c r="D54" s="339"/>
      <c r="E54" s="323"/>
      <c r="G54" s="323"/>
      <c r="H54" s="323"/>
      <c r="I54" s="323"/>
      <c r="J54" s="323"/>
      <c r="K54" s="323"/>
      <c r="L54" s="323"/>
      <c r="M54" s="323"/>
      <c r="O54" s="323"/>
      <c r="P54" s="323"/>
      <c r="Q54" s="323"/>
      <c r="R54" s="323"/>
      <c r="S54" s="323"/>
      <c r="T54" s="323"/>
      <c r="U54" s="323"/>
      <c r="V54" s="323"/>
      <c r="W54" s="323"/>
      <c r="X54" s="360"/>
    </row>
    <row r="55" spans="2:24" s="338" customFormat="1" ht="13" customHeight="1" x14ac:dyDescent="0.15">
      <c r="B55" s="323"/>
      <c r="C55" s="323"/>
      <c r="D55" s="339"/>
      <c r="E55" s="323"/>
      <c r="G55" s="323"/>
      <c r="H55" s="323"/>
      <c r="I55" s="323"/>
      <c r="J55" s="323"/>
      <c r="K55" s="323"/>
      <c r="L55" s="323"/>
      <c r="M55" s="323"/>
      <c r="O55" s="323"/>
      <c r="P55" s="323"/>
      <c r="Q55" s="323"/>
      <c r="R55" s="323"/>
      <c r="S55" s="323"/>
      <c r="T55" s="323"/>
      <c r="U55" s="323"/>
      <c r="V55" s="323"/>
      <c r="W55" s="323"/>
      <c r="X55" s="342"/>
    </row>
    <row r="56" spans="2:24" s="338" customFormat="1" ht="13" customHeight="1" x14ac:dyDescent="0.15">
      <c r="B56" s="323"/>
      <c r="C56" s="323"/>
      <c r="D56" s="339"/>
      <c r="E56" s="323"/>
      <c r="G56" s="323"/>
      <c r="H56" s="323"/>
      <c r="I56" s="323"/>
      <c r="J56" s="323"/>
      <c r="K56" s="323"/>
      <c r="L56" s="323"/>
      <c r="M56" s="323"/>
      <c r="O56" s="323"/>
      <c r="P56" s="323"/>
      <c r="Q56" s="323"/>
      <c r="R56" s="323"/>
      <c r="S56" s="323"/>
      <c r="T56" s="323"/>
      <c r="U56" s="323"/>
      <c r="V56" s="323"/>
      <c r="W56" s="323"/>
      <c r="X56" s="342"/>
    </row>
    <row r="57" spans="2:24" s="338" customFormat="1" ht="13" customHeight="1" x14ac:dyDescent="0.15">
      <c r="B57" s="323"/>
      <c r="C57" s="323"/>
      <c r="D57" s="339"/>
      <c r="E57" s="323"/>
      <c r="G57" s="323"/>
      <c r="H57" s="323"/>
      <c r="I57" s="323"/>
      <c r="J57" s="323"/>
      <c r="K57" s="323"/>
      <c r="L57" s="323"/>
      <c r="M57" s="323"/>
      <c r="O57" s="323"/>
      <c r="P57" s="323"/>
      <c r="Q57" s="323"/>
      <c r="R57" s="323"/>
      <c r="S57" s="323"/>
      <c r="T57" s="323"/>
      <c r="U57" s="323"/>
      <c r="V57" s="323"/>
      <c r="W57" s="323"/>
      <c r="X57" s="342"/>
    </row>
    <row r="58" spans="2:24" s="338" customFormat="1" ht="13" customHeight="1" x14ac:dyDescent="0.15">
      <c r="B58" s="323"/>
      <c r="C58" s="323"/>
      <c r="D58" s="339"/>
      <c r="E58" s="323"/>
      <c r="G58" s="323"/>
      <c r="H58" s="323"/>
      <c r="I58" s="323"/>
      <c r="J58" s="323"/>
      <c r="K58" s="323"/>
      <c r="L58" s="323"/>
      <c r="M58" s="323"/>
      <c r="O58" s="323"/>
      <c r="P58" s="323"/>
      <c r="Q58" s="323"/>
      <c r="R58" s="323"/>
      <c r="S58" s="323"/>
      <c r="T58" s="323"/>
      <c r="U58" s="323"/>
      <c r="V58" s="323"/>
      <c r="W58" s="323"/>
      <c r="X58" s="342"/>
    </row>
    <row r="59" spans="2:24" s="338" customFormat="1" ht="13" customHeight="1" x14ac:dyDescent="0.15">
      <c r="B59" s="323"/>
      <c r="C59" s="323"/>
      <c r="D59" s="339"/>
      <c r="E59" s="323"/>
      <c r="G59" s="323"/>
      <c r="H59" s="323"/>
      <c r="I59" s="323"/>
      <c r="J59" s="323"/>
      <c r="K59" s="323"/>
      <c r="L59" s="323"/>
      <c r="M59" s="323"/>
      <c r="O59" s="323"/>
      <c r="P59" s="323"/>
      <c r="Q59" s="323"/>
      <c r="R59" s="323"/>
      <c r="S59" s="323"/>
      <c r="T59" s="323"/>
      <c r="U59" s="323"/>
      <c r="V59" s="323"/>
      <c r="W59" s="323"/>
      <c r="X59" s="342"/>
    </row>
    <row r="60" spans="2:24" s="338" customFormat="1" ht="13" customHeight="1" x14ac:dyDescent="0.15">
      <c r="B60" s="323"/>
      <c r="C60" s="323"/>
      <c r="D60" s="339"/>
      <c r="E60" s="323"/>
      <c r="G60" s="323"/>
      <c r="H60" s="323"/>
      <c r="I60" s="323"/>
      <c r="J60" s="323"/>
      <c r="K60" s="323"/>
      <c r="L60" s="323"/>
      <c r="M60" s="323"/>
      <c r="O60" s="323"/>
      <c r="P60" s="323"/>
      <c r="Q60" s="323"/>
      <c r="R60" s="323"/>
      <c r="S60" s="323"/>
      <c r="T60" s="323"/>
      <c r="U60" s="323"/>
      <c r="V60" s="323"/>
      <c r="W60" s="323"/>
      <c r="X60" s="342"/>
    </row>
    <row r="61" spans="2:24" s="338" customFormat="1" ht="13" customHeight="1" x14ac:dyDescent="0.15">
      <c r="B61" s="323"/>
      <c r="C61" s="323"/>
      <c r="D61" s="339"/>
      <c r="E61" s="323"/>
      <c r="G61" s="323"/>
      <c r="H61" s="323"/>
      <c r="I61" s="323"/>
      <c r="J61" s="323"/>
      <c r="K61" s="323"/>
      <c r="L61" s="323"/>
      <c r="M61" s="323"/>
      <c r="O61" s="323"/>
      <c r="P61" s="323"/>
      <c r="Q61" s="323"/>
      <c r="R61" s="323"/>
      <c r="S61" s="323"/>
      <c r="T61" s="323"/>
      <c r="U61" s="323"/>
      <c r="V61" s="323"/>
      <c r="W61" s="323"/>
      <c r="X61" s="342"/>
    </row>
    <row r="62" spans="2:24" s="338" customFormat="1" ht="13" customHeight="1" x14ac:dyDescent="0.15">
      <c r="B62" s="323"/>
      <c r="C62" s="323"/>
      <c r="D62" s="339"/>
      <c r="E62" s="323"/>
      <c r="G62" s="323"/>
      <c r="H62" s="323"/>
      <c r="I62" s="323"/>
      <c r="J62" s="323"/>
      <c r="K62" s="323"/>
      <c r="L62" s="323"/>
      <c r="M62" s="323"/>
      <c r="O62" s="323"/>
      <c r="P62" s="323"/>
      <c r="Q62" s="323"/>
      <c r="R62" s="323"/>
      <c r="S62" s="323"/>
      <c r="T62" s="323"/>
      <c r="U62" s="323"/>
      <c r="V62" s="323"/>
      <c r="W62" s="323"/>
      <c r="X62" s="342"/>
    </row>
    <row r="63" spans="2:24" s="338" customFormat="1" ht="13" customHeight="1" x14ac:dyDescent="0.15">
      <c r="B63" s="323"/>
      <c r="C63" s="323"/>
      <c r="D63" s="339"/>
      <c r="E63" s="323"/>
      <c r="G63" s="323"/>
      <c r="H63" s="323"/>
      <c r="I63" s="323"/>
      <c r="J63" s="323"/>
      <c r="K63" s="323"/>
      <c r="L63" s="323"/>
      <c r="M63" s="323"/>
      <c r="O63" s="323"/>
      <c r="P63" s="323"/>
      <c r="Q63" s="323"/>
      <c r="R63" s="323"/>
      <c r="S63" s="323"/>
      <c r="T63" s="323"/>
      <c r="U63" s="323"/>
      <c r="V63" s="323"/>
      <c r="W63" s="323"/>
      <c r="X63" s="342"/>
    </row>
    <row r="64" spans="2:24" s="338" customFormat="1" ht="13" customHeight="1" x14ac:dyDescent="0.15">
      <c r="B64" s="323"/>
      <c r="C64" s="323"/>
      <c r="D64" s="339"/>
      <c r="E64" s="323"/>
      <c r="G64" s="323"/>
      <c r="H64" s="323"/>
      <c r="I64" s="323"/>
      <c r="J64" s="323"/>
      <c r="K64" s="323"/>
      <c r="L64" s="323"/>
      <c r="M64" s="323"/>
      <c r="O64" s="323"/>
      <c r="P64" s="323"/>
      <c r="Q64" s="323"/>
      <c r="R64" s="323"/>
      <c r="S64" s="323"/>
      <c r="T64" s="323"/>
      <c r="U64" s="323"/>
      <c r="V64" s="323"/>
      <c r="W64" s="323"/>
      <c r="X64" s="342"/>
    </row>
    <row r="65" spans="2:24" s="338" customFormat="1" ht="13" customHeight="1" x14ac:dyDescent="0.15">
      <c r="B65" s="323"/>
      <c r="C65" s="323"/>
      <c r="D65" s="339"/>
      <c r="E65" s="323"/>
      <c r="G65" s="323"/>
      <c r="H65" s="323"/>
      <c r="I65" s="323"/>
      <c r="J65" s="323"/>
      <c r="K65" s="323"/>
      <c r="L65" s="323"/>
      <c r="M65" s="323"/>
      <c r="O65" s="323"/>
      <c r="P65" s="323"/>
      <c r="Q65" s="323"/>
      <c r="R65" s="323"/>
      <c r="S65" s="323"/>
      <c r="T65" s="323"/>
      <c r="U65" s="323"/>
      <c r="V65" s="323"/>
      <c r="W65" s="323"/>
      <c r="X65" s="342"/>
    </row>
    <row r="66" spans="2:24" s="338" customFormat="1" ht="13" customHeight="1" x14ac:dyDescent="0.15">
      <c r="B66" s="323"/>
      <c r="C66" s="323"/>
      <c r="D66" s="339"/>
      <c r="E66" s="323"/>
      <c r="G66" s="323"/>
      <c r="H66" s="323"/>
      <c r="I66" s="323"/>
      <c r="J66" s="323"/>
      <c r="K66" s="323"/>
      <c r="L66" s="323"/>
      <c r="M66" s="323"/>
      <c r="O66" s="323"/>
      <c r="P66" s="323"/>
      <c r="Q66" s="323"/>
      <c r="R66" s="323"/>
      <c r="S66" s="323"/>
      <c r="T66" s="323"/>
      <c r="U66" s="323"/>
      <c r="V66" s="323"/>
      <c r="W66" s="323"/>
      <c r="X66" s="342"/>
    </row>
    <row r="67" spans="2:24" s="338" customFormat="1" ht="13" customHeight="1" x14ac:dyDescent="0.15">
      <c r="B67" s="323"/>
      <c r="C67" s="323"/>
      <c r="D67" s="339"/>
      <c r="E67" s="323"/>
      <c r="G67" s="323"/>
      <c r="H67" s="323"/>
      <c r="I67" s="323"/>
      <c r="J67" s="323"/>
      <c r="K67" s="323"/>
      <c r="L67" s="323"/>
      <c r="M67" s="323"/>
      <c r="O67" s="323"/>
      <c r="P67" s="323"/>
      <c r="Q67" s="323"/>
      <c r="R67" s="323"/>
      <c r="S67" s="323"/>
      <c r="T67" s="323"/>
      <c r="U67" s="323"/>
      <c r="V67" s="323"/>
      <c r="W67" s="323"/>
      <c r="X67" s="342"/>
    </row>
    <row r="68" spans="2:24" s="338" customFormat="1" ht="13" customHeight="1" x14ac:dyDescent="0.15">
      <c r="B68" s="323"/>
      <c r="C68" s="323"/>
      <c r="D68" s="339"/>
      <c r="E68" s="323"/>
      <c r="G68" s="323"/>
      <c r="H68" s="323"/>
      <c r="I68" s="323"/>
      <c r="J68" s="323"/>
      <c r="K68" s="323"/>
      <c r="L68" s="323"/>
      <c r="M68" s="323"/>
      <c r="O68" s="323"/>
      <c r="P68" s="323"/>
      <c r="Q68" s="323"/>
      <c r="R68" s="323"/>
      <c r="S68" s="323"/>
      <c r="T68" s="323"/>
      <c r="U68" s="323"/>
      <c r="V68" s="323"/>
      <c r="W68" s="323"/>
      <c r="X68" s="342"/>
    </row>
    <row r="69" spans="2:24" s="338" customFormat="1" ht="13" customHeight="1" x14ac:dyDescent="0.15">
      <c r="B69" s="323"/>
      <c r="C69" s="323"/>
      <c r="D69" s="339"/>
      <c r="E69" s="323"/>
      <c r="G69" s="323"/>
      <c r="H69" s="323"/>
      <c r="I69" s="323"/>
      <c r="J69" s="323"/>
      <c r="K69" s="323"/>
      <c r="L69" s="323"/>
      <c r="M69" s="323"/>
      <c r="O69" s="323"/>
      <c r="P69" s="323"/>
      <c r="Q69" s="323"/>
      <c r="R69" s="323"/>
      <c r="S69" s="323"/>
      <c r="T69" s="323"/>
      <c r="U69" s="323"/>
      <c r="V69" s="323"/>
      <c r="W69" s="323"/>
      <c r="X69" s="342"/>
    </row>
    <row r="70" spans="2:24" s="338" customFormat="1" ht="13" customHeight="1" x14ac:dyDescent="0.15">
      <c r="B70" s="323"/>
      <c r="C70" s="323"/>
      <c r="D70" s="339"/>
      <c r="E70" s="323"/>
      <c r="G70" s="323"/>
      <c r="H70" s="323"/>
      <c r="I70" s="323"/>
      <c r="J70" s="323"/>
      <c r="K70" s="323"/>
      <c r="L70" s="323"/>
      <c r="M70" s="323"/>
      <c r="O70" s="323"/>
      <c r="P70" s="323"/>
      <c r="Q70" s="323"/>
      <c r="R70" s="323"/>
      <c r="S70" s="323"/>
      <c r="T70" s="323"/>
      <c r="U70" s="323"/>
      <c r="V70" s="323"/>
      <c r="W70" s="323"/>
      <c r="X70" s="342"/>
    </row>
    <row r="71" spans="2:24" s="338" customFormat="1" ht="13" customHeight="1" x14ac:dyDescent="0.15">
      <c r="B71" s="323"/>
      <c r="C71" s="323"/>
      <c r="D71" s="339"/>
      <c r="E71" s="323"/>
      <c r="G71" s="323"/>
      <c r="H71" s="323"/>
      <c r="I71" s="323"/>
      <c r="J71" s="323"/>
      <c r="K71" s="323"/>
      <c r="L71" s="323"/>
      <c r="M71" s="323"/>
      <c r="O71" s="323"/>
      <c r="P71" s="323"/>
      <c r="Q71" s="323"/>
      <c r="R71" s="323"/>
      <c r="S71" s="323"/>
      <c r="T71" s="323"/>
      <c r="U71" s="323"/>
      <c r="V71" s="323"/>
      <c r="W71" s="323"/>
      <c r="X71" s="342"/>
    </row>
    <row r="72" spans="2:24" s="338" customFormat="1" ht="13" customHeight="1" x14ac:dyDescent="0.15">
      <c r="B72" s="323"/>
      <c r="C72" s="323"/>
      <c r="D72" s="339"/>
      <c r="E72" s="323"/>
      <c r="G72" s="323"/>
      <c r="H72" s="323"/>
      <c r="I72" s="323"/>
      <c r="J72" s="323"/>
      <c r="K72" s="323"/>
      <c r="L72" s="323"/>
      <c r="M72" s="323"/>
      <c r="O72" s="323"/>
      <c r="P72" s="323"/>
      <c r="Q72" s="323"/>
      <c r="R72" s="323"/>
      <c r="S72" s="323"/>
      <c r="T72" s="323"/>
      <c r="U72" s="323"/>
      <c r="V72" s="323"/>
      <c r="W72" s="323"/>
      <c r="X72" s="342"/>
    </row>
    <row r="73" spans="2:24" s="338" customFormat="1" ht="13" customHeight="1" x14ac:dyDescent="0.15">
      <c r="B73" s="323"/>
      <c r="C73" s="323"/>
      <c r="D73" s="339"/>
      <c r="E73" s="323"/>
      <c r="G73" s="323"/>
      <c r="H73" s="323"/>
      <c r="I73" s="323"/>
      <c r="J73" s="323"/>
      <c r="K73" s="323"/>
      <c r="L73" s="323"/>
      <c r="M73" s="323"/>
      <c r="O73" s="323"/>
      <c r="P73" s="323"/>
      <c r="Q73" s="323"/>
      <c r="R73" s="323"/>
      <c r="S73" s="323"/>
      <c r="T73" s="323"/>
      <c r="U73" s="323"/>
      <c r="V73" s="323"/>
      <c r="W73" s="323"/>
      <c r="X73" s="342"/>
    </row>
    <row r="74" spans="2:24" s="338" customFormat="1" ht="13" customHeight="1" x14ac:dyDescent="0.15">
      <c r="B74" s="323"/>
      <c r="C74" s="323"/>
      <c r="D74" s="339"/>
      <c r="E74" s="323"/>
      <c r="G74" s="323"/>
      <c r="H74" s="323"/>
      <c r="I74" s="323"/>
      <c r="J74" s="323"/>
      <c r="K74" s="323"/>
      <c r="L74" s="323"/>
      <c r="M74" s="323"/>
      <c r="O74" s="323"/>
      <c r="P74" s="323"/>
      <c r="Q74" s="323"/>
      <c r="R74" s="323"/>
      <c r="S74" s="323"/>
      <c r="T74" s="323"/>
      <c r="U74" s="323"/>
      <c r="V74" s="323"/>
      <c r="W74" s="323"/>
      <c r="X74" s="342"/>
    </row>
    <row r="75" spans="2:24" s="338" customFormat="1" ht="13" customHeight="1" x14ac:dyDescent="0.15">
      <c r="B75" s="323"/>
      <c r="C75" s="323"/>
      <c r="D75" s="339"/>
      <c r="E75" s="323"/>
      <c r="G75" s="323"/>
      <c r="H75" s="323"/>
      <c r="I75" s="323"/>
      <c r="J75" s="323"/>
      <c r="K75" s="323"/>
      <c r="L75" s="323"/>
      <c r="M75" s="323"/>
      <c r="O75" s="323"/>
      <c r="P75" s="323"/>
      <c r="Q75" s="323"/>
      <c r="R75" s="323"/>
      <c r="S75" s="323"/>
      <c r="T75" s="323"/>
      <c r="U75" s="323"/>
      <c r="V75" s="323"/>
      <c r="W75" s="323"/>
      <c r="X75" s="342"/>
    </row>
    <row r="76" spans="2:24" s="338" customFormat="1" ht="13" customHeight="1" x14ac:dyDescent="0.15">
      <c r="B76" s="323"/>
      <c r="C76" s="323"/>
      <c r="D76" s="339"/>
      <c r="E76" s="323"/>
      <c r="G76" s="323"/>
      <c r="H76" s="323"/>
      <c r="I76" s="323"/>
      <c r="J76" s="323"/>
      <c r="K76" s="323"/>
      <c r="L76" s="323"/>
      <c r="M76" s="323"/>
      <c r="O76" s="323"/>
      <c r="P76" s="323"/>
      <c r="Q76" s="323"/>
      <c r="R76" s="323"/>
      <c r="S76" s="323"/>
      <c r="T76" s="323"/>
      <c r="U76" s="323"/>
      <c r="V76" s="323"/>
      <c r="W76" s="323"/>
      <c r="X76" s="342"/>
    </row>
    <row r="77" spans="2:24" s="338" customFormat="1" ht="13" customHeight="1" x14ac:dyDescent="0.15">
      <c r="B77" s="323"/>
      <c r="C77" s="323"/>
      <c r="D77" s="339"/>
      <c r="E77" s="323"/>
      <c r="G77" s="323"/>
      <c r="H77" s="323"/>
      <c r="I77" s="323"/>
      <c r="J77" s="323"/>
      <c r="K77" s="323"/>
      <c r="L77" s="323"/>
      <c r="M77" s="323"/>
      <c r="O77" s="323"/>
      <c r="P77" s="323"/>
      <c r="Q77" s="323"/>
      <c r="R77" s="323"/>
      <c r="S77" s="323"/>
      <c r="T77" s="323"/>
      <c r="U77" s="323"/>
      <c r="V77" s="323"/>
      <c r="W77" s="323"/>
      <c r="X77" s="342"/>
    </row>
    <row r="78" spans="2:24" s="338" customFormat="1" ht="13" customHeight="1" x14ac:dyDescent="0.15">
      <c r="B78" s="323"/>
      <c r="C78" s="323"/>
      <c r="D78" s="339"/>
      <c r="E78" s="323"/>
      <c r="G78" s="323"/>
      <c r="H78" s="323"/>
      <c r="I78" s="323"/>
      <c r="J78" s="323"/>
      <c r="K78" s="323"/>
      <c r="L78" s="323"/>
      <c r="M78" s="323"/>
      <c r="O78" s="323"/>
      <c r="P78" s="323"/>
      <c r="Q78" s="323"/>
      <c r="R78" s="323"/>
      <c r="S78" s="323"/>
      <c r="T78" s="323"/>
      <c r="U78" s="323"/>
      <c r="V78" s="323"/>
      <c r="W78" s="323"/>
      <c r="X78" s="342"/>
    </row>
    <row r="79" spans="2:24" s="338" customFormat="1" ht="13" customHeight="1" x14ac:dyDescent="0.15">
      <c r="B79" s="323"/>
      <c r="C79" s="323"/>
      <c r="D79" s="339"/>
      <c r="E79" s="323"/>
      <c r="G79" s="323"/>
      <c r="H79" s="323"/>
      <c r="I79" s="323"/>
      <c r="J79" s="323"/>
      <c r="K79" s="323"/>
      <c r="L79" s="323"/>
      <c r="M79" s="323"/>
      <c r="O79" s="323"/>
      <c r="P79" s="323"/>
      <c r="Q79" s="323"/>
      <c r="R79" s="323"/>
      <c r="S79" s="323"/>
      <c r="T79" s="323"/>
      <c r="U79" s="323"/>
      <c r="V79" s="323"/>
      <c r="W79" s="323"/>
      <c r="X79" s="342"/>
    </row>
    <row r="80" spans="2:24" s="338" customFormat="1" ht="13" customHeight="1" x14ac:dyDescent="0.15">
      <c r="B80" s="323"/>
      <c r="C80" s="323"/>
      <c r="D80" s="339"/>
      <c r="E80" s="323"/>
      <c r="G80" s="323"/>
      <c r="H80" s="323"/>
      <c r="I80" s="323"/>
      <c r="J80" s="323"/>
      <c r="K80" s="323"/>
      <c r="L80" s="323"/>
      <c r="M80" s="323"/>
      <c r="O80" s="323"/>
      <c r="P80" s="323"/>
      <c r="Q80" s="323"/>
      <c r="R80" s="323"/>
      <c r="S80" s="323"/>
      <c r="T80" s="323"/>
      <c r="U80" s="323"/>
      <c r="V80" s="323"/>
      <c r="W80" s="323"/>
      <c r="X80" s="342"/>
    </row>
    <row r="81" spans="2:24" s="338" customFormat="1" ht="13" customHeight="1" x14ac:dyDescent="0.15">
      <c r="B81" s="323"/>
      <c r="C81" s="323"/>
      <c r="D81" s="339"/>
      <c r="E81" s="323"/>
      <c r="G81" s="323"/>
      <c r="H81" s="323"/>
      <c r="I81" s="323"/>
      <c r="J81" s="323"/>
      <c r="K81" s="323"/>
      <c r="L81" s="323"/>
      <c r="M81" s="323"/>
      <c r="O81" s="323"/>
      <c r="P81" s="323"/>
      <c r="Q81" s="323"/>
      <c r="R81" s="323"/>
      <c r="S81" s="323"/>
      <c r="T81" s="323"/>
      <c r="U81" s="323"/>
      <c r="V81" s="323"/>
      <c r="W81" s="323"/>
      <c r="X81" s="342"/>
    </row>
    <row r="82" spans="2:24" s="338" customFormat="1" ht="13" customHeight="1" x14ac:dyDescent="0.15">
      <c r="B82" s="323"/>
      <c r="C82" s="323"/>
      <c r="D82" s="339"/>
      <c r="E82" s="323"/>
      <c r="G82" s="323"/>
      <c r="H82" s="323"/>
      <c r="I82" s="323"/>
      <c r="J82" s="323"/>
      <c r="K82" s="323"/>
      <c r="L82" s="323"/>
      <c r="M82" s="323"/>
      <c r="O82" s="323"/>
      <c r="P82" s="323"/>
      <c r="Q82" s="323"/>
      <c r="R82" s="323"/>
      <c r="S82" s="323"/>
      <c r="T82" s="323"/>
      <c r="U82" s="323"/>
      <c r="V82" s="323"/>
      <c r="W82" s="323"/>
      <c r="X82" s="342"/>
    </row>
    <row r="83" spans="2:24" s="338" customFormat="1" ht="13" customHeight="1" x14ac:dyDescent="0.15">
      <c r="B83" s="323"/>
      <c r="C83" s="323"/>
      <c r="D83" s="339"/>
      <c r="E83" s="323"/>
      <c r="G83" s="323"/>
      <c r="H83" s="323"/>
      <c r="I83" s="323"/>
      <c r="J83" s="323"/>
      <c r="K83" s="323"/>
      <c r="L83" s="323"/>
      <c r="M83" s="323"/>
      <c r="O83" s="323"/>
      <c r="P83" s="323"/>
      <c r="Q83" s="323"/>
      <c r="R83" s="323"/>
      <c r="S83" s="323"/>
      <c r="T83" s="323"/>
      <c r="U83" s="323"/>
      <c r="V83" s="323"/>
      <c r="W83" s="323"/>
      <c r="X83" s="342"/>
    </row>
    <row r="84" spans="2:24" s="338" customFormat="1" ht="13" customHeight="1" x14ac:dyDescent="0.15">
      <c r="B84" s="323"/>
      <c r="C84" s="323"/>
      <c r="D84" s="339"/>
      <c r="E84" s="323"/>
      <c r="G84" s="323"/>
      <c r="H84" s="323"/>
      <c r="I84" s="323"/>
      <c r="J84" s="323"/>
      <c r="K84" s="323"/>
      <c r="L84" s="323"/>
      <c r="M84" s="323"/>
      <c r="O84" s="323"/>
      <c r="P84" s="323"/>
      <c r="Q84" s="323"/>
      <c r="R84" s="323"/>
      <c r="S84" s="323"/>
      <c r="T84" s="323"/>
      <c r="U84" s="323"/>
      <c r="V84" s="323"/>
      <c r="W84" s="323"/>
      <c r="X84" s="342"/>
    </row>
    <row r="85" spans="2:24" s="338" customFormat="1" ht="13" customHeight="1" x14ac:dyDescent="0.15">
      <c r="B85" s="323"/>
      <c r="C85" s="323"/>
      <c r="D85" s="339"/>
      <c r="E85" s="323"/>
      <c r="G85" s="323"/>
      <c r="H85" s="323"/>
      <c r="I85" s="323"/>
      <c r="J85" s="323"/>
      <c r="K85" s="323"/>
      <c r="L85" s="323"/>
      <c r="M85" s="323"/>
      <c r="O85" s="323"/>
      <c r="P85" s="323"/>
      <c r="Q85" s="323"/>
      <c r="R85" s="323"/>
      <c r="S85" s="323"/>
      <c r="T85" s="323"/>
      <c r="U85" s="323"/>
      <c r="V85" s="323"/>
      <c r="W85" s="323"/>
      <c r="X85" s="342"/>
    </row>
    <row r="86" spans="2:24" s="338" customFormat="1" ht="13" customHeight="1" x14ac:dyDescent="0.15">
      <c r="B86" s="323"/>
      <c r="C86" s="323"/>
      <c r="D86" s="339"/>
      <c r="E86" s="323"/>
      <c r="G86" s="323"/>
      <c r="H86" s="323"/>
      <c r="I86" s="323"/>
      <c r="J86" s="323"/>
      <c r="K86" s="323"/>
      <c r="L86" s="323"/>
      <c r="M86" s="323"/>
      <c r="O86" s="323"/>
      <c r="P86" s="323"/>
      <c r="Q86" s="323"/>
      <c r="R86" s="323"/>
      <c r="S86" s="323"/>
      <c r="T86" s="323"/>
      <c r="U86" s="323"/>
      <c r="V86" s="323"/>
      <c r="W86" s="323"/>
      <c r="X86" s="342"/>
    </row>
    <row r="87" spans="2:24" s="338" customFormat="1" ht="13" customHeight="1" x14ac:dyDescent="0.15">
      <c r="B87" s="323"/>
      <c r="C87" s="323"/>
      <c r="D87" s="339"/>
      <c r="E87" s="323"/>
      <c r="G87" s="323"/>
      <c r="H87" s="323"/>
      <c r="I87" s="323"/>
      <c r="J87" s="323"/>
      <c r="K87" s="323"/>
      <c r="L87" s="323"/>
      <c r="M87" s="323"/>
      <c r="O87" s="323"/>
      <c r="P87" s="323"/>
      <c r="Q87" s="323"/>
      <c r="R87" s="323"/>
      <c r="S87" s="323"/>
      <c r="T87" s="323"/>
      <c r="U87" s="323"/>
      <c r="V87" s="323"/>
      <c r="W87" s="323"/>
      <c r="X87" s="342"/>
    </row>
    <row r="88" spans="2:24" s="338" customFormat="1" ht="13" customHeight="1" x14ac:dyDescent="0.15">
      <c r="B88" s="323"/>
      <c r="C88" s="323"/>
      <c r="D88" s="339"/>
      <c r="E88" s="323"/>
      <c r="G88" s="323"/>
      <c r="H88" s="323"/>
      <c r="I88" s="323"/>
      <c r="J88" s="323"/>
      <c r="K88" s="323"/>
      <c r="L88" s="323"/>
      <c r="M88" s="323"/>
      <c r="O88" s="323"/>
      <c r="P88" s="323"/>
      <c r="Q88" s="323"/>
      <c r="R88" s="323"/>
      <c r="S88" s="323"/>
      <c r="T88" s="323"/>
      <c r="U88" s="323"/>
      <c r="V88" s="323"/>
      <c r="W88" s="323"/>
      <c r="X88" s="342"/>
    </row>
    <row r="89" spans="2:24" s="338" customFormat="1" ht="13" customHeight="1" x14ac:dyDescent="0.15">
      <c r="B89" s="323"/>
      <c r="C89" s="323"/>
      <c r="D89" s="339"/>
      <c r="E89" s="323"/>
      <c r="G89" s="323"/>
      <c r="H89" s="323"/>
      <c r="I89" s="323"/>
      <c r="J89" s="323"/>
      <c r="K89" s="323"/>
      <c r="L89" s="323"/>
      <c r="M89" s="323"/>
      <c r="O89" s="323"/>
      <c r="P89" s="323"/>
      <c r="Q89" s="323"/>
      <c r="R89" s="323"/>
      <c r="S89" s="323"/>
      <c r="T89" s="323"/>
      <c r="U89" s="323"/>
      <c r="V89" s="323"/>
      <c r="W89" s="323"/>
      <c r="X89" s="342"/>
    </row>
    <row r="90" spans="2:24" s="338" customFormat="1" ht="13" customHeight="1" x14ac:dyDescent="0.15">
      <c r="B90" s="323"/>
      <c r="C90" s="323"/>
      <c r="D90" s="339"/>
      <c r="E90" s="323"/>
      <c r="G90" s="323"/>
      <c r="H90" s="323"/>
      <c r="I90" s="323"/>
      <c r="J90" s="323"/>
      <c r="K90" s="323"/>
      <c r="L90" s="323"/>
      <c r="M90" s="323"/>
      <c r="O90" s="323"/>
      <c r="P90" s="323"/>
      <c r="Q90" s="323"/>
      <c r="R90" s="323"/>
      <c r="S90" s="323"/>
      <c r="T90" s="323"/>
      <c r="U90" s="323"/>
      <c r="V90" s="323"/>
      <c r="W90" s="323"/>
      <c r="X90" s="342"/>
    </row>
    <row r="91" spans="2:24" s="338" customFormat="1" ht="13" customHeight="1" x14ac:dyDescent="0.15">
      <c r="B91" s="323"/>
      <c r="C91" s="323"/>
      <c r="D91" s="339"/>
      <c r="E91" s="323"/>
      <c r="G91" s="323"/>
      <c r="H91" s="323"/>
      <c r="I91" s="323"/>
      <c r="J91" s="323"/>
      <c r="K91" s="323"/>
      <c r="L91" s="323"/>
      <c r="M91" s="323"/>
      <c r="O91" s="323"/>
      <c r="P91" s="323"/>
      <c r="Q91" s="323"/>
      <c r="R91" s="323"/>
      <c r="S91" s="323"/>
      <c r="T91" s="323"/>
      <c r="U91" s="323"/>
      <c r="V91" s="323"/>
      <c r="W91" s="323"/>
      <c r="X91" s="342"/>
    </row>
    <row r="92" spans="2:24" s="338" customFormat="1" ht="13" customHeight="1" x14ac:dyDescent="0.15">
      <c r="B92" s="323"/>
      <c r="C92" s="323"/>
      <c r="D92" s="339"/>
      <c r="E92" s="323"/>
      <c r="G92" s="323"/>
      <c r="H92" s="323"/>
      <c r="I92" s="323"/>
      <c r="J92" s="323"/>
      <c r="K92" s="323"/>
      <c r="L92" s="323"/>
      <c r="M92" s="323"/>
      <c r="O92" s="323"/>
      <c r="P92" s="323"/>
      <c r="Q92" s="323"/>
      <c r="R92" s="323"/>
      <c r="S92" s="323"/>
      <c r="T92" s="323"/>
      <c r="U92" s="323"/>
      <c r="V92" s="323"/>
      <c r="W92" s="323"/>
      <c r="X92" s="342"/>
    </row>
    <row r="93" spans="2:24" s="338" customFormat="1" ht="13" customHeight="1" x14ac:dyDescent="0.15">
      <c r="B93" s="323"/>
      <c r="C93" s="323"/>
      <c r="D93" s="339"/>
      <c r="E93" s="323"/>
      <c r="G93" s="323"/>
      <c r="H93" s="323"/>
      <c r="I93" s="323"/>
      <c r="J93" s="323"/>
      <c r="K93" s="323"/>
      <c r="L93" s="323"/>
      <c r="M93" s="323"/>
      <c r="O93" s="323"/>
      <c r="P93" s="323"/>
      <c r="Q93" s="323"/>
      <c r="R93" s="323"/>
      <c r="S93" s="323"/>
      <c r="T93" s="323"/>
      <c r="U93" s="323"/>
      <c r="V93" s="323"/>
      <c r="W93" s="323"/>
      <c r="X93" s="342"/>
    </row>
    <row r="94" spans="2:24" s="338" customFormat="1" ht="13" customHeight="1" x14ac:dyDescent="0.15">
      <c r="B94" s="323"/>
      <c r="C94" s="323"/>
      <c r="D94" s="339"/>
      <c r="E94" s="323"/>
      <c r="G94" s="323"/>
      <c r="H94" s="323"/>
      <c r="I94" s="323"/>
      <c r="J94" s="323"/>
      <c r="K94" s="323"/>
      <c r="L94" s="323"/>
      <c r="M94" s="323"/>
      <c r="O94" s="323"/>
      <c r="P94" s="323"/>
      <c r="Q94" s="323"/>
      <c r="R94" s="323"/>
      <c r="S94" s="323"/>
      <c r="T94" s="323"/>
      <c r="U94" s="323"/>
      <c r="V94" s="323"/>
      <c r="W94" s="323"/>
      <c r="X94" s="342"/>
    </row>
    <row r="95" spans="2:24" s="338" customFormat="1" ht="13" customHeight="1" x14ac:dyDescent="0.15">
      <c r="B95" s="323"/>
      <c r="C95" s="323"/>
      <c r="D95" s="339"/>
      <c r="E95" s="323"/>
      <c r="G95" s="323"/>
      <c r="H95" s="323"/>
      <c r="I95" s="323"/>
      <c r="J95" s="323"/>
      <c r="K95" s="323"/>
      <c r="L95" s="323"/>
      <c r="M95" s="323"/>
      <c r="O95" s="323"/>
      <c r="P95" s="323"/>
      <c r="Q95" s="323"/>
      <c r="R95" s="323"/>
      <c r="S95" s="323"/>
      <c r="T95" s="323"/>
      <c r="U95" s="323"/>
      <c r="V95" s="323"/>
      <c r="W95" s="323"/>
      <c r="X95" s="342"/>
    </row>
    <row r="96" spans="2:24" s="338" customFormat="1" ht="13" customHeight="1" x14ac:dyDescent="0.15">
      <c r="B96" s="323"/>
      <c r="C96" s="323"/>
      <c r="D96" s="339"/>
      <c r="E96" s="323"/>
      <c r="G96" s="323"/>
      <c r="H96" s="323"/>
      <c r="I96" s="323"/>
      <c r="J96" s="323"/>
      <c r="K96" s="323"/>
      <c r="L96" s="323"/>
      <c r="M96" s="323"/>
      <c r="O96" s="323"/>
      <c r="P96" s="323"/>
      <c r="Q96" s="323"/>
      <c r="R96" s="323"/>
      <c r="S96" s="323"/>
      <c r="T96" s="323"/>
      <c r="U96" s="323"/>
      <c r="V96" s="323"/>
      <c r="W96" s="323"/>
      <c r="X96" s="342"/>
    </row>
    <row r="97" spans="2:24" s="338" customFormat="1" ht="13" customHeight="1" x14ac:dyDescent="0.15">
      <c r="B97" s="323"/>
      <c r="C97" s="323"/>
      <c r="D97" s="339"/>
      <c r="E97" s="323"/>
      <c r="G97" s="323"/>
      <c r="H97" s="323"/>
      <c r="I97" s="323"/>
      <c r="J97" s="323"/>
      <c r="K97" s="323"/>
      <c r="L97" s="323"/>
      <c r="M97" s="323"/>
      <c r="O97" s="323"/>
      <c r="P97" s="323"/>
      <c r="Q97" s="323"/>
      <c r="R97" s="323"/>
      <c r="S97" s="323"/>
      <c r="T97" s="323"/>
      <c r="U97" s="323"/>
      <c r="V97" s="323"/>
      <c r="W97" s="323"/>
      <c r="X97" s="342"/>
    </row>
    <row r="98" spans="2:24" s="338" customFormat="1" ht="13" customHeight="1" x14ac:dyDescent="0.15">
      <c r="B98" s="323"/>
      <c r="C98" s="323"/>
      <c r="D98" s="339"/>
      <c r="E98" s="323"/>
      <c r="G98" s="323"/>
      <c r="H98" s="323"/>
      <c r="I98" s="323"/>
      <c r="J98" s="323"/>
      <c r="K98" s="323"/>
      <c r="L98" s="323"/>
      <c r="M98" s="323"/>
      <c r="O98" s="323"/>
      <c r="P98" s="323"/>
      <c r="Q98" s="323"/>
      <c r="R98" s="323"/>
      <c r="S98" s="323"/>
      <c r="T98" s="323"/>
      <c r="U98" s="323"/>
      <c r="V98" s="323"/>
      <c r="W98" s="323"/>
      <c r="X98" s="342"/>
    </row>
    <row r="99" spans="2:24" s="338" customFormat="1" ht="13" customHeight="1" x14ac:dyDescent="0.15">
      <c r="B99" s="323"/>
      <c r="C99" s="323"/>
      <c r="D99" s="339"/>
      <c r="E99" s="323"/>
      <c r="G99" s="323"/>
      <c r="H99" s="323"/>
      <c r="I99" s="323"/>
      <c r="J99" s="323"/>
      <c r="K99" s="323"/>
      <c r="L99" s="323"/>
      <c r="M99" s="323"/>
      <c r="O99" s="323"/>
      <c r="P99" s="323"/>
      <c r="Q99" s="323"/>
      <c r="R99" s="323"/>
      <c r="S99" s="323"/>
      <c r="T99" s="323"/>
      <c r="U99" s="323"/>
      <c r="V99" s="323"/>
      <c r="W99" s="323"/>
      <c r="X99" s="342"/>
    </row>
    <row r="100" spans="2:24" s="338" customFormat="1" ht="13" customHeight="1" x14ac:dyDescent="0.15">
      <c r="B100" s="323"/>
      <c r="C100" s="323"/>
      <c r="D100" s="339"/>
      <c r="E100" s="323"/>
      <c r="G100" s="323"/>
      <c r="H100" s="323"/>
      <c r="I100" s="323"/>
      <c r="J100" s="323"/>
      <c r="K100" s="323"/>
      <c r="L100" s="323"/>
      <c r="M100" s="323"/>
      <c r="O100" s="323"/>
      <c r="P100" s="323"/>
      <c r="Q100" s="323"/>
      <c r="R100" s="323"/>
      <c r="S100" s="323"/>
      <c r="T100" s="323"/>
      <c r="U100" s="323"/>
      <c r="V100" s="323"/>
      <c r="W100" s="323"/>
      <c r="X100" s="342"/>
    </row>
    <row r="101" spans="2:24" s="338" customFormat="1" ht="13" customHeight="1" x14ac:dyDescent="0.15">
      <c r="B101" s="323"/>
      <c r="C101" s="323"/>
      <c r="D101" s="339"/>
      <c r="E101" s="323"/>
      <c r="G101" s="323"/>
      <c r="H101" s="323"/>
      <c r="I101" s="323"/>
      <c r="J101" s="323"/>
      <c r="K101" s="323"/>
      <c r="L101" s="323"/>
      <c r="M101" s="323"/>
      <c r="O101" s="323"/>
      <c r="P101" s="323"/>
      <c r="Q101" s="323"/>
      <c r="R101" s="323"/>
      <c r="S101" s="323"/>
      <c r="T101" s="323"/>
      <c r="U101" s="323"/>
      <c r="V101" s="323"/>
      <c r="W101" s="323"/>
      <c r="X101" s="342"/>
    </row>
    <row r="102" spans="2:24" s="338" customFormat="1" ht="13" customHeight="1" x14ac:dyDescent="0.15">
      <c r="B102" s="323"/>
      <c r="C102" s="323"/>
      <c r="D102" s="339"/>
      <c r="E102" s="323"/>
      <c r="G102" s="323"/>
      <c r="H102" s="323"/>
      <c r="I102" s="323"/>
      <c r="J102" s="323"/>
      <c r="K102" s="323"/>
      <c r="L102" s="323"/>
      <c r="M102" s="323"/>
      <c r="O102" s="323"/>
      <c r="P102" s="323"/>
      <c r="Q102" s="323"/>
      <c r="R102" s="323"/>
      <c r="S102" s="323"/>
      <c r="T102" s="323"/>
      <c r="U102" s="323"/>
      <c r="V102" s="323"/>
      <c r="W102" s="323"/>
      <c r="X102" s="342"/>
    </row>
    <row r="103" spans="2:24" s="338" customFormat="1" ht="13" customHeight="1" x14ac:dyDescent="0.15">
      <c r="B103" s="323"/>
      <c r="C103" s="323"/>
      <c r="D103" s="339"/>
      <c r="E103" s="323"/>
      <c r="G103" s="323"/>
      <c r="H103" s="323"/>
      <c r="I103" s="323"/>
      <c r="J103" s="323"/>
      <c r="K103" s="323"/>
      <c r="L103" s="323"/>
      <c r="M103" s="323"/>
      <c r="O103" s="323"/>
      <c r="P103" s="323"/>
      <c r="Q103" s="323"/>
      <c r="R103" s="323"/>
      <c r="S103" s="323"/>
      <c r="T103" s="323"/>
      <c r="U103" s="323"/>
      <c r="V103" s="323"/>
      <c r="W103" s="323"/>
      <c r="X103" s="342"/>
    </row>
    <row r="104" spans="2:24" s="338" customFormat="1" ht="13" customHeight="1" x14ac:dyDescent="0.15">
      <c r="B104" s="323"/>
      <c r="C104" s="323"/>
      <c r="D104" s="339"/>
      <c r="E104" s="323"/>
      <c r="G104" s="323"/>
      <c r="H104" s="323"/>
      <c r="I104" s="323"/>
      <c r="J104" s="323"/>
      <c r="K104" s="323"/>
      <c r="L104" s="323"/>
      <c r="M104" s="323"/>
      <c r="O104" s="323"/>
      <c r="P104" s="323"/>
      <c r="Q104" s="323"/>
      <c r="R104" s="323"/>
      <c r="S104" s="323"/>
      <c r="T104" s="323"/>
      <c r="U104" s="323"/>
      <c r="V104" s="323"/>
      <c r="W104" s="323"/>
      <c r="X104" s="342"/>
    </row>
    <row r="105" spans="2:24" s="338" customFormat="1" ht="13" customHeight="1" x14ac:dyDescent="0.15">
      <c r="B105" s="323"/>
      <c r="C105" s="323"/>
      <c r="D105" s="339"/>
      <c r="E105" s="323"/>
      <c r="G105" s="323"/>
      <c r="H105" s="323"/>
      <c r="I105" s="323"/>
      <c r="J105" s="323"/>
      <c r="K105" s="323"/>
      <c r="L105" s="323"/>
      <c r="M105" s="323"/>
      <c r="O105" s="323"/>
      <c r="P105" s="323"/>
      <c r="Q105" s="323"/>
      <c r="R105" s="323"/>
      <c r="S105" s="323"/>
      <c r="T105" s="323"/>
      <c r="U105" s="323"/>
      <c r="V105" s="323"/>
      <c r="W105" s="323"/>
      <c r="X105" s="342"/>
    </row>
    <row r="106" spans="2:24" s="338" customFormat="1" ht="13" customHeight="1" x14ac:dyDescent="0.15">
      <c r="B106" s="323"/>
      <c r="C106" s="323"/>
      <c r="D106" s="339"/>
      <c r="E106" s="323"/>
      <c r="G106" s="323"/>
      <c r="H106" s="323"/>
      <c r="I106" s="323"/>
      <c r="J106" s="323"/>
      <c r="K106" s="323"/>
      <c r="L106" s="323"/>
      <c r="M106" s="323"/>
      <c r="O106" s="323"/>
      <c r="P106" s="323"/>
      <c r="Q106" s="323"/>
      <c r="R106" s="323"/>
      <c r="S106" s="323"/>
      <c r="T106" s="323"/>
      <c r="U106" s="323"/>
      <c r="V106" s="323"/>
      <c r="W106" s="323"/>
      <c r="X106" s="342"/>
    </row>
    <row r="107" spans="2:24" s="338" customFormat="1" ht="13" customHeight="1" x14ac:dyDescent="0.15">
      <c r="B107" s="323"/>
      <c r="C107" s="323"/>
      <c r="D107" s="339"/>
      <c r="E107" s="323"/>
      <c r="G107" s="323"/>
      <c r="H107" s="323"/>
      <c r="I107" s="323"/>
      <c r="J107" s="323"/>
      <c r="K107" s="323"/>
      <c r="L107" s="323"/>
      <c r="M107" s="323"/>
      <c r="O107" s="323"/>
      <c r="P107" s="323"/>
      <c r="Q107" s="323"/>
      <c r="R107" s="323"/>
      <c r="S107" s="323"/>
      <c r="T107" s="323"/>
      <c r="U107" s="323"/>
      <c r="V107" s="323"/>
      <c r="W107" s="323"/>
      <c r="X107" s="342"/>
    </row>
    <row r="108" spans="2:24" s="338" customFormat="1" ht="13" customHeight="1" x14ac:dyDescent="0.15">
      <c r="B108" s="323"/>
      <c r="C108" s="323"/>
      <c r="D108" s="339"/>
      <c r="E108" s="323"/>
      <c r="G108" s="323"/>
      <c r="H108" s="323"/>
      <c r="I108" s="323"/>
      <c r="J108" s="323"/>
      <c r="K108" s="323"/>
      <c r="L108" s="323"/>
      <c r="M108" s="323"/>
      <c r="O108" s="323"/>
      <c r="P108" s="323"/>
      <c r="Q108" s="323"/>
      <c r="R108" s="323"/>
      <c r="S108" s="323"/>
      <c r="T108" s="323"/>
      <c r="U108" s="323"/>
      <c r="V108" s="323"/>
      <c r="W108" s="323"/>
      <c r="X108" s="342"/>
    </row>
    <row r="109" spans="2:24" s="338" customFormat="1" ht="13" customHeight="1" x14ac:dyDescent="0.15">
      <c r="B109" s="323"/>
      <c r="C109" s="323"/>
      <c r="D109" s="339"/>
      <c r="E109" s="323"/>
      <c r="G109" s="323"/>
      <c r="H109" s="323"/>
      <c r="I109" s="323"/>
      <c r="J109" s="323"/>
      <c r="K109" s="323"/>
      <c r="L109" s="323"/>
      <c r="M109" s="323"/>
      <c r="O109" s="323"/>
      <c r="P109" s="323"/>
      <c r="Q109" s="323"/>
      <c r="R109" s="323"/>
      <c r="S109" s="323"/>
      <c r="T109" s="323"/>
      <c r="U109" s="323"/>
      <c r="V109" s="323"/>
      <c r="W109" s="323"/>
      <c r="X109" s="342"/>
    </row>
    <row r="110" spans="2:24" s="338" customFormat="1" ht="13" customHeight="1" x14ac:dyDescent="0.15">
      <c r="B110" s="323"/>
      <c r="C110" s="323"/>
      <c r="D110" s="339"/>
      <c r="E110" s="323"/>
      <c r="G110" s="323"/>
      <c r="H110" s="323"/>
      <c r="I110" s="323"/>
      <c r="J110" s="323"/>
      <c r="K110" s="323"/>
      <c r="L110" s="323"/>
      <c r="M110" s="323"/>
      <c r="O110" s="323"/>
      <c r="P110" s="323"/>
      <c r="Q110" s="323"/>
      <c r="R110" s="323"/>
      <c r="S110" s="323"/>
      <c r="T110" s="323"/>
      <c r="U110" s="323"/>
      <c r="V110" s="323"/>
      <c r="W110" s="323"/>
      <c r="X110" s="342"/>
    </row>
    <row r="111" spans="2:24" s="338" customFormat="1" ht="13" customHeight="1" x14ac:dyDescent="0.15">
      <c r="B111" s="323"/>
      <c r="C111" s="323"/>
      <c r="D111" s="339"/>
      <c r="E111" s="323"/>
      <c r="G111" s="323"/>
      <c r="H111" s="323"/>
      <c r="I111" s="323"/>
      <c r="J111" s="323"/>
      <c r="K111" s="323"/>
      <c r="L111" s="323"/>
      <c r="M111" s="323"/>
      <c r="O111" s="323"/>
      <c r="P111" s="323"/>
      <c r="Q111" s="323"/>
      <c r="R111" s="323"/>
      <c r="S111" s="323"/>
      <c r="T111" s="323"/>
      <c r="U111" s="323"/>
      <c r="V111" s="323"/>
      <c r="W111" s="323"/>
      <c r="X111" s="342"/>
    </row>
    <row r="112" spans="2:24" s="338" customFormat="1" ht="13" customHeight="1" x14ac:dyDescent="0.15">
      <c r="B112" s="323"/>
      <c r="C112" s="323"/>
      <c r="D112" s="339"/>
      <c r="E112" s="323"/>
      <c r="G112" s="323"/>
      <c r="H112" s="323"/>
      <c r="I112" s="323"/>
      <c r="J112" s="323"/>
      <c r="K112" s="323"/>
      <c r="L112" s="323"/>
      <c r="M112" s="323"/>
      <c r="O112" s="323"/>
      <c r="P112" s="323"/>
      <c r="Q112" s="323"/>
      <c r="R112" s="323"/>
      <c r="S112" s="323"/>
      <c r="T112" s="323"/>
      <c r="U112" s="323"/>
      <c r="V112" s="323"/>
      <c r="W112" s="323"/>
      <c r="X112" s="342"/>
    </row>
    <row r="113" spans="2:24" s="338" customFormat="1" ht="13" customHeight="1" x14ac:dyDescent="0.15">
      <c r="B113" s="323"/>
      <c r="C113" s="323"/>
      <c r="D113" s="339"/>
      <c r="E113" s="323"/>
      <c r="G113" s="323"/>
      <c r="H113" s="323"/>
      <c r="I113" s="323"/>
      <c r="J113" s="323"/>
      <c r="K113" s="323"/>
      <c r="L113" s="323"/>
      <c r="M113" s="323"/>
      <c r="O113" s="323"/>
      <c r="P113" s="323"/>
      <c r="Q113" s="323"/>
      <c r="R113" s="323"/>
      <c r="S113" s="323"/>
      <c r="T113" s="323"/>
      <c r="U113" s="323"/>
      <c r="V113" s="323"/>
      <c r="W113" s="323"/>
      <c r="X113" s="342"/>
    </row>
    <row r="114" spans="2:24" s="338" customFormat="1" ht="13" customHeight="1" x14ac:dyDescent="0.15">
      <c r="B114" s="323"/>
      <c r="C114" s="323"/>
      <c r="D114" s="339"/>
      <c r="E114" s="323"/>
      <c r="G114" s="323"/>
      <c r="H114" s="323"/>
      <c r="I114" s="323"/>
      <c r="J114" s="323"/>
      <c r="K114" s="323"/>
      <c r="L114" s="323"/>
      <c r="M114" s="323"/>
      <c r="O114" s="323"/>
      <c r="P114" s="323"/>
      <c r="Q114" s="323"/>
      <c r="R114" s="323"/>
      <c r="S114" s="323"/>
      <c r="T114" s="323"/>
      <c r="U114" s="323"/>
      <c r="V114" s="323"/>
      <c r="W114" s="323"/>
      <c r="X114" s="342"/>
    </row>
    <row r="115" spans="2:24" s="338" customFormat="1" ht="13" customHeight="1" x14ac:dyDescent="0.15">
      <c r="B115" s="323"/>
      <c r="C115" s="323"/>
      <c r="D115" s="339"/>
      <c r="E115" s="323"/>
      <c r="G115" s="323"/>
      <c r="H115" s="323"/>
      <c r="I115" s="323"/>
      <c r="J115" s="323"/>
      <c r="K115" s="323"/>
      <c r="L115" s="323"/>
      <c r="M115" s="323"/>
      <c r="O115" s="323"/>
      <c r="P115" s="323"/>
      <c r="Q115" s="323"/>
      <c r="R115" s="323"/>
      <c r="S115" s="323"/>
      <c r="T115" s="323"/>
      <c r="U115" s="323"/>
      <c r="V115" s="323"/>
      <c r="W115" s="323"/>
      <c r="X115" s="342"/>
    </row>
    <row r="116" spans="2:24" s="338" customFormat="1" ht="13" customHeight="1" x14ac:dyDescent="0.15">
      <c r="B116" s="323"/>
      <c r="C116" s="323"/>
      <c r="D116" s="339"/>
      <c r="E116" s="323"/>
      <c r="G116" s="323"/>
      <c r="H116" s="323"/>
      <c r="I116" s="323"/>
      <c r="J116" s="323"/>
      <c r="K116" s="323"/>
      <c r="L116" s="323"/>
      <c r="M116" s="323"/>
      <c r="O116" s="323"/>
      <c r="P116" s="323"/>
      <c r="Q116" s="323"/>
      <c r="R116" s="323"/>
      <c r="S116" s="323"/>
      <c r="T116" s="323"/>
      <c r="U116" s="323"/>
      <c r="V116" s="323"/>
      <c r="W116" s="323"/>
      <c r="X116" s="342"/>
    </row>
    <row r="117" spans="2:24" s="338" customFormat="1" ht="13" customHeight="1" x14ac:dyDescent="0.15">
      <c r="B117" s="323"/>
      <c r="C117" s="323"/>
      <c r="D117" s="339"/>
      <c r="E117" s="323"/>
      <c r="G117" s="323"/>
      <c r="H117" s="323"/>
      <c r="I117" s="323"/>
      <c r="J117" s="323"/>
      <c r="K117" s="323"/>
      <c r="L117" s="323"/>
      <c r="M117" s="323"/>
      <c r="O117" s="323"/>
      <c r="P117" s="323"/>
      <c r="Q117" s="323"/>
      <c r="R117" s="323"/>
      <c r="S117" s="323"/>
      <c r="T117" s="323"/>
      <c r="U117" s="323"/>
      <c r="V117" s="323"/>
      <c r="W117" s="323"/>
      <c r="X117" s="342"/>
    </row>
    <row r="118" spans="2:24" s="338" customFormat="1" ht="13" customHeight="1" x14ac:dyDescent="0.15">
      <c r="B118" s="323"/>
      <c r="C118" s="323"/>
      <c r="D118" s="339"/>
      <c r="E118" s="323"/>
      <c r="G118" s="323"/>
      <c r="H118" s="323"/>
      <c r="I118" s="323"/>
      <c r="J118" s="323"/>
      <c r="K118" s="323"/>
      <c r="L118" s="323"/>
      <c r="M118" s="323"/>
      <c r="O118" s="323"/>
      <c r="P118" s="323"/>
      <c r="Q118" s="323"/>
      <c r="R118" s="323"/>
      <c r="S118" s="323"/>
      <c r="T118" s="323"/>
      <c r="U118" s="323"/>
      <c r="V118" s="323"/>
      <c r="W118" s="323"/>
      <c r="X118" s="342"/>
    </row>
    <row r="119" spans="2:24" s="338" customFormat="1" ht="13" customHeight="1" x14ac:dyDescent="0.15">
      <c r="B119" s="323"/>
      <c r="C119" s="323"/>
      <c r="D119" s="339"/>
      <c r="E119" s="323"/>
      <c r="G119" s="323"/>
      <c r="H119" s="323"/>
      <c r="I119" s="323"/>
      <c r="J119" s="323"/>
      <c r="K119" s="323"/>
      <c r="L119" s="323"/>
      <c r="M119" s="323"/>
      <c r="O119" s="323"/>
      <c r="P119" s="323"/>
      <c r="Q119" s="323"/>
      <c r="R119" s="323"/>
      <c r="S119" s="323"/>
      <c r="T119" s="323"/>
      <c r="U119" s="323"/>
      <c r="V119" s="323"/>
      <c r="W119" s="323"/>
      <c r="X119" s="342"/>
    </row>
    <row r="120" spans="2:24" s="338" customFormat="1" ht="13" customHeight="1" x14ac:dyDescent="0.15">
      <c r="B120" s="323"/>
      <c r="C120" s="323"/>
      <c r="D120" s="339"/>
      <c r="E120" s="323"/>
      <c r="G120" s="323"/>
      <c r="H120" s="323"/>
      <c r="I120" s="323"/>
      <c r="J120" s="323"/>
      <c r="K120" s="323"/>
      <c r="L120" s="323"/>
      <c r="M120" s="323"/>
      <c r="O120" s="323"/>
      <c r="P120" s="323"/>
      <c r="Q120" s="323"/>
      <c r="R120" s="323"/>
      <c r="S120" s="323"/>
      <c r="T120" s="323"/>
      <c r="U120" s="323"/>
      <c r="V120" s="323"/>
      <c r="W120" s="323"/>
      <c r="X120" s="342"/>
    </row>
    <row r="121" spans="2:24" s="338" customFormat="1" ht="13" customHeight="1" x14ac:dyDescent="0.15">
      <c r="B121" s="323"/>
      <c r="C121" s="323"/>
      <c r="D121" s="339"/>
      <c r="E121" s="323"/>
      <c r="G121" s="323"/>
      <c r="H121" s="323"/>
      <c r="I121" s="323"/>
      <c r="J121" s="323"/>
      <c r="K121" s="323"/>
      <c r="L121" s="323"/>
      <c r="M121" s="323"/>
      <c r="O121" s="323"/>
      <c r="P121" s="323"/>
      <c r="Q121" s="323"/>
      <c r="R121" s="323"/>
      <c r="S121" s="323"/>
      <c r="T121" s="323"/>
      <c r="U121" s="323"/>
      <c r="V121" s="323"/>
      <c r="W121" s="323"/>
      <c r="X121" s="342"/>
    </row>
    <row r="122" spans="2:24" s="338" customFormat="1" ht="13" customHeight="1" x14ac:dyDescent="0.15">
      <c r="B122" s="323"/>
      <c r="C122" s="323"/>
      <c r="D122" s="339"/>
      <c r="E122" s="323"/>
      <c r="G122" s="323"/>
      <c r="H122" s="323"/>
      <c r="I122" s="323"/>
      <c r="J122" s="323"/>
      <c r="K122" s="323"/>
      <c r="L122" s="323"/>
      <c r="M122" s="323"/>
      <c r="O122" s="323"/>
      <c r="P122" s="323"/>
      <c r="Q122" s="323"/>
      <c r="R122" s="323"/>
      <c r="S122" s="323"/>
      <c r="T122" s="323"/>
      <c r="U122" s="323"/>
      <c r="V122" s="323"/>
      <c r="W122" s="323"/>
      <c r="X122" s="342"/>
    </row>
    <row r="123" spans="2:24" s="338" customFormat="1" ht="13" customHeight="1" x14ac:dyDescent="0.15">
      <c r="B123" s="323"/>
      <c r="C123" s="323"/>
      <c r="D123" s="339"/>
      <c r="E123" s="323"/>
      <c r="G123" s="323"/>
      <c r="H123" s="323"/>
      <c r="I123" s="323"/>
      <c r="J123" s="323"/>
      <c r="K123" s="323"/>
      <c r="L123" s="323"/>
      <c r="M123" s="323"/>
      <c r="O123" s="323"/>
      <c r="P123" s="323"/>
      <c r="Q123" s="323"/>
      <c r="R123" s="323"/>
      <c r="S123" s="323"/>
      <c r="T123" s="323"/>
      <c r="U123" s="323"/>
      <c r="V123" s="323"/>
      <c r="W123" s="323"/>
      <c r="X123" s="342"/>
    </row>
    <row r="124" spans="2:24" s="338" customFormat="1" ht="13" customHeight="1" x14ac:dyDescent="0.15">
      <c r="B124" s="323"/>
      <c r="C124" s="323"/>
      <c r="D124" s="339"/>
      <c r="E124" s="323"/>
      <c r="G124" s="323"/>
      <c r="H124" s="323"/>
      <c r="I124" s="323"/>
      <c r="J124" s="323"/>
      <c r="K124" s="323"/>
      <c r="L124" s="323"/>
      <c r="M124" s="323"/>
      <c r="O124" s="323"/>
      <c r="P124" s="323"/>
      <c r="Q124" s="323"/>
      <c r="R124" s="323"/>
      <c r="S124" s="323"/>
      <c r="T124" s="323"/>
      <c r="U124" s="323"/>
      <c r="V124" s="323"/>
      <c r="W124" s="323"/>
      <c r="X124" s="342"/>
    </row>
    <row r="125" spans="2:24" s="338" customFormat="1" ht="13" customHeight="1" x14ac:dyDescent="0.15">
      <c r="B125" s="323"/>
      <c r="C125" s="323"/>
      <c r="D125" s="339"/>
      <c r="E125" s="323"/>
      <c r="G125" s="323"/>
      <c r="H125" s="323"/>
      <c r="I125" s="323"/>
      <c r="J125" s="323"/>
      <c r="K125" s="323"/>
      <c r="L125" s="323"/>
      <c r="M125" s="323"/>
      <c r="O125" s="323"/>
      <c r="P125" s="323"/>
      <c r="Q125" s="323"/>
      <c r="R125" s="323"/>
      <c r="S125" s="323"/>
      <c r="T125" s="323"/>
      <c r="U125" s="323"/>
      <c r="V125" s="323"/>
      <c r="W125" s="323"/>
      <c r="X125" s="342"/>
    </row>
    <row r="126" spans="2:24" s="338" customFormat="1" ht="13" customHeight="1" x14ac:dyDescent="0.15">
      <c r="B126" s="323"/>
      <c r="C126" s="323"/>
      <c r="D126" s="339"/>
      <c r="E126" s="323"/>
      <c r="G126" s="323"/>
      <c r="H126" s="323"/>
      <c r="I126" s="323"/>
      <c r="J126" s="323"/>
      <c r="K126" s="323"/>
      <c r="L126" s="323"/>
      <c r="M126" s="323"/>
      <c r="O126" s="323"/>
      <c r="P126" s="323"/>
      <c r="Q126" s="323"/>
      <c r="R126" s="323"/>
      <c r="S126" s="323"/>
      <c r="T126" s="323"/>
      <c r="U126" s="323"/>
      <c r="V126" s="323"/>
      <c r="W126" s="323"/>
      <c r="X126" s="342"/>
    </row>
    <row r="127" spans="2:24" s="338" customFormat="1" ht="13" customHeight="1" x14ac:dyDescent="0.15">
      <c r="B127" s="323"/>
      <c r="C127" s="323"/>
      <c r="D127" s="339"/>
      <c r="E127" s="323"/>
      <c r="G127" s="323"/>
      <c r="H127" s="323"/>
      <c r="I127" s="323"/>
      <c r="J127" s="323"/>
      <c r="K127" s="323"/>
      <c r="L127" s="323"/>
      <c r="M127" s="323"/>
      <c r="O127" s="323"/>
      <c r="P127" s="323"/>
      <c r="Q127" s="323"/>
      <c r="R127" s="323"/>
      <c r="S127" s="323"/>
      <c r="T127" s="323"/>
      <c r="U127" s="323"/>
      <c r="V127" s="323"/>
      <c r="W127" s="323"/>
      <c r="X127" s="342"/>
    </row>
    <row r="128" spans="2:24" s="338" customFormat="1" ht="13" customHeight="1" x14ac:dyDescent="0.15">
      <c r="B128" s="323"/>
      <c r="C128" s="323"/>
      <c r="D128" s="339"/>
      <c r="E128" s="323"/>
      <c r="G128" s="323"/>
      <c r="H128" s="323"/>
      <c r="I128" s="323"/>
      <c r="J128" s="323"/>
      <c r="K128" s="323"/>
      <c r="L128" s="323"/>
      <c r="M128" s="323"/>
      <c r="O128" s="323"/>
      <c r="P128" s="323"/>
      <c r="Q128" s="323"/>
      <c r="R128" s="323"/>
      <c r="S128" s="323"/>
      <c r="T128" s="323"/>
      <c r="U128" s="323"/>
      <c r="V128" s="323"/>
      <c r="W128" s="323"/>
      <c r="X128" s="342"/>
    </row>
    <row r="129" spans="2:24" s="338" customFormat="1" ht="13" customHeight="1" x14ac:dyDescent="0.15">
      <c r="B129" s="323"/>
      <c r="C129" s="323"/>
      <c r="D129" s="339"/>
      <c r="E129" s="323"/>
      <c r="G129" s="323"/>
      <c r="H129" s="323"/>
      <c r="I129" s="323"/>
      <c r="J129" s="323"/>
      <c r="K129" s="323"/>
      <c r="L129" s="323"/>
      <c r="M129" s="323"/>
      <c r="O129" s="323"/>
      <c r="P129" s="323"/>
      <c r="Q129" s="323"/>
      <c r="R129" s="323"/>
      <c r="S129" s="323"/>
      <c r="T129" s="323"/>
      <c r="U129" s="323"/>
      <c r="V129" s="323"/>
      <c r="W129" s="323"/>
      <c r="X129" s="342"/>
    </row>
    <row r="130" spans="2:24" s="338" customFormat="1" ht="13" customHeight="1" x14ac:dyDescent="0.15">
      <c r="B130" s="323"/>
      <c r="C130" s="323"/>
      <c r="D130" s="339"/>
      <c r="E130" s="323"/>
      <c r="G130" s="323"/>
      <c r="H130" s="323"/>
      <c r="I130" s="323"/>
      <c r="J130" s="323"/>
      <c r="K130" s="323"/>
      <c r="L130" s="323"/>
      <c r="M130" s="323"/>
      <c r="O130" s="323"/>
      <c r="P130" s="323"/>
      <c r="Q130" s="323"/>
      <c r="R130" s="323"/>
      <c r="S130" s="323"/>
      <c r="T130" s="323"/>
      <c r="U130" s="323"/>
      <c r="V130" s="323"/>
      <c r="W130" s="323"/>
      <c r="X130" s="342"/>
    </row>
    <row r="131" spans="2:24" s="338" customFormat="1" ht="13" customHeight="1" x14ac:dyDescent="0.15">
      <c r="B131" s="323"/>
      <c r="C131" s="323"/>
      <c r="D131" s="339"/>
      <c r="E131" s="323"/>
      <c r="G131" s="323"/>
      <c r="H131" s="323"/>
      <c r="I131" s="323"/>
      <c r="J131" s="323"/>
      <c r="K131" s="323"/>
      <c r="L131" s="323"/>
      <c r="M131" s="323"/>
      <c r="O131" s="323"/>
      <c r="P131" s="323"/>
      <c r="Q131" s="323"/>
      <c r="R131" s="323"/>
      <c r="S131" s="323"/>
      <c r="T131" s="323"/>
      <c r="U131" s="323"/>
      <c r="V131" s="323"/>
      <c r="W131" s="323"/>
      <c r="X131" s="342"/>
    </row>
    <row r="132" spans="2:24" s="338" customFormat="1" ht="13" customHeight="1" x14ac:dyDescent="0.15">
      <c r="B132" s="323"/>
      <c r="C132" s="323"/>
      <c r="D132" s="339"/>
      <c r="E132" s="323"/>
      <c r="G132" s="323"/>
      <c r="H132" s="323"/>
      <c r="I132" s="323"/>
      <c r="J132" s="323"/>
      <c r="K132" s="323"/>
      <c r="L132" s="323"/>
      <c r="M132" s="323"/>
      <c r="O132" s="323"/>
      <c r="P132" s="323"/>
      <c r="Q132" s="323"/>
      <c r="R132" s="323"/>
      <c r="S132" s="323"/>
      <c r="T132" s="323"/>
      <c r="U132" s="323"/>
      <c r="V132" s="323"/>
      <c r="W132" s="323"/>
      <c r="X132" s="342"/>
    </row>
    <row r="133" spans="2:24" s="338" customFormat="1" ht="13" customHeight="1" x14ac:dyDescent="0.15">
      <c r="B133" s="323"/>
      <c r="C133" s="323"/>
      <c r="D133" s="339"/>
      <c r="E133" s="323"/>
      <c r="G133" s="323"/>
      <c r="H133" s="323"/>
      <c r="I133" s="323"/>
      <c r="J133" s="323"/>
      <c r="K133" s="323"/>
      <c r="L133" s="323"/>
      <c r="M133" s="323"/>
      <c r="O133" s="323"/>
      <c r="P133" s="323"/>
      <c r="Q133" s="323"/>
      <c r="R133" s="323"/>
      <c r="S133" s="323"/>
      <c r="T133" s="323"/>
      <c r="U133" s="323"/>
      <c r="V133" s="323"/>
      <c r="W133" s="323"/>
      <c r="X133" s="342"/>
    </row>
    <row r="134" spans="2:24" s="338" customFormat="1" ht="13" customHeight="1" x14ac:dyDescent="0.15">
      <c r="B134" s="323"/>
      <c r="C134" s="323"/>
      <c r="D134" s="339"/>
      <c r="E134" s="323"/>
      <c r="G134" s="323"/>
      <c r="H134" s="323"/>
      <c r="I134" s="323"/>
      <c r="J134" s="323"/>
      <c r="K134" s="323"/>
      <c r="L134" s="323"/>
      <c r="M134" s="323"/>
      <c r="O134" s="323"/>
      <c r="P134" s="323"/>
      <c r="Q134" s="323"/>
      <c r="R134" s="323"/>
      <c r="S134" s="323"/>
      <c r="T134" s="323"/>
      <c r="U134" s="323"/>
      <c r="V134" s="323"/>
      <c r="W134" s="323"/>
      <c r="X134" s="342"/>
    </row>
    <row r="135" spans="2:24" s="338" customFormat="1" ht="13" customHeight="1" x14ac:dyDescent="0.15">
      <c r="B135" s="323"/>
      <c r="C135" s="323"/>
      <c r="D135" s="339"/>
      <c r="E135" s="323"/>
      <c r="G135" s="323"/>
      <c r="H135" s="323"/>
      <c r="I135" s="323"/>
      <c r="J135" s="323"/>
      <c r="K135" s="323"/>
      <c r="L135" s="323"/>
      <c r="M135" s="323"/>
      <c r="O135" s="323"/>
      <c r="P135" s="323"/>
      <c r="Q135" s="323"/>
      <c r="R135" s="323"/>
      <c r="S135" s="323"/>
      <c r="T135" s="323"/>
      <c r="U135" s="323"/>
      <c r="V135" s="323"/>
      <c r="W135" s="323"/>
      <c r="X135" s="342"/>
    </row>
    <row r="136" spans="2:24" s="338" customFormat="1" ht="13" customHeight="1" x14ac:dyDescent="0.15">
      <c r="B136" s="323"/>
      <c r="C136" s="323"/>
      <c r="D136" s="339"/>
      <c r="E136" s="323"/>
      <c r="G136" s="323"/>
      <c r="H136" s="323"/>
      <c r="I136" s="323"/>
      <c r="J136" s="323"/>
      <c r="K136" s="323"/>
      <c r="L136" s="323"/>
      <c r="M136" s="323"/>
      <c r="O136" s="323"/>
      <c r="P136" s="323"/>
      <c r="Q136" s="323"/>
      <c r="R136" s="323"/>
      <c r="S136" s="323"/>
      <c r="T136" s="323"/>
      <c r="U136" s="323"/>
      <c r="V136" s="323"/>
      <c r="W136" s="323"/>
      <c r="X136" s="342"/>
    </row>
    <row r="137" spans="2:24" s="338" customFormat="1" ht="13" customHeight="1" x14ac:dyDescent="0.15">
      <c r="B137" s="323"/>
      <c r="C137" s="323"/>
      <c r="D137" s="339"/>
      <c r="E137" s="323"/>
      <c r="G137" s="323"/>
      <c r="H137" s="323"/>
      <c r="I137" s="323"/>
      <c r="J137" s="323"/>
      <c r="K137" s="323"/>
      <c r="L137" s="323"/>
      <c r="M137" s="323"/>
      <c r="O137" s="323"/>
      <c r="P137" s="323"/>
      <c r="Q137" s="323"/>
      <c r="R137" s="323"/>
      <c r="S137" s="323"/>
      <c r="T137" s="323"/>
      <c r="U137" s="323"/>
      <c r="V137" s="323"/>
      <c r="W137" s="323"/>
      <c r="X137" s="342"/>
    </row>
    <row r="138" spans="2:24" s="338" customFormat="1" ht="13" customHeight="1" x14ac:dyDescent="0.15">
      <c r="B138" s="323"/>
      <c r="C138" s="323"/>
      <c r="D138" s="339"/>
      <c r="E138" s="323"/>
      <c r="G138" s="323"/>
      <c r="H138" s="323"/>
      <c r="I138" s="323"/>
      <c r="J138" s="323"/>
      <c r="K138" s="323"/>
      <c r="L138" s="323"/>
      <c r="M138" s="323"/>
      <c r="O138" s="323"/>
      <c r="P138" s="323"/>
      <c r="Q138" s="323"/>
      <c r="R138" s="323"/>
      <c r="S138" s="323"/>
      <c r="T138" s="323"/>
      <c r="U138" s="323"/>
      <c r="V138" s="323"/>
      <c r="W138" s="323"/>
      <c r="X138" s="342"/>
    </row>
    <row r="139" spans="2:24" s="338" customFormat="1" ht="13" customHeight="1" x14ac:dyDescent="0.15">
      <c r="B139" s="323"/>
      <c r="C139" s="323"/>
      <c r="D139" s="339"/>
      <c r="E139" s="323"/>
      <c r="G139" s="323"/>
      <c r="H139" s="323"/>
      <c r="I139" s="323"/>
      <c r="J139" s="323"/>
      <c r="K139" s="323"/>
      <c r="L139" s="323"/>
      <c r="M139" s="323"/>
      <c r="O139" s="323"/>
      <c r="P139" s="323"/>
      <c r="Q139" s="323"/>
      <c r="R139" s="323"/>
      <c r="S139" s="323"/>
      <c r="T139" s="323"/>
      <c r="U139" s="323"/>
      <c r="V139" s="323"/>
      <c r="W139" s="323"/>
      <c r="X139" s="342"/>
    </row>
    <row r="140" spans="2:24" s="338" customFormat="1" ht="13" customHeight="1" x14ac:dyDescent="0.15">
      <c r="B140" s="323"/>
      <c r="C140" s="323"/>
      <c r="D140" s="339"/>
      <c r="E140" s="323"/>
      <c r="G140" s="323"/>
      <c r="H140" s="323"/>
      <c r="I140" s="323"/>
      <c r="J140" s="323"/>
      <c r="K140" s="323"/>
      <c r="L140" s="323"/>
      <c r="M140" s="323"/>
      <c r="O140" s="323"/>
      <c r="P140" s="323"/>
      <c r="Q140" s="323"/>
      <c r="R140" s="323"/>
      <c r="S140" s="323"/>
      <c r="T140" s="323"/>
      <c r="U140" s="323"/>
      <c r="V140" s="323"/>
      <c r="W140" s="323"/>
      <c r="X140" s="342"/>
    </row>
    <row r="141" spans="2:24" s="338" customFormat="1" ht="13" customHeight="1" x14ac:dyDescent="0.15">
      <c r="B141" s="323"/>
      <c r="C141" s="323"/>
      <c r="D141" s="339"/>
      <c r="E141" s="323"/>
      <c r="G141" s="323"/>
      <c r="H141" s="323"/>
      <c r="I141" s="323"/>
      <c r="J141" s="323"/>
      <c r="K141" s="323"/>
      <c r="L141" s="323"/>
      <c r="M141" s="323"/>
      <c r="O141" s="323"/>
      <c r="P141" s="323"/>
      <c r="Q141" s="323"/>
      <c r="R141" s="323"/>
      <c r="S141" s="323"/>
      <c r="T141" s="323"/>
      <c r="U141" s="323"/>
      <c r="V141" s="323"/>
      <c r="W141" s="323"/>
      <c r="X141" s="342"/>
    </row>
    <row r="142" spans="2:24" s="338" customFormat="1" ht="13" customHeight="1" x14ac:dyDescent="0.15">
      <c r="B142" s="323"/>
      <c r="C142" s="323"/>
      <c r="D142" s="339"/>
      <c r="E142" s="323"/>
      <c r="G142" s="323"/>
      <c r="H142" s="323"/>
      <c r="I142" s="323"/>
      <c r="J142" s="323"/>
      <c r="K142" s="323"/>
      <c r="L142" s="323"/>
      <c r="M142" s="323"/>
      <c r="O142" s="323"/>
      <c r="P142" s="323"/>
      <c r="Q142" s="323"/>
      <c r="R142" s="323"/>
      <c r="S142" s="323"/>
      <c r="T142" s="323"/>
      <c r="U142" s="323"/>
      <c r="V142" s="323"/>
      <c r="W142" s="323"/>
      <c r="X142" s="342"/>
    </row>
    <row r="143" spans="2:24" s="338" customFormat="1" ht="13" customHeight="1" x14ac:dyDescent="0.15">
      <c r="B143" s="323"/>
      <c r="C143" s="323"/>
      <c r="D143" s="339"/>
      <c r="E143" s="323"/>
      <c r="G143" s="323"/>
      <c r="H143" s="323"/>
      <c r="I143" s="323"/>
      <c r="J143" s="323"/>
      <c r="K143" s="323"/>
      <c r="L143" s="323"/>
      <c r="M143" s="323"/>
      <c r="O143" s="323"/>
      <c r="P143" s="323"/>
      <c r="Q143" s="323"/>
      <c r="R143" s="323"/>
      <c r="S143" s="323"/>
      <c r="T143" s="323"/>
      <c r="U143" s="323"/>
      <c r="V143" s="323"/>
      <c r="W143" s="323"/>
      <c r="X143" s="342"/>
    </row>
    <row r="144" spans="2:24" s="338" customFormat="1" ht="13" customHeight="1" x14ac:dyDescent="0.15">
      <c r="B144" s="323"/>
      <c r="C144" s="323"/>
      <c r="D144" s="339"/>
      <c r="E144" s="323"/>
      <c r="G144" s="323"/>
      <c r="H144" s="323"/>
      <c r="I144" s="323"/>
      <c r="J144" s="323"/>
      <c r="K144" s="323"/>
      <c r="L144" s="323"/>
      <c r="M144" s="323"/>
      <c r="O144" s="323"/>
      <c r="P144" s="323"/>
      <c r="Q144" s="323"/>
      <c r="R144" s="323"/>
      <c r="S144" s="323"/>
      <c r="T144" s="323"/>
      <c r="U144" s="323"/>
      <c r="V144" s="323"/>
      <c r="W144" s="323"/>
      <c r="X144" s="342"/>
    </row>
    <row r="145" spans="2:24" s="338" customFormat="1" ht="13" customHeight="1" x14ac:dyDescent="0.15">
      <c r="B145" s="323"/>
      <c r="C145" s="323"/>
      <c r="D145" s="339"/>
      <c r="E145" s="323"/>
      <c r="G145" s="323"/>
      <c r="H145" s="323"/>
      <c r="I145" s="323"/>
      <c r="J145" s="323"/>
      <c r="K145" s="323"/>
      <c r="L145" s="323"/>
      <c r="M145" s="323"/>
      <c r="O145" s="323"/>
      <c r="P145" s="323"/>
      <c r="Q145" s="323"/>
      <c r="R145" s="323"/>
      <c r="S145" s="323"/>
      <c r="T145" s="323"/>
      <c r="U145" s="323"/>
      <c r="V145" s="323"/>
      <c r="W145" s="323"/>
      <c r="X145" s="342"/>
    </row>
    <row r="146" spans="2:24" s="338" customFormat="1" ht="13" customHeight="1" x14ac:dyDescent="0.15">
      <c r="B146" s="323"/>
      <c r="C146" s="323"/>
      <c r="D146" s="339"/>
      <c r="E146" s="323"/>
      <c r="G146" s="323"/>
      <c r="H146" s="323"/>
      <c r="I146" s="323"/>
      <c r="J146" s="323"/>
      <c r="K146" s="323"/>
      <c r="L146" s="323"/>
      <c r="M146" s="323"/>
      <c r="O146" s="323"/>
      <c r="P146" s="323"/>
      <c r="Q146" s="323"/>
      <c r="R146" s="323"/>
      <c r="S146" s="323"/>
      <c r="T146" s="323"/>
      <c r="U146" s="323"/>
      <c r="V146" s="323"/>
      <c r="W146" s="323"/>
      <c r="X146" s="342"/>
    </row>
    <row r="147" spans="2:24" s="338" customFormat="1" ht="13" customHeight="1" x14ac:dyDescent="0.15">
      <c r="B147" s="323"/>
      <c r="C147" s="323"/>
      <c r="D147" s="339"/>
      <c r="E147" s="323"/>
      <c r="G147" s="323"/>
      <c r="H147" s="323"/>
      <c r="I147" s="323"/>
      <c r="J147" s="323"/>
      <c r="K147" s="323"/>
      <c r="L147" s="323"/>
      <c r="M147" s="323"/>
      <c r="O147" s="323"/>
      <c r="P147" s="323"/>
      <c r="Q147" s="323"/>
      <c r="R147" s="323"/>
      <c r="S147" s="323"/>
      <c r="T147" s="323"/>
      <c r="U147" s="323"/>
      <c r="V147" s="323"/>
      <c r="W147" s="323"/>
      <c r="X147" s="342"/>
    </row>
    <row r="148" spans="2:24" s="338" customFormat="1" ht="13" customHeight="1" x14ac:dyDescent="0.15">
      <c r="B148" s="323"/>
      <c r="C148" s="323"/>
      <c r="D148" s="339"/>
      <c r="E148" s="323"/>
      <c r="G148" s="323"/>
      <c r="H148" s="323"/>
      <c r="I148" s="323"/>
      <c r="J148" s="323"/>
      <c r="K148" s="323"/>
      <c r="L148" s="323"/>
      <c r="M148" s="323"/>
      <c r="O148" s="323"/>
      <c r="P148" s="323"/>
      <c r="Q148" s="323"/>
      <c r="R148" s="323"/>
      <c r="S148" s="323"/>
      <c r="T148" s="323"/>
      <c r="U148" s="323"/>
      <c r="V148" s="323"/>
      <c r="W148" s="323"/>
      <c r="X148" s="342"/>
    </row>
    <row r="149" spans="2:24" s="338" customFormat="1" ht="13" customHeight="1" x14ac:dyDescent="0.15">
      <c r="B149" s="323"/>
      <c r="C149" s="323"/>
      <c r="D149" s="339"/>
      <c r="E149" s="323"/>
      <c r="G149" s="323"/>
      <c r="H149" s="323"/>
      <c r="I149" s="323"/>
      <c r="J149" s="323"/>
      <c r="K149" s="323"/>
      <c r="L149" s="323"/>
      <c r="M149" s="323"/>
      <c r="O149" s="323"/>
      <c r="P149" s="323"/>
      <c r="Q149" s="323"/>
      <c r="R149" s="323"/>
      <c r="S149" s="323"/>
      <c r="T149" s="323"/>
      <c r="U149" s="323"/>
      <c r="V149" s="323"/>
      <c r="W149" s="323"/>
      <c r="X149" s="342"/>
    </row>
    <row r="150" spans="2:24" s="338" customFormat="1" ht="13" customHeight="1" x14ac:dyDescent="0.15">
      <c r="B150" s="323"/>
      <c r="C150" s="323"/>
      <c r="D150" s="339"/>
      <c r="E150" s="323"/>
      <c r="G150" s="323"/>
      <c r="H150" s="323"/>
      <c r="I150" s="323"/>
      <c r="J150" s="323"/>
      <c r="K150" s="323"/>
      <c r="L150" s="323"/>
      <c r="M150" s="323"/>
      <c r="O150" s="323"/>
      <c r="P150" s="323"/>
      <c r="Q150" s="323"/>
      <c r="R150" s="323"/>
      <c r="S150" s="323"/>
      <c r="T150" s="323"/>
      <c r="U150" s="323"/>
      <c r="V150" s="323"/>
      <c r="W150" s="323"/>
      <c r="X150" s="342"/>
    </row>
    <row r="151" spans="2:24" s="338" customFormat="1" ht="13" customHeight="1" x14ac:dyDescent="0.15">
      <c r="B151" s="323"/>
      <c r="C151" s="323"/>
      <c r="D151" s="339"/>
      <c r="E151" s="323"/>
      <c r="G151" s="323"/>
      <c r="H151" s="323"/>
      <c r="I151" s="323"/>
      <c r="J151" s="323"/>
      <c r="K151" s="323"/>
      <c r="L151" s="323"/>
      <c r="M151" s="323"/>
      <c r="O151" s="323"/>
      <c r="P151" s="323"/>
      <c r="Q151" s="323"/>
      <c r="R151" s="323"/>
      <c r="S151" s="323"/>
      <c r="T151" s="323"/>
      <c r="U151" s="323"/>
      <c r="V151" s="323"/>
      <c r="W151" s="323"/>
      <c r="X151" s="342"/>
    </row>
    <row r="152" spans="2:24" s="338" customFormat="1" ht="13" customHeight="1" x14ac:dyDescent="0.15">
      <c r="B152" s="323"/>
      <c r="C152" s="323"/>
      <c r="D152" s="339"/>
      <c r="E152" s="323"/>
      <c r="G152" s="323"/>
      <c r="H152" s="323"/>
      <c r="I152" s="323"/>
      <c r="J152" s="323"/>
      <c r="K152" s="323"/>
      <c r="L152" s="323"/>
      <c r="M152" s="323"/>
      <c r="O152" s="323"/>
      <c r="P152" s="323"/>
      <c r="Q152" s="323"/>
      <c r="R152" s="323"/>
      <c r="S152" s="323"/>
      <c r="T152" s="323"/>
      <c r="U152" s="323"/>
      <c r="V152" s="323"/>
      <c r="W152" s="323"/>
      <c r="X152" s="342"/>
    </row>
    <row r="153" spans="2:24" s="338" customFormat="1" ht="13" customHeight="1" x14ac:dyDescent="0.15">
      <c r="B153" s="323"/>
      <c r="C153" s="323"/>
      <c r="D153" s="339"/>
      <c r="E153" s="323"/>
      <c r="G153" s="323"/>
      <c r="H153" s="323"/>
      <c r="I153" s="323"/>
      <c r="J153" s="323"/>
      <c r="K153" s="323"/>
      <c r="L153" s="323"/>
      <c r="M153" s="323"/>
      <c r="O153" s="323"/>
      <c r="P153" s="323"/>
      <c r="Q153" s="323"/>
      <c r="R153" s="323"/>
      <c r="S153" s="323"/>
      <c r="T153" s="323"/>
      <c r="U153" s="323"/>
      <c r="V153" s="323"/>
      <c r="W153" s="323"/>
      <c r="X153" s="342"/>
    </row>
    <row r="154" spans="2:24" s="338" customFormat="1" ht="13" customHeight="1" x14ac:dyDescent="0.15">
      <c r="B154" s="323"/>
      <c r="C154" s="323"/>
      <c r="D154" s="339"/>
      <c r="E154" s="323"/>
      <c r="G154" s="323"/>
      <c r="H154" s="323"/>
      <c r="I154" s="323"/>
      <c r="J154" s="323"/>
      <c r="K154" s="323"/>
      <c r="L154" s="323"/>
      <c r="M154" s="323"/>
      <c r="O154" s="323"/>
      <c r="P154" s="323"/>
      <c r="Q154" s="323"/>
      <c r="R154" s="323"/>
      <c r="S154" s="323"/>
      <c r="T154" s="323"/>
      <c r="U154" s="323"/>
      <c r="V154" s="323"/>
      <c r="W154" s="323"/>
      <c r="X154" s="342"/>
    </row>
    <row r="155" spans="2:24" s="338" customFormat="1" ht="13" customHeight="1" x14ac:dyDescent="0.15">
      <c r="B155" s="323"/>
      <c r="C155" s="323"/>
      <c r="D155" s="339"/>
      <c r="E155" s="323"/>
      <c r="G155" s="323"/>
      <c r="H155" s="323"/>
      <c r="I155" s="323"/>
      <c r="J155" s="323"/>
      <c r="K155" s="323"/>
      <c r="L155" s="323"/>
      <c r="M155" s="323"/>
      <c r="O155" s="323"/>
      <c r="P155" s="323"/>
      <c r="Q155" s="323"/>
      <c r="R155" s="323"/>
      <c r="S155" s="323"/>
      <c r="T155" s="323"/>
      <c r="U155" s="323"/>
      <c r="V155" s="323"/>
      <c r="W155" s="323"/>
      <c r="X155" s="342"/>
    </row>
    <row r="156" spans="2:24" s="338" customFormat="1" ht="13" customHeight="1" x14ac:dyDescent="0.15">
      <c r="B156" s="323"/>
      <c r="C156" s="323"/>
      <c r="D156" s="339"/>
      <c r="E156" s="323"/>
      <c r="G156" s="323"/>
      <c r="H156" s="323"/>
      <c r="I156" s="323"/>
      <c r="J156" s="323"/>
      <c r="K156" s="323"/>
      <c r="L156" s="323"/>
      <c r="M156" s="323"/>
      <c r="O156" s="323"/>
      <c r="P156" s="323"/>
      <c r="Q156" s="323"/>
      <c r="R156" s="323"/>
      <c r="S156" s="323"/>
      <c r="T156" s="323"/>
      <c r="U156" s="323"/>
      <c r="V156" s="323"/>
      <c r="W156" s="323"/>
      <c r="X156" s="342"/>
    </row>
    <row r="157" spans="2:24" s="338" customFormat="1" ht="13" customHeight="1" x14ac:dyDescent="0.15">
      <c r="B157" s="323"/>
      <c r="C157" s="323"/>
      <c r="D157" s="339"/>
      <c r="E157" s="323"/>
      <c r="G157" s="323"/>
      <c r="H157" s="323"/>
      <c r="I157" s="323"/>
      <c r="J157" s="323"/>
      <c r="K157" s="323"/>
      <c r="L157" s="323"/>
      <c r="M157" s="323"/>
      <c r="O157" s="323"/>
      <c r="P157" s="323"/>
      <c r="Q157" s="323"/>
      <c r="R157" s="323"/>
      <c r="S157" s="323"/>
      <c r="T157" s="323"/>
      <c r="U157" s="323"/>
      <c r="V157" s="323"/>
      <c r="W157" s="323"/>
      <c r="X157" s="342"/>
    </row>
    <row r="158" spans="2:24" s="338" customFormat="1" ht="13" customHeight="1" x14ac:dyDescent="0.15">
      <c r="B158" s="323"/>
      <c r="C158" s="323"/>
      <c r="D158" s="339"/>
      <c r="E158" s="323"/>
      <c r="G158" s="323"/>
      <c r="H158" s="323"/>
      <c r="I158" s="323"/>
      <c r="J158" s="323"/>
      <c r="K158" s="323"/>
      <c r="L158" s="323"/>
      <c r="M158" s="323"/>
      <c r="O158" s="323"/>
      <c r="P158" s="323"/>
      <c r="Q158" s="323"/>
      <c r="R158" s="323"/>
      <c r="S158" s="323"/>
      <c r="T158" s="323"/>
      <c r="U158" s="323"/>
      <c r="V158" s="323"/>
      <c r="W158" s="323"/>
      <c r="X158" s="342"/>
    </row>
    <row r="159" spans="2:24" s="338" customFormat="1" ht="13" customHeight="1" x14ac:dyDescent="0.15">
      <c r="B159" s="323"/>
      <c r="C159" s="323"/>
      <c r="D159" s="339"/>
      <c r="E159" s="323"/>
      <c r="G159" s="323"/>
      <c r="H159" s="323"/>
      <c r="I159" s="323"/>
      <c r="J159" s="323"/>
      <c r="K159" s="323"/>
      <c r="L159" s="323"/>
      <c r="M159" s="323"/>
      <c r="O159" s="323"/>
      <c r="P159" s="323"/>
      <c r="Q159" s="323"/>
      <c r="R159" s="323"/>
      <c r="S159" s="323"/>
      <c r="T159" s="323"/>
      <c r="U159" s="323"/>
      <c r="V159" s="323"/>
      <c r="W159" s="323"/>
      <c r="X159" s="342"/>
    </row>
    <row r="160" spans="2:24" s="338" customFormat="1" ht="13" customHeight="1" x14ac:dyDescent="0.15">
      <c r="B160" s="323"/>
      <c r="C160" s="323"/>
      <c r="D160" s="339"/>
      <c r="E160" s="323"/>
      <c r="G160" s="323"/>
      <c r="H160" s="323"/>
      <c r="I160" s="323"/>
      <c r="J160" s="323"/>
      <c r="K160" s="323"/>
      <c r="L160" s="323"/>
      <c r="M160" s="323"/>
      <c r="O160" s="323"/>
      <c r="P160" s="323"/>
      <c r="Q160" s="323"/>
      <c r="R160" s="323"/>
      <c r="S160" s="323"/>
      <c r="T160" s="323"/>
      <c r="U160" s="323"/>
      <c r="V160" s="323"/>
      <c r="W160" s="323"/>
      <c r="X160" s="342"/>
    </row>
    <row r="161" spans="2:24" s="338" customFormat="1" ht="13" customHeight="1" x14ac:dyDescent="0.15">
      <c r="B161" s="323"/>
      <c r="C161" s="323"/>
      <c r="D161" s="339"/>
      <c r="E161" s="323"/>
      <c r="G161" s="323"/>
      <c r="H161" s="323"/>
      <c r="I161" s="323"/>
      <c r="J161" s="323"/>
      <c r="K161" s="323"/>
      <c r="L161" s="323"/>
      <c r="M161" s="323"/>
      <c r="O161" s="323"/>
      <c r="P161" s="323"/>
      <c r="Q161" s="323"/>
      <c r="R161" s="323"/>
      <c r="S161" s="323"/>
      <c r="T161" s="323"/>
      <c r="U161" s="323"/>
      <c r="V161" s="323"/>
      <c r="W161" s="323"/>
      <c r="X161" s="342"/>
    </row>
    <row r="162" spans="2:24" s="338" customFormat="1" ht="13" customHeight="1" x14ac:dyDescent="0.15">
      <c r="B162" s="323"/>
      <c r="C162" s="323"/>
      <c r="D162" s="339"/>
      <c r="E162" s="323"/>
      <c r="G162" s="323"/>
      <c r="H162" s="323"/>
      <c r="I162" s="323"/>
      <c r="J162" s="323"/>
      <c r="K162" s="323"/>
      <c r="L162" s="323"/>
      <c r="M162" s="323"/>
      <c r="O162" s="323"/>
      <c r="P162" s="323"/>
      <c r="Q162" s="323"/>
      <c r="R162" s="323"/>
      <c r="S162" s="323"/>
      <c r="T162" s="323"/>
      <c r="U162" s="323"/>
      <c r="V162" s="323"/>
      <c r="W162" s="323"/>
      <c r="X162" s="342"/>
    </row>
    <row r="163" spans="2:24" s="338" customFormat="1" ht="13" customHeight="1" x14ac:dyDescent="0.15">
      <c r="B163" s="323"/>
      <c r="C163" s="323"/>
      <c r="D163" s="339"/>
      <c r="E163" s="323"/>
      <c r="G163" s="323"/>
      <c r="H163" s="323"/>
      <c r="I163" s="323"/>
      <c r="J163" s="323"/>
      <c r="K163" s="323"/>
      <c r="L163" s="323"/>
      <c r="M163" s="323"/>
      <c r="O163" s="323"/>
      <c r="P163" s="323"/>
      <c r="Q163" s="323"/>
      <c r="R163" s="323"/>
      <c r="S163" s="323"/>
      <c r="T163" s="323"/>
      <c r="U163" s="323"/>
      <c r="V163" s="323"/>
      <c r="W163" s="323"/>
      <c r="X163" s="342"/>
    </row>
    <row r="164" spans="2:24" s="338" customFormat="1" ht="13" customHeight="1" x14ac:dyDescent="0.15">
      <c r="B164" s="323"/>
      <c r="C164" s="323"/>
      <c r="D164" s="339"/>
      <c r="E164" s="323"/>
      <c r="G164" s="323"/>
      <c r="H164" s="323"/>
      <c r="I164" s="323"/>
      <c r="J164" s="323"/>
      <c r="K164" s="323"/>
      <c r="L164" s="323"/>
      <c r="M164" s="323"/>
      <c r="O164" s="323"/>
      <c r="P164" s="323"/>
      <c r="Q164" s="323"/>
      <c r="R164" s="323"/>
      <c r="S164" s="323"/>
      <c r="T164" s="323"/>
      <c r="U164" s="323"/>
      <c r="V164" s="323"/>
      <c r="W164" s="323"/>
      <c r="X164" s="342"/>
    </row>
    <row r="165" spans="2:24" s="338" customFormat="1" ht="13" customHeight="1" x14ac:dyDescent="0.15">
      <c r="B165" s="323"/>
      <c r="C165" s="323"/>
      <c r="D165" s="339"/>
      <c r="E165" s="323"/>
      <c r="G165" s="323"/>
      <c r="H165" s="323"/>
      <c r="I165" s="323"/>
      <c r="J165" s="323"/>
      <c r="K165" s="323"/>
      <c r="L165" s="323"/>
      <c r="M165" s="323"/>
      <c r="O165" s="323"/>
      <c r="P165" s="323"/>
      <c r="Q165" s="323"/>
      <c r="R165" s="323"/>
      <c r="S165" s="323"/>
      <c r="T165" s="323"/>
      <c r="U165" s="323"/>
      <c r="V165" s="323"/>
      <c r="W165" s="323"/>
      <c r="X165" s="342"/>
    </row>
    <row r="166" spans="2:24" s="338" customFormat="1" ht="13" customHeight="1" x14ac:dyDescent="0.15">
      <c r="B166" s="323"/>
      <c r="C166" s="323"/>
      <c r="D166" s="339"/>
      <c r="E166" s="323"/>
      <c r="G166" s="323"/>
      <c r="H166" s="323"/>
      <c r="I166" s="323"/>
      <c r="J166" s="323"/>
      <c r="K166" s="323"/>
      <c r="L166" s="323"/>
      <c r="M166" s="323"/>
      <c r="O166" s="323"/>
      <c r="P166" s="323"/>
      <c r="Q166" s="323"/>
      <c r="R166" s="323"/>
      <c r="S166" s="323"/>
      <c r="T166" s="323"/>
      <c r="U166" s="323"/>
      <c r="V166" s="323"/>
      <c r="W166" s="323"/>
      <c r="X166" s="342"/>
    </row>
    <row r="167" spans="2:24" s="338" customFormat="1" ht="13" customHeight="1" x14ac:dyDescent="0.15">
      <c r="B167" s="323"/>
      <c r="C167" s="323"/>
      <c r="D167" s="339"/>
      <c r="E167" s="323"/>
      <c r="G167" s="323"/>
      <c r="H167" s="323"/>
      <c r="I167" s="323"/>
      <c r="J167" s="323"/>
      <c r="K167" s="323"/>
      <c r="L167" s="323"/>
      <c r="M167" s="323"/>
      <c r="O167" s="323"/>
      <c r="P167" s="323"/>
      <c r="Q167" s="323"/>
      <c r="R167" s="323"/>
      <c r="S167" s="323"/>
      <c r="T167" s="323"/>
      <c r="U167" s="323"/>
      <c r="V167" s="323"/>
      <c r="W167" s="323"/>
      <c r="X167" s="342"/>
    </row>
    <row r="168" spans="2:24" s="338" customFormat="1" ht="13" customHeight="1" x14ac:dyDescent="0.15">
      <c r="B168" s="323"/>
      <c r="C168" s="323"/>
      <c r="D168" s="339"/>
      <c r="E168" s="323"/>
      <c r="G168" s="323"/>
      <c r="H168" s="323"/>
      <c r="I168" s="323"/>
      <c r="J168" s="323"/>
      <c r="K168" s="323"/>
      <c r="L168" s="323"/>
      <c r="M168" s="323"/>
      <c r="O168" s="323"/>
      <c r="P168" s="323"/>
      <c r="Q168" s="323"/>
      <c r="R168" s="323"/>
      <c r="S168" s="323"/>
      <c r="T168" s="323"/>
      <c r="U168" s="323"/>
      <c r="V168" s="323"/>
      <c r="W168" s="323"/>
      <c r="X168" s="342"/>
    </row>
    <row r="169" spans="2:24" s="338" customFormat="1" ht="13" customHeight="1" x14ac:dyDescent="0.15">
      <c r="B169" s="323"/>
      <c r="C169" s="323"/>
      <c r="D169" s="339"/>
      <c r="E169" s="323"/>
      <c r="G169" s="323"/>
      <c r="H169" s="323"/>
      <c r="I169" s="323"/>
      <c r="J169" s="323"/>
      <c r="K169" s="323"/>
      <c r="L169" s="323"/>
      <c r="M169" s="323"/>
      <c r="O169" s="323"/>
      <c r="P169" s="323"/>
      <c r="Q169" s="323"/>
      <c r="R169" s="323"/>
      <c r="S169" s="323"/>
      <c r="T169" s="323"/>
      <c r="U169" s="323"/>
      <c r="V169" s="323"/>
      <c r="W169" s="323"/>
      <c r="X169" s="342"/>
    </row>
    <row r="170" spans="2:24" s="338" customFormat="1" ht="13" customHeight="1" x14ac:dyDescent="0.15">
      <c r="B170" s="323"/>
      <c r="C170" s="323"/>
      <c r="D170" s="339"/>
      <c r="E170" s="323"/>
      <c r="G170" s="323"/>
      <c r="H170" s="323"/>
      <c r="I170" s="323"/>
      <c r="J170" s="323"/>
      <c r="K170" s="323"/>
      <c r="L170" s="323"/>
      <c r="M170" s="323"/>
      <c r="O170" s="323"/>
      <c r="P170" s="323"/>
      <c r="Q170" s="323"/>
      <c r="R170" s="323"/>
      <c r="S170" s="323"/>
      <c r="T170" s="323"/>
      <c r="U170" s="323"/>
      <c r="V170" s="323"/>
      <c r="W170" s="323"/>
      <c r="X170" s="342"/>
    </row>
    <row r="171" spans="2:24" s="338" customFormat="1" ht="13" customHeight="1" x14ac:dyDescent="0.15">
      <c r="B171" s="323"/>
      <c r="C171" s="323"/>
      <c r="D171" s="339"/>
      <c r="E171" s="323"/>
      <c r="G171" s="323"/>
      <c r="H171" s="323"/>
      <c r="I171" s="323"/>
      <c r="J171" s="323"/>
      <c r="K171" s="323"/>
      <c r="L171" s="323"/>
      <c r="M171" s="323"/>
      <c r="O171" s="323"/>
      <c r="P171" s="323"/>
      <c r="Q171" s="323"/>
      <c r="R171" s="323"/>
      <c r="S171" s="323"/>
      <c r="T171" s="323"/>
      <c r="U171" s="323"/>
      <c r="V171" s="323"/>
      <c r="W171" s="323"/>
      <c r="X171" s="342"/>
    </row>
    <row r="172" spans="2:24" s="338" customFormat="1" ht="13" customHeight="1" x14ac:dyDescent="0.15">
      <c r="B172" s="323"/>
      <c r="C172" s="323"/>
      <c r="D172" s="339"/>
      <c r="E172" s="323"/>
      <c r="G172" s="323"/>
      <c r="H172" s="323"/>
      <c r="I172" s="323"/>
      <c r="J172" s="323"/>
      <c r="K172" s="323"/>
      <c r="L172" s="323"/>
      <c r="M172" s="323"/>
      <c r="O172" s="323"/>
      <c r="P172" s="323"/>
      <c r="Q172" s="323"/>
      <c r="R172" s="323"/>
      <c r="S172" s="323"/>
      <c r="T172" s="323"/>
      <c r="U172" s="323"/>
      <c r="V172" s="323"/>
      <c r="W172" s="323"/>
      <c r="X172" s="342"/>
    </row>
    <row r="173" spans="2:24" s="338" customFormat="1" ht="13" customHeight="1" x14ac:dyDescent="0.15">
      <c r="B173" s="323"/>
      <c r="C173" s="323"/>
      <c r="D173" s="339"/>
      <c r="E173" s="323"/>
      <c r="G173" s="323"/>
      <c r="H173" s="323"/>
      <c r="I173" s="323"/>
      <c r="J173" s="323"/>
      <c r="K173" s="323"/>
      <c r="L173" s="323"/>
      <c r="M173" s="323"/>
      <c r="O173" s="323"/>
      <c r="P173" s="323"/>
      <c r="Q173" s="323"/>
      <c r="R173" s="323"/>
      <c r="S173" s="323"/>
      <c r="T173" s="323"/>
      <c r="U173" s="323"/>
      <c r="V173" s="323"/>
      <c r="W173" s="323"/>
      <c r="X173" s="342"/>
    </row>
    <row r="174" spans="2:24" s="338" customFormat="1" ht="13" customHeight="1" x14ac:dyDescent="0.15">
      <c r="B174" s="323"/>
      <c r="C174" s="323"/>
      <c r="D174" s="339"/>
      <c r="E174" s="323"/>
      <c r="G174" s="323"/>
      <c r="H174" s="323"/>
      <c r="I174" s="323"/>
      <c r="J174" s="323"/>
      <c r="K174" s="323"/>
      <c r="L174" s="323"/>
      <c r="M174" s="323"/>
      <c r="O174" s="323"/>
      <c r="P174" s="323"/>
      <c r="Q174" s="323"/>
      <c r="R174" s="323"/>
      <c r="S174" s="323"/>
      <c r="T174" s="323"/>
      <c r="U174" s="323"/>
      <c r="V174" s="323"/>
      <c r="W174" s="323"/>
      <c r="X174" s="342"/>
    </row>
    <row r="175" spans="2:24" s="338" customFormat="1" ht="13" customHeight="1" x14ac:dyDescent="0.15">
      <c r="B175" s="323"/>
      <c r="C175" s="323"/>
      <c r="D175" s="339"/>
      <c r="E175" s="323"/>
      <c r="G175" s="323"/>
      <c r="H175" s="323"/>
      <c r="I175" s="323"/>
      <c r="J175" s="323"/>
      <c r="K175" s="323"/>
      <c r="L175" s="323"/>
      <c r="M175" s="323"/>
      <c r="O175" s="323"/>
      <c r="P175" s="323"/>
      <c r="Q175" s="323"/>
      <c r="R175" s="323"/>
      <c r="S175" s="323"/>
      <c r="T175" s="323"/>
      <c r="U175" s="323"/>
      <c r="V175" s="323"/>
      <c r="W175" s="323"/>
      <c r="X175" s="342"/>
    </row>
    <row r="176" spans="2:24" s="338" customFormat="1" ht="13" customHeight="1" x14ac:dyDescent="0.15">
      <c r="B176" s="323"/>
      <c r="C176" s="323"/>
      <c r="D176" s="339"/>
      <c r="E176" s="323"/>
      <c r="G176" s="323"/>
      <c r="H176" s="323"/>
      <c r="I176" s="323"/>
      <c r="J176" s="323"/>
      <c r="K176" s="323"/>
      <c r="L176" s="323"/>
      <c r="M176" s="323"/>
      <c r="O176" s="323"/>
      <c r="P176" s="323"/>
      <c r="Q176" s="323"/>
      <c r="R176" s="323"/>
      <c r="S176" s="323"/>
      <c r="T176" s="323"/>
      <c r="U176" s="323"/>
      <c r="V176" s="323"/>
      <c r="W176" s="323"/>
      <c r="X176" s="342"/>
    </row>
    <row r="177" spans="2:24" s="338" customFormat="1" ht="13" customHeight="1" x14ac:dyDescent="0.15">
      <c r="B177" s="323"/>
      <c r="C177" s="323"/>
      <c r="D177" s="339"/>
      <c r="E177" s="323"/>
      <c r="G177" s="323"/>
      <c r="H177" s="323"/>
      <c r="I177" s="323"/>
      <c r="J177" s="323"/>
      <c r="K177" s="323"/>
      <c r="L177" s="323"/>
      <c r="M177" s="323"/>
      <c r="O177" s="323"/>
      <c r="P177" s="323"/>
      <c r="Q177" s="323"/>
      <c r="R177" s="323"/>
      <c r="S177" s="323"/>
      <c r="T177" s="323"/>
      <c r="U177" s="323"/>
      <c r="V177" s="323"/>
      <c r="W177" s="323"/>
      <c r="X177" s="342"/>
    </row>
    <row r="178" spans="2:24" s="338" customFormat="1" ht="13" customHeight="1" x14ac:dyDescent="0.15">
      <c r="B178" s="323"/>
      <c r="C178" s="323"/>
      <c r="D178" s="339"/>
      <c r="E178" s="323"/>
      <c r="G178" s="323"/>
      <c r="H178" s="323"/>
      <c r="I178" s="323"/>
      <c r="J178" s="323"/>
      <c r="K178" s="323"/>
      <c r="L178" s="323"/>
      <c r="M178" s="323"/>
      <c r="O178" s="323"/>
      <c r="P178" s="323"/>
      <c r="Q178" s="323"/>
      <c r="R178" s="323"/>
      <c r="S178" s="323"/>
      <c r="T178" s="323"/>
      <c r="U178" s="323"/>
      <c r="V178" s="323"/>
      <c r="W178" s="323"/>
      <c r="X178" s="342"/>
    </row>
    <row r="179" spans="2:24" s="338" customFormat="1" ht="13" customHeight="1" x14ac:dyDescent="0.15">
      <c r="B179" s="323"/>
      <c r="C179" s="323"/>
      <c r="D179" s="339"/>
      <c r="E179" s="323"/>
      <c r="G179" s="323"/>
      <c r="H179" s="323"/>
      <c r="I179" s="323"/>
      <c r="J179" s="323"/>
      <c r="K179" s="323"/>
      <c r="L179" s="323"/>
      <c r="M179" s="323"/>
      <c r="O179" s="323"/>
      <c r="P179" s="323"/>
      <c r="Q179" s="323"/>
      <c r="R179" s="323"/>
      <c r="S179" s="323"/>
      <c r="T179" s="323"/>
      <c r="U179" s="323"/>
      <c r="V179" s="323"/>
      <c r="W179" s="323"/>
      <c r="X179" s="342"/>
    </row>
    <row r="180" spans="2:24" s="338" customFormat="1" ht="13" customHeight="1" x14ac:dyDescent="0.15">
      <c r="B180" s="323"/>
      <c r="C180" s="323"/>
      <c r="D180" s="339"/>
      <c r="E180" s="323"/>
      <c r="G180" s="323"/>
      <c r="H180" s="323"/>
      <c r="I180" s="323"/>
      <c r="J180" s="323"/>
      <c r="K180" s="323"/>
      <c r="L180" s="323"/>
      <c r="M180" s="323"/>
      <c r="O180" s="323"/>
      <c r="P180" s="323"/>
      <c r="Q180" s="323"/>
      <c r="R180" s="323"/>
      <c r="S180" s="323"/>
      <c r="T180" s="323"/>
      <c r="U180" s="323"/>
      <c r="V180" s="323"/>
      <c r="W180" s="323"/>
      <c r="X180" s="342"/>
    </row>
    <row r="181" spans="2:24" s="338" customFormat="1" ht="13" customHeight="1" x14ac:dyDescent="0.15">
      <c r="B181" s="323"/>
      <c r="C181" s="323"/>
      <c r="D181" s="339"/>
      <c r="E181" s="323"/>
      <c r="G181" s="323"/>
      <c r="H181" s="323"/>
      <c r="I181" s="323"/>
      <c r="J181" s="323"/>
      <c r="K181" s="323"/>
      <c r="L181" s="323"/>
      <c r="M181" s="323"/>
      <c r="O181" s="323"/>
      <c r="P181" s="323"/>
      <c r="Q181" s="323"/>
      <c r="R181" s="323"/>
      <c r="S181" s="323"/>
      <c r="T181" s="323"/>
      <c r="U181" s="323"/>
      <c r="V181" s="323"/>
      <c r="W181" s="323"/>
      <c r="X181" s="342"/>
    </row>
    <row r="182" spans="2:24" s="338" customFormat="1" ht="13" customHeight="1" x14ac:dyDescent="0.15">
      <c r="B182" s="323"/>
      <c r="C182" s="323"/>
      <c r="D182" s="339"/>
      <c r="E182" s="323"/>
      <c r="G182" s="323"/>
      <c r="H182" s="323"/>
      <c r="I182" s="323"/>
      <c r="J182" s="323"/>
      <c r="K182" s="323"/>
      <c r="L182" s="323"/>
      <c r="M182" s="323"/>
      <c r="O182" s="323"/>
      <c r="P182" s="323"/>
      <c r="Q182" s="323"/>
      <c r="R182" s="323"/>
      <c r="S182" s="323"/>
      <c r="T182" s="323"/>
      <c r="U182" s="323"/>
      <c r="V182" s="323"/>
      <c r="W182" s="323"/>
      <c r="X182" s="342"/>
    </row>
    <row r="183" spans="2:24" s="338" customFormat="1" ht="13" customHeight="1" x14ac:dyDescent="0.15">
      <c r="B183" s="323"/>
      <c r="C183" s="323"/>
      <c r="D183" s="339"/>
      <c r="E183" s="323"/>
      <c r="G183" s="323"/>
      <c r="H183" s="323"/>
      <c r="I183" s="323"/>
      <c r="J183" s="323"/>
      <c r="K183" s="323"/>
      <c r="L183" s="323"/>
      <c r="M183" s="323"/>
      <c r="O183" s="323"/>
      <c r="P183" s="323"/>
      <c r="Q183" s="323"/>
      <c r="R183" s="323"/>
      <c r="S183" s="323"/>
      <c r="T183" s="323"/>
      <c r="U183" s="323"/>
      <c r="V183" s="323"/>
      <c r="W183" s="323"/>
      <c r="X183" s="342"/>
    </row>
    <row r="184" spans="2:24" s="338" customFormat="1" ht="13" customHeight="1" x14ac:dyDescent="0.15">
      <c r="B184" s="323"/>
      <c r="C184" s="323"/>
      <c r="D184" s="339"/>
      <c r="E184" s="323"/>
      <c r="G184" s="323"/>
      <c r="H184" s="323"/>
      <c r="I184" s="323"/>
      <c r="J184" s="323"/>
      <c r="K184" s="323"/>
      <c r="L184" s="323"/>
      <c r="M184" s="323"/>
      <c r="O184" s="323"/>
      <c r="P184" s="323"/>
      <c r="Q184" s="323"/>
      <c r="R184" s="323"/>
      <c r="S184" s="323"/>
      <c r="T184" s="323"/>
      <c r="U184" s="323"/>
      <c r="V184" s="323"/>
      <c r="W184" s="323"/>
      <c r="X184" s="342"/>
    </row>
    <row r="185" spans="2:24" s="338" customFormat="1" ht="13" customHeight="1" x14ac:dyDescent="0.15">
      <c r="B185" s="323"/>
      <c r="C185" s="323"/>
      <c r="D185" s="339"/>
      <c r="E185" s="323"/>
      <c r="G185" s="323"/>
      <c r="H185" s="323"/>
      <c r="I185" s="323"/>
      <c r="J185" s="323"/>
      <c r="K185" s="323"/>
      <c r="L185" s="323"/>
      <c r="M185" s="323"/>
      <c r="O185" s="323"/>
      <c r="P185" s="323"/>
      <c r="Q185" s="323"/>
      <c r="R185" s="323"/>
      <c r="S185" s="323"/>
      <c r="T185" s="323"/>
      <c r="U185" s="323"/>
      <c r="V185" s="323"/>
      <c r="W185" s="323"/>
      <c r="X185" s="342"/>
    </row>
    <row r="186" spans="2:24" s="338" customFormat="1" ht="13" customHeight="1" x14ac:dyDescent="0.15">
      <c r="B186" s="323"/>
      <c r="C186" s="323"/>
      <c r="D186" s="339"/>
      <c r="E186" s="323"/>
      <c r="G186" s="323"/>
      <c r="H186" s="323"/>
      <c r="I186" s="323"/>
      <c r="J186" s="323"/>
      <c r="K186" s="323"/>
      <c r="L186" s="323"/>
      <c r="M186" s="323"/>
      <c r="O186" s="323"/>
      <c r="P186" s="323"/>
      <c r="Q186" s="323"/>
      <c r="R186" s="323"/>
      <c r="S186" s="323"/>
      <c r="T186" s="323"/>
      <c r="U186" s="323"/>
      <c r="V186" s="323"/>
      <c r="W186" s="323"/>
      <c r="X186" s="342"/>
    </row>
  </sheetData>
  <mergeCells count="92">
    <mergeCell ref="C34:D34"/>
    <mergeCell ref="G34:J34"/>
    <mergeCell ref="K34:N34"/>
    <mergeCell ref="C33:D33"/>
    <mergeCell ref="G33:J33"/>
    <mergeCell ref="K33:N33"/>
    <mergeCell ref="T35:U35"/>
    <mergeCell ref="T34:U34"/>
    <mergeCell ref="V39:W39"/>
    <mergeCell ref="V31:W31"/>
    <mergeCell ref="V23:W23"/>
    <mergeCell ref="V34:W34"/>
    <mergeCell ref="V37:W37"/>
    <mergeCell ref="V35:W35"/>
    <mergeCell ref="V30:W30"/>
    <mergeCell ref="V33:W33"/>
    <mergeCell ref="V29:W29"/>
    <mergeCell ref="V25:W25"/>
    <mergeCell ref="V27:W27"/>
    <mergeCell ref="V26:W26"/>
    <mergeCell ref="V38:W38"/>
    <mergeCell ref="T33:U33"/>
    <mergeCell ref="C35:D35"/>
    <mergeCell ref="G35:J35"/>
    <mergeCell ref="C37:D37"/>
    <mergeCell ref="G37:J37"/>
    <mergeCell ref="K35:N35"/>
    <mergeCell ref="C39:D39"/>
    <mergeCell ref="G39:J39"/>
    <mergeCell ref="K39:N39"/>
    <mergeCell ref="T39:U39"/>
    <mergeCell ref="T37:U37"/>
    <mergeCell ref="K37:N37"/>
    <mergeCell ref="K38:N38"/>
    <mergeCell ref="T38:U38"/>
    <mergeCell ref="C38:D38"/>
    <mergeCell ref="G38:J38"/>
    <mergeCell ref="G26:J26"/>
    <mergeCell ref="K26:N26"/>
    <mergeCell ref="G27:J27"/>
    <mergeCell ref="T26:U26"/>
    <mergeCell ref="T27:U27"/>
    <mergeCell ref="T31:U31"/>
    <mergeCell ref="T29:U29"/>
    <mergeCell ref="C29:D29"/>
    <mergeCell ref="G29:J29"/>
    <mergeCell ref="C27:D27"/>
    <mergeCell ref="C30:D30"/>
    <mergeCell ref="G30:J30"/>
    <mergeCell ref="K30:N30"/>
    <mergeCell ref="T30:U30"/>
    <mergeCell ref="G31:J31"/>
    <mergeCell ref="K29:N29"/>
    <mergeCell ref="C31:D31"/>
    <mergeCell ref="K31:N31"/>
    <mergeCell ref="G25:J25"/>
    <mergeCell ref="G4:J4"/>
    <mergeCell ref="O5:Q11"/>
    <mergeCell ref="G5:J8"/>
    <mergeCell ref="P23:Q23"/>
    <mergeCell ref="K23:N23"/>
    <mergeCell ref="H13:H14"/>
    <mergeCell ref="H15:H16"/>
    <mergeCell ref="K25:N25"/>
    <mergeCell ref="N19:N20"/>
    <mergeCell ref="K4:N4"/>
    <mergeCell ref="H17:H18"/>
    <mergeCell ref="H9:H12"/>
    <mergeCell ref="G23:J23"/>
    <mergeCell ref="T23:U23"/>
    <mergeCell ref="T25:U25"/>
    <mergeCell ref="K27:N27"/>
    <mergeCell ref="X5:X14"/>
    <mergeCell ref="V5:W10"/>
    <mergeCell ref="U18:U19"/>
    <mergeCell ref="V4:W4"/>
    <mergeCell ref="R5:R14"/>
    <mergeCell ref="K5:N17"/>
    <mergeCell ref="O12:Q16"/>
    <mergeCell ref="T4:U4"/>
    <mergeCell ref="T5:U13"/>
    <mergeCell ref="S5:S14"/>
    <mergeCell ref="T17:U17"/>
    <mergeCell ref="B4:B24"/>
    <mergeCell ref="D11:D12"/>
    <mergeCell ref="D17:D18"/>
    <mergeCell ref="D20:F21"/>
    <mergeCell ref="C4:D4"/>
    <mergeCell ref="C23:F23"/>
    <mergeCell ref="C5:F9"/>
    <mergeCell ref="D13:F13"/>
    <mergeCell ref="D15:E15"/>
  </mergeCells>
  <phoneticPr fontId="50" type="noConversion"/>
  <pageMargins left="0.25" right="0.25" top="0.75" bottom="0.75" header="0.3" footer="0.3"/>
  <pageSetup orientation="landscape" r:id="rId1"/>
  <headerFooter alignWithMargins="0">
    <oddFooter>&amp;L&amp;9&amp;F&amp;C&amp;9Página &amp;P&amp;R&amp;9Versión 17.08.05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59999389629810485"/>
  </sheetPr>
  <dimension ref="A1"/>
  <sheetViews>
    <sheetView workbookViewId="0">
      <selection sqref="A1:IV65536"/>
    </sheetView>
  </sheetViews>
  <sheetFormatPr baseColWidth="10" defaultColWidth="9" defaultRowHeight="16" x14ac:dyDescent="0.2"/>
  <cols>
    <col min="1" max="16384" width="9" style="2"/>
  </cols>
  <sheetData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V86"/>
  <sheetViews>
    <sheetView showGridLines="0" topLeftCell="AC2" zoomScale="150" zoomScaleNormal="150" zoomScaleSheetLayoutView="136" zoomScalePageLayoutView="150" workbookViewId="0">
      <selection activeCell="B1" sqref="B1:G65536"/>
    </sheetView>
  </sheetViews>
  <sheetFormatPr baseColWidth="10" defaultColWidth="9" defaultRowHeight="12" x14ac:dyDescent="0.15"/>
  <cols>
    <col min="1" max="1" width="3" style="45" customWidth="1"/>
    <col min="2" max="2" width="3" style="43" customWidth="1"/>
    <col min="3" max="3" width="7.83203125" style="43" customWidth="1"/>
    <col min="4" max="4" width="2.83203125" style="43" customWidth="1"/>
    <col min="5" max="5" width="4.1640625" style="43" customWidth="1"/>
    <col min="6" max="6" width="3" style="43" customWidth="1"/>
    <col min="7" max="7" width="17.6640625" style="43" customWidth="1"/>
    <col min="8" max="8" width="2.6640625" style="43" customWidth="1"/>
    <col min="9" max="9" width="5.5" style="43" customWidth="1"/>
    <col min="10" max="10" width="2.33203125" style="43" customWidth="1"/>
    <col min="11" max="11" width="2.5" style="43" bestFit="1" customWidth="1"/>
    <col min="12" max="12" width="2.33203125" style="43" bestFit="1" customWidth="1"/>
    <col min="13" max="13" width="3.83203125" style="43" bestFit="1" customWidth="1"/>
    <col min="14" max="14" width="2.1640625" style="43" bestFit="1" customWidth="1"/>
    <col min="15" max="15" width="20.6640625" style="43" customWidth="1"/>
    <col min="16" max="16" width="3.1640625" style="43" customWidth="1"/>
    <col min="17" max="17" width="2.5" style="43" bestFit="1" customWidth="1"/>
    <col min="18" max="18" width="2.33203125" style="43" bestFit="1" customWidth="1"/>
    <col min="19" max="19" width="5.83203125" style="43" customWidth="1"/>
    <col min="20" max="20" width="2.1640625" style="43" bestFit="1" customWidth="1"/>
    <col min="21" max="21" width="15.1640625" style="43" customWidth="1"/>
    <col min="22" max="22" width="3" style="45" customWidth="1"/>
    <col min="23" max="23" width="2.1640625" style="43" bestFit="1" customWidth="1"/>
    <col min="24" max="24" width="2.5" style="43" bestFit="1" customWidth="1"/>
    <col min="25" max="25" width="2.33203125" style="43" bestFit="1" customWidth="1"/>
    <col min="26" max="26" width="6.33203125" style="43" customWidth="1"/>
    <col min="27" max="27" width="2.83203125" style="43" customWidth="1"/>
    <col min="28" max="28" width="26.1640625" style="43" customWidth="1"/>
    <col min="29" max="29" width="2.1640625" style="43" bestFit="1" customWidth="1"/>
    <col min="30" max="30" width="2.5" style="43" bestFit="1" customWidth="1"/>
    <col min="31" max="31" width="2.6640625" style="43" customWidth="1"/>
    <col min="32" max="32" width="8.5" style="43" customWidth="1"/>
    <col min="33" max="33" width="3.1640625" style="43" customWidth="1"/>
    <col min="34" max="34" width="22.5" style="43" customWidth="1"/>
    <col min="35" max="35" width="3.1640625" style="43" customWidth="1"/>
    <col min="36" max="36" width="26.33203125" style="43" customWidth="1"/>
    <col min="37" max="37" width="3" style="45" customWidth="1"/>
    <col min="38" max="38" width="11.33203125" style="43" customWidth="1"/>
    <col min="39" max="39" width="8" style="43" customWidth="1"/>
    <col min="40" max="40" width="9" style="43" customWidth="1"/>
    <col min="41" max="41" width="6.83203125" style="43" bestFit="1" customWidth="1"/>
    <col min="42" max="43" width="6.1640625" style="43" bestFit="1" customWidth="1"/>
    <col min="44" max="44" width="3.83203125" style="43" customWidth="1"/>
    <col min="45" max="45" width="6.6640625" style="43" customWidth="1"/>
    <col min="46" max="46" width="3.1640625" style="43" customWidth="1"/>
    <col min="47" max="47" width="16.1640625" style="43" customWidth="1"/>
    <col min="48" max="16384" width="9" style="43"/>
  </cols>
  <sheetData>
    <row r="1" spans="1:48" s="31" customFormat="1" ht="16" x14ac:dyDescent="0.15">
      <c r="A1" s="762"/>
      <c r="B1" s="258" t="s">
        <v>458</v>
      </c>
      <c r="C1" s="66"/>
      <c r="D1" s="66"/>
      <c r="E1" s="762"/>
      <c r="F1" s="65"/>
      <c r="G1" s="66"/>
      <c r="H1" s="65"/>
      <c r="I1" s="66"/>
      <c r="J1" s="65"/>
      <c r="K1" s="66"/>
      <c r="L1" s="66"/>
      <c r="M1" s="762"/>
      <c r="N1" s="65"/>
      <c r="O1" s="66"/>
      <c r="P1" s="65"/>
      <c r="Q1" s="66"/>
      <c r="R1" s="66"/>
      <c r="S1" s="762"/>
      <c r="T1" s="65"/>
      <c r="U1" s="66"/>
      <c r="V1" s="762"/>
      <c r="W1" s="65"/>
      <c r="X1" s="66"/>
      <c r="Y1" s="66"/>
      <c r="Z1" s="762"/>
      <c r="AA1" s="65"/>
      <c r="AB1" s="66"/>
      <c r="AC1" s="65"/>
      <c r="AD1" s="66"/>
      <c r="AE1" s="66"/>
      <c r="AF1" s="762"/>
      <c r="AG1" s="65"/>
      <c r="AH1" s="66"/>
      <c r="AI1" s="65"/>
      <c r="AJ1" s="66"/>
      <c r="AK1" s="762"/>
      <c r="AL1" s="65"/>
      <c r="AM1" s="66"/>
      <c r="AN1" s="66"/>
      <c r="AO1" s="66"/>
      <c r="AP1" s="66"/>
      <c r="AQ1" s="66"/>
      <c r="AR1" s="762"/>
      <c r="AS1" s="66"/>
      <c r="AT1" s="65"/>
      <c r="AU1" s="66"/>
      <c r="AV1" s="762"/>
    </row>
    <row r="2" spans="1:48" s="31" customFormat="1" ht="15.75" customHeight="1" x14ac:dyDescent="0.15">
      <c r="A2" s="762"/>
      <c r="B2" s="295" t="s">
        <v>416</v>
      </c>
      <c r="C2" s="192"/>
      <c r="D2" s="192"/>
      <c r="E2" s="193"/>
      <c r="F2" s="191"/>
      <c r="G2" s="192"/>
      <c r="H2" s="192"/>
      <c r="I2" s="192"/>
      <c r="J2" s="191"/>
      <c r="K2" s="192"/>
      <c r="L2" s="192"/>
      <c r="M2" s="192"/>
      <c r="N2" s="192"/>
      <c r="O2" s="192"/>
      <c r="P2" s="193"/>
      <c r="Q2" s="193"/>
      <c r="R2" s="193"/>
      <c r="S2" s="193"/>
      <c r="T2" s="191"/>
      <c r="U2" s="192"/>
      <c r="V2" s="762"/>
      <c r="W2" s="188"/>
      <c r="X2" s="189"/>
      <c r="Y2" s="189"/>
      <c r="Z2" s="189"/>
      <c r="AA2" s="189"/>
      <c r="AB2" s="189"/>
      <c r="AC2" s="189"/>
      <c r="AD2" s="188"/>
      <c r="AE2" s="189"/>
      <c r="AF2" s="189"/>
      <c r="AG2" s="190"/>
      <c r="AH2" s="188"/>
      <c r="AI2" s="190"/>
      <c r="AJ2" s="190"/>
      <c r="AK2" s="762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762"/>
    </row>
    <row r="3" spans="1:48" s="64" customFormat="1" ht="12.75" customHeight="1" x14ac:dyDescent="0.15">
      <c r="A3" s="2026" t="s">
        <v>287</v>
      </c>
      <c r="B3" s="2179">
        <f xml:space="preserve"> -(4.01)</f>
        <v>-4.01</v>
      </c>
      <c r="C3" s="2180"/>
      <c r="D3" s="2180"/>
      <c r="E3" s="2181"/>
      <c r="F3" s="2180">
        <f>B3-(0.01)</f>
        <v>-4.0199999999999996</v>
      </c>
      <c r="G3" s="2101"/>
      <c r="H3" s="2164">
        <f>F3-(0.01)</f>
        <v>-4.0299999999999994</v>
      </c>
      <c r="I3" s="2165"/>
      <c r="J3" s="2162">
        <f>H3-(0.01)</f>
        <v>-4.0399999999999991</v>
      </c>
      <c r="K3" s="2163"/>
      <c r="L3" s="2163"/>
      <c r="M3" s="2163"/>
      <c r="N3" s="2164">
        <f>J3-(0.01)</f>
        <v>-4.0499999999999989</v>
      </c>
      <c r="O3" s="2165"/>
      <c r="P3" s="2162">
        <f>N3-(0.01)</f>
        <v>-4.0599999999999987</v>
      </c>
      <c r="Q3" s="2163"/>
      <c r="R3" s="2163"/>
      <c r="S3" s="2163"/>
      <c r="T3" s="2164">
        <f>P3-(0.01)</f>
        <v>-4.0699999999999985</v>
      </c>
      <c r="U3" s="2165"/>
      <c r="V3" s="2176" t="s">
        <v>287</v>
      </c>
      <c r="W3" s="2164">
        <f>T3-(0.01)</f>
        <v>-4.0799999999999983</v>
      </c>
      <c r="X3" s="2163"/>
      <c r="Y3" s="2163"/>
      <c r="Z3" s="2165"/>
      <c r="AA3" s="2162">
        <f>W3-(0.01)</f>
        <v>-4.0899999999999981</v>
      </c>
      <c r="AB3" s="2163"/>
      <c r="AC3" s="2164">
        <f>AA3-(0.01)</f>
        <v>-4.0999999999999979</v>
      </c>
      <c r="AD3" s="2163"/>
      <c r="AE3" s="2163"/>
      <c r="AF3" s="2165"/>
      <c r="AG3" s="2162">
        <f>AC3-(0.01)</f>
        <v>-4.1099999999999977</v>
      </c>
      <c r="AH3" s="2163"/>
      <c r="AI3" s="2164">
        <f>AG3-(0.01)</f>
        <v>-4.1199999999999974</v>
      </c>
      <c r="AJ3" s="2165"/>
      <c r="AK3" s="2176" t="s">
        <v>287</v>
      </c>
      <c r="AL3" s="2164">
        <f>AI3-(0.01)</f>
        <v>-4.1299999999999972</v>
      </c>
      <c r="AM3" s="2163"/>
      <c r="AN3" s="2163"/>
      <c r="AO3" s="2163"/>
      <c r="AP3" s="2163"/>
      <c r="AQ3" s="2163"/>
      <c r="AR3" s="2164">
        <f>AL3-(0.01)</f>
        <v>-4.139999999999997</v>
      </c>
      <c r="AS3" s="2163"/>
      <c r="AT3" s="2164">
        <f>AR3-(0.01)</f>
        <v>-4.1499999999999968</v>
      </c>
      <c r="AU3" s="2165"/>
      <c r="AV3" s="1199"/>
    </row>
    <row r="4" spans="1:48" ht="12.75" customHeight="1" x14ac:dyDescent="0.15">
      <c r="A4" s="2027"/>
      <c r="B4" s="2185" t="s">
        <v>459</v>
      </c>
      <c r="C4" s="2186"/>
      <c r="D4" s="2186"/>
      <c r="E4" s="2187"/>
      <c r="F4" s="2186" t="s">
        <v>460</v>
      </c>
      <c r="G4" s="2186"/>
      <c r="H4" s="2171" t="s">
        <v>461</v>
      </c>
      <c r="I4" s="2173"/>
      <c r="J4" s="2171" t="s">
        <v>462</v>
      </c>
      <c r="K4" s="2172"/>
      <c r="L4" s="2172"/>
      <c r="M4" s="2173"/>
      <c r="N4" s="2171" t="s">
        <v>463</v>
      </c>
      <c r="O4" s="2173"/>
      <c r="P4" s="2171" t="s">
        <v>464</v>
      </c>
      <c r="Q4" s="2172"/>
      <c r="R4" s="2172"/>
      <c r="S4" s="2173"/>
      <c r="T4" s="2171" t="s">
        <v>465</v>
      </c>
      <c r="U4" s="2173"/>
      <c r="V4" s="2177"/>
      <c r="W4" s="2171" t="s">
        <v>466</v>
      </c>
      <c r="X4" s="2172"/>
      <c r="Y4" s="2172"/>
      <c r="Z4" s="2173"/>
      <c r="AA4" s="2171" t="s">
        <v>467</v>
      </c>
      <c r="AB4" s="2173"/>
      <c r="AC4" s="2171" t="s">
        <v>468</v>
      </c>
      <c r="AD4" s="2172"/>
      <c r="AE4" s="2172"/>
      <c r="AF4" s="2173"/>
      <c r="AG4" s="2171" t="s">
        <v>469</v>
      </c>
      <c r="AH4" s="2172"/>
      <c r="AI4" s="2171" t="s">
        <v>470</v>
      </c>
      <c r="AJ4" s="2173"/>
      <c r="AK4" s="2177"/>
      <c r="AL4" s="2171" t="s">
        <v>471</v>
      </c>
      <c r="AM4" s="2172"/>
      <c r="AN4" s="2172"/>
      <c r="AO4" s="2172"/>
      <c r="AP4" s="2172"/>
      <c r="AQ4" s="2172"/>
      <c r="AR4" s="2171" t="s">
        <v>472</v>
      </c>
      <c r="AS4" s="2172"/>
      <c r="AT4" s="2171" t="s">
        <v>473</v>
      </c>
      <c r="AU4" s="2173"/>
      <c r="AV4" s="762"/>
    </row>
    <row r="5" spans="1:48" ht="12.75" customHeight="1" x14ac:dyDescent="0.15">
      <c r="A5" s="2027"/>
      <c r="B5" s="2185"/>
      <c r="C5" s="2186"/>
      <c r="D5" s="2186"/>
      <c r="E5" s="2187"/>
      <c r="F5" s="2186"/>
      <c r="G5" s="2186"/>
      <c r="H5" s="2171"/>
      <c r="I5" s="2173"/>
      <c r="J5" s="2171"/>
      <c r="K5" s="2172"/>
      <c r="L5" s="2172"/>
      <c r="M5" s="2173"/>
      <c r="N5" s="2171"/>
      <c r="O5" s="2173"/>
      <c r="P5" s="2171"/>
      <c r="Q5" s="2172"/>
      <c r="R5" s="2172"/>
      <c r="S5" s="2173"/>
      <c r="T5" s="2171"/>
      <c r="U5" s="2173"/>
      <c r="V5" s="2177"/>
      <c r="W5" s="2171"/>
      <c r="X5" s="2172"/>
      <c r="Y5" s="2172"/>
      <c r="Z5" s="2173"/>
      <c r="AA5" s="2171"/>
      <c r="AB5" s="2173"/>
      <c r="AC5" s="2171"/>
      <c r="AD5" s="2172"/>
      <c r="AE5" s="2172"/>
      <c r="AF5" s="2173"/>
      <c r="AG5" s="2171"/>
      <c r="AH5" s="2172"/>
      <c r="AI5" s="439">
        <v>1</v>
      </c>
      <c r="AJ5" s="1676" t="s">
        <v>474</v>
      </c>
      <c r="AK5" s="2177"/>
      <c r="AL5" s="2171"/>
      <c r="AM5" s="2172"/>
      <c r="AN5" s="2172"/>
      <c r="AO5" s="2172"/>
      <c r="AP5" s="2172"/>
      <c r="AQ5" s="2172"/>
      <c r="AR5" s="2171"/>
      <c r="AS5" s="2172"/>
      <c r="AT5" s="2171"/>
      <c r="AU5" s="2173"/>
      <c r="AV5" s="762"/>
    </row>
    <row r="6" spans="1:48" ht="12.75" customHeight="1" x14ac:dyDescent="0.15">
      <c r="A6" s="2027"/>
      <c r="B6" s="2185"/>
      <c r="C6" s="2186"/>
      <c r="D6" s="2186"/>
      <c r="E6" s="2187"/>
      <c r="F6" s="2186"/>
      <c r="G6" s="2186"/>
      <c r="H6" s="2171"/>
      <c r="I6" s="2173"/>
      <c r="J6" s="2171"/>
      <c r="K6" s="2172"/>
      <c r="L6" s="2172"/>
      <c r="M6" s="2173"/>
      <c r="N6" s="439">
        <v>1</v>
      </c>
      <c r="O6" s="440" t="s">
        <v>475</v>
      </c>
      <c r="P6" s="2171"/>
      <c r="Q6" s="2172"/>
      <c r="R6" s="2172"/>
      <c r="S6" s="2173"/>
      <c r="T6" s="2171"/>
      <c r="U6" s="2173"/>
      <c r="V6" s="2177"/>
      <c r="W6" s="2171"/>
      <c r="X6" s="2172"/>
      <c r="Y6" s="2172"/>
      <c r="Z6" s="2173"/>
      <c r="AA6" s="2174" t="s">
        <v>476</v>
      </c>
      <c r="AB6" s="2175"/>
      <c r="AC6" s="2171"/>
      <c r="AD6" s="2172"/>
      <c r="AE6" s="2172"/>
      <c r="AF6" s="2173"/>
      <c r="AG6" s="441">
        <v>1</v>
      </c>
      <c r="AH6" s="1677" t="s">
        <v>477</v>
      </c>
      <c r="AI6" s="439">
        <v>2</v>
      </c>
      <c r="AJ6" s="1676" t="s">
        <v>478</v>
      </c>
      <c r="AK6" s="2177"/>
      <c r="AL6" s="2171"/>
      <c r="AM6" s="2172"/>
      <c r="AN6" s="2172"/>
      <c r="AO6" s="2172"/>
      <c r="AP6" s="2172"/>
      <c r="AQ6" s="2172"/>
      <c r="AR6" s="2171"/>
      <c r="AS6" s="2172"/>
      <c r="AT6" s="2171"/>
      <c r="AU6" s="2173"/>
      <c r="AV6" s="762"/>
    </row>
    <row r="7" spans="1:48" ht="12.75" customHeight="1" x14ac:dyDescent="0.15">
      <c r="A7" s="2027"/>
      <c r="B7" s="2185"/>
      <c r="C7" s="2186"/>
      <c r="D7" s="2186"/>
      <c r="E7" s="2187"/>
      <c r="F7" s="2184"/>
      <c r="G7" s="2184"/>
      <c r="H7" s="2171"/>
      <c r="I7" s="2173"/>
      <c r="J7" s="2171"/>
      <c r="K7" s="2172"/>
      <c r="L7" s="2172"/>
      <c r="M7" s="2173"/>
      <c r="N7" s="439">
        <v>2</v>
      </c>
      <c r="O7" s="440" t="s">
        <v>479</v>
      </c>
      <c r="P7" s="2171"/>
      <c r="Q7" s="2172"/>
      <c r="R7" s="2172"/>
      <c r="S7" s="2173"/>
      <c r="T7" s="439">
        <v>1</v>
      </c>
      <c r="U7" s="1676" t="s">
        <v>480</v>
      </c>
      <c r="V7" s="2177"/>
      <c r="W7" s="2171"/>
      <c r="X7" s="2172"/>
      <c r="Y7" s="2172"/>
      <c r="Z7" s="2173"/>
      <c r="AA7" s="441">
        <v>1</v>
      </c>
      <c r="AB7" s="1677" t="s">
        <v>481</v>
      </c>
      <c r="AC7" s="2171"/>
      <c r="AD7" s="2172"/>
      <c r="AE7" s="2172"/>
      <c r="AF7" s="2173"/>
      <c r="AG7" s="441">
        <v>2</v>
      </c>
      <c r="AH7" s="1677" t="s">
        <v>482</v>
      </c>
      <c r="AI7" s="439">
        <v>3</v>
      </c>
      <c r="AJ7" s="1676" t="s">
        <v>483</v>
      </c>
      <c r="AK7" s="2177"/>
      <c r="AL7" s="2171"/>
      <c r="AM7" s="2172"/>
      <c r="AN7" s="2172"/>
      <c r="AO7" s="2172"/>
      <c r="AP7" s="2172"/>
      <c r="AQ7" s="2172"/>
      <c r="AR7" s="2171"/>
      <c r="AS7" s="2172"/>
      <c r="AT7" s="2171"/>
      <c r="AU7" s="2173"/>
      <c r="AV7" s="762"/>
    </row>
    <row r="8" spans="1:48" ht="12.75" customHeight="1" x14ac:dyDescent="0.15">
      <c r="A8" s="2027"/>
      <c r="B8" s="422">
        <v>1</v>
      </c>
      <c r="C8" s="423" t="s">
        <v>484</v>
      </c>
      <c r="D8" s="421"/>
      <c r="E8" s="424"/>
      <c r="F8" s="425">
        <v>1</v>
      </c>
      <c r="G8" s="423" t="s">
        <v>485</v>
      </c>
      <c r="H8" s="2171"/>
      <c r="I8" s="2173"/>
      <c r="J8" s="2171"/>
      <c r="K8" s="2172"/>
      <c r="L8" s="2172"/>
      <c r="M8" s="2173"/>
      <c r="N8" s="439">
        <v>3</v>
      </c>
      <c r="O8" s="440" t="s">
        <v>486</v>
      </c>
      <c r="P8" s="2171"/>
      <c r="Q8" s="2172"/>
      <c r="R8" s="2172"/>
      <c r="S8" s="2173"/>
      <c r="T8" s="439">
        <v>2</v>
      </c>
      <c r="U8" s="1676" t="s">
        <v>487</v>
      </c>
      <c r="V8" s="2177"/>
      <c r="W8" s="2171"/>
      <c r="X8" s="2172"/>
      <c r="Y8" s="2172"/>
      <c r="Z8" s="2173"/>
      <c r="AA8" s="441">
        <v>2</v>
      </c>
      <c r="AB8" s="1677" t="s">
        <v>488</v>
      </c>
      <c r="AC8" s="2171"/>
      <c r="AD8" s="2172"/>
      <c r="AE8" s="2172"/>
      <c r="AF8" s="2173"/>
      <c r="AG8" s="441">
        <v>3</v>
      </c>
      <c r="AH8" s="1677" t="s">
        <v>489</v>
      </c>
      <c r="AI8" s="439">
        <v>4</v>
      </c>
      <c r="AJ8" s="1676" t="s">
        <v>490</v>
      </c>
      <c r="AK8" s="2177"/>
      <c r="AL8" s="442"/>
      <c r="AM8" s="444"/>
      <c r="AN8" s="444"/>
      <c r="AO8" s="444"/>
      <c r="AP8" s="444"/>
      <c r="AQ8" s="444"/>
      <c r="AR8" s="2171"/>
      <c r="AS8" s="2172"/>
      <c r="AT8" s="439">
        <v>1</v>
      </c>
      <c r="AU8" s="1676" t="s">
        <v>491</v>
      </c>
      <c r="AV8" s="762"/>
    </row>
    <row r="9" spans="1:48" ht="12.75" customHeight="1" x14ac:dyDescent="0.15">
      <c r="A9" s="2027"/>
      <c r="B9" s="422">
        <v>2</v>
      </c>
      <c r="C9" s="423" t="s">
        <v>492</v>
      </c>
      <c r="D9" s="421"/>
      <c r="E9" s="424"/>
      <c r="F9" s="425">
        <v>2</v>
      </c>
      <c r="G9" s="423" t="s">
        <v>493</v>
      </c>
      <c r="H9" s="2171"/>
      <c r="I9" s="2173"/>
      <c r="J9" s="2171"/>
      <c r="K9" s="2172"/>
      <c r="L9" s="2172"/>
      <c r="M9" s="2173"/>
      <c r="N9" s="439">
        <v>4</v>
      </c>
      <c r="O9" s="440" t="s">
        <v>494</v>
      </c>
      <c r="P9" s="2171"/>
      <c r="Q9" s="2172"/>
      <c r="R9" s="2172"/>
      <c r="S9" s="2173"/>
      <c r="T9" s="439">
        <v>3</v>
      </c>
      <c r="U9" s="1676" t="s">
        <v>495</v>
      </c>
      <c r="V9" s="2177"/>
      <c r="W9" s="2171"/>
      <c r="X9" s="2172"/>
      <c r="Y9" s="2172"/>
      <c r="Z9" s="2173"/>
      <c r="AA9" s="441">
        <v>3</v>
      </c>
      <c r="AB9" s="1677" t="s">
        <v>496</v>
      </c>
      <c r="AC9" s="2171"/>
      <c r="AD9" s="2172"/>
      <c r="AE9" s="2172"/>
      <c r="AF9" s="2173"/>
      <c r="AG9" s="441">
        <v>4</v>
      </c>
      <c r="AH9" s="1677" t="s">
        <v>497</v>
      </c>
      <c r="AI9" s="439">
        <v>5</v>
      </c>
      <c r="AJ9" s="1676" t="s">
        <v>498</v>
      </c>
      <c r="AK9" s="2177"/>
      <c r="AL9" s="2191" t="s">
        <v>499</v>
      </c>
      <c r="AM9" s="2192"/>
      <c r="AN9" s="2192"/>
      <c r="AO9" s="2192"/>
      <c r="AP9" s="2192"/>
      <c r="AQ9" s="2192"/>
      <c r="AR9" s="2171"/>
      <c r="AS9" s="2172"/>
      <c r="AT9" s="439">
        <v>2</v>
      </c>
      <c r="AU9" s="1676" t="s">
        <v>500</v>
      </c>
      <c r="AV9" s="762"/>
    </row>
    <row r="10" spans="1:48" ht="12.75" customHeight="1" x14ac:dyDescent="0.15">
      <c r="A10" s="2027"/>
      <c r="B10" s="422">
        <v>3</v>
      </c>
      <c r="C10" s="423" t="s">
        <v>501</v>
      </c>
      <c r="D10" s="421"/>
      <c r="E10" s="424"/>
      <c r="F10" s="425">
        <v>3</v>
      </c>
      <c r="G10" s="423" t="s">
        <v>502</v>
      </c>
      <c r="H10" s="442"/>
      <c r="I10" s="443"/>
      <c r="J10" s="2171"/>
      <c r="K10" s="2172"/>
      <c r="L10" s="2172"/>
      <c r="M10" s="2173"/>
      <c r="N10" s="439">
        <v>5</v>
      </c>
      <c r="O10" s="440" t="s">
        <v>503</v>
      </c>
      <c r="P10" s="2171"/>
      <c r="Q10" s="2172"/>
      <c r="R10" s="2172"/>
      <c r="S10" s="2173"/>
      <c r="T10" s="439">
        <v>4</v>
      </c>
      <c r="U10" s="1676" t="s">
        <v>504</v>
      </c>
      <c r="V10" s="2177"/>
      <c r="W10" s="442"/>
      <c r="X10" s="444"/>
      <c r="Y10" s="445"/>
      <c r="Z10" s="446"/>
      <c r="AA10" s="441">
        <v>4</v>
      </c>
      <c r="AB10" s="1677" t="s">
        <v>505</v>
      </c>
      <c r="AC10" s="442"/>
      <c r="AD10" s="444"/>
      <c r="AE10" s="445"/>
      <c r="AF10" s="446"/>
      <c r="AG10" s="447">
        <v>5</v>
      </c>
      <c r="AH10" s="1677" t="s">
        <v>506</v>
      </c>
      <c r="AI10" s="1678">
        <v>6</v>
      </c>
      <c r="AJ10" s="1676" t="s">
        <v>507</v>
      </c>
      <c r="AK10" s="2177"/>
      <c r="AL10" s="442"/>
      <c r="AM10" s="444"/>
      <c r="AN10" s="444"/>
      <c r="AO10" s="444"/>
      <c r="AP10" s="444"/>
      <c r="AQ10" s="444"/>
      <c r="AR10" s="2171"/>
      <c r="AS10" s="2172"/>
      <c r="AT10" s="467">
        <v>3</v>
      </c>
      <c r="AU10" s="1679" t="s">
        <v>508</v>
      </c>
      <c r="AV10" s="762"/>
    </row>
    <row r="11" spans="1:48" ht="12.75" customHeight="1" x14ac:dyDescent="0.15">
      <c r="A11" s="2027"/>
      <c r="B11" s="422">
        <v>4</v>
      </c>
      <c r="C11" s="423" t="s">
        <v>509</v>
      </c>
      <c r="D11" s="421"/>
      <c r="E11" s="424"/>
      <c r="F11" s="425">
        <v>4</v>
      </c>
      <c r="G11" s="423" t="s">
        <v>510</v>
      </c>
      <c r="H11" s="442"/>
      <c r="I11" s="443"/>
      <c r="J11" s="2171"/>
      <c r="K11" s="2172"/>
      <c r="L11" s="2172"/>
      <c r="M11" s="2173"/>
      <c r="N11" s="439">
        <v>6</v>
      </c>
      <c r="O11" s="440" t="s">
        <v>511</v>
      </c>
      <c r="P11" s="2171"/>
      <c r="Q11" s="2172"/>
      <c r="R11" s="2172"/>
      <c r="S11" s="2173"/>
      <c r="T11" s="439">
        <v>5</v>
      </c>
      <c r="U11" s="1676" t="s">
        <v>512</v>
      </c>
      <c r="V11" s="2177"/>
      <c r="W11" s="442"/>
      <c r="X11" s="444"/>
      <c r="Y11" s="445"/>
      <c r="Z11" s="446"/>
      <c r="AA11" s="441">
        <v>5</v>
      </c>
      <c r="AB11" s="1677" t="s">
        <v>513</v>
      </c>
      <c r="AC11" s="442"/>
      <c r="AD11" s="444"/>
      <c r="AE11" s="445"/>
      <c r="AF11" s="446"/>
      <c r="AG11" s="447">
        <v>6</v>
      </c>
      <c r="AH11" s="1677" t="s">
        <v>514</v>
      </c>
      <c r="AI11" s="439">
        <v>7</v>
      </c>
      <c r="AJ11" s="1676" t="s">
        <v>515</v>
      </c>
      <c r="AK11" s="2177"/>
      <c r="AL11" s="1680"/>
      <c r="AM11" s="444"/>
      <c r="AN11" s="444"/>
      <c r="AO11" s="444"/>
      <c r="AP11" s="444"/>
      <c r="AQ11" s="444"/>
      <c r="AR11" s="442"/>
      <c r="AS11" s="444"/>
      <c r="AT11" s="467">
        <v>4</v>
      </c>
      <c r="AU11" s="1679" t="s">
        <v>516</v>
      </c>
      <c r="AV11" s="762"/>
    </row>
    <row r="12" spans="1:48" ht="12.75" customHeight="1" x14ac:dyDescent="0.15">
      <c r="A12" s="2027"/>
      <c r="B12" s="422">
        <v>5</v>
      </c>
      <c r="C12" s="423" t="s">
        <v>517</v>
      </c>
      <c r="D12" s="421"/>
      <c r="E12" s="424"/>
      <c r="F12" s="425">
        <v>5</v>
      </c>
      <c r="G12" s="423" t="s">
        <v>518</v>
      </c>
      <c r="H12" s="439">
        <v>1</v>
      </c>
      <c r="I12" s="443" t="s">
        <v>519</v>
      </c>
      <c r="J12" s="441">
        <v>1</v>
      </c>
      <c r="K12" s="444" t="s">
        <v>519</v>
      </c>
      <c r="L12" s="444"/>
      <c r="M12" s="448"/>
      <c r="N12" s="449">
        <v>7</v>
      </c>
      <c r="O12" s="450" t="s">
        <v>520</v>
      </c>
      <c r="P12" s="2171"/>
      <c r="Q12" s="2172"/>
      <c r="R12" s="2172"/>
      <c r="S12" s="2173"/>
      <c r="T12" s="439">
        <v>6</v>
      </c>
      <c r="U12" s="1676" t="s">
        <v>521</v>
      </c>
      <c r="V12" s="2177"/>
      <c r="W12" s="439">
        <v>1</v>
      </c>
      <c r="X12" s="444" t="s">
        <v>519</v>
      </c>
      <c r="Y12" s="451" t="s">
        <v>84</v>
      </c>
      <c r="Z12" s="452">
        <f>AG3</f>
        <v>-4.1099999999999977</v>
      </c>
      <c r="AA12" s="441">
        <v>6</v>
      </c>
      <c r="AB12" s="1677" t="s">
        <v>522</v>
      </c>
      <c r="AC12" s="453">
        <v>1</v>
      </c>
      <c r="AD12" s="444" t="s">
        <v>519</v>
      </c>
      <c r="AE12" s="451"/>
      <c r="AF12" s="454"/>
      <c r="AG12" s="441">
        <v>7</v>
      </c>
      <c r="AH12" s="1677" t="s">
        <v>523</v>
      </c>
      <c r="AI12" s="1678">
        <v>8</v>
      </c>
      <c r="AJ12" s="1676" t="s">
        <v>524</v>
      </c>
      <c r="AK12" s="2177"/>
      <c r="AL12" s="472" t="s">
        <v>255</v>
      </c>
      <c r="AM12" s="472" t="s">
        <v>257</v>
      </c>
      <c r="AN12" s="472" t="s">
        <v>525</v>
      </c>
      <c r="AO12" s="472" t="s">
        <v>526</v>
      </c>
      <c r="AP12" s="472" t="s">
        <v>527</v>
      </c>
      <c r="AQ12" s="472" t="s">
        <v>528</v>
      </c>
      <c r="AR12" s="459"/>
      <c r="AS12" s="460"/>
      <c r="AT12" s="467">
        <v>5</v>
      </c>
      <c r="AU12" s="1679" t="s">
        <v>529</v>
      </c>
      <c r="AV12" s="762"/>
    </row>
    <row r="13" spans="1:48" ht="12.75" customHeight="1" x14ac:dyDescent="0.15">
      <c r="A13" s="2027"/>
      <c r="B13" s="422">
        <v>6</v>
      </c>
      <c r="C13" s="423" t="s">
        <v>368</v>
      </c>
      <c r="D13" s="426" t="s">
        <v>84</v>
      </c>
      <c r="E13" s="427">
        <f>H3</f>
        <v>-4.0299999999999994</v>
      </c>
      <c r="F13" s="425">
        <v>6</v>
      </c>
      <c r="G13" s="423" t="s">
        <v>530</v>
      </c>
      <c r="H13" s="439">
        <v>2</v>
      </c>
      <c r="I13" s="443" t="s">
        <v>531</v>
      </c>
      <c r="J13" s="441">
        <v>2</v>
      </c>
      <c r="K13" s="444" t="s">
        <v>531</v>
      </c>
      <c r="L13" s="451" t="s">
        <v>84</v>
      </c>
      <c r="M13" s="455">
        <f>P3</f>
        <v>-4.0599999999999987</v>
      </c>
      <c r="N13" s="449">
        <v>8</v>
      </c>
      <c r="O13" s="450" t="s">
        <v>532</v>
      </c>
      <c r="P13" s="2171"/>
      <c r="Q13" s="2172"/>
      <c r="R13" s="2172"/>
      <c r="S13" s="2173"/>
      <c r="T13" s="439">
        <v>7</v>
      </c>
      <c r="U13" s="1676" t="s">
        <v>533</v>
      </c>
      <c r="V13" s="2177"/>
      <c r="W13" s="439">
        <v>2</v>
      </c>
      <c r="X13" s="444" t="s">
        <v>531</v>
      </c>
      <c r="Y13" s="451"/>
      <c r="Z13" s="454"/>
      <c r="AA13" s="441">
        <v>7</v>
      </c>
      <c r="AB13" s="1676" t="s">
        <v>534</v>
      </c>
      <c r="AC13" s="456">
        <v>2</v>
      </c>
      <c r="AD13" s="444" t="s">
        <v>531</v>
      </c>
      <c r="AE13" s="451" t="s">
        <v>84</v>
      </c>
      <c r="AF13" s="2212" t="s">
        <v>535</v>
      </c>
      <c r="AG13" s="441">
        <v>8</v>
      </c>
      <c r="AH13" s="1677" t="s">
        <v>536</v>
      </c>
      <c r="AI13" s="439">
        <v>9</v>
      </c>
      <c r="AJ13" s="1676" t="s">
        <v>537</v>
      </c>
      <c r="AK13" s="2177"/>
      <c r="AL13" s="2189" t="s">
        <v>538</v>
      </c>
      <c r="AM13" s="2210" t="s">
        <v>539</v>
      </c>
      <c r="AN13" s="2189" t="s">
        <v>540</v>
      </c>
      <c r="AO13" s="2190" t="s">
        <v>541</v>
      </c>
      <c r="AP13" s="2189" t="s">
        <v>542</v>
      </c>
      <c r="AQ13" s="2189" t="s">
        <v>543</v>
      </c>
      <c r="AR13" s="459"/>
      <c r="AS13" s="460"/>
      <c r="AT13" s="467">
        <v>6</v>
      </c>
      <c r="AU13" s="1679" t="s">
        <v>544</v>
      </c>
      <c r="AV13" s="762"/>
    </row>
    <row r="14" spans="1:48" ht="12.75" customHeight="1" x14ac:dyDescent="0.15">
      <c r="A14" s="2027"/>
      <c r="B14" s="428"/>
      <c r="C14" s="421"/>
      <c r="D14" s="421"/>
      <c r="E14" s="424"/>
      <c r="F14" s="425">
        <v>9</v>
      </c>
      <c r="G14" s="423" t="s">
        <v>545</v>
      </c>
      <c r="H14" s="442"/>
      <c r="I14" s="443"/>
      <c r="J14" s="444"/>
      <c r="K14" s="444"/>
      <c r="L14" s="445"/>
      <c r="M14" s="448"/>
      <c r="N14" s="457">
        <v>9</v>
      </c>
      <c r="O14" s="440" t="s">
        <v>546</v>
      </c>
      <c r="P14" s="2171"/>
      <c r="Q14" s="2172"/>
      <c r="R14" s="2172"/>
      <c r="S14" s="2173"/>
      <c r="T14" s="439">
        <v>8</v>
      </c>
      <c r="U14" s="1676" t="s">
        <v>547</v>
      </c>
      <c r="V14" s="2177"/>
      <c r="W14" s="442"/>
      <c r="X14" s="444"/>
      <c r="Y14" s="445"/>
      <c r="Z14" s="446"/>
      <c r="AA14" s="441">
        <v>8</v>
      </c>
      <c r="AB14" s="1676" t="s">
        <v>548</v>
      </c>
      <c r="AC14" s="458"/>
      <c r="AD14" s="1681"/>
      <c r="AE14" s="1681"/>
      <c r="AF14" s="2212"/>
      <c r="AG14" s="441">
        <v>9</v>
      </c>
      <c r="AH14" s="1677" t="s">
        <v>549</v>
      </c>
      <c r="AI14" s="439">
        <v>10</v>
      </c>
      <c r="AJ14" s="1676" t="s">
        <v>550</v>
      </c>
      <c r="AK14" s="2177"/>
      <c r="AL14" s="2189"/>
      <c r="AM14" s="2211"/>
      <c r="AN14" s="2189"/>
      <c r="AO14" s="2190"/>
      <c r="AP14" s="2189"/>
      <c r="AQ14" s="2189"/>
      <c r="AR14" s="442"/>
      <c r="AS14" s="444"/>
      <c r="AT14" s="467">
        <v>7</v>
      </c>
      <c r="AU14" s="1679" t="s">
        <v>551</v>
      </c>
      <c r="AV14" s="762"/>
    </row>
    <row r="15" spans="1:48" ht="12.75" customHeight="1" x14ac:dyDescent="0.15">
      <c r="A15" s="2027"/>
      <c r="B15" s="429"/>
      <c r="C15" s="430"/>
      <c r="D15" s="430"/>
      <c r="E15" s="431"/>
      <c r="F15" s="425"/>
      <c r="G15" s="423"/>
      <c r="H15" s="459"/>
      <c r="I15" s="450"/>
      <c r="J15" s="460"/>
      <c r="K15" s="460"/>
      <c r="L15" s="460"/>
      <c r="M15" s="460"/>
      <c r="N15" s="457">
        <v>10</v>
      </c>
      <c r="O15" s="440" t="s">
        <v>552</v>
      </c>
      <c r="P15" s="2171"/>
      <c r="Q15" s="2172"/>
      <c r="R15" s="2172"/>
      <c r="S15" s="2173"/>
      <c r="T15" s="439">
        <v>9</v>
      </c>
      <c r="U15" s="1676" t="s">
        <v>553</v>
      </c>
      <c r="V15" s="2177"/>
      <c r="W15" s="459"/>
      <c r="X15" s="460"/>
      <c r="Y15" s="460"/>
      <c r="Z15" s="450"/>
      <c r="AA15" s="441">
        <v>9</v>
      </c>
      <c r="AB15" s="461" t="s">
        <v>554</v>
      </c>
      <c r="AC15" s="1681"/>
      <c r="AD15" s="1681"/>
      <c r="AE15" s="1681"/>
      <c r="AF15" s="1682"/>
      <c r="AG15" s="441">
        <v>10</v>
      </c>
      <c r="AH15" s="1677" t="s">
        <v>555</v>
      </c>
      <c r="AI15" s="439">
        <v>11</v>
      </c>
      <c r="AJ15" s="1676" t="s">
        <v>556</v>
      </c>
      <c r="AK15" s="2177"/>
      <c r="AL15" s="2189"/>
      <c r="AM15" s="2211"/>
      <c r="AN15" s="2189"/>
      <c r="AO15" s="2190"/>
      <c r="AP15" s="2189"/>
      <c r="AQ15" s="2189"/>
      <c r="AR15" s="459"/>
      <c r="AS15" s="460"/>
      <c r="AT15" s="467">
        <v>8</v>
      </c>
      <c r="AU15" s="1679" t="s">
        <v>557</v>
      </c>
      <c r="AV15" s="762"/>
    </row>
    <row r="16" spans="1:48" ht="12.75" customHeight="1" x14ac:dyDescent="0.15">
      <c r="A16" s="2027"/>
      <c r="B16" s="429"/>
      <c r="C16" s="430"/>
      <c r="D16" s="430"/>
      <c r="E16" s="431"/>
      <c r="F16" s="425"/>
      <c r="G16" s="423"/>
      <c r="H16" s="459"/>
      <c r="I16" s="450"/>
      <c r="J16" s="460"/>
      <c r="K16" s="460"/>
      <c r="L16" s="460"/>
      <c r="M16" s="460"/>
      <c r="N16" s="457">
        <v>11</v>
      </c>
      <c r="O16" s="440" t="s">
        <v>558</v>
      </c>
      <c r="P16" s="2171"/>
      <c r="Q16" s="2172"/>
      <c r="R16" s="2172"/>
      <c r="S16" s="2173"/>
      <c r="T16" s="457">
        <v>10</v>
      </c>
      <c r="U16" s="461" t="s">
        <v>559</v>
      </c>
      <c r="V16" s="2177"/>
      <c r="W16" s="459"/>
      <c r="X16" s="460"/>
      <c r="Y16" s="460"/>
      <c r="Z16" s="450"/>
      <c r="AA16" s="441"/>
      <c r="AB16" s="462"/>
      <c r="AC16" s="460"/>
      <c r="AD16" s="460"/>
      <c r="AE16" s="460"/>
      <c r="AF16" s="450"/>
      <c r="AG16" s="441">
        <v>11</v>
      </c>
      <c r="AH16" s="1676" t="s">
        <v>560</v>
      </c>
      <c r="AI16" s="439">
        <v>12</v>
      </c>
      <c r="AJ16" s="1676" t="s">
        <v>557</v>
      </c>
      <c r="AK16" s="2177"/>
      <c r="AL16" s="2189"/>
      <c r="AM16" s="2211"/>
      <c r="AN16" s="2189"/>
      <c r="AO16" s="2190"/>
      <c r="AP16" s="2189"/>
      <c r="AQ16" s="2189"/>
      <c r="AR16" s="2195" t="s">
        <v>561</v>
      </c>
      <c r="AS16" s="2196"/>
      <c r="AT16" s="467"/>
      <c r="AU16" s="473"/>
      <c r="AV16" s="762"/>
    </row>
    <row r="17" spans="1:48" ht="12.75" customHeight="1" x14ac:dyDescent="0.15">
      <c r="A17" s="2027"/>
      <c r="B17" s="55"/>
      <c r="C17" s="44"/>
      <c r="D17" s="44"/>
      <c r="E17" s="54"/>
      <c r="F17" s="44"/>
      <c r="G17" s="44"/>
      <c r="H17" s="463"/>
      <c r="I17" s="440"/>
      <c r="J17" s="445"/>
      <c r="K17" s="445"/>
      <c r="L17" s="445"/>
      <c r="M17" s="464"/>
      <c r="N17" s="457"/>
      <c r="O17" s="465"/>
      <c r="P17" s="2171"/>
      <c r="Q17" s="2172"/>
      <c r="R17" s="2172"/>
      <c r="S17" s="2173"/>
      <c r="T17" s="457">
        <v>11</v>
      </c>
      <c r="U17" s="440" t="s">
        <v>562</v>
      </c>
      <c r="V17" s="2177"/>
      <c r="W17" s="463"/>
      <c r="X17" s="445"/>
      <c r="Y17" s="445"/>
      <c r="Z17" s="466"/>
      <c r="AA17" s="441"/>
      <c r="AB17" s="462"/>
      <c r="AC17" s="1681"/>
      <c r="AD17" s="1681"/>
      <c r="AE17" s="1681"/>
      <c r="AF17" s="1682"/>
      <c r="AG17" s="441">
        <v>12</v>
      </c>
      <c r="AH17" s="1676" t="s">
        <v>563</v>
      </c>
      <c r="AI17" s="439"/>
      <c r="AJ17" s="462"/>
      <c r="AK17" s="2177"/>
      <c r="AL17" s="2189"/>
      <c r="AM17" s="2211"/>
      <c r="AN17" s="2189"/>
      <c r="AO17" s="2190"/>
      <c r="AP17" s="2189"/>
      <c r="AQ17" s="2189"/>
      <c r="AR17" s="463"/>
      <c r="AS17" s="440"/>
      <c r="AT17" s="439"/>
      <c r="AU17" s="473"/>
      <c r="AV17" s="762"/>
    </row>
    <row r="18" spans="1:48" ht="12.75" customHeight="1" x14ac:dyDescent="0.15">
      <c r="A18" s="2027"/>
      <c r="B18" s="55"/>
      <c r="C18" s="44"/>
      <c r="D18" s="44"/>
      <c r="E18" s="54"/>
      <c r="F18" s="44"/>
      <c r="G18" s="44"/>
      <c r="H18" s="463"/>
      <c r="I18" s="440"/>
      <c r="J18" s="445"/>
      <c r="K18" s="445"/>
      <c r="L18" s="445"/>
      <c r="M18" s="464"/>
      <c r="N18" s="449"/>
      <c r="O18" s="450"/>
      <c r="P18" s="441">
        <v>1</v>
      </c>
      <c r="Q18" s="444" t="s">
        <v>519</v>
      </c>
      <c r="R18" s="444"/>
      <c r="S18" s="448"/>
      <c r="T18" s="467"/>
      <c r="U18" s="440"/>
      <c r="V18" s="2177"/>
      <c r="W18" s="463"/>
      <c r="X18" s="445"/>
      <c r="Y18" s="445"/>
      <c r="Z18" s="466"/>
      <c r="AA18" s="441"/>
      <c r="AB18" s="462"/>
      <c r="AC18" s="1681"/>
      <c r="AD18" s="1681"/>
      <c r="AE18" s="1681"/>
      <c r="AF18" s="1682"/>
      <c r="AG18" s="458"/>
      <c r="AH18" s="468"/>
      <c r="AI18" s="439"/>
      <c r="AJ18" s="1676"/>
      <c r="AK18" s="2177"/>
      <c r="AL18" s="2189"/>
      <c r="AM18" s="474"/>
      <c r="AN18" s="2189"/>
      <c r="AO18" s="2190"/>
      <c r="AP18" s="2189"/>
      <c r="AQ18" s="2189"/>
      <c r="AR18" s="463"/>
      <c r="AS18" s="445"/>
      <c r="AT18" s="467"/>
      <c r="AU18" s="473"/>
      <c r="AV18" s="762"/>
    </row>
    <row r="19" spans="1:48" ht="12.75" customHeight="1" x14ac:dyDescent="0.15">
      <c r="A19" s="2027"/>
      <c r="B19" s="60"/>
      <c r="C19" s="59"/>
      <c r="D19" s="59"/>
      <c r="E19" s="58"/>
      <c r="F19" s="59"/>
      <c r="G19" s="59"/>
      <c r="H19" s="459"/>
      <c r="I19" s="450"/>
      <c r="J19" s="460"/>
      <c r="K19" s="460"/>
      <c r="L19" s="460"/>
      <c r="M19" s="450"/>
      <c r="N19" s="458"/>
      <c r="O19" s="468"/>
      <c r="P19" s="441">
        <v>2</v>
      </c>
      <c r="Q19" s="444" t="s">
        <v>531</v>
      </c>
      <c r="R19" s="451" t="s">
        <v>84</v>
      </c>
      <c r="S19" s="1683">
        <f>AC3</f>
        <v>-4.0999999999999979</v>
      </c>
      <c r="T19" s="469"/>
      <c r="U19" s="470"/>
      <c r="V19" s="2177"/>
      <c r="W19" s="459"/>
      <c r="X19" s="460"/>
      <c r="Y19" s="460"/>
      <c r="Z19" s="450"/>
      <c r="AA19" s="471"/>
      <c r="AB19" s="1684"/>
      <c r="AC19" s="460"/>
      <c r="AD19" s="460"/>
      <c r="AE19" s="460"/>
      <c r="AF19" s="450"/>
      <c r="AG19" s="2193" t="s">
        <v>564</v>
      </c>
      <c r="AH19" s="2194"/>
      <c r="AI19" s="2193" t="s">
        <v>564</v>
      </c>
      <c r="AJ19" s="2194"/>
      <c r="AK19" s="2177"/>
      <c r="AL19" s="2189"/>
      <c r="AM19" s="474"/>
      <c r="AN19" s="2189"/>
      <c r="AO19" s="2190"/>
      <c r="AP19" s="2189"/>
      <c r="AQ19" s="2189"/>
      <c r="AR19" s="459"/>
      <c r="AS19" s="460"/>
      <c r="AT19" s="467"/>
      <c r="AU19" s="1679"/>
      <c r="AV19" s="762"/>
    </row>
    <row r="20" spans="1:48" s="378" customFormat="1" ht="12.75" customHeight="1" x14ac:dyDescent="0.15">
      <c r="A20" s="2028"/>
      <c r="B20" s="2182" t="s">
        <v>266</v>
      </c>
      <c r="C20" s="2183"/>
      <c r="D20" s="2183"/>
      <c r="E20" s="2188"/>
      <c r="F20" s="2182" t="s">
        <v>266</v>
      </c>
      <c r="G20" s="2183"/>
      <c r="H20" s="2166" t="s">
        <v>266</v>
      </c>
      <c r="I20" s="2167"/>
      <c r="J20" s="2166" t="s">
        <v>266</v>
      </c>
      <c r="K20" s="2167"/>
      <c r="L20" s="2167"/>
      <c r="M20" s="2168"/>
      <c r="N20" s="2166" t="s">
        <v>266</v>
      </c>
      <c r="O20" s="2167"/>
      <c r="P20" s="2166" t="s">
        <v>266</v>
      </c>
      <c r="Q20" s="2167"/>
      <c r="R20" s="2167"/>
      <c r="S20" s="2168"/>
      <c r="T20" s="2169" t="s">
        <v>266</v>
      </c>
      <c r="U20" s="2170"/>
      <c r="V20" s="2178"/>
      <c r="W20" s="2166" t="s">
        <v>266</v>
      </c>
      <c r="X20" s="2167"/>
      <c r="Y20" s="2167"/>
      <c r="Z20" s="2168"/>
      <c r="AA20" s="2169" t="s">
        <v>266</v>
      </c>
      <c r="AB20" s="2199"/>
      <c r="AC20" s="2166" t="s">
        <v>266</v>
      </c>
      <c r="AD20" s="2167"/>
      <c r="AE20" s="2167"/>
      <c r="AF20" s="2168"/>
      <c r="AG20" s="2169" t="s">
        <v>266</v>
      </c>
      <c r="AH20" s="2199"/>
      <c r="AI20" s="2166" t="s">
        <v>266</v>
      </c>
      <c r="AJ20" s="2168"/>
      <c r="AK20" s="2178"/>
      <c r="AL20" s="475" t="s">
        <v>565</v>
      </c>
      <c r="AM20" s="475" t="s">
        <v>565</v>
      </c>
      <c r="AN20" s="475" t="s">
        <v>565</v>
      </c>
      <c r="AO20" s="475" t="s">
        <v>565</v>
      </c>
      <c r="AP20" s="475" t="s">
        <v>565</v>
      </c>
      <c r="AQ20" s="475" t="s">
        <v>565</v>
      </c>
      <c r="AR20" s="2166" t="s">
        <v>457</v>
      </c>
      <c r="AS20" s="2168"/>
      <c r="AT20" s="2166" t="s">
        <v>266</v>
      </c>
      <c r="AU20" s="2168"/>
      <c r="AV20" s="764"/>
    </row>
    <row r="21" spans="1:48" ht="3.75" customHeight="1" thickBot="1" x14ac:dyDescent="0.2">
      <c r="A21" s="59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9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3"/>
      <c r="AH21" s="53"/>
      <c r="AI21" s="52"/>
      <c r="AJ21" s="52"/>
      <c r="AK21" s="59"/>
      <c r="AL21" s="52"/>
      <c r="AM21" s="52"/>
      <c r="AN21" s="52"/>
      <c r="AO21" s="52"/>
      <c r="AP21" s="52"/>
      <c r="AQ21" s="52"/>
      <c r="AR21" s="51"/>
      <c r="AS21" s="50"/>
      <c r="AT21" s="51"/>
      <c r="AU21" s="50"/>
      <c r="AV21" s="762"/>
    </row>
    <row r="22" spans="1:48" s="31" customFormat="1" ht="15.75" customHeight="1" x14ac:dyDescent="0.15">
      <c r="A22" s="366">
        <v>1</v>
      </c>
      <c r="B22" s="2011"/>
      <c r="C22" s="2012"/>
      <c r="D22" s="2012"/>
      <c r="E22" s="2197"/>
      <c r="F22" s="2198"/>
      <c r="G22" s="2012"/>
      <c r="H22" s="2198"/>
      <c r="I22" s="2012"/>
      <c r="J22" s="2198"/>
      <c r="K22" s="2012"/>
      <c r="L22" s="2012"/>
      <c r="M22" s="2197"/>
      <c r="N22" s="2198"/>
      <c r="O22" s="2012"/>
      <c r="P22" s="2198"/>
      <c r="Q22" s="2012"/>
      <c r="R22" s="2012"/>
      <c r="S22" s="2197"/>
      <c r="T22" s="2198"/>
      <c r="U22" s="2197"/>
      <c r="V22" s="366">
        <v>1</v>
      </c>
      <c r="W22" s="2198"/>
      <c r="X22" s="2012"/>
      <c r="Y22" s="2012"/>
      <c r="Z22" s="2197"/>
      <c r="AA22" s="2198"/>
      <c r="AB22" s="2012"/>
      <c r="AC22" s="2198"/>
      <c r="AD22" s="2012"/>
      <c r="AE22" s="2012"/>
      <c r="AF22" s="2197"/>
      <c r="AG22" s="2202"/>
      <c r="AH22" s="2203"/>
      <c r="AI22" s="2198"/>
      <c r="AJ22" s="2197"/>
      <c r="AK22" s="366">
        <v>1</v>
      </c>
      <c r="AL22" s="49"/>
      <c r="AM22" s="49"/>
      <c r="AN22" s="49"/>
      <c r="AO22" s="297"/>
      <c r="AP22" s="297"/>
      <c r="AQ22" s="48"/>
      <c r="AR22" s="42"/>
      <c r="AS22" s="41"/>
      <c r="AT22" s="46"/>
      <c r="AU22" s="274"/>
      <c r="AV22" s="762"/>
    </row>
    <row r="23" spans="1:48" s="31" customFormat="1" ht="15.75" customHeight="1" x14ac:dyDescent="0.15">
      <c r="A23" s="1685">
        <f>A22+1</f>
        <v>2</v>
      </c>
      <c r="B23" s="2014"/>
      <c r="C23" s="2015"/>
      <c r="D23" s="2015"/>
      <c r="E23" s="2201"/>
      <c r="F23" s="2200"/>
      <c r="G23" s="2015"/>
      <c r="H23" s="2200"/>
      <c r="I23" s="2015"/>
      <c r="J23" s="2200"/>
      <c r="K23" s="2015"/>
      <c r="L23" s="2015"/>
      <c r="M23" s="2201"/>
      <c r="N23" s="2200"/>
      <c r="O23" s="2015"/>
      <c r="P23" s="2200"/>
      <c r="Q23" s="2015"/>
      <c r="R23" s="2015"/>
      <c r="S23" s="2201"/>
      <c r="T23" s="2200"/>
      <c r="U23" s="2201"/>
      <c r="V23" s="1685">
        <f>V22+1</f>
        <v>2</v>
      </c>
      <c r="W23" s="2200"/>
      <c r="X23" s="2015"/>
      <c r="Y23" s="2015"/>
      <c r="Z23" s="2201"/>
      <c r="AA23" s="2200"/>
      <c r="AB23" s="2015"/>
      <c r="AC23" s="2200"/>
      <c r="AD23" s="2015"/>
      <c r="AE23" s="2015"/>
      <c r="AF23" s="2201"/>
      <c r="AG23" s="2204"/>
      <c r="AH23" s="2205"/>
      <c r="AI23" s="2200"/>
      <c r="AJ23" s="2201"/>
      <c r="AK23" s="1685">
        <f>AK22+1</f>
        <v>2</v>
      </c>
      <c r="AL23" s="39"/>
      <c r="AM23" s="39"/>
      <c r="AN23" s="39"/>
      <c r="AO23" s="40"/>
      <c r="AP23" s="40"/>
      <c r="AQ23" s="38"/>
      <c r="AR23" s="39"/>
      <c r="AS23" s="37"/>
      <c r="AT23" s="2200"/>
      <c r="AU23" s="2016"/>
      <c r="AV23" s="762"/>
    </row>
    <row r="24" spans="1:48" s="31" customFormat="1" ht="15.75" customHeight="1" thickBot="1" x14ac:dyDescent="0.2">
      <c r="A24" s="367">
        <f>A23+1</f>
        <v>3</v>
      </c>
      <c r="B24" s="2004"/>
      <c r="C24" s="2005"/>
      <c r="D24" s="2005"/>
      <c r="E24" s="2207"/>
      <c r="F24" s="2206"/>
      <c r="G24" s="2005"/>
      <c r="H24" s="2206"/>
      <c r="I24" s="2005"/>
      <c r="J24" s="2206"/>
      <c r="K24" s="2005"/>
      <c r="L24" s="2005"/>
      <c r="M24" s="2207"/>
      <c r="N24" s="2206"/>
      <c r="O24" s="2005"/>
      <c r="P24" s="2206"/>
      <c r="Q24" s="2005"/>
      <c r="R24" s="2005"/>
      <c r="S24" s="2207"/>
      <c r="T24" s="2206"/>
      <c r="U24" s="2207"/>
      <c r="V24" s="367">
        <f>V23+1</f>
        <v>3</v>
      </c>
      <c r="W24" s="2206"/>
      <c r="X24" s="2005"/>
      <c r="Y24" s="2005"/>
      <c r="Z24" s="2207"/>
      <c r="AA24" s="2206"/>
      <c r="AB24" s="2005"/>
      <c r="AC24" s="2206"/>
      <c r="AD24" s="2005"/>
      <c r="AE24" s="2005"/>
      <c r="AF24" s="2207"/>
      <c r="AG24" s="2208"/>
      <c r="AH24" s="2209"/>
      <c r="AI24" s="2206"/>
      <c r="AJ24" s="2207"/>
      <c r="AK24" s="367">
        <f>AK23+1</f>
        <v>3</v>
      </c>
      <c r="AL24" s="34"/>
      <c r="AM24" s="34"/>
      <c r="AN24" s="34"/>
      <c r="AO24" s="36"/>
      <c r="AP24" s="36"/>
      <c r="AQ24" s="33"/>
      <c r="AR24" s="34"/>
      <c r="AS24" s="32"/>
      <c r="AT24" s="2206"/>
      <c r="AU24" s="2006"/>
      <c r="AV24" s="762"/>
    </row>
    <row r="25" spans="1:48" ht="3.75" customHeight="1" thickBot="1" x14ac:dyDescent="0.2">
      <c r="A25" s="8"/>
      <c r="B25" s="762"/>
      <c r="C25" s="762"/>
      <c r="D25" s="762"/>
      <c r="E25" s="762"/>
      <c r="F25" s="762"/>
      <c r="G25" s="762"/>
      <c r="H25" s="762"/>
      <c r="I25" s="762"/>
      <c r="J25" s="762"/>
      <c r="K25" s="762"/>
      <c r="L25" s="762"/>
      <c r="M25" s="762"/>
      <c r="N25" s="762"/>
      <c r="O25" s="762"/>
      <c r="P25" s="762"/>
      <c r="Q25" s="762"/>
      <c r="R25" s="762"/>
      <c r="S25" s="762"/>
      <c r="T25" s="762"/>
      <c r="U25" s="762"/>
      <c r="V25" s="8"/>
      <c r="W25" s="762"/>
      <c r="X25" s="762"/>
      <c r="Y25" s="762"/>
      <c r="Z25" s="762"/>
      <c r="AA25" s="762"/>
      <c r="AB25" s="762"/>
      <c r="AC25" s="762"/>
      <c r="AD25" s="762"/>
      <c r="AE25" s="762"/>
      <c r="AF25" s="762"/>
      <c r="AG25" s="762"/>
      <c r="AH25" s="762"/>
      <c r="AI25" s="762"/>
      <c r="AJ25" s="762"/>
      <c r="AK25" s="8"/>
      <c r="AL25" s="762"/>
      <c r="AM25" s="762"/>
      <c r="AN25" s="762"/>
      <c r="AO25" s="762"/>
      <c r="AP25" s="762"/>
      <c r="AQ25" s="762"/>
      <c r="AR25" s="762"/>
      <c r="AS25" s="762"/>
      <c r="AT25" s="762"/>
      <c r="AU25" s="762"/>
      <c r="AV25" s="762"/>
    </row>
    <row r="26" spans="1:48" s="31" customFormat="1" ht="15.75" customHeight="1" x14ac:dyDescent="0.15">
      <c r="A26" s="368">
        <f>A24+1</f>
        <v>4</v>
      </c>
      <c r="B26" s="2011"/>
      <c r="C26" s="2012"/>
      <c r="D26" s="2012"/>
      <c r="E26" s="2197"/>
      <c r="F26" s="2198"/>
      <c r="G26" s="2012"/>
      <c r="H26" s="2198"/>
      <c r="I26" s="2012"/>
      <c r="J26" s="2198"/>
      <c r="K26" s="2012"/>
      <c r="L26" s="2012"/>
      <c r="M26" s="2197"/>
      <c r="N26" s="2198"/>
      <c r="O26" s="2012"/>
      <c r="P26" s="2198"/>
      <c r="Q26" s="2012"/>
      <c r="R26" s="2012"/>
      <c r="S26" s="2197"/>
      <c r="T26" s="2198"/>
      <c r="U26" s="2197"/>
      <c r="V26" s="368">
        <f>V24+1</f>
        <v>4</v>
      </c>
      <c r="W26" s="2198"/>
      <c r="X26" s="2012"/>
      <c r="Y26" s="2012"/>
      <c r="Z26" s="2197"/>
      <c r="AA26" s="2198"/>
      <c r="AB26" s="2012"/>
      <c r="AC26" s="2198"/>
      <c r="AD26" s="2012"/>
      <c r="AE26" s="2012"/>
      <c r="AF26" s="2197"/>
      <c r="AG26" s="2202"/>
      <c r="AH26" s="2203"/>
      <c r="AI26" s="2198"/>
      <c r="AJ26" s="2197"/>
      <c r="AK26" s="368">
        <f>AK24+1</f>
        <v>4</v>
      </c>
      <c r="AL26" s="49"/>
      <c r="AM26" s="49"/>
      <c r="AN26" s="49"/>
      <c r="AO26" s="297"/>
      <c r="AP26" s="47"/>
      <c r="AQ26" s="48"/>
      <c r="AR26" s="42"/>
      <c r="AS26" s="41"/>
      <c r="AT26" s="46"/>
      <c r="AU26" s="274"/>
      <c r="AV26" s="762"/>
    </row>
    <row r="27" spans="1:48" s="31" customFormat="1" ht="15.75" customHeight="1" x14ac:dyDescent="0.15">
      <c r="A27" s="1685">
        <f>A26+1</f>
        <v>5</v>
      </c>
      <c r="B27" s="2014"/>
      <c r="C27" s="2015"/>
      <c r="D27" s="2015"/>
      <c r="E27" s="2201"/>
      <c r="F27" s="2200"/>
      <c r="G27" s="2015"/>
      <c r="H27" s="2200"/>
      <c r="I27" s="2015"/>
      <c r="J27" s="2200"/>
      <c r="K27" s="2015"/>
      <c r="L27" s="2015"/>
      <c r="M27" s="2201"/>
      <c r="N27" s="2200"/>
      <c r="O27" s="2015"/>
      <c r="P27" s="2200"/>
      <c r="Q27" s="2015"/>
      <c r="R27" s="2015"/>
      <c r="S27" s="2201"/>
      <c r="T27" s="2200"/>
      <c r="U27" s="2201"/>
      <c r="V27" s="1685">
        <f>V26+1</f>
        <v>5</v>
      </c>
      <c r="W27" s="2200"/>
      <c r="X27" s="2015"/>
      <c r="Y27" s="2015"/>
      <c r="Z27" s="2201"/>
      <c r="AA27" s="2200"/>
      <c r="AB27" s="2015"/>
      <c r="AC27" s="2200"/>
      <c r="AD27" s="2015"/>
      <c r="AE27" s="2015"/>
      <c r="AF27" s="2201"/>
      <c r="AG27" s="2204"/>
      <c r="AH27" s="2205"/>
      <c r="AI27" s="2200"/>
      <c r="AJ27" s="2201"/>
      <c r="AK27" s="1685">
        <f>AK26+1</f>
        <v>5</v>
      </c>
      <c r="AL27" s="39"/>
      <c r="AM27" s="39"/>
      <c r="AN27" s="39"/>
      <c r="AO27" s="40"/>
      <c r="AP27" s="37"/>
      <c r="AQ27" s="38"/>
      <c r="AR27" s="39"/>
      <c r="AS27" s="37"/>
      <c r="AT27" s="2200"/>
      <c r="AU27" s="2016"/>
      <c r="AV27" s="762"/>
    </row>
    <row r="28" spans="1:48" s="31" customFormat="1" ht="15.75" customHeight="1" thickBot="1" x14ac:dyDescent="0.2">
      <c r="A28" s="367">
        <f>A27+1</f>
        <v>6</v>
      </c>
      <c r="B28" s="2004"/>
      <c r="C28" s="2005"/>
      <c r="D28" s="2005"/>
      <c r="E28" s="2207"/>
      <c r="F28" s="2206"/>
      <c r="G28" s="2005"/>
      <c r="H28" s="2206"/>
      <c r="I28" s="2005"/>
      <c r="J28" s="2206"/>
      <c r="K28" s="2005"/>
      <c r="L28" s="2005"/>
      <c r="M28" s="2207"/>
      <c r="N28" s="2206"/>
      <c r="O28" s="2005"/>
      <c r="P28" s="2206"/>
      <c r="Q28" s="2005"/>
      <c r="R28" s="2005"/>
      <c r="S28" s="2207"/>
      <c r="T28" s="2206"/>
      <c r="U28" s="2207"/>
      <c r="V28" s="367">
        <f>V27+1</f>
        <v>6</v>
      </c>
      <c r="W28" s="2206"/>
      <c r="X28" s="2005"/>
      <c r="Y28" s="2005"/>
      <c r="Z28" s="2207"/>
      <c r="AA28" s="2206"/>
      <c r="AB28" s="2005"/>
      <c r="AC28" s="2206"/>
      <c r="AD28" s="2005"/>
      <c r="AE28" s="2005"/>
      <c r="AF28" s="2207"/>
      <c r="AG28" s="2208"/>
      <c r="AH28" s="2209"/>
      <c r="AI28" s="2206"/>
      <c r="AJ28" s="2207"/>
      <c r="AK28" s="367">
        <f>AK27+1</f>
        <v>6</v>
      </c>
      <c r="AL28" s="34"/>
      <c r="AM28" s="34"/>
      <c r="AN28" s="34"/>
      <c r="AO28" s="34"/>
      <c r="AP28" s="36"/>
      <c r="AQ28" s="33"/>
      <c r="AR28" s="34"/>
      <c r="AS28" s="32"/>
      <c r="AT28" s="2206"/>
      <c r="AU28" s="2006"/>
      <c r="AV28" s="762"/>
    </row>
    <row r="29" spans="1:48" ht="3.75" customHeight="1" thickBot="1" x14ac:dyDescent="0.2">
      <c r="A29" s="8"/>
      <c r="B29" s="762"/>
      <c r="C29" s="762"/>
      <c r="D29" s="762"/>
      <c r="E29" s="762"/>
      <c r="F29" s="762"/>
      <c r="G29" s="762"/>
      <c r="H29" s="762"/>
      <c r="I29" s="762"/>
      <c r="J29" s="762"/>
      <c r="K29" s="762"/>
      <c r="L29" s="762"/>
      <c r="M29" s="762"/>
      <c r="N29" s="762"/>
      <c r="O29" s="762"/>
      <c r="P29" s="762"/>
      <c r="Q29" s="762"/>
      <c r="R29" s="762"/>
      <c r="S29" s="762"/>
      <c r="T29" s="762"/>
      <c r="U29" s="762"/>
      <c r="V29" s="8"/>
      <c r="W29" s="762"/>
      <c r="X29" s="762"/>
      <c r="Y29" s="762"/>
      <c r="Z29" s="762"/>
      <c r="AA29" s="762"/>
      <c r="AB29" s="762"/>
      <c r="AC29" s="762"/>
      <c r="AD29" s="762"/>
      <c r="AE29" s="762"/>
      <c r="AF29" s="762"/>
      <c r="AG29" s="762"/>
      <c r="AH29" s="762"/>
      <c r="AI29" s="762"/>
      <c r="AJ29" s="762"/>
      <c r="AK29" s="8"/>
      <c r="AL29" s="762"/>
      <c r="AM29" s="762"/>
      <c r="AN29" s="762"/>
      <c r="AO29" s="1686"/>
      <c r="AP29" s="762"/>
      <c r="AQ29" s="762"/>
      <c r="AR29" s="762"/>
      <c r="AS29" s="762"/>
      <c r="AT29" s="762"/>
      <c r="AU29" s="762"/>
      <c r="AV29" s="762"/>
    </row>
    <row r="30" spans="1:48" s="31" customFormat="1" ht="15.75" customHeight="1" x14ac:dyDescent="0.15">
      <c r="A30" s="366">
        <f>A28+1</f>
        <v>7</v>
      </c>
      <c r="B30" s="2011"/>
      <c r="C30" s="2012"/>
      <c r="D30" s="2012"/>
      <c r="E30" s="2197"/>
      <c r="F30" s="2198"/>
      <c r="G30" s="2012"/>
      <c r="H30" s="2198"/>
      <c r="I30" s="2012"/>
      <c r="J30" s="2198"/>
      <c r="K30" s="2012"/>
      <c r="L30" s="2012"/>
      <c r="M30" s="2197"/>
      <c r="N30" s="2198"/>
      <c r="O30" s="2012"/>
      <c r="P30" s="2198"/>
      <c r="Q30" s="2012"/>
      <c r="R30" s="2012"/>
      <c r="S30" s="2197"/>
      <c r="T30" s="2198"/>
      <c r="U30" s="2197"/>
      <c r="V30" s="366">
        <f>V28+1</f>
        <v>7</v>
      </c>
      <c r="W30" s="2198"/>
      <c r="X30" s="2012"/>
      <c r="Y30" s="2012"/>
      <c r="Z30" s="2197"/>
      <c r="AA30" s="2198"/>
      <c r="AB30" s="2012"/>
      <c r="AC30" s="2198"/>
      <c r="AD30" s="2012"/>
      <c r="AE30" s="2012"/>
      <c r="AF30" s="2197"/>
      <c r="AG30" s="2202"/>
      <c r="AH30" s="2203"/>
      <c r="AI30" s="2198"/>
      <c r="AJ30" s="2197"/>
      <c r="AK30" s="366">
        <f>AK28+1</f>
        <v>7</v>
      </c>
      <c r="AL30" s="49"/>
      <c r="AM30" s="49"/>
      <c r="AN30" s="49"/>
      <c r="AO30" s="297"/>
      <c r="AP30" s="297"/>
      <c r="AQ30" s="48"/>
      <c r="AR30" s="42"/>
      <c r="AS30" s="41"/>
      <c r="AT30" s="46"/>
      <c r="AU30" s="274"/>
      <c r="AV30" s="762"/>
    </row>
    <row r="31" spans="1:48" s="31" customFormat="1" ht="15.75" customHeight="1" x14ac:dyDescent="0.15">
      <c r="A31" s="1685">
        <f>A30+1</f>
        <v>8</v>
      </c>
      <c r="B31" s="2014"/>
      <c r="C31" s="2015"/>
      <c r="D31" s="2015"/>
      <c r="E31" s="2201"/>
      <c r="F31" s="2200"/>
      <c r="G31" s="2015"/>
      <c r="H31" s="2200"/>
      <c r="I31" s="2015"/>
      <c r="J31" s="2200"/>
      <c r="K31" s="2015"/>
      <c r="L31" s="2015"/>
      <c r="M31" s="2201"/>
      <c r="N31" s="2200"/>
      <c r="O31" s="2015"/>
      <c r="P31" s="2200"/>
      <c r="Q31" s="2015"/>
      <c r="R31" s="2015"/>
      <c r="S31" s="2201"/>
      <c r="T31" s="2200"/>
      <c r="U31" s="2201"/>
      <c r="V31" s="1685">
        <f>V30+1</f>
        <v>8</v>
      </c>
      <c r="W31" s="2200"/>
      <c r="X31" s="2015"/>
      <c r="Y31" s="2015"/>
      <c r="Z31" s="2201"/>
      <c r="AA31" s="2200"/>
      <c r="AB31" s="2015"/>
      <c r="AC31" s="2200"/>
      <c r="AD31" s="2015"/>
      <c r="AE31" s="2015"/>
      <c r="AF31" s="2201"/>
      <c r="AG31" s="2204"/>
      <c r="AH31" s="2205"/>
      <c r="AI31" s="2200"/>
      <c r="AJ31" s="2201"/>
      <c r="AK31" s="1685">
        <f>AK30+1</f>
        <v>8</v>
      </c>
      <c r="AL31" s="39"/>
      <c r="AM31" s="39"/>
      <c r="AN31" s="39"/>
      <c r="AO31" s="40"/>
      <c r="AP31" s="40"/>
      <c r="AQ31" s="38"/>
      <c r="AR31" s="39"/>
      <c r="AS31" s="37"/>
      <c r="AT31" s="2200"/>
      <c r="AU31" s="2016"/>
      <c r="AV31" s="762"/>
    </row>
    <row r="32" spans="1:48" s="31" customFormat="1" ht="15.75" customHeight="1" thickBot="1" x14ac:dyDescent="0.2">
      <c r="A32" s="367">
        <f>A31+1</f>
        <v>9</v>
      </c>
      <c r="B32" s="2004"/>
      <c r="C32" s="2005"/>
      <c r="D32" s="2005"/>
      <c r="E32" s="2207"/>
      <c r="F32" s="2206"/>
      <c r="G32" s="2005"/>
      <c r="H32" s="2206"/>
      <c r="I32" s="2005"/>
      <c r="J32" s="2206"/>
      <c r="K32" s="2005"/>
      <c r="L32" s="2005"/>
      <c r="M32" s="2207"/>
      <c r="N32" s="2206"/>
      <c r="O32" s="2005"/>
      <c r="P32" s="2206"/>
      <c r="Q32" s="2005"/>
      <c r="R32" s="2005"/>
      <c r="S32" s="2207"/>
      <c r="T32" s="2206"/>
      <c r="U32" s="2207"/>
      <c r="V32" s="367">
        <f>V31+1</f>
        <v>9</v>
      </c>
      <c r="W32" s="2206"/>
      <c r="X32" s="2005"/>
      <c r="Y32" s="2005"/>
      <c r="Z32" s="2207"/>
      <c r="AA32" s="2206"/>
      <c r="AB32" s="2005"/>
      <c r="AC32" s="2206"/>
      <c r="AD32" s="2005"/>
      <c r="AE32" s="2005"/>
      <c r="AF32" s="2207"/>
      <c r="AG32" s="2208"/>
      <c r="AH32" s="2209"/>
      <c r="AI32" s="2206"/>
      <c r="AJ32" s="2207"/>
      <c r="AK32" s="367">
        <f>AK31+1</f>
        <v>9</v>
      </c>
      <c r="AL32" s="34"/>
      <c r="AM32" s="34"/>
      <c r="AN32" s="34"/>
      <c r="AO32" s="36"/>
      <c r="AP32" s="36"/>
      <c r="AQ32" s="33"/>
      <c r="AR32" s="34"/>
      <c r="AS32" s="32"/>
      <c r="AT32" s="2206"/>
      <c r="AU32" s="2006"/>
      <c r="AV32" s="762"/>
    </row>
    <row r="33" spans="1:48" ht="3.75" customHeight="1" thickBot="1" x14ac:dyDescent="0.2">
      <c r="A33" s="8"/>
      <c r="B33" s="762"/>
      <c r="C33" s="762"/>
      <c r="D33" s="762"/>
      <c r="E33" s="762"/>
      <c r="F33" s="762"/>
      <c r="G33" s="762"/>
      <c r="H33" s="762"/>
      <c r="I33" s="762"/>
      <c r="J33" s="762"/>
      <c r="K33" s="762"/>
      <c r="L33" s="762"/>
      <c r="M33" s="762"/>
      <c r="N33" s="762"/>
      <c r="O33" s="762"/>
      <c r="P33" s="762"/>
      <c r="Q33" s="762"/>
      <c r="R33" s="762"/>
      <c r="S33" s="762"/>
      <c r="T33" s="762"/>
      <c r="U33" s="762"/>
      <c r="V33" s="8"/>
      <c r="W33" s="762"/>
      <c r="X33" s="762"/>
      <c r="Y33" s="762"/>
      <c r="Z33" s="762"/>
      <c r="AA33" s="762"/>
      <c r="AB33" s="762"/>
      <c r="AC33" s="762"/>
      <c r="AD33" s="762"/>
      <c r="AE33" s="762"/>
      <c r="AF33" s="762"/>
      <c r="AG33" s="762"/>
      <c r="AH33" s="762"/>
      <c r="AI33" s="762"/>
      <c r="AJ33" s="762"/>
      <c r="AK33" s="8"/>
      <c r="AL33" s="762"/>
      <c r="AM33" s="762"/>
      <c r="AN33" s="762"/>
      <c r="AO33" s="762"/>
      <c r="AP33" s="762"/>
      <c r="AQ33" s="762"/>
      <c r="AR33" s="762"/>
      <c r="AS33" s="762"/>
      <c r="AT33" s="762"/>
      <c r="AU33" s="762"/>
      <c r="AV33" s="762"/>
    </row>
    <row r="34" spans="1:48" s="31" customFormat="1" ht="15.75" customHeight="1" x14ac:dyDescent="0.15">
      <c r="A34" s="368">
        <f>A32+1</f>
        <v>10</v>
      </c>
      <c r="B34" s="2011"/>
      <c r="C34" s="2012"/>
      <c r="D34" s="2012"/>
      <c r="E34" s="2197"/>
      <c r="F34" s="2198"/>
      <c r="G34" s="2012"/>
      <c r="H34" s="2198"/>
      <c r="I34" s="2012"/>
      <c r="J34" s="2198"/>
      <c r="K34" s="2012"/>
      <c r="L34" s="2012"/>
      <c r="M34" s="2197"/>
      <c r="N34" s="2198"/>
      <c r="O34" s="2012"/>
      <c r="P34" s="2198"/>
      <c r="Q34" s="2012"/>
      <c r="R34" s="2012"/>
      <c r="S34" s="2197"/>
      <c r="T34" s="2198"/>
      <c r="U34" s="2197"/>
      <c r="V34" s="368">
        <f>V32+1</f>
        <v>10</v>
      </c>
      <c r="W34" s="2198"/>
      <c r="X34" s="2012"/>
      <c r="Y34" s="2012"/>
      <c r="Z34" s="2197"/>
      <c r="AA34" s="2198"/>
      <c r="AB34" s="2012"/>
      <c r="AC34" s="2198"/>
      <c r="AD34" s="2012"/>
      <c r="AE34" s="2012"/>
      <c r="AF34" s="2197"/>
      <c r="AG34" s="2202"/>
      <c r="AH34" s="2203"/>
      <c r="AI34" s="2198"/>
      <c r="AJ34" s="2197"/>
      <c r="AK34" s="368">
        <f>AK32+1</f>
        <v>10</v>
      </c>
      <c r="AL34" s="49"/>
      <c r="AM34" s="49"/>
      <c r="AN34" s="49"/>
      <c r="AO34" s="297"/>
      <c r="AP34" s="47"/>
      <c r="AQ34" s="48"/>
      <c r="AR34" s="42"/>
      <c r="AS34" s="41"/>
      <c r="AT34" s="46"/>
      <c r="AU34" s="274"/>
      <c r="AV34" s="762"/>
    </row>
    <row r="35" spans="1:48" s="31" customFormat="1" ht="15.75" customHeight="1" x14ac:dyDescent="0.15">
      <c r="A35" s="1685">
        <f>A34+1</f>
        <v>11</v>
      </c>
      <c r="B35" s="2014"/>
      <c r="C35" s="2015"/>
      <c r="D35" s="2015"/>
      <c r="E35" s="2201"/>
      <c r="F35" s="2200"/>
      <c r="G35" s="2015"/>
      <c r="H35" s="2200"/>
      <c r="I35" s="2015"/>
      <c r="J35" s="2200"/>
      <c r="K35" s="2015"/>
      <c r="L35" s="2015"/>
      <c r="M35" s="2201"/>
      <c r="N35" s="2200"/>
      <c r="O35" s="2015"/>
      <c r="P35" s="2200"/>
      <c r="Q35" s="2015"/>
      <c r="R35" s="2015"/>
      <c r="S35" s="2201"/>
      <c r="T35" s="2200"/>
      <c r="U35" s="2201"/>
      <c r="V35" s="1685">
        <f>V34+1</f>
        <v>11</v>
      </c>
      <c r="W35" s="2200"/>
      <c r="X35" s="2015"/>
      <c r="Y35" s="2015"/>
      <c r="Z35" s="2201"/>
      <c r="AA35" s="2200"/>
      <c r="AB35" s="2015"/>
      <c r="AC35" s="2200"/>
      <c r="AD35" s="2015"/>
      <c r="AE35" s="2015"/>
      <c r="AF35" s="2201"/>
      <c r="AG35" s="2204"/>
      <c r="AH35" s="2205"/>
      <c r="AI35" s="2200"/>
      <c r="AJ35" s="2201"/>
      <c r="AK35" s="1685">
        <f>AK34+1</f>
        <v>11</v>
      </c>
      <c r="AL35" s="39"/>
      <c r="AM35" s="39"/>
      <c r="AN35" s="39"/>
      <c r="AO35" s="40"/>
      <c r="AP35" s="37"/>
      <c r="AQ35" s="38"/>
      <c r="AR35" s="39"/>
      <c r="AS35" s="37"/>
      <c r="AT35" s="2200"/>
      <c r="AU35" s="2016"/>
      <c r="AV35" s="762"/>
    </row>
    <row r="36" spans="1:48" s="31" customFormat="1" ht="15.75" customHeight="1" thickBot="1" x14ac:dyDescent="0.2">
      <c r="A36" s="367">
        <f>A35+1</f>
        <v>12</v>
      </c>
      <c r="B36" s="2004"/>
      <c r="C36" s="2005"/>
      <c r="D36" s="2005"/>
      <c r="E36" s="2207"/>
      <c r="F36" s="2206"/>
      <c r="G36" s="2005"/>
      <c r="H36" s="2206"/>
      <c r="I36" s="2005"/>
      <c r="J36" s="2206"/>
      <c r="K36" s="2005"/>
      <c r="L36" s="2005"/>
      <c r="M36" s="2207"/>
      <c r="N36" s="2206"/>
      <c r="O36" s="2005"/>
      <c r="P36" s="2206"/>
      <c r="Q36" s="2005"/>
      <c r="R36" s="2005"/>
      <c r="S36" s="2207"/>
      <c r="T36" s="2206"/>
      <c r="U36" s="2207"/>
      <c r="V36" s="367">
        <f>V35+1</f>
        <v>12</v>
      </c>
      <c r="W36" s="2206"/>
      <c r="X36" s="2005"/>
      <c r="Y36" s="2005"/>
      <c r="Z36" s="2207"/>
      <c r="AA36" s="2206"/>
      <c r="AB36" s="2005"/>
      <c r="AC36" s="2206"/>
      <c r="AD36" s="2005"/>
      <c r="AE36" s="2005"/>
      <c r="AF36" s="2207"/>
      <c r="AG36" s="2208"/>
      <c r="AH36" s="2209"/>
      <c r="AI36" s="2206"/>
      <c r="AJ36" s="2207"/>
      <c r="AK36" s="367">
        <f>AK35+1</f>
        <v>12</v>
      </c>
      <c r="AL36" s="34"/>
      <c r="AM36" s="34"/>
      <c r="AN36" s="34"/>
      <c r="AO36" s="36"/>
      <c r="AP36" s="32"/>
      <c r="AQ36" s="33"/>
      <c r="AR36" s="34"/>
      <c r="AS36" s="32"/>
      <c r="AT36" s="2206"/>
      <c r="AU36" s="2006"/>
      <c r="AV36" s="762"/>
    </row>
    <row r="37" spans="1:48" x14ac:dyDescent="0.15">
      <c r="A37" s="762"/>
      <c r="B37" s="762"/>
      <c r="C37" s="762"/>
      <c r="D37" s="762"/>
      <c r="E37" s="762"/>
      <c r="F37" s="762"/>
      <c r="G37" s="762"/>
      <c r="H37" s="762"/>
      <c r="I37" s="762"/>
      <c r="J37" s="762"/>
      <c r="K37" s="762"/>
      <c r="L37" s="762"/>
      <c r="M37" s="762"/>
      <c r="N37" s="762"/>
      <c r="O37" s="762"/>
      <c r="P37" s="762"/>
      <c r="Q37" s="762"/>
      <c r="R37" s="762"/>
      <c r="S37" s="762"/>
      <c r="T37" s="762"/>
      <c r="U37" s="762"/>
      <c r="V37" s="762"/>
      <c r="W37" s="762"/>
      <c r="X37" s="762"/>
      <c r="Y37" s="762"/>
      <c r="Z37" s="762"/>
      <c r="AA37" s="762"/>
      <c r="AB37" s="762"/>
      <c r="AC37" s="762"/>
      <c r="AD37" s="762"/>
      <c r="AE37" s="762"/>
      <c r="AF37" s="762"/>
      <c r="AG37" s="762"/>
      <c r="AH37" s="762"/>
      <c r="AI37" s="762"/>
      <c r="AJ37" s="762"/>
      <c r="AK37" s="762"/>
      <c r="AL37" s="762"/>
      <c r="AM37" s="762"/>
      <c r="AN37" s="762"/>
      <c r="AO37" s="762"/>
      <c r="AP37" s="762"/>
      <c r="AQ37" s="762"/>
      <c r="AR37" s="762"/>
      <c r="AS37" s="762"/>
      <c r="AT37" s="762"/>
      <c r="AU37" s="762"/>
      <c r="AV37" s="762"/>
    </row>
    <row r="38" spans="1:48" x14ac:dyDescent="0.15">
      <c r="A38" s="762"/>
      <c r="B38" s="762"/>
      <c r="C38" s="762"/>
      <c r="D38" s="762"/>
      <c r="E38" s="762"/>
      <c r="F38" s="762"/>
      <c r="G38" s="762"/>
      <c r="H38" s="762"/>
      <c r="I38" s="762"/>
      <c r="J38" s="762"/>
      <c r="K38" s="762"/>
      <c r="L38" s="762"/>
      <c r="M38" s="762"/>
      <c r="N38" s="762"/>
      <c r="O38" s="762"/>
      <c r="P38" s="762"/>
      <c r="Q38" s="762"/>
      <c r="R38" s="762"/>
      <c r="S38" s="762"/>
      <c r="T38" s="762"/>
      <c r="U38" s="762"/>
      <c r="V38" s="762"/>
      <c r="W38" s="762"/>
      <c r="X38" s="762"/>
      <c r="Y38" s="762"/>
      <c r="Z38" s="762"/>
      <c r="AA38" s="762"/>
      <c r="AB38" s="762"/>
      <c r="AC38" s="762"/>
      <c r="AD38" s="762"/>
      <c r="AE38" s="762"/>
      <c r="AF38" s="762"/>
      <c r="AG38" s="762"/>
      <c r="AH38" s="762"/>
      <c r="AI38" s="762"/>
      <c r="AJ38" s="762"/>
      <c r="AK38" s="762"/>
      <c r="AL38" s="762"/>
      <c r="AM38" s="762"/>
      <c r="AN38" s="762"/>
      <c r="AO38" s="762"/>
      <c r="AP38" s="762"/>
      <c r="AQ38" s="762"/>
      <c r="AR38" s="762"/>
      <c r="AS38" s="762"/>
      <c r="AT38" s="762"/>
      <c r="AU38" s="762"/>
      <c r="AV38" s="762"/>
    </row>
    <row r="39" spans="1:48" x14ac:dyDescent="0.15">
      <c r="A39" s="762"/>
      <c r="B39" s="762"/>
      <c r="C39" s="762"/>
      <c r="D39" s="762"/>
      <c r="E39" s="762"/>
      <c r="F39" s="762"/>
      <c r="G39" s="762"/>
      <c r="H39" s="762"/>
      <c r="I39" s="762"/>
      <c r="J39" s="762"/>
      <c r="K39" s="762"/>
      <c r="L39" s="762"/>
      <c r="M39" s="762"/>
      <c r="N39" s="762"/>
      <c r="O39" s="762"/>
      <c r="P39" s="762"/>
      <c r="Q39" s="762"/>
      <c r="R39" s="762"/>
      <c r="S39" s="762"/>
      <c r="T39" s="762"/>
      <c r="U39" s="762"/>
      <c r="V39" s="762"/>
      <c r="W39" s="762"/>
      <c r="X39" s="762"/>
      <c r="Y39" s="762"/>
      <c r="Z39" s="762"/>
      <c r="AA39" s="762"/>
      <c r="AB39" s="762"/>
      <c r="AC39" s="762"/>
      <c r="AD39" s="762"/>
      <c r="AE39" s="762"/>
      <c r="AF39" s="762"/>
      <c r="AG39" s="762"/>
      <c r="AH39" s="762"/>
      <c r="AI39" s="762"/>
      <c r="AJ39" s="762"/>
      <c r="AK39" s="762"/>
      <c r="AL39" s="762"/>
      <c r="AM39" s="762"/>
      <c r="AN39" s="762"/>
      <c r="AO39" s="762"/>
      <c r="AP39" s="762"/>
      <c r="AQ39" s="762"/>
      <c r="AR39" s="762"/>
      <c r="AS39" s="762"/>
      <c r="AT39" s="762"/>
      <c r="AU39" s="762"/>
      <c r="AV39" s="762"/>
    </row>
    <row r="40" spans="1:48" x14ac:dyDescent="0.15">
      <c r="A40" s="43"/>
      <c r="V40" s="43"/>
      <c r="AK40" s="43"/>
    </row>
    <row r="41" spans="1:48" x14ac:dyDescent="0.15">
      <c r="A41" s="43"/>
      <c r="V41" s="43"/>
      <c r="AK41" s="43"/>
    </row>
    <row r="42" spans="1:48" x14ac:dyDescent="0.15">
      <c r="A42" s="43"/>
      <c r="V42" s="43"/>
      <c r="AK42" s="43"/>
    </row>
    <row r="43" spans="1:48" x14ac:dyDescent="0.15">
      <c r="A43" s="43"/>
      <c r="V43" s="43"/>
      <c r="AK43" s="43"/>
    </row>
    <row r="44" spans="1:48" x14ac:dyDescent="0.15">
      <c r="A44" s="43"/>
      <c r="V44" s="43"/>
      <c r="AK44" s="43"/>
    </row>
    <row r="45" spans="1:48" x14ac:dyDescent="0.15">
      <c r="A45" s="43"/>
      <c r="V45" s="43"/>
      <c r="AK45" s="43"/>
    </row>
    <row r="46" spans="1:48" x14ac:dyDescent="0.15">
      <c r="A46" s="43"/>
      <c r="V46" s="43"/>
      <c r="AK46" s="43"/>
    </row>
    <row r="47" spans="1:48" x14ac:dyDescent="0.15">
      <c r="A47" s="43"/>
      <c r="V47" s="43"/>
      <c r="AK47" s="43"/>
    </row>
    <row r="48" spans="1:48" x14ac:dyDescent="0.15">
      <c r="A48" s="43"/>
      <c r="V48" s="43"/>
      <c r="AK48" s="43"/>
    </row>
    <row r="49" s="43" customFormat="1" x14ac:dyDescent="0.15"/>
    <row r="50" s="43" customFormat="1" x14ac:dyDescent="0.15"/>
    <row r="51" s="43" customFormat="1" x14ac:dyDescent="0.15"/>
    <row r="52" s="43" customFormat="1" x14ac:dyDescent="0.15"/>
    <row r="53" s="43" customFormat="1" x14ac:dyDescent="0.15"/>
    <row r="54" s="43" customFormat="1" x14ac:dyDescent="0.15"/>
    <row r="55" s="43" customFormat="1" x14ac:dyDescent="0.15"/>
    <row r="56" s="43" customFormat="1" x14ac:dyDescent="0.15"/>
    <row r="57" s="43" customFormat="1" x14ac:dyDescent="0.15"/>
    <row r="58" s="43" customFormat="1" x14ac:dyDescent="0.15"/>
    <row r="59" s="43" customFormat="1" x14ac:dyDescent="0.15"/>
    <row r="60" s="43" customFormat="1" x14ac:dyDescent="0.15"/>
    <row r="61" s="43" customFormat="1" x14ac:dyDescent="0.15"/>
    <row r="62" s="43" customFormat="1" x14ac:dyDescent="0.15"/>
    <row r="63" s="43" customFormat="1" x14ac:dyDescent="0.15"/>
    <row r="64" s="43" customFormat="1" x14ac:dyDescent="0.15"/>
    <row r="65" s="43" customFormat="1" x14ac:dyDescent="0.15"/>
    <row r="66" s="43" customFormat="1" x14ac:dyDescent="0.15"/>
    <row r="67" s="43" customFormat="1" x14ac:dyDescent="0.15"/>
    <row r="68" s="43" customFormat="1" x14ac:dyDescent="0.15"/>
    <row r="69" s="43" customFormat="1" x14ac:dyDescent="0.15"/>
    <row r="70" s="43" customFormat="1" x14ac:dyDescent="0.15"/>
    <row r="71" s="43" customFormat="1" x14ac:dyDescent="0.15"/>
    <row r="72" s="43" customFormat="1" x14ac:dyDescent="0.15"/>
    <row r="73" s="43" customFormat="1" x14ac:dyDescent="0.15"/>
    <row r="74" s="43" customFormat="1" x14ac:dyDescent="0.15"/>
    <row r="75" s="43" customFormat="1" x14ac:dyDescent="0.15"/>
    <row r="76" s="43" customFormat="1" x14ac:dyDescent="0.15"/>
    <row r="77" s="43" customFormat="1" x14ac:dyDescent="0.15"/>
    <row r="78" s="43" customFormat="1" x14ac:dyDescent="0.15"/>
    <row r="79" s="43" customFormat="1" x14ac:dyDescent="0.15"/>
    <row r="80" s="43" customFormat="1" x14ac:dyDescent="0.15"/>
    <row r="81" s="43" customFormat="1" x14ac:dyDescent="0.15"/>
    <row r="82" s="43" customFormat="1" x14ac:dyDescent="0.15"/>
    <row r="83" s="43" customFormat="1" x14ac:dyDescent="0.15"/>
    <row r="84" s="43" customFormat="1" x14ac:dyDescent="0.15"/>
    <row r="85" s="43" customFormat="1" x14ac:dyDescent="0.15"/>
    <row r="86" s="43" customFormat="1" x14ac:dyDescent="0.15"/>
  </sheetData>
  <mergeCells count="212">
    <mergeCell ref="B36:E36"/>
    <mergeCell ref="F36:G36"/>
    <mergeCell ref="H36:I36"/>
    <mergeCell ref="J36:M36"/>
    <mergeCell ref="N36:O36"/>
    <mergeCell ref="AM13:AM17"/>
    <mergeCell ref="AT36:AU36"/>
    <mergeCell ref="AC34:AF34"/>
    <mergeCell ref="AG34:AH34"/>
    <mergeCell ref="AI34:AJ34"/>
    <mergeCell ref="P36:S36"/>
    <mergeCell ref="T36:U36"/>
    <mergeCell ref="W36:Z36"/>
    <mergeCell ref="AA36:AB36"/>
    <mergeCell ref="AC36:AF36"/>
    <mergeCell ref="AA34:AB34"/>
    <mergeCell ref="AF13:AF14"/>
    <mergeCell ref="AC30:AF30"/>
    <mergeCell ref="AG30:AH30"/>
    <mergeCell ref="AI30:AJ30"/>
    <mergeCell ref="AI36:AJ36"/>
    <mergeCell ref="AG36:AH36"/>
    <mergeCell ref="AA35:AB35"/>
    <mergeCell ref="AC35:AF35"/>
    <mergeCell ref="T35:U35"/>
    <mergeCell ref="AT32:AU32"/>
    <mergeCell ref="B34:E34"/>
    <mergeCell ref="F34:G34"/>
    <mergeCell ref="H34:I34"/>
    <mergeCell ref="J34:M34"/>
    <mergeCell ref="N34:O34"/>
    <mergeCell ref="P34:S34"/>
    <mergeCell ref="T34:U34"/>
    <mergeCell ref="W34:Z34"/>
    <mergeCell ref="B35:E35"/>
    <mergeCell ref="F35:G35"/>
    <mergeCell ref="H35:I35"/>
    <mergeCell ref="J35:M35"/>
    <mergeCell ref="N35:O35"/>
    <mergeCell ref="P35:S35"/>
    <mergeCell ref="W35:Z35"/>
    <mergeCell ref="AI35:AJ35"/>
    <mergeCell ref="AT35:AU35"/>
    <mergeCell ref="AG35:AH35"/>
    <mergeCell ref="AC31:AF31"/>
    <mergeCell ref="AG31:AH31"/>
    <mergeCell ref="AI31:AJ31"/>
    <mergeCell ref="AT31:AU31"/>
    <mergeCell ref="B32:E32"/>
    <mergeCell ref="F32:G32"/>
    <mergeCell ref="H32:I32"/>
    <mergeCell ref="J32:M32"/>
    <mergeCell ref="N32:O32"/>
    <mergeCell ref="P32:S32"/>
    <mergeCell ref="T32:U32"/>
    <mergeCell ref="W32:Z32"/>
    <mergeCell ref="AA32:AB32"/>
    <mergeCell ref="AC32:AF32"/>
    <mergeCell ref="AG32:AH32"/>
    <mergeCell ref="AI32:AJ32"/>
    <mergeCell ref="T30:U30"/>
    <mergeCell ref="B31:E31"/>
    <mergeCell ref="F31:G31"/>
    <mergeCell ref="W30:Z30"/>
    <mergeCell ref="AA30:AB30"/>
    <mergeCell ref="T28:U28"/>
    <mergeCell ref="W28:Z28"/>
    <mergeCell ref="AA28:AB28"/>
    <mergeCell ref="B30:E30"/>
    <mergeCell ref="F30:G30"/>
    <mergeCell ref="H30:I30"/>
    <mergeCell ref="J30:M30"/>
    <mergeCell ref="N30:O30"/>
    <mergeCell ref="P30:S30"/>
    <mergeCell ref="H31:I31"/>
    <mergeCell ref="J31:M31"/>
    <mergeCell ref="N31:O31"/>
    <mergeCell ref="P31:S31"/>
    <mergeCell ref="W31:Z31"/>
    <mergeCell ref="AA31:AB31"/>
    <mergeCell ref="T31:U31"/>
    <mergeCell ref="AT28:AU28"/>
    <mergeCell ref="B27:E27"/>
    <mergeCell ref="F27:G27"/>
    <mergeCell ref="H27:I27"/>
    <mergeCell ref="J27:M27"/>
    <mergeCell ref="N27:O27"/>
    <mergeCell ref="P27:S27"/>
    <mergeCell ref="T27:U27"/>
    <mergeCell ref="W27:Z27"/>
    <mergeCell ref="AA27:AB27"/>
    <mergeCell ref="AC27:AF27"/>
    <mergeCell ref="AG27:AH27"/>
    <mergeCell ref="AI27:AJ27"/>
    <mergeCell ref="AT27:AU27"/>
    <mergeCell ref="AC28:AF28"/>
    <mergeCell ref="AG28:AH28"/>
    <mergeCell ref="AI28:AJ28"/>
    <mergeCell ref="B28:E28"/>
    <mergeCell ref="F28:G28"/>
    <mergeCell ref="H28:I28"/>
    <mergeCell ref="J28:M28"/>
    <mergeCell ref="N28:O28"/>
    <mergeCell ref="P28:S28"/>
    <mergeCell ref="AI24:AJ24"/>
    <mergeCell ref="AT24:AU24"/>
    <mergeCell ref="B26:E26"/>
    <mergeCell ref="F26:G26"/>
    <mergeCell ref="H26:I26"/>
    <mergeCell ref="J26:M26"/>
    <mergeCell ref="N26:O26"/>
    <mergeCell ref="P26:S26"/>
    <mergeCell ref="T26:U26"/>
    <mergeCell ref="W26:Z26"/>
    <mergeCell ref="AA26:AB26"/>
    <mergeCell ref="AC26:AF26"/>
    <mergeCell ref="AG26:AH26"/>
    <mergeCell ref="AI26:AJ26"/>
    <mergeCell ref="B24:E24"/>
    <mergeCell ref="F24:G24"/>
    <mergeCell ref="H24:I24"/>
    <mergeCell ref="J24:M24"/>
    <mergeCell ref="N24:O24"/>
    <mergeCell ref="P24:S24"/>
    <mergeCell ref="T24:U24"/>
    <mergeCell ref="W24:Z24"/>
    <mergeCell ref="AA24:AB24"/>
    <mergeCell ref="B23:E23"/>
    <mergeCell ref="F23:G23"/>
    <mergeCell ref="H23:I23"/>
    <mergeCell ref="J23:M23"/>
    <mergeCell ref="N23:O23"/>
    <mergeCell ref="P23:S23"/>
    <mergeCell ref="AC23:AF23"/>
    <mergeCell ref="AG23:AH23"/>
    <mergeCell ref="AC24:AF24"/>
    <mergeCell ref="AG24:AH24"/>
    <mergeCell ref="AI23:AJ23"/>
    <mergeCell ref="T23:U23"/>
    <mergeCell ref="W23:Z23"/>
    <mergeCell ref="AA23:AB23"/>
    <mergeCell ref="AR20:AS20"/>
    <mergeCell ref="AI22:AJ22"/>
    <mergeCell ref="AT20:AU20"/>
    <mergeCell ref="AI20:AJ20"/>
    <mergeCell ref="AC22:AF22"/>
    <mergeCell ref="AG22:AH22"/>
    <mergeCell ref="W20:Z20"/>
    <mergeCell ref="AT23:AU23"/>
    <mergeCell ref="B22:E22"/>
    <mergeCell ref="F22:G22"/>
    <mergeCell ref="H22:I22"/>
    <mergeCell ref="J22:M22"/>
    <mergeCell ref="N22:O22"/>
    <mergeCell ref="AG20:AH20"/>
    <mergeCell ref="P22:S22"/>
    <mergeCell ref="T22:U22"/>
    <mergeCell ref="W22:Z22"/>
    <mergeCell ref="AA22:AB22"/>
    <mergeCell ref="AA20:AB20"/>
    <mergeCell ref="AT4:AU7"/>
    <mergeCell ref="AL13:AL19"/>
    <mergeCell ref="AN13:AN19"/>
    <mergeCell ref="AC4:AF9"/>
    <mergeCell ref="AL3:AQ3"/>
    <mergeCell ref="AR3:AS3"/>
    <mergeCell ref="AT3:AU3"/>
    <mergeCell ref="AL4:AQ7"/>
    <mergeCell ref="AR4:AS10"/>
    <mergeCell ref="AO13:AO19"/>
    <mergeCell ref="AL9:AQ9"/>
    <mergeCell ref="AG19:AH19"/>
    <mergeCell ref="AI19:AJ19"/>
    <mergeCell ref="AR16:AS16"/>
    <mergeCell ref="AG3:AH3"/>
    <mergeCell ref="AI3:AJ3"/>
    <mergeCell ref="AP13:AP19"/>
    <mergeCell ref="AQ13:AQ19"/>
    <mergeCell ref="AG4:AH5"/>
    <mergeCell ref="AI4:AJ4"/>
    <mergeCell ref="AK3:AK20"/>
    <mergeCell ref="AC20:AF20"/>
    <mergeCell ref="A3:A20"/>
    <mergeCell ref="B3:E3"/>
    <mergeCell ref="F3:G3"/>
    <mergeCell ref="H3:I3"/>
    <mergeCell ref="J3:M3"/>
    <mergeCell ref="N3:O3"/>
    <mergeCell ref="F20:G20"/>
    <mergeCell ref="H20:I20"/>
    <mergeCell ref="J20:M20"/>
    <mergeCell ref="N20:O20"/>
    <mergeCell ref="F7:G7"/>
    <mergeCell ref="B4:E7"/>
    <mergeCell ref="F4:G6"/>
    <mergeCell ref="H4:I9"/>
    <mergeCell ref="N4:O5"/>
    <mergeCell ref="J4:M11"/>
    <mergeCell ref="B20:E20"/>
    <mergeCell ref="P3:S3"/>
    <mergeCell ref="T3:U3"/>
    <mergeCell ref="P20:S20"/>
    <mergeCell ref="T20:U20"/>
    <mergeCell ref="P4:S17"/>
    <mergeCell ref="W3:Z3"/>
    <mergeCell ref="AA3:AB3"/>
    <mergeCell ref="AC3:AF3"/>
    <mergeCell ref="T4:U6"/>
    <mergeCell ref="W4:Z9"/>
    <mergeCell ref="AA4:AB5"/>
    <mergeCell ref="AA6:AB6"/>
    <mergeCell ref="V3:V20"/>
  </mergeCells>
  <phoneticPr fontId="50" type="noConversion"/>
  <pageMargins left="0.25" right="0.25" top="0.75" bottom="0.75" header="0.3" footer="0.3"/>
  <pageSetup paperSize="119" orientation="landscape"/>
  <headerFooter alignWithMargins="0"/>
  <colBreaks count="2" manualBreakCount="2">
    <brk id="21" max="1048575" man="1"/>
    <brk id="36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59999389629810485"/>
  </sheetPr>
  <dimension ref="A1"/>
  <sheetViews>
    <sheetView workbookViewId="0">
      <selection sqref="A1:IV65536"/>
    </sheetView>
  </sheetViews>
  <sheetFormatPr baseColWidth="10" defaultColWidth="9" defaultRowHeight="16" x14ac:dyDescent="0.2"/>
  <cols>
    <col min="1" max="16384" width="9" style="2"/>
  </cols>
  <sheetData/>
  <pageMargins left="0.7" right="0.7" top="0.75" bottom="0.75" header="0.3" footer="0.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published="0">
    <tabColor theme="0" tint="-0.14999847407452621"/>
  </sheetPr>
  <dimension ref="B1:BV44"/>
  <sheetViews>
    <sheetView showGridLines="0" view="pageBreakPreview" zoomScale="177" zoomScaleNormal="125" zoomScaleSheetLayoutView="115" zoomScalePageLayoutView="125" workbookViewId="0">
      <selection activeCell="BT9" sqref="BT9:BU10"/>
    </sheetView>
  </sheetViews>
  <sheetFormatPr baseColWidth="10" defaultColWidth="6.33203125" defaultRowHeight="13" customHeight="1" x14ac:dyDescent="0.2"/>
  <cols>
    <col min="1" max="1" width="0.6640625" style="910" customWidth="1"/>
    <col min="2" max="2" width="5.83203125" style="910" customWidth="1"/>
    <col min="3" max="3" width="9.1640625" style="910" customWidth="1"/>
    <col min="4" max="4" width="6.83203125" style="867" customWidth="1"/>
    <col min="5" max="5" width="8.33203125" style="867" customWidth="1"/>
    <col min="6" max="6" width="3" style="789" customWidth="1"/>
    <col min="7" max="7" width="8" style="789" customWidth="1"/>
    <col min="8" max="8" width="2.83203125" style="789" customWidth="1"/>
    <col min="9" max="9" width="2.5" style="910" customWidth="1"/>
    <col min="10" max="11" width="4.1640625" style="910" customWidth="1"/>
    <col min="12" max="12" width="11.83203125" style="910" customWidth="1"/>
    <col min="13" max="13" width="4.1640625" style="910" customWidth="1"/>
    <col min="14" max="14" width="17.5" style="910" customWidth="1"/>
    <col min="15" max="15" width="3.5" style="910" customWidth="1"/>
    <col min="16" max="16" width="4.6640625" style="910" customWidth="1"/>
    <col min="17" max="17" width="3.33203125" style="910" customWidth="1"/>
    <col min="18" max="18" width="5.1640625" style="910" customWidth="1"/>
    <col min="19" max="19" width="8" style="998" customWidth="1"/>
    <col min="20" max="20" width="8" style="910" customWidth="1"/>
    <col min="21" max="21" width="5.6640625" style="867" customWidth="1"/>
    <col min="22" max="22" width="6" style="910" customWidth="1"/>
    <col min="23" max="23" width="2.1640625" style="908" bestFit="1" customWidth="1"/>
    <col min="24" max="24" width="2.5" style="908" customWidth="1"/>
    <col min="25" max="25" width="2.33203125" style="908" bestFit="1" customWidth="1"/>
    <col min="26" max="26" width="20.1640625" style="908" customWidth="1"/>
    <col min="27" max="27" width="2.1640625" style="908" bestFit="1" customWidth="1"/>
    <col min="28" max="28" width="2.5" style="908" customWidth="1"/>
    <col min="29" max="29" width="2.33203125" style="908" bestFit="1" customWidth="1"/>
    <col min="30" max="30" width="6" style="908" customWidth="1"/>
    <col min="31" max="31" width="2.33203125" style="908" customWidth="1"/>
    <col min="32" max="32" width="7.83203125" style="908" customWidth="1"/>
    <col min="33" max="33" width="2.33203125" style="908" bestFit="1" customWidth="1"/>
    <col min="34" max="34" width="4.5" style="908" customWidth="1"/>
    <col min="35" max="35" width="2.1640625" style="908" bestFit="1" customWidth="1"/>
    <col min="36" max="36" width="4.83203125" style="908" customWidth="1"/>
    <col min="37" max="37" width="2.33203125" style="908" bestFit="1" customWidth="1"/>
    <col min="38" max="38" width="4.6640625" style="908" customWidth="1"/>
    <col min="39" max="39" width="2.33203125" style="908" customWidth="1"/>
    <col min="40" max="40" width="15.6640625" style="908" customWidth="1"/>
    <col min="41" max="41" width="2.1640625" style="908" bestFit="1" customWidth="1"/>
    <col min="42" max="42" width="4" style="908" customWidth="1"/>
    <col min="43" max="43" width="1.6640625" style="908" customWidth="1"/>
    <col min="44" max="44" width="5.83203125" style="908" customWidth="1"/>
    <col min="45" max="45" width="2.33203125" style="908" customWidth="1"/>
    <col min="46" max="46" width="8.6640625" style="908" customWidth="1"/>
    <col min="47" max="47" width="2.33203125" style="908" bestFit="1" customWidth="1"/>
    <col min="48" max="48" width="4.5" style="908" customWidth="1"/>
    <col min="49" max="49" width="5.6640625" style="867" customWidth="1"/>
    <col min="50" max="50" width="6" style="910" customWidth="1"/>
    <col min="51" max="53" width="4.83203125" style="910" customWidth="1"/>
    <col min="54" max="54" width="3.33203125" style="910" customWidth="1"/>
    <col min="55" max="55" width="19" style="910" customWidth="1"/>
    <col min="56" max="56" width="2" style="910" customWidth="1"/>
    <col min="57" max="57" width="6.33203125" style="910" customWidth="1"/>
    <col min="58" max="58" width="3.1640625" style="910" customWidth="1"/>
    <col min="59" max="59" width="7.1640625" style="910" customWidth="1"/>
    <col min="60" max="60" width="7.83203125" style="910" customWidth="1"/>
    <col min="61" max="61" width="6.33203125" style="910"/>
    <col min="62" max="62" width="3.1640625" style="910" customWidth="1"/>
    <col min="63" max="63" width="4.5" style="910" customWidth="1"/>
    <col min="64" max="64" width="7.1640625" style="910" customWidth="1"/>
    <col min="65" max="65" width="7.83203125" style="910" customWidth="1"/>
    <col min="66" max="66" width="6.33203125" style="910"/>
    <col min="67" max="67" width="3.1640625" style="910" customWidth="1"/>
    <col min="68" max="68" width="4.5" style="910" customWidth="1"/>
    <col min="69" max="69" width="3.1640625" style="910" customWidth="1"/>
    <col min="70" max="70" width="6.33203125" style="910"/>
    <col min="71" max="71" width="7" style="910" customWidth="1"/>
    <col min="72" max="72" width="8.83203125" style="910" customWidth="1"/>
    <col min="73" max="73" width="8.1640625" style="910" customWidth="1"/>
    <col min="74" max="74" width="0.83203125" style="910" customWidth="1"/>
    <col min="75" max="16384" width="6.33203125" style="910"/>
  </cols>
  <sheetData>
    <row r="1" spans="2:74" s="907" customFormat="1" ht="13" customHeight="1" x14ac:dyDescent="0.2">
      <c r="B1" s="1573" t="s">
        <v>566</v>
      </c>
      <c r="C1" s="842"/>
      <c r="D1" s="867"/>
      <c r="E1" s="867"/>
      <c r="F1" s="65"/>
      <c r="G1" s="65"/>
      <c r="H1" s="65"/>
      <c r="S1" s="1043"/>
      <c r="U1" s="867"/>
      <c r="W1" s="908"/>
      <c r="X1" s="908"/>
      <c r="Y1" s="908"/>
      <c r="Z1" s="908"/>
      <c r="AA1" s="908"/>
      <c r="AB1" s="908"/>
      <c r="AC1" s="908"/>
      <c r="AD1" s="908"/>
      <c r="AE1" s="908"/>
      <c r="AF1" s="908"/>
      <c r="AG1" s="908"/>
      <c r="AH1" s="908"/>
      <c r="AI1" s="908"/>
      <c r="AJ1" s="908"/>
      <c r="AK1" s="908"/>
      <c r="AL1" s="908"/>
      <c r="AM1" s="908"/>
      <c r="AN1" s="908"/>
      <c r="AO1" s="908"/>
      <c r="AP1" s="908"/>
      <c r="AQ1" s="908"/>
      <c r="AR1" s="908"/>
      <c r="AS1" s="908"/>
      <c r="AT1" s="908"/>
      <c r="AU1" s="908"/>
      <c r="AV1" s="908"/>
      <c r="AW1" s="867"/>
      <c r="BE1" s="2091"/>
      <c r="BF1" s="2091"/>
    </row>
    <row r="2" spans="2:74" ht="13" customHeight="1" x14ac:dyDescent="0.2">
      <c r="B2" s="65" t="s">
        <v>567</v>
      </c>
      <c r="C2" s="65"/>
      <c r="F2" s="1411"/>
      <c r="G2" s="65"/>
      <c r="H2" s="65"/>
      <c r="J2" s="909"/>
      <c r="K2" s="909"/>
      <c r="T2" s="909"/>
      <c r="U2" s="65"/>
      <c r="V2" s="909"/>
      <c r="AW2" s="65" t="s">
        <v>568</v>
      </c>
      <c r="AX2" s="909"/>
      <c r="AZ2" s="909"/>
      <c r="BA2" s="909"/>
      <c r="BG2" s="909"/>
      <c r="BH2" s="909"/>
      <c r="BI2" s="909"/>
      <c r="BJ2" s="909"/>
      <c r="BL2" s="909"/>
      <c r="BM2" s="909"/>
      <c r="BN2" s="909"/>
      <c r="BO2" s="909"/>
      <c r="BQ2" s="1447" t="s">
        <v>569</v>
      </c>
    </row>
    <row r="3" spans="2:74" ht="13" customHeight="1" x14ac:dyDescent="0.2">
      <c r="B3" s="1447" t="s">
        <v>570</v>
      </c>
      <c r="C3" s="1447"/>
      <c r="L3" s="1448"/>
      <c r="M3" s="1448"/>
      <c r="N3" s="1448"/>
      <c r="O3" s="1448"/>
      <c r="P3" s="1448"/>
      <c r="Q3" s="1448"/>
      <c r="R3" s="1448"/>
      <c r="S3" s="1448"/>
      <c r="U3" s="910"/>
      <c r="W3" s="1417"/>
      <c r="X3" s="1417"/>
      <c r="Y3" s="1417"/>
      <c r="Z3" s="1417"/>
      <c r="AA3" s="1417" t="s">
        <v>571</v>
      </c>
      <c r="AB3" s="1417"/>
      <c r="AC3" s="1417"/>
      <c r="AD3" s="1417"/>
      <c r="AE3" s="1417"/>
      <c r="AF3" s="1417"/>
      <c r="AG3" s="1417"/>
      <c r="AH3" s="1417"/>
      <c r="AI3" s="1417"/>
      <c r="AJ3" s="1417"/>
      <c r="AK3" s="1417"/>
      <c r="AL3" s="1417"/>
      <c r="AM3" s="1417"/>
      <c r="AN3" s="1417"/>
      <c r="AO3" s="1417"/>
      <c r="AP3" s="1417"/>
      <c r="AQ3" s="1417"/>
      <c r="AR3" s="1417"/>
      <c r="AS3" s="1417"/>
      <c r="AT3" s="1417"/>
      <c r="AU3" s="1417"/>
      <c r="AV3" s="1417"/>
      <c r="AW3" s="1447"/>
      <c r="AY3" s="2280" t="s">
        <v>572</v>
      </c>
      <c r="AZ3" s="2280"/>
      <c r="BA3" s="2280"/>
      <c r="BB3" s="2280"/>
      <c r="BC3" s="2280"/>
      <c r="BD3" s="2280"/>
      <c r="BE3" s="2280"/>
      <c r="BF3" s="2280"/>
      <c r="BG3" s="2280"/>
      <c r="BH3" s="2280"/>
      <c r="BI3" s="2280"/>
      <c r="BJ3" s="2280"/>
      <c r="BK3" s="2280"/>
      <c r="BL3" s="2280"/>
      <c r="BM3" s="2280"/>
      <c r="BN3" s="2280"/>
      <c r="BO3" s="2280"/>
      <c r="BP3" s="2280"/>
      <c r="BQ3" s="2280"/>
      <c r="BR3" s="2280"/>
      <c r="BS3" s="2280"/>
      <c r="BT3" s="2280"/>
      <c r="BU3" s="2280"/>
      <c r="BV3" s="2280"/>
    </row>
    <row r="4" spans="2:74" s="907" customFormat="1" ht="13" customHeight="1" x14ac:dyDescent="0.2">
      <c r="B4" s="2026" t="s">
        <v>573</v>
      </c>
      <c r="C4" s="573"/>
      <c r="D4" s="2248" t="s">
        <v>574</v>
      </c>
      <c r="E4" s="912"/>
      <c r="F4" s="2179">
        <v>-5.01</v>
      </c>
      <c r="G4" s="2180"/>
      <c r="H4" s="2181"/>
      <c r="I4" s="2216">
        <f>F4-0.01</f>
        <v>-5.0199999999999996</v>
      </c>
      <c r="J4" s="2217"/>
      <c r="K4" s="2218"/>
      <c r="L4" s="913">
        <f>I4-0.01</f>
        <v>-5.0299999999999994</v>
      </c>
      <c r="M4" s="914">
        <f>L4-0.01</f>
        <v>-5.0399999999999991</v>
      </c>
      <c r="N4" s="1687"/>
      <c r="O4" s="2261">
        <f>M4-0.01</f>
        <v>-5.0499999999999989</v>
      </c>
      <c r="P4" s="2262"/>
      <c r="Q4" s="2262"/>
      <c r="R4" s="2262"/>
      <c r="S4" s="2263"/>
      <c r="T4" s="915">
        <f>O4-0.01</f>
        <v>-5.0599999999999987</v>
      </c>
      <c r="U4" s="2026" t="s">
        <v>573</v>
      </c>
      <c r="V4" s="2248" t="s">
        <v>575</v>
      </c>
      <c r="W4" s="2266">
        <f>T4-0.01</f>
        <v>-5.0699999999999985</v>
      </c>
      <c r="X4" s="2267"/>
      <c r="Y4" s="1107"/>
      <c r="Z4" s="1688"/>
      <c r="AA4" s="2264">
        <f>W4-0.01</f>
        <v>-5.0799999999999983</v>
      </c>
      <c r="AB4" s="2265"/>
      <c r="AC4" s="899"/>
      <c r="AD4" s="1689"/>
      <c r="AE4" s="2264">
        <f>AA4-0.01</f>
        <v>-5.0899999999999981</v>
      </c>
      <c r="AF4" s="2265"/>
      <c r="AG4" s="899"/>
      <c r="AH4" s="1689"/>
      <c r="AI4" s="2264">
        <v>-5.1100000000000003</v>
      </c>
      <c r="AJ4" s="2265"/>
      <c r="AK4" s="899"/>
      <c r="AL4" s="1689"/>
      <c r="AM4" s="2264">
        <f>AI4-0.01</f>
        <v>-5.12</v>
      </c>
      <c r="AN4" s="2265"/>
      <c r="AO4" s="2264">
        <f>AM4-0.01</f>
        <v>-5.13</v>
      </c>
      <c r="AP4" s="2265"/>
      <c r="AQ4" s="899"/>
      <c r="AR4" s="1689"/>
      <c r="AS4" s="2264">
        <f>AO4-0.01</f>
        <v>-5.14</v>
      </c>
      <c r="AT4" s="2265"/>
      <c r="AU4" s="899"/>
      <c r="AV4" s="1689"/>
      <c r="AW4" s="2026" t="s">
        <v>573</v>
      </c>
      <c r="AX4" s="2248" t="s">
        <v>575</v>
      </c>
      <c r="AY4" s="2276">
        <f>+AS4-0.01</f>
        <v>-5.1499999999999995</v>
      </c>
      <c r="AZ4" s="2277">
        <f>+AY4+0.1</f>
        <v>-5.05</v>
      </c>
      <c r="BA4" s="2277">
        <f>+AZ4+0.1</f>
        <v>-4.95</v>
      </c>
      <c r="BB4" s="2276">
        <f>AY4-0.01</f>
        <v>-5.1599999999999993</v>
      </c>
      <c r="BC4" s="2277"/>
      <c r="BD4" s="916"/>
      <c r="BE4" s="917"/>
      <c r="BF4" s="917"/>
      <c r="BG4" s="2261" t="s">
        <v>576</v>
      </c>
      <c r="BH4" s="2262"/>
      <c r="BI4" s="2262"/>
      <c r="BJ4" s="2262"/>
      <c r="BK4" s="2262"/>
      <c r="BL4" s="2261">
        <f>BB4-0.01</f>
        <v>-5.169999999999999</v>
      </c>
      <c r="BM4" s="2262"/>
      <c r="BN4" s="2262"/>
      <c r="BO4" s="2262"/>
      <c r="BP4" s="2262"/>
      <c r="BQ4" s="2261">
        <f>BL4-0.01</f>
        <v>-5.1799999999999988</v>
      </c>
      <c r="BR4" s="2262"/>
      <c r="BS4" s="2263"/>
      <c r="BT4" s="2277">
        <f>+BQ4-0.01</f>
        <v>-5.1899999999999986</v>
      </c>
      <c r="BU4" s="2285"/>
    </row>
    <row r="5" spans="2:74" ht="13" customHeight="1" x14ac:dyDescent="0.2">
      <c r="B5" s="2027"/>
      <c r="C5" s="574"/>
      <c r="D5" s="2249"/>
      <c r="E5" s="918"/>
      <c r="F5" s="1967" t="s">
        <v>577</v>
      </c>
      <c r="G5" s="1952"/>
      <c r="H5" s="1958"/>
      <c r="I5" s="2234" t="s">
        <v>578</v>
      </c>
      <c r="J5" s="2235"/>
      <c r="K5" s="2236"/>
      <c r="L5" s="2257" t="s">
        <v>579</v>
      </c>
      <c r="M5" s="2234" t="s">
        <v>580</v>
      </c>
      <c r="N5" s="2236"/>
      <c r="O5" s="2234" t="s">
        <v>581</v>
      </c>
      <c r="P5" s="2235"/>
      <c r="Q5" s="2235"/>
      <c r="R5" s="2235"/>
      <c r="S5" s="2236"/>
      <c r="T5" s="2235" t="s">
        <v>582</v>
      </c>
      <c r="U5" s="2027"/>
      <c r="V5" s="2249"/>
      <c r="W5" s="2112" t="s">
        <v>583</v>
      </c>
      <c r="X5" s="2113"/>
      <c r="Y5" s="2113"/>
      <c r="Z5" s="2116"/>
      <c r="AA5" s="2300" t="s">
        <v>584</v>
      </c>
      <c r="AB5" s="2301"/>
      <c r="AC5" s="2301"/>
      <c r="AD5" s="2302"/>
      <c r="AE5" s="2112" t="s">
        <v>585</v>
      </c>
      <c r="AF5" s="2113"/>
      <c r="AG5" s="2113"/>
      <c r="AH5" s="2116"/>
      <c r="AI5" s="2112" t="s">
        <v>586</v>
      </c>
      <c r="AJ5" s="2113"/>
      <c r="AK5" s="2113"/>
      <c r="AL5" s="2116"/>
      <c r="AM5" s="2112" t="s">
        <v>587</v>
      </c>
      <c r="AN5" s="2113"/>
      <c r="AO5" s="2112" t="s">
        <v>588</v>
      </c>
      <c r="AP5" s="2113"/>
      <c r="AQ5" s="2113"/>
      <c r="AR5" s="2116"/>
      <c r="AS5" s="2112" t="s">
        <v>589</v>
      </c>
      <c r="AT5" s="2113"/>
      <c r="AU5" s="2113"/>
      <c r="AV5" s="2116"/>
      <c r="AW5" s="2027"/>
      <c r="AX5" s="2249"/>
      <c r="AY5" s="2234" t="s">
        <v>590</v>
      </c>
      <c r="AZ5" s="2235"/>
      <c r="BA5" s="2235"/>
      <c r="BB5" s="2234" t="s">
        <v>591</v>
      </c>
      <c r="BC5" s="2235"/>
      <c r="BD5" s="2235"/>
      <c r="BG5" s="2298" t="s">
        <v>592</v>
      </c>
      <c r="BH5" s="2299"/>
      <c r="BI5" s="2299"/>
      <c r="BJ5" s="2299"/>
      <c r="BK5" s="2299"/>
      <c r="BL5" s="2298" t="s">
        <v>593</v>
      </c>
      <c r="BM5" s="2299"/>
      <c r="BN5" s="2299"/>
      <c r="BO5" s="2299"/>
      <c r="BP5" s="2299"/>
      <c r="BQ5" s="2234" t="s">
        <v>594</v>
      </c>
      <c r="BR5" s="2235"/>
      <c r="BS5" s="2236"/>
      <c r="BT5" s="2286" t="s">
        <v>595</v>
      </c>
      <c r="BU5" s="2287"/>
    </row>
    <row r="6" spans="2:74" ht="13" customHeight="1" x14ac:dyDescent="0.2">
      <c r="B6" s="2027"/>
      <c r="C6" s="574"/>
      <c r="D6" s="2249"/>
      <c r="E6" s="918"/>
      <c r="F6" s="1967"/>
      <c r="G6" s="1952"/>
      <c r="H6" s="1958"/>
      <c r="I6" s="2234"/>
      <c r="J6" s="2235"/>
      <c r="K6" s="2236"/>
      <c r="L6" s="2257"/>
      <c r="M6" s="2234"/>
      <c r="N6" s="2236"/>
      <c r="O6" s="2234"/>
      <c r="P6" s="2235"/>
      <c r="Q6" s="2235"/>
      <c r="R6" s="2235"/>
      <c r="S6" s="2236"/>
      <c r="T6" s="2235"/>
      <c r="U6" s="2027"/>
      <c r="V6" s="2249"/>
      <c r="W6" s="2112"/>
      <c r="X6" s="2113"/>
      <c r="Y6" s="2113"/>
      <c r="Z6" s="2116"/>
      <c r="AA6" s="2300"/>
      <c r="AB6" s="2301"/>
      <c r="AC6" s="2301"/>
      <c r="AD6" s="2302"/>
      <c r="AE6" s="2112"/>
      <c r="AF6" s="2113"/>
      <c r="AG6" s="2113"/>
      <c r="AH6" s="2116"/>
      <c r="AI6" s="2112"/>
      <c r="AJ6" s="2113"/>
      <c r="AK6" s="2113"/>
      <c r="AL6" s="2116"/>
      <c r="AM6" s="2112"/>
      <c r="AN6" s="2113"/>
      <c r="AO6" s="2112"/>
      <c r="AP6" s="2113"/>
      <c r="AQ6" s="2113"/>
      <c r="AR6" s="2116"/>
      <c r="AS6" s="2112"/>
      <c r="AT6" s="2113"/>
      <c r="AU6" s="2113"/>
      <c r="AV6" s="2116"/>
      <c r="AW6" s="2027"/>
      <c r="AX6" s="2249"/>
      <c r="AY6" s="2234"/>
      <c r="AZ6" s="2235"/>
      <c r="BA6" s="2235"/>
      <c r="BB6" s="2234"/>
      <c r="BC6" s="2235"/>
      <c r="BD6" s="2235"/>
      <c r="BG6" s="210"/>
      <c r="BH6" s="642"/>
      <c r="BI6" s="642"/>
      <c r="BJ6" s="642"/>
      <c r="BK6" s="642"/>
      <c r="BL6" s="210"/>
      <c r="BM6" s="642"/>
      <c r="BN6" s="642"/>
      <c r="BO6" s="642"/>
      <c r="BP6" s="642"/>
      <c r="BQ6" s="2234"/>
      <c r="BR6" s="2235"/>
      <c r="BS6" s="2236"/>
      <c r="BT6" s="2286"/>
      <c r="BU6" s="2287"/>
    </row>
    <row r="7" spans="2:74" ht="13" customHeight="1" x14ac:dyDescent="0.2">
      <c r="B7" s="2027"/>
      <c r="C7" s="574"/>
      <c r="D7" s="2249"/>
      <c r="E7" s="918"/>
      <c r="F7" s="1967"/>
      <c r="G7" s="1952"/>
      <c r="H7" s="1958"/>
      <c r="I7" s="2234"/>
      <c r="J7" s="2235"/>
      <c r="K7" s="2236"/>
      <c r="L7" s="2257"/>
      <c r="M7" s="2234"/>
      <c r="N7" s="2236"/>
      <c r="O7" s="2234"/>
      <c r="P7" s="2235"/>
      <c r="Q7" s="2235"/>
      <c r="R7" s="2235"/>
      <c r="S7" s="2236"/>
      <c r="T7" s="2235"/>
      <c r="U7" s="2027"/>
      <c r="V7" s="2249"/>
      <c r="W7" s="2112"/>
      <c r="X7" s="2113"/>
      <c r="Y7" s="2113"/>
      <c r="Z7" s="2116"/>
      <c r="AA7" s="2300"/>
      <c r="AB7" s="2301"/>
      <c r="AC7" s="2301"/>
      <c r="AD7" s="2302"/>
      <c r="AE7" s="2112"/>
      <c r="AF7" s="2113"/>
      <c r="AG7" s="2113"/>
      <c r="AH7" s="2116"/>
      <c r="AI7" s="2112"/>
      <c r="AJ7" s="2113"/>
      <c r="AK7" s="2113"/>
      <c r="AL7" s="2116"/>
      <c r="AM7" s="2112"/>
      <c r="AN7" s="2113"/>
      <c r="AO7" s="2112"/>
      <c r="AP7" s="2113"/>
      <c r="AQ7" s="2113"/>
      <c r="AR7" s="2116"/>
      <c r="AS7" s="2112"/>
      <c r="AT7" s="2113"/>
      <c r="AU7" s="2113"/>
      <c r="AV7" s="2116"/>
      <c r="AW7" s="2027"/>
      <c r="AX7" s="2249"/>
      <c r="AY7" s="2234"/>
      <c r="AZ7" s="2235"/>
      <c r="BA7" s="2235"/>
      <c r="BB7" s="2234"/>
      <c r="BC7" s="2235"/>
      <c r="BD7" s="2235"/>
      <c r="BG7" s="2234"/>
      <c r="BH7" s="2235"/>
      <c r="BI7" s="2235"/>
      <c r="BJ7" s="2235"/>
      <c r="BK7" s="2235"/>
      <c r="BL7" s="2234" t="s">
        <v>596</v>
      </c>
      <c r="BM7" s="2235"/>
      <c r="BN7" s="2235"/>
      <c r="BO7" s="2235"/>
      <c r="BP7" s="2235"/>
      <c r="BQ7" s="2234"/>
      <c r="BR7" s="2235"/>
      <c r="BS7" s="2236"/>
      <c r="BT7" s="2286"/>
      <c r="BU7" s="2287"/>
    </row>
    <row r="8" spans="2:74" ht="13" customHeight="1" x14ac:dyDescent="0.2">
      <c r="B8" s="2027"/>
      <c r="C8" s="574"/>
      <c r="D8" s="2249"/>
      <c r="E8" s="918"/>
      <c r="F8" s="1967"/>
      <c r="G8" s="1952"/>
      <c r="H8" s="1958"/>
      <c r="I8" s="2234"/>
      <c r="J8" s="2235"/>
      <c r="K8" s="2236"/>
      <c r="L8" s="2257"/>
      <c r="M8" s="627">
        <v>1</v>
      </c>
      <c r="N8" s="919" t="s">
        <v>597</v>
      </c>
      <c r="O8" s="714">
        <v>1</v>
      </c>
      <c r="P8" s="596" t="s">
        <v>598</v>
      </c>
      <c r="Q8" s="596"/>
      <c r="R8" s="596"/>
      <c r="S8" s="920"/>
      <c r="T8" s="2235"/>
      <c r="U8" s="2027"/>
      <c r="V8" s="2249"/>
      <c r="W8" s="2112"/>
      <c r="X8" s="2113"/>
      <c r="Y8" s="2113"/>
      <c r="Z8" s="2116"/>
      <c r="AA8" s="2300"/>
      <c r="AB8" s="2301"/>
      <c r="AC8" s="2301"/>
      <c r="AD8" s="2302"/>
      <c r="AE8" s="2112"/>
      <c r="AF8" s="2113"/>
      <c r="AG8" s="2113"/>
      <c r="AH8" s="2116"/>
      <c r="AI8" s="2112"/>
      <c r="AJ8" s="2113"/>
      <c r="AK8" s="2113"/>
      <c r="AL8" s="2116"/>
      <c r="AM8" s="2112"/>
      <c r="AN8" s="2113"/>
      <c r="AO8" s="2112"/>
      <c r="AP8" s="2113"/>
      <c r="AQ8" s="2113"/>
      <c r="AR8" s="2116"/>
      <c r="AS8" s="2112"/>
      <c r="AT8" s="2113"/>
      <c r="AU8" s="2113"/>
      <c r="AV8" s="2116"/>
      <c r="AW8" s="2027"/>
      <c r="AX8" s="2249"/>
      <c r="AY8" s="2234"/>
      <c r="AZ8" s="2235"/>
      <c r="BA8" s="2235"/>
      <c r="BB8" s="2234"/>
      <c r="BC8" s="2235"/>
      <c r="BD8" s="2235"/>
      <c r="BG8" s="2234"/>
      <c r="BH8" s="2235"/>
      <c r="BI8" s="2235"/>
      <c r="BJ8" s="2235"/>
      <c r="BK8" s="2235"/>
      <c r="BL8" s="2234"/>
      <c r="BM8" s="2235"/>
      <c r="BN8" s="2235"/>
      <c r="BO8" s="2235"/>
      <c r="BP8" s="2235"/>
      <c r="BQ8" s="2234"/>
      <c r="BR8" s="2235"/>
      <c r="BS8" s="2236"/>
      <c r="BT8" s="2286"/>
      <c r="BU8" s="2287"/>
    </row>
    <row r="9" spans="2:74" ht="13" customHeight="1" x14ac:dyDescent="0.15">
      <c r="B9" s="2027"/>
      <c r="C9" s="574"/>
      <c r="D9" s="2249"/>
      <c r="E9" s="918"/>
      <c r="F9" s="1967"/>
      <c r="G9" s="1952"/>
      <c r="H9" s="1958"/>
      <c r="I9" s="2234"/>
      <c r="J9" s="2235"/>
      <c r="K9" s="2236"/>
      <c r="L9" s="2257"/>
      <c r="M9" s="627">
        <v>2</v>
      </c>
      <c r="N9" s="919" t="s">
        <v>599</v>
      </c>
      <c r="O9" s="714">
        <v>2</v>
      </c>
      <c r="P9" s="596" t="s">
        <v>600</v>
      </c>
      <c r="Q9" s="596"/>
      <c r="R9" s="596"/>
      <c r="S9" s="920"/>
      <c r="T9" s="2235"/>
      <c r="U9" s="2027"/>
      <c r="V9" s="2249"/>
      <c r="W9" s="2112"/>
      <c r="X9" s="2113"/>
      <c r="Y9" s="2113"/>
      <c r="Z9" s="2116"/>
      <c r="AA9" s="2300"/>
      <c r="AB9" s="2301"/>
      <c r="AC9" s="2301"/>
      <c r="AD9" s="2302"/>
      <c r="AE9" s="2112"/>
      <c r="AF9" s="2113"/>
      <c r="AG9" s="2113"/>
      <c r="AH9" s="2116"/>
      <c r="AI9" s="2112"/>
      <c r="AJ9" s="2113"/>
      <c r="AK9" s="2113"/>
      <c r="AL9" s="2116"/>
      <c r="AM9" s="2112"/>
      <c r="AN9" s="2113"/>
      <c r="AO9" s="2112"/>
      <c r="AP9" s="2113"/>
      <c r="AQ9" s="2113"/>
      <c r="AR9" s="2116"/>
      <c r="AS9" s="2112"/>
      <c r="AT9" s="2113"/>
      <c r="AU9" s="2113"/>
      <c r="AV9" s="2116"/>
      <c r="AW9" s="2027"/>
      <c r="AX9" s="2249"/>
      <c r="AY9" s="2234"/>
      <c r="AZ9" s="2235"/>
      <c r="BA9" s="2235"/>
      <c r="BB9" s="1001">
        <v>1</v>
      </c>
      <c r="BC9" s="910" t="s">
        <v>597</v>
      </c>
      <c r="BD9" s="1086" t="s">
        <v>84</v>
      </c>
      <c r="BE9" s="1483">
        <f>BL4</f>
        <v>-5.169999999999999</v>
      </c>
      <c r="BG9" s="2234"/>
      <c r="BH9" s="2235"/>
      <c r="BI9" s="2235"/>
      <c r="BJ9" s="2235"/>
      <c r="BK9" s="2235"/>
      <c r="BL9" s="2234"/>
      <c r="BM9" s="2235"/>
      <c r="BN9" s="2235"/>
      <c r="BO9" s="2235"/>
      <c r="BP9" s="2235"/>
      <c r="BQ9" s="2234"/>
      <c r="BR9" s="2235"/>
      <c r="BS9" s="2236"/>
      <c r="BT9" s="2288" t="s">
        <v>601</v>
      </c>
      <c r="BU9" s="2289"/>
    </row>
    <row r="10" spans="2:74" ht="13" customHeight="1" x14ac:dyDescent="0.15">
      <c r="B10" s="2027"/>
      <c r="C10" s="574"/>
      <c r="D10" s="2249"/>
      <c r="E10" s="921"/>
      <c r="F10" s="631"/>
      <c r="G10" s="596"/>
      <c r="H10" s="628"/>
      <c r="I10" s="2234"/>
      <c r="J10" s="2235"/>
      <c r="K10" s="2236"/>
      <c r="L10" s="2257"/>
      <c r="M10" s="627">
        <v>3</v>
      </c>
      <c r="N10" s="919" t="s">
        <v>602</v>
      </c>
      <c r="O10" s="714">
        <v>3</v>
      </c>
      <c r="P10" s="596" t="s">
        <v>603</v>
      </c>
      <c r="Q10" s="596"/>
      <c r="R10" s="596"/>
      <c r="S10" s="920"/>
      <c r="T10" s="2235"/>
      <c r="U10" s="2027"/>
      <c r="V10" s="2249"/>
      <c r="W10" s="2112"/>
      <c r="X10" s="2113"/>
      <c r="Y10" s="2113"/>
      <c r="Z10" s="2116"/>
      <c r="AA10" s="2300"/>
      <c r="AB10" s="2301"/>
      <c r="AC10" s="2301"/>
      <c r="AD10" s="2302"/>
      <c r="AE10" s="2112"/>
      <c r="AF10" s="2113"/>
      <c r="AG10" s="2113"/>
      <c r="AH10" s="2116"/>
      <c r="AI10" s="2112"/>
      <c r="AJ10" s="2113"/>
      <c r="AK10" s="2113"/>
      <c r="AL10" s="2116"/>
      <c r="AM10" s="2112"/>
      <c r="AN10" s="2113"/>
      <c r="AO10" s="2112"/>
      <c r="AP10" s="2113"/>
      <c r="AQ10" s="2113"/>
      <c r="AR10" s="2116"/>
      <c r="AS10" s="2112"/>
      <c r="AT10" s="2113"/>
      <c r="AU10" s="2113"/>
      <c r="AV10" s="2116"/>
      <c r="AW10" s="2027"/>
      <c r="AX10" s="2249"/>
      <c r="AY10" s="2234"/>
      <c r="AZ10" s="2235"/>
      <c r="BA10" s="2235"/>
      <c r="BB10" s="1001">
        <v>2</v>
      </c>
      <c r="BC10" s="910" t="s">
        <v>599</v>
      </c>
      <c r="BD10" s="1086" t="s">
        <v>84</v>
      </c>
      <c r="BE10" s="936">
        <f>BL4</f>
        <v>-5.169999999999999</v>
      </c>
      <c r="BG10" s="2234"/>
      <c r="BH10" s="2235"/>
      <c r="BI10" s="2235"/>
      <c r="BJ10" s="2235"/>
      <c r="BK10" s="2235"/>
      <c r="BL10" s="2234"/>
      <c r="BM10" s="2235"/>
      <c r="BN10" s="2235"/>
      <c r="BO10" s="2235"/>
      <c r="BP10" s="2235"/>
      <c r="BQ10" s="2234"/>
      <c r="BR10" s="2235"/>
      <c r="BS10" s="2236"/>
      <c r="BT10" s="2288"/>
      <c r="BU10" s="2289"/>
    </row>
    <row r="11" spans="2:74" ht="13" customHeight="1" x14ac:dyDescent="0.15">
      <c r="B11" s="2027"/>
      <c r="C11" s="574"/>
      <c r="D11" s="2249"/>
      <c r="E11" s="918"/>
      <c r="F11" s="627">
        <v>1</v>
      </c>
      <c r="G11" s="1952" t="s">
        <v>604</v>
      </c>
      <c r="H11" s="1958"/>
      <c r="I11" s="2234"/>
      <c r="J11" s="2235"/>
      <c r="K11" s="2236"/>
      <c r="L11" s="2257"/>
      <c r="M11" s="627">
        <v>4</v>
      </c>
      <c r="N11" s="919" t="s">
        <v>605</v>
      </c>
      <c r="O11" s="714">
        <v>4</v>
      </c>
      <c r="P11" s="596" t="s">
        <v>606</v>
      </c>
      <c r="Q11" s="596"/>
      <c r="R11" s="596"/>
      <c r="S11" s="920"/>
      <c r="T11" s="2235"/>
      <c r="U11" s="2027"/>
      <c r="V11" s="2249"/>
      <c r="W11" s="925">
        <v>1</v>
      </c>
      <c r="X11" s="596" t="s">
        <v>607</v>
      </c>
      <c r="Y11" s="596"/>
      <c r="Z11" s="628"/>
      <c r="AA11" s="922">
        <v>1</v>
      </c>
      <c r="AB11" s="654" t="s">
        <v>81</v>
      </c>
      <c r="AC11" s="654"/>
      <c r="AD11" s="708"/>
      <c r="AE11" s="923"/>
      <c r="AH11" s="924"/>
      <c r="AI11" s="925">
        <v>1</v>
      </c>
      <c r="AJ11" s="654" t="s">
        <v>81</v>
      </c>
      <c r="AK11" s="596"/>
      <c r="AL11" s="628"/>
      <c r="AM11" s="923"/>
      <c r="AO11" s="925">
        <v>1</v>
      </c>
      <c r="AP11" s="654" t="s">
        <v>81</v>
      </c>
      <c r="AQ11" s="596"/>
      <c r="AR11" s="628"/>
      <c r="AS11" s="923"/>
      <c r="AV11" s="924"/>
      <c r="AW11" s="2027"/>
      <c r="AX11" s="2249"/>
      <c r="AY11" s="569"/>
      <c r="AZ11" s="548"/>
      <c r="BA11" s="548"/>
      <c r="BB11" s="1001">
        <v>3</v>
      </c>
      <c r="BC11" s="910" t="s">
        <v>602</v>
      </c>
      <c r="BD11" s="1086" t="s">
        <v>84</v>
      </c>
      <c r="BE11" s="936">
        <f>BL4</f>
        <v>-5.169999999999999</v>
      </c>
      <c r="BG11" s="1001">
        <v>1</v>
      </c>
      <c r="BH11" s="926" t="s">
        <v>608</v>
      </c>
      <c r="BI11" s="926"/>
      <c r="BJ11" s="926"/>
      <c r="BK11" s="998"/>
      <c r="BL11" s="1001">
        <v>1</v>
      </c>
      <c r="BM11" s="926" t="s">
        <v>598</v>
      </c>
      <c r="BN11" s="926"/>
      <c r="BO11" s="926"/>
      <c r="BP11" s="998"/>
      <c r="BQ11" s="1001">
        <v>1</v>
      </c>
      <c r="BR11" s="945" t="s">
        <v>609</v>
      </c>
      <c r="BS11" s="1005"/>
      <c r="BT11" s="2290"/>
      <c r="BU11" s="2291"/>
    </row>
    <row r="12" spans="2:74" ht="13" customHeight="1" x14ac:dyDescent="0.15">
      <c r="B12" s="2027"/>
      <c r="C12" s="574"/>
      <c r="D12" s="2249"/>
      <c r="E12" s="918"/>
      <c r="F12" s="627"/>
      <c r="G12" s="1952"/>
      <c r="H12" s="1958"/>
      <c r="I12" s="2234"/>
      <c r="J12" s="2235"/>
      <c r="K12" s="2236"/>
      <c r="L12" s="2257"/>
      <c r="M12" s="627">
        <v>5</v>
      </c>
      <c r="N12" s="919" t="s">
        <v>116</v>
      </c>
      <c r="O12" s="714">
        <v>5</v>
      </c>
      <c r="P12" s="596" t="s">
        <v>610</v>
      </c>
      <c r="Q12" s="596"/>
      <c r="R12" s="596"/>
      <c r="S12" s="920"/>
      <c r="T12" s="2235"/>
      <c r="U12" s="2027"/>
      <c r="V12" s="2249"/>
      <c r="W12" s="925">
        <v>2</v>
      </c>
      <c r="X12" s="596" t="s">
        <v>611</v>
      </c>
      <c r="Y12" s="670"/>
      <c r="Z12" s="1000"/>
      <c r="AA12" s="922">
        <v>2</v>
      </c>
      <c r="AB12" s="654" t="s">
        <v>83</v>
      </c>
      <c r="AC12" s="718" t="s">
        <v>84</v>
      </c>
      <c r="AD12" s="999">
        <f>+AI4</f>
        <v>-5.1100000000000003</v>
      </c>
      <c r="AE12" s="923"/>
      <c r="AG12" s="928"/>
      <c r="AH12" s="929"/>
      <c r="AI12" s="925">
        <v>2</v>
      </c>
      <c r="AJ12" s="654" t="s">
        <v>83</v>
      </c>
      <c r="AK12" s="670" t="s">
        <v>84</v>
      </c>
      <c r="AL12" s="930">
        <f>AO4</f>
        <v>-5.13</v>
      </c>
      <c r="AM12" s="923"/>
      <c r="AO12" s="925">
        <v>2</v>
      </c>
      <c r="AP12" s="654" t="s">
        <v>83</v>
      </c>
      <c r="AQ12" s="670" t="s">
        <v>84</v>
      </c>
      <c r="AR12" s="1000">
        <f>AY4</f>
        <v>-5.1499999999999995</v>
      </c>
      <c r="AS12" s="923"/>
      <c r="AU12" s="928"/>
      <c r="AV12" s="929"/>
      <c r="AW12" s="2027"/>
      <c r="AX12" s="2249"/>
      <c r="AY12" s="569"/>
      <c r="AZ12" s="548"/>
      <c r="BA12" s="548"/>
      <c r="BB12" s="1001">
        <v>4</v>
      </c>
      <c r="BC12" s="910" t="s">
        <v>605</v>
      </c>
      <c r="BD12" s="1086" t="s">
        <v>84</v>
      </c>
      <c r="BE12" s="936">
        <f>BL4</f>
        <v>-5.169999999999999</v>
      </c>
      <c r="BG12" s="1001">
        <v>2</v>
      </c>
      <c r="BH12" s="926" t="s">
        <v>612</v>
      </c>
      <c r="BI12" s="926"/>
      <c r="BJ12" s="926"/>
      <c r="BK12" s="998"/>
      <c r="BL12" s="1001">
        <v>2</v>
      </c>
      <c r="BM12" s="926" t="s">
        <v>600</v>
      </c>
      <c r="BN12" s="926"/>
      <c r="BO12" s="926"/>
      <c r="BP12" s="998"/>
      <c r="BQ12" s="1001">
        <v>2</v>
      </c>
      <c r="BR12" s="2296" t="s">
        <v>613</v>
      </c>
      <c r="BS12" s="2297"/>
      <c r="BT12" s="2290"/>
      <c r="BU12" s="2291"/>
    </row>
    <row r="13" spans="2:74" ht="13" customHeight="1" x14ac:dyDescent="0.2">
      <c r="B13" s="2027"/>
      <c r="C13" s="574"/>
      <c r="D13" s="2249"/>
      <c r="E13" s="918"/>
      <c r="F13" s="627"/>
      <c r="G13" s="1952"/>
      <c r="H13" s="1958"/>
      <c r="I13" s="2234"/>
      <c r="J13" s="2235"/>
      <c r="K13" s="2236"/>
      <c r="L13" s="2257" t="s">
        <v>614</v>
      </c>
      <c r="M13" s="627">
        <v>6</v>
      </c>
      <c r="N13" s="919" t="s">
        <v>379</v>
      </c>
      <c r="O13" s="714">
        <v>6</v>
      </c>
      <c r="P13" s="596" t="s">
        <v>615</v>
      </c>
      <c r="Q13" s="596"/>
      <c r="R13" s="596"/>
      <c r="S13" s="920"/>
      <c r="T13" s="2235"/>
      <c r="U13" s="2027"/>
      <c r="V13" s="2249"/>
      <c r="W13" s="923">
        <v>3</v>
      </c>
      <c r="X13" s="908" t="s">
        <v>616</v>
      </c>
      <c r="Y13" s="928"/>
      <c r="Z13" s="929"/>
      <c r="AA13" s="931"/>
      <c r="AB13" s="932"/>
      <c r="AC13" s="933"/>
      <c r="AD13" s="934"/>
      <c r="AE13" s="923"/>
      <c r="AG13" s="928"/>
      <c r="AH13" s="929"/>
      <c r="AI13" s="923"/>
      <c r="AK13" s="928"/>
      <c r="AL13" s="929"/>
      <c r="AM13" s="923">
        <v>1</v>
      </c>
      <c r="AN13" s="908" t="s">
        <v>617</v>
      </c>
      <c r="AO13" s="923"/>
      <c r="AQ13" s="928"/>
      <c r="AR13" s="929"/>
      <c r="AS13" s="923">
        <v>1</v>
      </c>
      <c r="AT13" s="908" t="s">
        <v>617</v>
      </c>
      <c r="AU13" s="928"/>
      <c r="AV13" s="929"/>
      <c r="AW13" s="2027"/>
      <c r="AX13" s="2249"/>
      <c r="AY13" s="569"/>
      <c r="AZ13" s="548"/>
      <c r="BA13" s="548"/>
      <c r="BB13" s="1001">
        <v>5</v>
      </c>
      <c r="BD13" s="935"/>
      <c r="BE13" s="1549"/>
      <c r="BG13" s="1001">
        <v>3</v>
      </c>
      <c r="BH13" s="926" t="s">
        <v>618</v>
      </c>
      <c r="BI13" s="926"/>
      <c r="BJ13" s="926"/>
      <c r="BK13" s="998"/>
      <c r="BL13" s="1001">
        <v>3</v>
      </c>
      <c r="BM13" s="926" t="s">
        <v>603</v>
      </c>
      <c r="BN13" s="926"/>
      <c r="BO13" s="926"/>
      <c r="BP13" s="998"/>
      <c r="BQ13" s="1001"/>
      <c r="BR13" s="2296"/>
      <c r="BS13" s="2297"/>
      <c r="BT13" s="2290"/>
      <c r="BU13" s="2291"/>
    </row>
    <row r="14" spans="2:74" ht="13" customHeight="1" x14ac:dyDescent="0.2">
      <c r="B14" s="2027"/>
      <c r="C14" s="574"/>
      <c r="D14" s="2249"/>
      <c r="E14" s="918"/>
      <c r="F14" s="627"/>
      <c r="G14" s="1952"/>
      <c r="H14" s="1958"/>
      <c r="I14" s="2234"/>
      <c r="J14" s="2235"/>
      <c r="K14" s="2236"/>
      <c r="L14" s="2257"/>
      <c r="M14" s="937"/>
      <c r="N14" s="919"/>
      <c r="O14" s="714">
        <v>7</v>
      </c>
      <c r="P14" s="596" t="s">
        <v>619</v>
      </c>
      <c r="Q14" s="596"/>
      <c r="R14" s="596"/>
      <c r="S14" s="920"/>
      <c r="T14" s="2235"/>
      <c r="U14" s="2027"/>
      <c r="V14" s="2249"/>
      <c r="W14" s="923">
        <v>4</v>
      </c>
      <c r="X14" s="908" t="s">
        <v>620</v>
      </c>
      <c r="Y14" s="928"/>
      <c r="Z14" s="929"/>
      <c r="AA14" s="931"/>
      <c r="AB14" s="932"/>
      <c r="AC14" s="933"/>
      <c r="AD14" s="934"/>
      <c r="AE14" s="923">
        <v>1</v>
      </c>
      <c r="AF14" s="908" t="s">
        <v>617</v>
      </c>
      <c r="AG14" s="928"/>
      <c r="AH14" s="929"/>
      <c r="AI14" s="923"/>
      <c r="AK14" s="928"/>
      <c r="AL14" s="929"/>
      <c r="AM14" s="923"/>
      <c r="AO14" s="923"/>
      <c r="AQ14" s="928"/>
      <c r="AR14" s="929"/>
      <c r="AS14" s="923"/>
      <c r="AU14" s="928"/>
      <c r="AV14" s="929"/>
      <c r="AW14" s="2027"/>
      <c r="AX14" s="2249"/>
      <c r="AY14" s="569"/>
      <c r="AZ14" s="548"/>
      <c r="BA14" s="548"/>
      <c r="BB14" s="1001">
        <v>6</v>
      </c>
      <c r="BC14" s="910" t="s">
        <v>621</v>
      </c>
      <c r="BD14" s="935"/>
      <c r="BE14" s="1549"/>
      <c r="BG14" s="1001">
        <v>4</v>
      </c>
      <c r="BH14" s="596" t="s">
        <v>622</v>
      </c>
      <c r="BI14" s="596"/>
      <c r="BJ14" s="926"/>
      <c r="BK14" s="998"/>
      <c r="BL14" s="1001">
        <v>4</v>
      </c>
      <c r="BM14" s="926" t="s">
        <v>606</v>
      </c>
      <c r="BN14" s="926"/>
      <c r="BO14" s="926"/>
      <c r="BP14" s="998"/>
      <c r="BQ14" s="1001">
        <v>3</v>
      </c>
      <c r="BR14" s="945" t="s">
        <v>623</v>
      </c>
      <c r="BS14" s="1006"/>
      <c r="BT14" s="2290"/>
      <c r="BU14" s="2291"/>
    </row>
    <row r="15" spans="2:74" ht="13" customHeight="1" x14ac:dyDescent="0.2">
      <c r="B15" s="2027"/>
      <c r="C15" s="574"/>
      <c r="D15" s="2249"/>
      <c r="E15" s="918"/>
      <c r="F15" s="627"/>
      <c r="G15" s="1952"/>
      <c r="H15" s="1958"/>
      <c r="I15" s="2234"/>
      <c r="J15" s="2235"/>
      <c r="K15" s="2236"/>
      <c r="L15" s="2257"/>
      <c r="M15" s="937"/>
      <c r="N15" s="919"/>
      <c r="O15" s="714">
        <v>8</v>
      </c>
      <c r="P15" s="596" t="s">
        <v>624</v>
      </c>
      <c r="Q15" s="596"/>
      <c r="R15" s="596"/>
      <c r="S15" s="920"/>
      <c r="U15" s="2027"/>
      <c r="V15" s="2249"/>
      <c r="W15" s="940"/>
      <c r="Z15" s="924"/>
      <c r="AA15" s="938"/>
      <c r="AB15" s="932"/>
      <c r="AC15" s="932"/>
      <c r="AD15" s="939"/>
      <c r="AE15" s="923">
        <v>2</v>
      </c>
      <c r="AF15" s="2113" t="s">
        <v>625</v>
      </c>
      <c r="AG15" s="2113"/>
      <c r="AH15" s="2116"/>
      <c r="AI15" s="940"/>
      <c r="AL15" s="924"/>
      <c r="AM15" s="923">
        <v>2</v>
      </c>
      <c r="AN15" s="2113" t="s">
        <v>625</v>
      </c>
      <c r="AO15" s="940"/>
      <c r="AR15" s="924"/>
      <c r="AS15" s="923">
        <v>2</v>
      </c>
      <c r="AT15" s="2113" t="s">
        <v>625</v>
      </c>
      <c r="AU15" s="2113"/>
      <c r="AV15" s="2116"/>
      <c r="AW15" s="2027"/>
      <c r="AX15" s="2249"/>
      <c r="AY15" s="937"/>
      <c r="BB15" s="1001">
        <v>7</v>
      </c>
      <c r="BC15" s="642" t="s">
        <v>626</v>
      </c>
      <c r="BD15" s="935"/>
      <c r="BE15" s="2278"/>
      <c r="BF15" s="2279"/>
      <c r="BG15" s="1001"/>
      <c r="BH15" s="926"/>
      <c r="BI15" s="926"/>
      <c r="BJ15" s="926"/>
      <c r="BK15" s="998"/>
      <c r="BL15" s="1001">
        <v>5</v>
      </c>
      <c r="BM15" s="926" t="s">
        <v>627</v>
      </c>
      <c r="BN15" s="926"/>
      <c r="BO15" s="926"/>
      <c r="BP15" s="998"/>
      <c r="BQ15" s="1004" t="s">
        <v>628</v>
      </c>
      <c r="BR15" s="945" t="s">
        <v>629</v>
      </c>
      <c r="BS15" s="1007"/>
      <c r="BT15" s="1002"/>
      <c r="BU15" s="941"/>
    </row>
    <row r="16" spans="2:74" ht="13" customHeight="1" x14ac:dyDescent="0.2">
      <c r="B16" s="2027"/>
      <c r="C16" s="574"/>
      <c r="D16" s="2249"/>
      <c r="E16" s="918"/>
      <c r="F16" s="627">
        <v>6</v>
      </c>
      <c r="G16" s="596" t="s">
        <v>368</v>
      </c>
      <c r="H16" s="900"/>
      <c r="I16" s="569"/>
      <c r="J16" s="548"/>
      <c r="K16" s="549"/>
      <c r="L16" s="2257"/>
      <c r="M16" s="605"/>
      <c r="N16" s="919"/>
      <c r="O16" s="714">
        <v>9</v>
      </c>
      <c r="P16" s="596" t="s">
        <v>379</v>
      </c>
      <c r="Q16" s="596"/>
      <c r="R16" s="596"/>
      <c r="S16" s="920"/>
      <c r="U16" s="2027"/>
      <c r="V16" s="2249"/>
      <c r="W16" s="2268"/>
      <c r="X16" s="2269"/>
      <c r="Y16" s="2269"/>
      <c r="Z16" s="2270"/>
      <c r="AA16" s="2303" t="s">
        <v>630</v>
      </c>
      <c r="AB16" s="2304"/>
      <c r="AC16" s="2304"/>
      <c r="AD16" s="2305"/>
      <c r="AE16" s="923"/>
      <c r="AF16" s="2113"/>
      <c r="AG16" s="2113"/>
      <c r="AH16" s="2116"/>
      <c r="AI16" s="2268" t="s">
        <v>630</v>
      </c>
      <c r="AJ16" s="2269"/>
      <c r="AK16" s="2269"/>
      <c r="AL16" s="2270"/>
      <c r="AM16" s="923"/>
      <c r="AN16" s="2113"/>
      <c r="AO16" s="2268" t="s">
        <v>631</v>
      </c>
      <c r="AP16" s="2269"/>
      <c r="AQ16" s="2269"/>
      <c r="AR16" s="2270"/>
      <c r="AS16" s="923"/>
      <c r="AT16" s="2113"/>
      <c r="AU16" s="2113"/>
      <c r="AV16" s="2116"/>
      <c r="AW16" s="2027"/>
      <c r="AX16" s="2249"/>
      <c r="AY16" s="937"/>
      <c r="BB16" s="1001">
        <v>8</v>
      </c>
      <c r="BC16" s="642" t="s">
        <v>632</v>
      </c>
      <c r="BD16" s="935"/>
      <c r="BE16" s="2278"/>
      <c r="BF16" s="2279"/>
      <c r="BG16" s="1001"/>
      <c r="BH16" s="596"/>
      <c r="BI16" s="926"/>
      <c r="BJ16" s="926"/>
      <c r="BK16" s="998"/>
      <c r="BL16" s="1001">
        <v>6</v>
      </c>
      <c r="BM16" s="596" t="s">
        <v>615</v>
      </c>
      <c r="BN16" s="926"/>
      <c r="BO16" s="926"/>
      <c r="BP16" s="998"/>
      <c r="BQ16" s="942"/>
      <c r="BR16" s="943"/>
      <c r="BS16" s="944"/>
      <c r="BT16" s="2281" t="s">
        <v>633</v>
      </c>
      <c r="BU16" s="2282"/>
    </row>
    <row r="17" spans="2:73" ht="13" customHeight="1" x14ac:dyDescent="0.2">
      <c r="B17" s="2027"/>
      <c r="C17" s="574"/>
      <c r="D17" s="2249"/>
      <c r="E17" s="918"/>
      <c r="F17" s="901"/>
      <c r="G17" s="1952"/>
      <c r="H17" s="1958"/>
      <c r="I17" s="937"/>
      <c r="K17" s="919"/>
      <c r="L17" s="2257"/>
      <c r="M17" s="605"/>
      <c r="N17" s="919"/>
      <c r="O17" s="937"/>
      <c r="Q17" s="596"/>
      <c r="R17" s="596"/>
      <c r="S17" s="920"/>
      <c r="T17" s="180" t="s">
        <v>634</v>
      </c>
      <c r="U17" s="2027"/>
      <c r="V17" s="2249"/>
      <c r="W17" s="940"/>
      <c r="Z17" s="924"/>
      <c r="AA17" s="938"/>
      <c r="AB17" s="932"/>
      <c r="AC17" s="932"/>
      <c r="AD17" s="939"/>
      <c r="AE17" s="923">
        <v>3</v>
      </c>
      <c r="AF17" s="908" t="s">
        <v>635</v>
      </c>
      <c r="AH17" s="924"/>
      <c r="AI17" s="940"/>
      <c r="AL17" s="924"/>
      <c r="AM17" s="923">
        <v>3</v>
      </c>
      <c r="AN17" s="908" t="s">
        <v>635</v>
      </c>
      <c r="AO17" s="940"/>
      <c r="AR17" s="924"/>
      <c r="AS17" s="923">
        <v>3</v>
      </c>
      <c r="AT17" s="908" t="s">
        <v>636</v>
      </c>
      <c r="AV17" s="924"/>
      <c r="AW17" s="2027"/>
      <c r="AX17" s="2249"/>
      <c r="AY17" s="937"/>
      <c r="BB17" s="1001">
        <v>9</v>
      </c>
      <c r="BC17" s="642" t="s">
        <v>379</v>
      </c>
      <c r="BD17" s="935"/>
      <c r="BE17" s="2278"/>
      <c r="BF17" s="2279"/>
      <c r="BG17" s="1001"/>
      <c r="BH17" s="596"/>
      <c r="BI17" s="926"/>
      <c r="BJ17" s="926"/>
      <c r="BK17" s="998"/>
      <c r="BL17" s="1001">
        <v>7</v>
      </c>
      <c r="BM17" s="596" t="s">
        <v>619</v>
      </c>
      <c r="BN17" s="926"/>
      <c r="BO17" s="926"/>
      <c r="BP17" s="998"/>
      <c r="BQ17" s="942"/>
      <c r="BR17" s="943"/>
      <c r="BS17" s="944"/>
      <c r="BT17" s="2281"/>
      <c r="BU17" s="2282"/>
    </row>
    <row r="18" spans="2:73" ht="13" customHeight="1" x14ac:dyDescent="0.2">
      <c r="B18" s="2027"/>
      <c r="C18" s="574"/>
      <c r="D18" s="2249"/>
      <c r="E18" s="918"/>
      <c r="F18" s="55"/>
      <c r="G18" s="44"/>
      <c r="H18" s="476"/>
      <c r="I18" s="937">
        <v>1</v>
      </c>
      <c r="J18" s="945" t="s">
        <v>81</v>
      </c>
      <c r="K18" s="946"/>
      <c r="L18" s="2257"/>
      <c r="M18" s="605"/>
      <c r="N18" s="919"/>
      <c r="O18" s="937"/>
      <c r="S18" s="947"/>
      <c r="T18" s="911"/>
      <c r="U18" s="2027"/>
      <c r="V18" s="2249"/>
      <c r="W18" s="940"/>
      <c r="Z18" s="924"/>
      <c r="AA18" s="938"/>
      <c r="AB18" s="932"/>
      <c r="AC18" s="932"/>
      <c r="AD18" s="939"/>
      <c r="AE18" s="923">
        <v>4</v>
      </c>
      <c r="AF18" s="908" t="s">
        <v>636</v>
      </c>
      <c r="AH18" s="924"/>
      <c r="AI18" s="940"/>
      <c r="AL18" s="924"/>
      <c r="AM18" s="923">
        <v>4</v>
      </c>
      <c r="AN18" s="908" t="s">
        <v>636</v>
      </c>
      <c r="AO18" s="940"/>
      <c r="AR18" s="924"/>
      <c r="AS18" s="923"/>
      <c r="AV18" s="924"/>
      <c r="AW18" s="2027"/>
      <c r="AX18" s="2249"/>
      <c r="BB18" s="605"/>
      <c r="BC18" s="642"/>
      <c r="BD18" s="935"/>
      <c r="BE18" s="936"/>
      <c r="BG18" s="1001"/>
      <c r="BH18" s="596"/>
      <c r="BI18" s="926"/>
      <c r="BJ18" s="926"/>
      <c r="BK18" s="998"/>
      <c r="BL18" s="1001">
        <v>8</v>
      </c>
      <c r="BM18" s="596" t="s">
        <v>624</v>
      </c>
      <c r="BN18" s="926"/>
      <c r="BO18" s="926"/>
      <c r="BP18" s="998"/>
      <c r="BQ18" s="942"/>
      <c r="BR18" s="943"/>
      <c r="BS18" s="944"/>
      <c r="BT18" s="2281"/>
      <c r="BU18" s="2282"/>
    </row>
    <row r="19" spans="2:73" ht="13" customHeight="1" x14ac:dyDescent="0.2">
      <c r="B19" s="2027"/>
      <c r="C19" s="574"/>
      <c r="D19" s="2249"/>
      <c r="E19" s="918"/>
      <c r="F19" s="55"/>
      <c r="G19" s="44"/>
      <c r="H19" s="476"/>
      <c r="I19" s="937">
        <v>2</v>
      </c>
      <c r="J19" s="945" t="s">
        <v>637</v>
      </c>
      <c r="K19" s="948">
        <f>W4</f>
        <v>-5.0699999999999985</v>
      </c>
      <c r="L19" s="2257"/>
      <c r="M19" s="605"/>
      <c r="N19" s="919"/>
      <c r="O19" s="55"/>
      <c r="P19" s="44"/>
      <c r="Q19" s="44"/>
      <c r="R19" s="44"/>
      <c r="S19" s="947"/>
      <c r="T19" s="423"/>
      <c r="U19" s="2027"/>
      <c r="V19" s="2249"/>
      <c r="W19" s="940"/>
      <c r="Z19" s="924"/>
      <c r="AA19" s="938"/>
      <c r="AB19" s="932"/>
      <c r="AC19" s="932"/>
      <c r="AD19" s="939"/>
      <c r="AE19" s="923">
        <v>5</v>
      </c>
      <c r="AF19" s="908" t="s">
        <v>638</v>
      </c>
      <c r="AH19" s="924"/>
      <c r="AI19" s="940"/>
      <c r="AL19" s="924"/>
      <c r="AM19" s="923">
        <v>5</v>
      </c>
      <c r="AN19" s="908" t="s">
        <v>638</v>
      </c>
      <c r="AO19" s="940"/>
      <c r="AR19" s="924"/>
      <c r="AS19" s="923">
        <v>4</v>
      </c>
      <c r="AT19" s="908" t="s">
        <v>638</v>
      </c>
      <c r="AV19" s="924"/>
      <c r="AW19" s="2027"/>
      <c r="AX19" s="2249"/>
      <c r="AY19" s="911"/>
      <c r="AZ19" s="911"/>
      <c r="BA19" s="911"/>
      <c r="BB19" s="605"/>
      <c r="BD19" s="911"/>
      <c r="BG19" s="1001"/>
      <c r="BH19" s="44"/>
      <c r="BI19" s="926"/>
      <c r="BJ19" s="926"/>
      <c r="BK19" s="998"/>
      <c r="BL19" s="1001">
        <v>9</v>
      </c>
      <c r="BM19" s="44" t="s">
        <v>639</v>
      </c>
      <c r="BN19" s="926"/>
      <c r="BO19" s="926"/>
      <c r="BP19" s="998"/>
      <c r="BQ19" s="937"/>
      <c r="BR19" s="943"/>
      <c r="BS19" s="944"/>
      <c r="BT19" s="2281"/>
      <c r="BU19" s="2282"/>
    </row>
    <row r="20" spans="2:73" ht="13" customHeight="1" x14ac:dyDescent="0.2">
      <c r="B20" s="2027"/>
      <c r="C20" s="2251" t="s">
        <v>640</v>
      </c>
      <c r="D20" s="2250"/>
      <c r="E20" s="2243" t="s">
        <v>641</v>
      </c>
      <c r="F20" s="950"/>
      <c r="G20" s="951"/>
      <c r="H20" s="952"/>
      <c r="I20" s="902"/>
      <c r="J20" s="903"/>
      <c r="K20" s="904"/>
      <c r="L20" s="905"/>
      <c r="M20" s="646"/>
      <c r="N20" s="953"/>
      <c r="O20" s="954"/>
      <c r="P20" s="955"/>
      <c r="Q20" s="955"/>
      <c r="R20" s="955"/>
      <c r="S20" s="956"/>
      <c r="T20" s="955"/>
      <c r="U20" s="2027"/>
      <c r="V20" s="2250"/>
      <c r="W20" s="624"/>
      <c r="X20" s="625"/>
      <c r="Y20" s="625"/>
      <c r="Z20" s="626"/>
      <c r="AA20" s="559"/>
      <c r="AB20" s="363"/>
      <c r="AC20" s="363"/>
      <c r="AD20" s="477"/>
      <c r="AE20" s="624"/>
      <c r="AF20" s="625"/>
      <c r="AG20" s="625"/>
      <c r="AH20" s="626"/>
      <c r="AI20" s="624"/>
      <c r="AJ20" s="625"/>
      <c r="AK20" s="625"/>
      <c r="AL20" s="626"/>
      <c r="AM20" s="624"/>
      <c r="AN20" s="625"/>
      <c r="AO20" s="624"/>
      <c r="AP20" s="625"/>
      <c r="AQ20" s="625"/>
      <c r="AR20" s="626"/>
      <c r="AS20" s="624"/>
      <c r="AT20" s="625"/>
      <c r="AU20" s="625"/>
      <c r="AV20" s="626"/>
      <c r="AW20" s="2027"/>
      <c r="AX20" s="2250"/>
      <c r="AY20" s="911"/>
      <c r="AZ20" s="911"/>
      <c r="BA20" s="911"/>
      <c r="BB20" s="957"/>
      <c r="BC20" s="958"/>
      <c r="BD20" s="959"/>
      <c r="BE20" s="960"/>
      <c r="BF20" s="960"/>
      <c r="BG20" s="961"/>
      <c r="BH20" s="314"/>
      <c r="BI20" s="314"/>
      <c r="BJ20" s="314"/>
      <c r="BK20" s="960"/>
      <c r="BL20" s="961"/>
      <c r="BM20" s="314"/>
      <c r="BN20" s="314"/>
      <c r="BO20" s="314"/>
      <c r="BP20" s="960"/>
      <c r="BQ20" s="962"/>
      <c r="BR20" s="960"/>
      <c r="BS20" s="953"/>
      <c r="BT20" s="1003"/>
      <c r="BU20" s="963"/>
    </row>
    <row r="21" spans="2:73" s="965" customFormat="1" ht="13" customHeight="1" x14ac:dyDescent="0.2">
      <c r="B21" s="571" t="s">
        <v>642</v>
      </c>
      <c r="C21" s="2251"/>
      <c r="D21" s="571" t="s">
        <v>642</v>
      </c>
      <c r="E21" s="2244"/>
      <c r="F21" s="2255" t="s">
        <v>266</v>
      </c>
      <c r="G21" s="2256"/>
      <c r="H21" s="2256"/>
      <c r="I21" s="2252" t="s">
        <v>266</v>
      </c>
      <c r="J21" s="2253"/>
      <c r="K21" s="2254"/>
      <c r="L21" s="1010" t="s">
        <v>450</v>
      </c>
      <c r="M21" s="2252" t="s">
        <v>266</v>
      </c>
      <c r="N21" s="2254"/>
      <c r="O21" s="2252" t="s">
        <v>390</v>
      </c>
      <c r="P21" s="2254"/>
      <c r="Q21" s="2252" t="s">
        <v>643</v>
      </c>
      <c r="R21" s="2254"/>
      <c r="S21" s="1010" t="s">
        <v>644</v>
      </c>
      <c r="T21" s="1012" t="s">
        <v>454</v>
      </c>
      <c r="U21" s="1010" t="s">
        <v>642</v>
      </c>
      <c r="V21" s="1010" t="s">
        <v>642</v>
      </c>
      <c r="W21" s="2271" t="s">
        <v>266</v>
      </c>
      <c r="X21" s="2272"/>
      <c r="Y21" s="2272"/>
      <c r="Z21" s="2273"/>
      <c r="AA21" s="2258" t="s">
        <v>266</v>
      </c>
      <c r="AB21" s="2259"/>
      <c r="AC21" s="2259"/>
      <c r="AD21" s="2260"/>
      <c r="AE21" s="2271" t="s">
        <v>266</v>
      </c>
      <c r="AF21" s="2272"/>
      <c r="AG21" s="2272"/>
      <c r="AH21" s="2273"/>
      <c r="AI21" s="2271" t="s">
        <v>266</v>
      </c>
      <c r="AJ21" s="2272"/>
      <c r="AK21" s="2272"/>
      <c r="AL21" s="2273"/>
      <c r="AM21" s="2271" t="s">
        <v>266</v>
      </c>
      <c r="AN21" s="2272"/>
      <c r="AO21" s="2271" t="s">
        <v>266</v>
      </c>
      <c r="AP21" s="2272"/>
      <c r="AQ21" s="2272"/>
      <c r="AR21" s="2273"/>
      <c r="AS21" s="2271" t="s">
        <v>266</v>
      </c>
      <c r="AT21" s="2272"/>
      <c r="AU21" s="2272"/>
      <c r="AV21" s="2273"/>
      <c r="AW21" s="1010" t="s">
        <v>642</v>
      </c>
      <c r="AX21" s="1010" t="s">
        <v>642</v>
      </c>
      <c r="AY21" s="1013" t="s">
        <v>314</v>
      </c>
      <c r="AZ21" s="1014" t="s">
        <v>315</v>
      </c>
      <c r="BA21" s="1690" t="s">
        <v>316</v>
      </c>
      <c r="BB21" s="2243" t="s">
        <v>266</v>
      </c>
      <c r="BC21" s="2274"/>
      <c r="BD21" s="2274"/>
      <c r="BE21" s="2275"/>
      <c r="BF21" s="1015" t="s">
        <v>645</v>
      </c>
      <c r="BG21" s="949" t="s">
        <v>390</v>
      </c>
      <c r="BH21" s="949" t="s">
        <v>643</v>
      </c>
      <c r="BI21" s="2243" t="s">
        <v>644</v>
      </c>
      <c r="BJ21" s="2275"/>
      <c r="BK21" s="1016" t="s">
        <v>645</v>
      </c>
      <c r="BL21" s="949" t="s">
        <v>390</v>
      </c>
      <c r="BM21" s="949" t="s">
        <v>643</v>
      </c>
      <c r="BN21" s="2243" t="s">
        <v>644</v>
      </c>
      <c r="BO21" s="2275"/>
      <c r="BP21" s="1016" t="s">
        <v>645</v>
      </c>
      <c r="BQ21" s="2252" t="s">
        <v>266</v>
      </c>
      <c r="BR21" s="2253"/>
      <c r="BS21" s="2254"/>
      <c r="BT21" s="1017" t="s">
        <v>646</v>
      </c>
      <c r="BU21" s="1016" t="s">
        <v>647</v>
      </c>
    </row>
    <row r="22" spans="2:73" s="965" customFormat="1" ht="3" customHeight="1" x14ac:dyDescent="0.2">
      <c r="B22" s="643"/>
      <c r="C22" s="643"/>
      <c r="D22" s="643"/>
      <c r="E22" s="1009"/>
      <c r="F22" s="1011"/>
      <c r="G22" s="1011"/>
      <c r="H22" s="1011"/>
      <c r="I22" s="1009"/>
      <c r="J22" s="1009"/>
      <c r="K22" s="1009"/>
      <c r="L22" s="1009"/>
      <c r="M22" s="1009"/>
      <c r="N22" s="1009"/>
      <c r="O22" s="1009"/>
      <c r="P22" s="1009"/>
      <c r="Q22" s="1009"/>
      <c r="R22" s="1009"/>
      <c r="S22" s="1009"/>
      <c r="T22" s="1009"/>
      <c r="U22" s="1009"/>
      <c r="V22" s="1009"/>
      <c r="W22" s="1027"/>
      <c r="X22" s="1027"/>
      <c r="Y22" s="1027"/>
      <c r="Z22" s="1027"/>
      <c r="AA22" s="1027"/>
      <c r="AB22" s="1027"/>
      <c r="AC22" s="1027"/>
      <c r="AD22" s="1027"/>
      <c r="AE22" s="1027"/>
      <c r="AF22" s="1027"/>
      <c r="AG22" s="1027"/>
      <c r="AH22" s="1027"/>
      <c r="AI22" s="1027"/>
      <c r="AJ22" s="1027"/>
      <c r="AK22" s="1027"/>
      <c r="AL22" s="1027"/>
      <c r="AM22" s="1027"/>
      <c r="AN22" s="1027"/>
      <c r="AO22" s="1027"/>
      <c r="AP22" s="1027"/>
      <c r="AQ22" s="1027"/>
      <c r="AR22" s="1027"/>
      <c r="AS22" s="1027"/>
      <c r="AT22" s="1027"/>
      <c r="AU22" s="1027"/>
      <c r="AV22" s="1027"/>
      <c r="AW22" s="1009"/>
      <c r="AX22" s="1009"/>
      <c r="AY22" s="1009"/>
      <c r="AZ22" s="1009"/>
      <c r="BA22" s="1009"/>
      <c r="BB22" s="1009"/>
      <c r="BC22" s="1009"/>
      <c r="BD22" s="1009"/>
      <c r="BE22" s="1009"/>
      <c r="BF22" s="1028"/>
      <c r="BG22" s="1009"/>
      <c r="BH22" s="1009"/>
      <c r="BI22" s="1009"/>
      <c r="BJ22" s="1009"/>
      <c r="BK22" s="1028"/>
      <c r="BL22" s="1009"/>
      <c r="BM22" s="1009"/>
      <c r="BN22" s="1009"/>
      <c r="BO22" s="1009"/>
      <c r="BP22" s="1028"/>
      <c r="BQ22" s="1009"/>
      <c r="BR22" s="1009"/>
      <c r="BS22" s="1009"/>
      <c r="BT22" s="1029"/>
      <c r="BU22" s="1028"/>
    </row>
    <row r="23" spans="2:73" ht="13" customHeight="1" x14ac:dyDescent="0.2">
      <c r="B23" s="2237"/>
      <c r="C23" s="2245"/>
      <c r="D23" s="2246"/>
      <c r="E23" s="2246"/>
      <c r="F23" s="2246"/>
      <c r="G23" s="2246"/>
      <c r="H23" s="2246"/>
      <c r="I23" s="2246"/>
      <c r="J23" s="2246"/>
      <c r="K23" s="2246"/>
      <c r="L23" s="2247"/>
      <c r="M23" s="2214"/>
      <c r="N23" s="2215"/>
      <c r="O23" s="2214"/>
      <c r="P23" s="2215"/>
      <c r="Q23" s="973"/>
      <c r="R23" s="974"/>
      <c r="S23" s="974"/>
      <c r="T23" s="972"/>
      <c r="U23" s="2237"/>
      <c r="V23" s="967"/>
      <c r="W23" s="975"/>
      <c r="X23" s="976"/>
      <c r="Y23" s="976"/>
      <c r="Z23" s="977"/>
      <c r="AA23" s="975"/>
      <c r="AB23" s="976"/>
      <c r="AC23" s="976"/>
      <c r="AD23" s="977"/>
      <c r="AE23" s="975"/>
      <c r="AF23" s="976"/>
      <c r="AG23" s="976"/>
      <c r="AH23" s="977"/>
      <c r="AI23" s="975"/>
      <c r="AJ23" s="976"/>
      <c r="AK23" s="976"/>
      <c r="AL23" s="977"/>
      <c r="AM23" s="975"/>
      <c r="AN23" s="976"/>
      <c r="AO23" s="975"/>
      <c r="AP23" s="976"/>
      <c r="AQ23" s="976"/>
      <c r="AR23" s="977"/>
      <c r="AS23" s="969"/>
      <c r="AT23" s="970"/>
      <c r="AU23" s="970"/>
      <c r="AV23" s="978"/>
      <c r="AW23" s="2237"/>
      <c r="AX23" s="967"/>
      <c r="AY23" s="971"/>
      <c r="AZ23" s="971"/>
      <c r="BA23" s="971"/>
      <c r="BB23" s="2240"/>
      <c r="BC23" s="2241"/>
      <c r="BD23" s="2241"/>
      <c r="BE23" s="2242"/>
      <c r="BF23" s="972"/>
      <c r="BG23" s="979"/>
      <c r="BH23" s="979"/>
      <c r="BI23" s="2240"/>
      <c r="BJ23" s="2242"/>
      <c r="BK23" s="971"/>
      <c r="BL23" s="979"/>
      <c r="BM23" s="979"/>
      <c r="BN23" s="2240"/>
      <c r="BO23" s="2242"/>
      <c r="BP23" s="971"/>
      <c r="BQ23" s="2233"/>
      <c r="BR23" s="2233"/>
      <c r="BS23" s="2233"/>
      <c r="BT23" s="971"/>
      <c r="BU23" s="971"/>
    </row>
    <row r="24" spans="2:73" ht="13" customHeight="1" x14ac:dyDescent="0.2">
      <c r="B24" s="2238"/>
      <c r="C24" s="980"/>
      <c r="D24" s="981"/>
      <c r="E24" s="982"/>
      <c r="F24" s="983"/>
      <c r="G24" s="984"/>
      <c r="H24" s="984"/>
      <c r="I24" s="2219"/>
      <c r="J24" s="2220"/>
      <c r="K24" s="2221"/>
      <c r="L24" s="987"/>
      <c r="M24" s="988"/>
      <c r="N24" s="989"/>
      <c r="O24" s="2231"/>
      <c r="P24" s="2232"/>
      <c r="Q24" s="988"/>
      <c r="R24" s="989"/>
      <c r="S24" s="989"/>
      <c r="T24" s="988"/>
      <c r="U24" s="2238"/>
      <c r="V24" s="981"/>
      <c r="W24" s="983"/>
      <c r="X24" s="984"/>
      <c r="Y24" s="984"/>
      <c r="Z24" s="990"/>
      <c r="AA24" s="983"/>
      <c r="AB24" s="984"/>
      <c r="AC24" s="984"/>
      <c r="AD24" s="990"/>
      <c r="AE24" s="983"/>
      <c r="AF24" s="984"/>
      <c r="AG24" s="984"/>
      <c r="AH24" s="990"/>
      <c r="AI24" s="983"/>
      <c r="AJ24" s="984"/>
      <c r="AK24" s="984"/>
      <c r="AL24" s="990"/>
      <c r="AM24" s="983"/>
      <c r="AN24" s="984"/>
      <c r="AO24" s="983"/>
      <c r="AP24" s="984"/>
      <c r="AQ24" s="984"/>
      <c r="AR24" s="990"/>
      <c r="AS24" s="983"/>
      <c r="AT24" s="984"/>
      <c r="AU24" s="984"/>
      <c r="AV24" s="990"/>
      <c r="AW24" s="2238"/>
      <c r="AX24" s="981"/>
      <c r="AY24" s="987"/>
      <c r="AZ24" s="987"/>
      <c r="BA24" s="987"/>
      <c r="BB24" s="2219"/>
      <c r="BC24" s="2220"/>
      <c r="BD24" s="2220"/>
      <c r="BE24" s="2221"/>
      <c r="BF24" s="988"/>
      <c r="BG24" s="991"/>
      <c r="BH24" s="991"/>
      <c r="BI24" s="985"/>
      <c r="BJ24" s="986"/>
      <c r="BK24" s="987"/>
      <c r="BL24" s="991"/>
      <c r="BM24" s="991"/>
      <c r="BN24" s="985"/>
      <c r="BO24" s="986"/>
      <c r="BP24" s="987"/>
      <c r="BQ24" s="2219"/>
      <c r="BR24" s="2220"/>
      <c r="BS24" s="2221"/>
      <c r="BT24" s="987"/>
      <c r="BU24" s="987"/>
    </row>
    <row r="25" spans="2:73" ht="13" customHeight="1" x14ac:dyDescent="0.2">
      <c r="B25" s="2239"/>
      <c r="C25" s="1020"/>
      <c r="D25" s="992"/>
      <c r="E25" s="993"/>
      <c r="F25" s="969"/>
      <c r="G25" s="970"/>
      <c r="H25" s="970"/>
      <c r="I25" s="2233"/>
      <c r="J25" s="2233"/>
      <c r="K25" s="2233"/>
      <c r="L25" s="971"/>
      <c r="M25" s="2214"/>
      <c r="N25" s="2215"/>
      <c r="O25" s="2214"/>
      <c r="P25" s="2215"/>
      <c r="Q25" s="973"/>
      <c r="R25" s="974"/>
      <c r="S25" s="974"/>
      <c r="T25" s="973"/>
      <c r="U25" s="2239"/>
      <c r="V25" s="992"/>
      <c r="W25" s="969"/>
      <c r="X25" s="970"/>
      <c r="Y25" s="970"/>
      <c r="Z25" s="978"/>
      <c r="AA25" s="969"/>
      <c r="AB25" s="970"/>
      <c r="AC25" s="970"/>
      <c r="AD25" s="978"/>
      <c r="AE25" s="969"/>
      <c r="AF25" s="970"/>
      <c r="AG25" s="970"/>
      <c r="AH25" s="978"/>
      <c r="AI25" s="969"/>
      <c r="AJ25" s="970"/>
      <c r="AK25" s="970"/>
      <c r="AL25" s="978"/>
      <c r="AM25" s="969"/>
      <c r="AN25" s="970"/>
      <c r="AO25" s="969"/>
      <c r="AP25" s="970"/>
      <c r="AQ25" s="970"/>
      <c r="AR25" s="978"/>
      <c r="AS25" s="969"/>
      <c r="AT25" s="970"/>
      <c r="AU25" s="970"/>
      <c r="AV25" s="978"/>
      <c r="AW25" s="2239"/>
      <c r="AX25" s="992"/>
      <c r="AY25" s="971"/>
      <c r="AZ25" s="971"/>
      <c r="BA25" s="971"/>
      <c r="BB25" s="2240"/>
      <c r="BC25" s="2241"/>
      <c r="BD25" s="2241"/>
      <c r="BE25" s="2242"/>
      <c r="BF25" s="973"/>
      <c r="BG25" s="979"/>
      <c r="BH25" s="979"/>
      <c r="BI25" s="2240"/>
      <c r="BJ25" s="2242"/>
      <c r="BK25" s="1051"/>
      <c r="BL25" s="979"/>
      <c r="BM25" s="979"/>
      <c r="BN25" s="2240"/>
      <c r="BO25" s="2242"/>
      <c r="BP25" s="1051"/>
      <c r="BQ25" s="2233"/>
      <c r="BR25" s="2233"/>
      <c r="BS25" s="2233"/>
      <c r="BT25" s="971"/>
      <c r="BU25" s="971"/>
    </row>
    <row r="26" spans="2:73" ht="13" customHeight="1" x14ac:dyDescent="0.2">
      <c r="B26" s="2238"/>
      <c r="C26" s="980"/>
      <c r="D26" s="992"/>
      <c r="E26" s="993"/>
      <c r="F26" s="1018"/>
      <c r="G26" s="1019"/>
      <c r="H26" s="1019"/>
      <c r="I26" s="2222"/>
      <c r="J26" s="2222"/>
      <c r="K26" s="2222"/>
      <c r="L26" s="1020"/>
      <c r="M26" s="2229"/>
      <c r="N26" s="2230"/>
      <c r="O26" s="2229"/>
      <c r="P26" s="2230"/>
      <c r="Q26" s="1022"/>
      <c r="R26" s="1023"/>
      <c r="S26" s="1023"/>
      <c r="T26" s="1021"/>
      <c r="U26" s="2238"/>
      <c r="V26" s="992"/>
      <c r="W26" s="1018"/>
      <c r="X26" s="1019"/>
      <c r="Y26" s="1019"/>
      <c r="Z26" s="1024"/>
      <c r="AA26" s="1018"/>
      <c r="AB26" s="1019"/>
      <c r="AC26" s="1019"/>
      <c r="AD26" s="1024"/>
      <c r="AE26" s="1018"/>
      <c r="AF26" s="1019"/>
      <c r="AG26" s="1019"/>
      <c r="AH26" s="1024"/>
      <c r="AI26" s="1018"/>
      <c r="AJ26" s="1019"/>
      <c r="AK26" s="1019"/>
      <c r="AL26" s="1024"/>
      <c r="AM26" s="1018"/>
      <c r="AN26" s="1019"/>
      <c r="AO26" s="1018"/>
      <c r="AP26" s="1019"/>
      <c r="AQ26" s="1019"/>
      <c r="AR26" s="1024"/>
      <c r="AS26" s="1018"/>
      <c r="AT26" s="1019"/>
      <c r="AU26" s="1019"/>
      <c r="AV26" s="1024"/>
      <c r="AW26" s="2238"/>
      <c r="AX26" s="992"/>
      <c r="AY26" s="1020"/>
      <c r="AZ26" s="1020"/>
      <c r="BA26" s="1020"/>
      <c r="BB26" s="2292"/>
      <c r="BC26" s="2294"/>
      <c r="BD26" s="2294"/>
      <c r="BE26" s="2293"/>
      <c r="BF26" s="1021"/>
      <c r="BG26" s="1026"/>
      <c r="BH26" s="1026"/>
      <c r="BI26" s="2292"/>
      <c r="BJ26" s="2293"/>
      <c r="BK26" s="1020"/>
      <c r="BL26" s="1026"/>
      <c r="BM26" s="1026"/>
      <c r="BN26" s="2292"/>
      <c r="BO26" s="2293"/>
      <c r="BP26" s="1020"/>
      <c r="BQ26" s="2222"/>
      <c r="BR26" s="2222"/>
      <c r="BS26" s="2222"/>
      <c r="BT26" s="1020"/>
      <c r="BU26" s="1020"/>
    </row>
    <row r="27" spans="2:73" ht="13" customHeight="1" x14ac:dyDescent="0.2">
      <c r="B27" s="2238"/>
      <c r="C27" s="980"/>
      <c r="D27" s="981"/>
      <c r="E27" s="982"/>
      <c r="F27" s="983"/>
      <c r="G27" s="984"/>
      <c r="H27" s="984"/>
      <c r="I27" s="2219"/>
      <c r="J27" s="2220"/>
      <c r="K27" s="2221"/>
      <c r="L27" s="987"/>
      <c r="M27" s="988"/>
      <c r="N27" s="989"/>
      <c r="O27" s="2231"/>
      <c r="P27" s="2232"/>
      <c r="Q27" s="988"/>
      <c r="R27" s="989"/>
      <c r="S27" s="989"/>
      <c r="T27" s="988"/>
      <c r="U27" s="2238"/>
      <c r="V27" s="981"/>
      <c r="W27" s="983"/>
      <c r="X27" s="984"/>
      <c r="Y27" s="984"/>
      <c r="Z27" s="990"/>
      <c r="AA27" s="983"/>
      <c r="AB27" s="984"/>
      <c r="AC27" s="984"/>
      <c r="AD27" s="990"/>
      <c r="AE27" s="983"/>
      <c r="AF27" s="984"/>
      <c r="AG27" s="984"/>
      <c r="AH27" s="990"/>
      <c r="AI27" s="983"/>
      <c r="AJ27" s="984"/>
      <c r="AK27" s="984"/>
      <c r="AL27" s="990"/>
      <c r="AM27" s="983"/>
      <c r="AN27" s="984"/>
      <c r="AO27" s="983"/>
      <c r="AP27" s="984"/>
      <c r="AQ27" s="984"/>
      <c r="AR27" s="990"/>
      <c r="AS27" s="983"/>
      <c r="AT27" s="984"/>
      <c r="AU27" s="984"/>
      <c r="AV27" s="990"/>
      <c r="AW27" s="2238"/>
      <c r="AX27" s="981"/>
      <c r="AY27" s="994"/>
      <c r="AZ27" s="994"/>
      <c r="BA27" s="994"/>
      <c r="BB27" s="2219"/>
      <c r="BC27" s="2220"/>
      <c r="BD27" s="2220"/>
      <c r="BE27" s="2221"/>
      <c r="BF27" s="995"/>
      <c r="BG27" s="996"/>
      <c r="BH27" s="996"/>
      <c r="BI27" s="997"/>
      <c r="BJ27" s="1691"/>
      <c r="BK27" s="994"/>
      <c r="BL27" s="996"/>
      <c r="BM27" s="996"/>
      <c r="BN27" s="997"/>
      <c r="BO27" s="1691"/>
      <c r="BP27" s="994"/>
      <c r="BQ27" s="2219"/>
      <c r="BR27" s="2220"/>
      <c r="BS27" s="2221"/>
      <c r="BT27" s="994"/>
      <c r="BU27" s="994"/>
    </row>
    <row r="28" spans="2:73" ht="13" customHeight="1" x14ac:dyDescent="0.2">
      <c r="B28" s="2238"/>
      <c r="C28" s="980"/>
      <c r="D28" s="1052"/>
      <c r="E28" s="1053"/>
      <c r="F28" s="969"/>
      <c r="G28" s="970"/>
      <c r="H28" s="970"/>
      <c r="I28" s="2233"/>
      <c r="J28" s="2233"/>
      <c r="K28" s="2233"/>
      <c r="L28" s="971"/>
      <c r="M28" s="2214"/>
      <c r="N28" s="2215"/>
      <c r="O28" s="2214"/>
      <c r="P28" s="2215"/>
      <c r="Q28" s="973"/>
      <c r="R28" s="974"/>
      <c r="S28" s="1692"/>
      <c r="T28" s="1054"/>
      <c r="U28" s="2238"/>
      <c r="V28" s="1052"/>
      <c r="W28" s="2226"/>
      <c r="X28" s="2227"/>
      <c r="Y28" s="2227"/>
      <c r="Z28" s="2228"/>
      <c r="AA28" s="2226"/>
      <c r="AB28" s="2227"/>
      <c r="AC28" s="2227"/>
      <c r="AD28" s="2228"/>
      <c r="AE28" s="2226"/>
      <c r="AF28" s="2227"/>
      <c r="AG28" s="2227"/>
      <c r="AH28" s="2228"/>
      <c r="AI28" s="2226"/>
      <c r="AJ28" s="2227"/>
      <c r="AK28" s="2227"/>
      <c r="AL28" s="2228"/>
      <c r="AM28" s="2226"/>
      <c r="AN28" s="2227"/>
      <c r="AO28" s="2226"/>
      <c r="AP28" s="2227"/>
      <c r="AQ28" s="2227"/>
      <c r="AR28" s="2228"/>
      <c r="AS28" s="2226"/>
      <c r="AT28" s="2227"/>
      <c r="AU28" s="2227"/>
      <c r="AV28" s="2228"/>
      <c r="AW28" s="2238"/>
      <c r="AX28" s="1052"/>
      <c r="AY28" s="966"/>
      <c r="AZ28" s="966"/>
      <c r="BA28" s="966"/>
      <c r="BB28" s="2283"/>
      <c r="BC28" s="2295"/>
      <c r="BD28" s="2295"/>
      <c r="BE28" s="2284"/>
      <c r="BF28" s="1054"/>
      <c r="BG28" s="1055"/>
      <c r="BH28" s="1055"/>
      <c r="BI28" s="2283"/>
      <c r="BJ28" s="2284"/>
      <c r="BK28" s="966"/>
      <c r="BL28" s="1055"/>
      <c r="BM28" s="1055"/>
      <c r="BN28" s="2283"/>
      <c r="BO28" s="2284"/>
      <c r="BP28" s="966"/>
      <c r="BQ28" s="2283"/>
      <c r="BR28" s="2295"/>
      <c r="BS28" s="2284"/>
      <c r="BT28" s="966"/>
      <c r="BU28" s="966"/>
    </row>
    <row r="29" spans="2:73" ht="13" customHeight="1" x14ac:dyDescent="0.2">
      <c r="B29" s="2237"/>
      <c r="C29" s="966"/>
      <c r="D29" s="967"/>
      <c r="E29" s="968"/>
      <c r="F29" s="1018"/>
      <c r="G29" s="1019"/>
      <c r="H29" s="1019"/>
      <c r="I29" s="2222"/>
      <c r="J29" s="2222"/>
      <c r="K29" s="2222"/>
      <c r="L29" s="1020"/>
      <c r="M29" s="2229"/>
      <c r="N29" s="2230"/>
      <c r="O29" s="2229"/>
      <c r="P29" s="2230"/>
      <c r="Q29" s="1022"/>
      <c r="R29" s="1023"/>
      <c r="S29" s="974"/>
      <c r="T29" s="972"/>
      <c r="U29" s="2237"/>
      <c r="V29" s="967"/>
      <c r="W29" s="969"/>
      <c r="X29" s="970"/>
      <c r="Y29" s="970"/>
      <c r="Z29" s="978"/>
      <c r="AA29" s="969"/>
      <c r="AB29" s="970"/>
      <c r="AC29" s="970"/>
      <c r="AD29" s="978"/>
      <c r="AE29" s="969"/>
      <c r="AF29" s="970"/>
      <c r="AG29" s="970"/>
      <c r="AH29" s="978"/>
      <c r="AI29" s="969"/>
      <c r="AJ29" s="970"/>
      <c r="AK29" s="970"/>
      <c r="AL29" s="978"/>
      <c r="AM29" s="969"/>
      <c r="AN29" s="970"/>
      <c r="AO29" s="969"/>
      <c r="AP29" s="970"/>
      <c r="AQ29" s="970"/>
      <c r="AR29" s="978"/>
      <c r="AS29" s="969"/>
      <c r="AT29" s="970"/>
      <c r="AU29" s="970"/>
      <c r="AV29" s="978"/>
      <c r="AW29" s="2237"/>
      <c r="AX29" s="967"/>
      <c r="AY29" s="971"/>
      <c r="AZ29" s="971"/>
      <c r="BA29" s="971"/>
      <c r="BB29" s="2240"/>
      <c r="BC29" s="2241"/>
      <c r="BD29" s="2241"/>
      <c r="BE29" s="2242"/>
      <c r="BF29" s="972"/>
      <c r="BG29" s="979"/>
      <c r="BH29" s="979"/>
      <c r="BI29" s="2240"/>
      <c r="BJ29" s="2242"/>
      <c r="BK29" s="971"/>
      <c r="BL29" s="979"/>
      <c r="BM29" s="979"/>
      <c r="BN29" s="2240"/>
      <c r="BO29" s="2242"/>
      <c r="BP29" s="971"/>
      <c r="BQ29" s="2233"/>
      <c r="BR29" s="2233"/>
      <c r="BS29" s="2233"/>
      <c r="BT29" s="971"/>
      <c r="BU29" s="971"/>
    </row>
    <row r="30" spans="2:73" ht="13" customHeight="1" x14ac:dyDescent="0.2">
      <c r="B30" s="2238"/>
      <c r="C30" s="980"/>
      <c r="D30" s="981"/>
      <c r="E30" s="982"/>
      <c r="F30" s="983"/>
      <c r="G30" s="984"/>
      <c r="H30" s="984"/>
      <c r="I30" s="2219"/>
      <c r="J30" s="2220"/>
      <c r="K30" s="2221"/>
      <c r="L30" s="987"/>
      <c r="M30" s="988"/>
      <c r="N30" s="989"/>
      <c r="O30" s="2231"/>
      <c r="P30" s="2232"/>
      <c r="Q30" s="988"/>
      <c r="R30" s="989"/>
      <c r="S30" s="989"/>
      <c r="T30" s="988"/>
      <c r="U30" s="2238"/>
      <c r="V30" s="981"/>
      <c r="W30" s="983"/>
      <c r="X30" s="984"/>
      <c r="Y30" s="984"/>
      <c r="Z30" s="990"/>
      <c r="AA30" s="983"/>
      <c r="AB30" s="984"/>
      <c r="AC30" s="984"/>
      <c r="AD30" s="990"/>
      <c r="AE30" s="983"/>
      <c r="AF30" s="984"/>
      <c r="AG30" s="984"/>
      <c r="AH30" s="990"/>
      <c r="AI30" s="983"/>
      <c r="AJ30" s="984"/>
      <c r="AK30" s="984"/>
      <c r="AL30" s="990"/>
      <c r="AM30" s="983"/>
      <c r="AN30" s="984"/>
      <c r="AO30" s="983"/>
      <c r="AP30" s="984"/>
      <c r="AQ30" s="984"/>
      <c r="AR30" s="990"/>
      <c r="AS30" s="983"/>
      <c r="AT30" s="984"/>
      <c r="AU30" s="984"/>
      <c r="AV30" s="990"/>
      <c r="AW30" s="2238"/>
      <c r="AX30" s="981"/>
      <c r="AY30" s="994"/>
      <c r="AZ30" s="994"/>
      <c r="BA30" s="994"/>
      <c r="BB30" s="2219"/>
      <c r="BC30" s="2220"/>
      <c r="BD30" s="2220"/>
      <c r="BE30" s="2221"/>
      <c r="BF30" s="995"/>
      <c r="BG30" s="996"/>
      <c r="BH30" s="996"/>
      <c r="BI30" s="997"/>
      <c r="BJ30" s="1691"/>
      <c r="BK30" s="994"/>
      <c r="BL30" s="996"/>
      <c r="BM30" s="996"/>
      <c r="BN30" s="997"/>
      <c r="BO30" s="1691"/>
      <c r="BP30" s="994"/>
      <c r="BQ30" s="2219"/>
      <c r="BR30" s="2220"/>
      <c r="BS30" s="2221"/>
      <c r="BT30" s="994"/>
      <c r="BU30" s="994"/>
    </row>
    <row r="31" spans="2:73" ht="13" customHeight="1" x14ac:dyDescent="0.2">
      <c r="B31" s="2239"/>
      <c r="C31" s="1020"/>
      <c r="D31" s="967"/>
      <c r="E31" s="968"/>
      <c r="F31" s="2223"/>
      <c r="G31" s="2224"/>
      <c r="H31" s="2224"/>
      <c r="I31" s="2240"/>
      <c r="J31" s="2241"/>
      <c r="K31" s="2242"/>
      <c r="L31" s="971"/>
      <c r="M31" s="2214"/>
      <c r="N31" s="2215"/>
      <c r="O31" s="2214"/>
      <c r="P31" s="2215"/>
      <c r="Q31" s="973"/>
      <c r="R31" s="974"/>
      <c r="S31" s="974"/>
      <c r="T31" s="972"/>
      <c r="U31" s="2239"/>
      <c r="V31" s="967"/>
      <c r="W31" s="2223"/>
      <c r="X31" s="2224"/>
      <c r="Y31" s="2224"/>
      <c r="Z31" s="2225"/>
      <c r="AA31" s="2223"/>
      <c r="AB31" s="2224"/>
      <c r="AC31" s="2224"/>
      <c r="AD31" s="2225"/>
      <c r="AE31" s="2223"/>
      <c r="AF31" s="2224"/>
      <c r="AG31" s="2224"/>
      <c r="AH31" s="2225"/>
      <c r="AI31" s="2223"/>
      <c r="AJ31" s="2224"/>
      <c r="AK31" s="2224"/>
      <c r="AL31" s="2225"/>
      <c r="AM31" s="2223"/>
      <c r="AN31" s="2224"/>
      <c r="AO31" s="2223"/>
      <c r="AP31" s="2224"/>
      <c r="AQ31" s="2224"/>
      <c r="AR31" s="2225"/>
      <c r="AS31" s="2223"/>
      <c r="AT31" s="2224"/>
      <c r="AU31" s="2224"/>
      <c r="AV31" s="2225"/>
      <c r="AW31" s="2239"/>
      <c r="AX31" s="967"/>
      <c r="AY31" s="971"/>
      <c r="AZ31" s="971"/>
      <c r="BA31" s="971"/>
      <c r="BB31" s="2240"/>
      <c r="BC31" s="2241"/>
      <c r="BD31" s="2241"/>
      <c r="BE31" s="2242"/>
      <c r="BF31" s="972"/>
      <c r="BG31" s="979"/>
      <c r="BH31" s="979"/>
      <c r="BI31" s="2240"/>
      <c r="BJ31" s="2242"/>
      <c r="BK31" s="971"/>
      <c r="BL31" s="979"/>
      <c r="BM31" s="979"/>
      <c r="BN31" s="2240"/>
      <c r="BO31" s="2242"/>
      <c r="BP31" s="971"/>
      <c r="BQ31" s="2240"/>
      <c r="BR31" s="2241"/>
      <c r="BS31" s="2242"/>
      <c r="BT31" s="971"/>
      <c r="BU31" s="971"/>
    </row>
    <row r="32" spans="2:73" ht="13" customHeight="1" x14ac:dyDescent="0.2">
      <c r="F32" s="2213"/>
      <c r="G32" s="2213"/>
      <c r="H32" s="2213"/>
      <c r="W32" s="2213"/>
      <c r="X32" s="2213"/>
      <c r="Y32" s="2213"/>
      <c r="Z32" s="2213"/>
      <c r="AA32" s="2213"/>
      <c r="AB32" s="2213"/>
      <c r="AC32" s="2213"/>
      <c r="AD32" s="2213"/>
      <c r="AE32" s="2213"/>
      <c r="AF32" s="2213"/>
      <c r="AG32" s="2213"/>
      <c r="AH32" s="2213"/>
      <c r="AI32" s="2213"/>
      <c r="AJ32" s="2213"/>
      <c r="AK32" s="2213"/>
      <c r="AL32" s="2213"/>
      <c r="AM32" s="2213"/>
      <c r="AN32" s="2213"/>
      <c r="AO32" s="2213"/>
      <c r="AP32" s="2213"/>
      <c r="AQ32" s="2213"/>
      <c r="AR32" s="2213"/>
      <c r="AS32" s="2213"/>
      <c r="AT32" s="2213"/>
      <c r="AU32" s="2213"/>
      <c r="AV32" s="2213"/>
    </row>
    <row r="33" spans="6:8" ht="13" customHeight="1" x14ac:dyDescent="0.2">
      <c r="F33" s="908"/>
      <c r="G33" s="908"/>
      <c r="H33" s="908"/>
    </row>
    <row r="34" spans="6:8" ht="13" customHeight="1" x14ac:dyDescent="0.2">
      <c r="F34" s="908"/>
      <c r="G34" s="908"/>
      <c r="H34" s="908"/>
    </row>
    <row r="35" spans="6:8" ht="13" customHeight="1" x14ac:dyDescent="0.2">
      <c r="F35" s="908"/>
      <c r="G35" s="908"/>
      <c r="H35" s="908"/>
    </row>
    <row r="36" spans="6:8" ht="13" customHeight="1" x14ac:dyDescent="0.2">
      <c r="F36" s="908"/>
      <c r="G36" s="908"/>
      <c r="H36" s="908"/>
    </row>
    <row r="37" spans="6:8" ht="13" customHeight="1" x14ac:dyDescent="0.2">
      <c r="F37" s="908"/>
      <c r="G37" s="908"/>
      <c r="H37" s="908"/>
    </row>
    <row r="38" spans="6:8" ht="13" customHeight="1" x14ac:dyDescent="0.2">
      <c r="F38" s="908"/>
      <c r="G38" s="908"/>
      <c r="H38" s="908"/>
    </row>
    <row r="39" spans="6:8" ht="13" customHeight="1" x14ac:dyDescent="0.2">
      <c r="F39" s="908"/>
      <c r="G39" s="908"/>
      <c r="H39" s="908"/>
    </row>
    <row r="40" spans="6:8" ht="13" customHeight="1" x14ac:dyDescent="0.2">
      <c r="F40" s="908"/>
      <c r="G40" s="908"/>
      <c r="H40" s="908"/>
    </row>
    <row r="41" spans="6:8" ht="13" customHeight="1" x14ac:dyDescent="0.2">
      <c r="F41" s="908"/>
      <c r="G41" s="908"/>
      <c r="H41" s="908"/>
    </row>
    <row r="42" spans="6:8" ht="13" customHeight="1" x14ac:dyDescent="0.2">
      <c r="F42" s="908"/>
      <c r="G42" s="908"/>
      <c r="H42" s="908"/>
    </row>
    <row r="43" spans="6:8" ht="13" customHeight="1" x14ac:dyDescent="0.2">
      <c r="F43" s="908"/>
      <c r="G43" s="908"/>
      <c r="H43" s="908"/>
    </row>
    <row r="44" spans="6:8" ht="13" customHeight="1" x14ac:dyDescent="0.2">
      <c r="F44" s="908"/>
      <c r="G44" s="908"/>
      <c r="H44" s="908"/>
    </row>
  </sheetData>
  <mergeCells count="164">
    <mergeCell ref="W32:Z32"/>
    <mergeCell ref="BG4:BK4"/>
    <mergeCell ref="BG5:BK5"/>
    <mergeCell ref="BG7:BK10"/>
    <mergeCell ref="BI21:BJ21"/>
    <mergeCell ref="BI23:BJ23"/>
    <mergeCell ref="BI25:BJ25"/>
    <mergeCell ref="BI26:BJ26"/>
    <mergeCell ref="BI28:BJ28"/>
    <mergeCell ref="BI29:BJ29"/>
    <mergeCell ref="BI31:BJ31"/>
    <mergeCell ref="AI4:AJ4"/>
    <mergeCell ref="AM4:AN4"/>
    <mergeCell ref="AI5:AL10"/>
    <mergeCell ref="AW29:AW31"/>
    <mergeCell ref="AW26:AW28"/>
    <mergeCell ref="AI28:AL28"/>
    <mergeCell ref="AM28:AN28"/>
    <mergeCell ref="AE21:AH21"/>
    <mergeCell ref="AA5:AD10"/>
    <mergeCell ref="AW23:AW25"/>
    <mergeCell ref="AE4:AF4"/>
    <mergeCell ref="AA16:AD16"/>
    <mergeCell ref="AE28:AH28"/>
    <mergeCell ref="BQ26:BS26"/>
    <mergeCell ref="BQ27:BS27"/>
    <mergeCell ref="BB4:BC4"/>
    <mergeCell ref="BQ4:BS4"/>
    <mergeCell ref="BB30:BE30"/>
    <mergeCell ref="BB31:BE31"/>
    <mergeCell ref="BB26:BE26"/>
    <mergeCell ref="BQ21:BS21"/>
    <mergeCell ref="BB28:BE28"/>
    <mergeCell ref="BB25:BE25"/>
    <mergeCell ref="BQ28:BS28"/>
    <mergeCell ref="BQ29:BS29"/>
    <mergeCell ref="BL4:BP4"/>
    <mergeCell ref="BR12:BS13"/>
    <mergeCell ref="BQ23:BS23"/>
    <mergeCell ref="BB29:BE29"/>
    <mergeCell ref="BL7:BP10"/>
    <mergeCell ref="BN23:BO23"/>
    <mergeCell ref="BB23:BE23"/>
    <mergeCell ref="BL5:BP5"/>
    <mergeCell ref="BN21:BO21"/>
    <mergeCell ref="BB27:BE27"/>
    <mergeCell ref="BB24:BE24"/>
    <mergeCell ref="F32:H32"/>
    <mergeCell ref="F31:H31"/>
    <mergeCell ref="BT16:BU19"/>
    <mergeCell ref="U4:U20"/>
    <mergeCell ref="U23:U25"/>
    <mergeCell ref="U26:U28"/>
    <mergeCell ref="U29:U31"/>
    <mergeCell ref="AF15:AH16"/>
    <mergeCell ref="BN28:BO28"/>
    <mergeCell ref="BN25:BO25"/>
    <mergeCell ref="BN29:BO29"/>
    <mergeCell ref="AS31:AV31"/>
    <mergeCell ref="F4:H4"/>
    <mergeCell ref="BT4:BU4"/>
    <mergeCell ref="BQ5:BS10"/>
    <mergeCell ref="BT5:BU8"/>
    <mergeCell ref="BT9:BU10"/>
    <mergeCell ref="BT11:BU14"/>
    <mergeCell ref="BQ30:BS30"/>
    <mergeCell ref="BQ31:BS31"/>
    <mergeCell ref="BQ24:BS24"/>
    <mergeCell ref="BQ25:BS25"/>
    <mergeCell ref="BN31:BO31"/>
    <mergeCell ref="BN26:BO26"/>
    <mergeCell ref="BE1:BF1"/>
    <mergeCell ref="AM5:AN10"/>
    <mergeCell ref="AO4:AP4"/>
    <mergeCell ref="AS4:AT4"/>
    <mergeCell ref="AI16:AL16"/>
    <mergeCell ref="AW4:AW20"/>
    <mergeCell ref="AX4:AX20"/>
    <mergeCell ref="AO16:AR16"/>
    <mergeCell ref="BB21:BE21"/>
    <mergeCell ref="AN15:AN16"/>
    <mergeCell ref="AY4:BA4"/>
    <mergeCell ref="AS21:AV21"/>
    <mergeCell ref="AO21:AR21"/>
    <mergeCell ref="AI21:AL21"/>
    <mergeCell ref="AO5:AR10"/>
    <mergeCell ref="AM21:AN21"/>
    <mergeCell ref="BE15:BF17"/>
    <mergeCell ref="AS5:AV10"/>
    <mergeCell ref="AY5:BA10"/>
    <mergeCell ref="BB5:BD8"/>
    <mergeCell ref="AT15:AV16"/>
    <mergeCell ref="AY3:BV3"/>
    <mergeCell ref="AA21:AD21"/>
    <mergeCell ref="O21:P21"/>
    <mergeCell ref="V4:V20"/>
    <mergeCell ref="Q21:R21"/>
    <mergeCell ref="O4:S4"/>
    <mergeCell ref="AA4:AB4"/>
    <mergeCell ref="W4:X4"/>
    <mergeCell ref="W5:Z10"/>
    <mergeCell ref="W16:Z16"/>
    <mergeCell ref="W21:Z21"/>
    <mergeCell ref="M23:N23"/>
    <mergeCell ref="O24:P24"/>
    <mergeCell ref="I24:K24"/>
    <mergeCell ref="I25:K25"/>
    <mergeCell ref="C20:C21"/>
    <mergeCell ref="I21:K21"/>
    <mergeCell ref="F21:H21"/>
    <mergeCell ref="L13:L19"/>
    <mergeCell ref="T5:T14"/>
    <mergeCell ref="L5:L12"/>
    <mergeCell ref="M5:N7"/>
    <mergeCell ref="M21:N21"/>
    <mergeCell ref="O5:S7"/>
    <mergeCell ref="O31:P31"/>
    <mergeCell ref="O26:P26"/>
    <mergeCell ref="I5:K15"/>
    <mergeCell ref="W28:Z28"/>
    <mergeCell ref="W31:Z31"/>
    <mergeCell ref="B29:B31"/>
    <mergeCell ref="AA28:AD28"/>
    <mergeCell ref="F5:H9"/>
    <mergeCell ref="G17:H17"/>
    <mergeCell ref="I31:K31"/>
    <mergeCell ref="E20:E21"/>
    <mergeCell ref="AA31:AD31"/>
    <mergeCell ref="B26:B28"/>
    <mergeCell ref="O30:P30"/>
    <mergeCell ref="C23:L23"/>
    <mergeCell ref="D4:D20"/>
    <mergeCell ref="G11:H15"/>
    <mergeCell ref="B4:B20"/>
    <mergeCell ref="B23:B25"/>
    <mergeCell ref="O28:P28"/>
    <mergeCell ref="I29:K29"/>
    <mergeCell ref="M29:N29"/>
    <mergeCell ref="O29:P29"/>
    <mergeCell ref="O25:P25"/>
    <mergeCell ref="AI32:AL32"/>
    <mergeCell ref="AM32:AN32"/>
    <mergeCell ref="M25:N25"/>
    <mergeCell ref="O23:P23"/>
    <mergeCell ref="I4:K4"/>
    <mergeCell ref="AS32:AV32"/>
    <mergeCell ref="AA32:AD32"/>
    <mergeCell ref="I27:K27"/>
    <mergeCell ref="I26:K26"/>
    <mergeCell ref="AE32:AH32"/>
    <mergeCell ref="AE31:AH31"/>
    <mergeCell ref="AO32:AR32"/>
    <mergeCell ref="AI31:AL31"/>
    <mergeCell ref="AM31:AN31"/>
    <mergeCell ref="AO31:AR31"/>
    <mergeCell ref="AO28:AR28"/>
    <mergeCell ref="AS28:AV28"/>
    <mergeCell ref="M31:N31"/>
    <mergeCell ref="I30:K30"/>
    <mergeCell ref="M26:N26"/>
    <mergeCell ref="O27:P27"/>
    <mergeCell ref="AE5:AH10"/>
    <mergeCell ref="I28:K28"/>
    <mergeCell ref="M28:N28"/>
  </mergeCells>
  <phoneticPr fontId="54" type="noConversion"/>
  <pageMargins left="0.23622047244094491" right="0.23622047244094491" top="0.74803149606299213" bottom="0.74803149606299213" header="0.31496062992125984" footer="0.31496062992125984"/>
  <pageSetup orientation="landscape" r:id="rId1"/>
  <headerFooter alignWithMargins="0">
    <oddFooter>&amp;L&amp;9&amp;F&amp;C&amp;9Página &amp;P&amp;R&amp;9Versión 17.08.05</oddFooter>
  </headerFooter>
  <colBreaks count="2" manualBreakCount="2">
    <brk id="20" max="1048575" man="1"/>
    <brk id="48" max="1048575" man="1"/>
  </colBreaks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59999389629810485"/>
  </sheetPr>
  <dimension ref="A1:IT39"/>
  <sheetViews>
    <sheetView showGridLines="0" zoomScale="150" zoomScaleNormal="150" zoomScaleSheetLayoutView="136" zoomScalePageLayoutView="150" workbookViewId="0">
      <selection activeCell="K24" sqref="K24"/>
    </sheetView>
  </sheetViews>
  <sheetFormatPr baseColWidth="10" defaultColWidth="9" defaultRowHeight="12" x14ac:dyDescent="0.15"/>
  <cols>
    <col min="1" max="1" width="3.1640625" style="136" customWidth="1"/>
    <col min="2" max="2" width="6.1640625" style="135" customWidth="1"/>
    <col min="3" max="3" width="4.6640625" style="135" customWidth="1"/>
    <col min="4" max="4" width="2.1640625" style="135" bestFit="1" customWidth="1"/>
    <col min="5" max="5" width="2.5" style="135" bestFit="1" customWidth="1"/>
    <col min="6" max="6" width="2.33203125" style="135" bestFit="1" customWidth="1"/>
    <col min="7" max="7" width="3.5" style="135" bestFit="1" customWidth="1"/>
    <col min="8" max="8" width="6.5" style="135" customWidth="1"/>
    <col min="9" max="9" width="9.6640625" style="135" customWidth="1"/>
    <col min="10" max="10" width="2.33203125" style="135" bestFit="1" customWidth="1"/>
    <col min="11" max="11" width="4.1640625" style="135" customWidth="1"/>
    <col min="12" max="12" width="2.1640625" style="135" bestFit="1" customWidth="1"/>
    <col min="13" max="13" width="12.6640625" style="135" customWidth="1"/>
    <col min="14" max="14" width="2.33203125" style="135" bestFit="1" customWidth="1"/>
    <col min="15" max="15" width="3.83203125" style="135" bestFit="1" customWidth="1"/>
    <col min="16" max="16" width="2.1640625" style="135" bestFit="1" customWidth="1"/>
    <col min="17" max="17" width="6.83203125" style="135" customWidth="1"/>
    <col min="18" max="18" width="2.1640625" style="135" bestFit="1" customWidth="1"/>
    <col min="19" max="19" width="12.1640625" style="135" bestFit="1" customWidth="1"/>
    <col min="20" max="20" width="2.1640625" style="136" bestFit="1" customWidth="1"/>
    <col min="21" max="21" width="6.33203125" style="136" customWidth="1"/>
    <col min="22" max="22" width="2.1640625" style="135" bestFit="1" customWidth="1"/>
    <col min="23" max="23" width="8.1640625" style="135" customWidth="1"/>
    <col min="24" max="24" width="3.1640625" style="136" customWidth="1"/>
    <col min="25" max="25" width="2.1640625" style="135" bestFit="1" customWidth="1"/>
    <col min="26" max="26" width="2.5" style="135" bestFit="1" customWidth="1"/>
    <col min="27" max="27" width="2.33203125" style="135" bestFit="1" customWidth="1"/>
    <col min="28" max="28" width="3.83203125" style="135" bestFit="1" customWidth="1"/>
    <col min="29" max="29" width="2.1640625" style="135" customWidth="1"/>
    <col min="30" max="30" width="9.1640625" style="135" customWidth="1"/>
    <col min="31" max="31" width="2.33203125" style="135" customWidth="1"/>
    <col min="32" max="32" width="3.1640625" style="135" customWidth="1"/>
    <col min="33" max="33" width="2.33203125" style="135" bestFit="1" customWidth="1"/>
    <col min="34" max="34" width="3.83203125" style="135" bestFit="1" customWidth="1"/>
    <col min="35" max="35" width="2.1640625" style="135" bestFit="1" customWidth="1"/>
    <col min="36" max="36" width="23.6640625" style="135" customWidth="1"/>
    <col min="37" max="37" width="2.1640625" style="135" bestFit="1" customWidth="1"/>
    <col min="38" max="38" width="12.33203125" style="135" customWidth="1"/>
    <col min="39" max="39" width="2.1640625" style="135" bestFit="1" customWidth="1"/>
    <col min="40" max="41" width="2.33203125" style="135" bestFit="1" customWidth="1"/>
    <col min="42" max="42" width="3.83203125" style="135" bestFit="1" customWidth="1"/>
    <col min="43" max="43" width="3.1640625" style="135" customWidth="1"/>
    <col min="44" max="44" width="4" style="135" customWidth="1"/>
    <col min="45" max="45" width="2.1640625" style="135" bestFit="1" customWidth="1"/>
    <col min="46" max="46" width="5.33203125" style="135" customWidth="1"/>
    <col min="47" max="47" width="2.1640625" style="135" bestFit="1" customWidth="1"/>
    <col min="48" max="48" width="12.83203125" style="135" customWidth="1"/>
    <col min="49" max="49" width="3.1640625" style="136" customWidth="1"/>
    <col min="50" max="50" width="3.33203125" style="135" customWidth="1"/>
    <col min="51" max="51" width="8.1640625" style="135" customWidth="1"/>
    <col min="52" max="52" width="2.83203125" style="135" customWidth="1"/>
    <col min="53" max="53" width="11.5" style="135" customWidth="1"/>
    <col min="54" max="54" width="2.1640625" style="135" bestFit="1" customWidth="1"/>
    <col min="55" max="55" width="25.6640625" style="135" customWidth="1"/>
    <col min="56" max="56" width="2.6640625" style="135" customWidth="1"/>
    <col min="57" max="57" width="5.33203125" style="135" customWidth="1"/>
    <col min="58" max="58" width="2.1640625" style="135" bestFit="1" customWidth="1"/>
    <col min="59" max="59" width="13.5" style="135" customWidth="1"/>
    <col min="60" max="60" width="11.33203125" style="135" customWidth="1"/>
    <col min="61" max="62" width="9" style="135" customWidth="1"/>
    <col min="63" max="63" width="9.1640625" style="135" customWidth="1"/>
    <col min="64" max="64" width="3.1640625" style="136" customWidth="1"/>
    <col min="65" max="65" width="6.1640625" style="135" bestFit="1" customWidth="1"/>
    <col min="66" max="66" width="8.6640625" style="135" customWidth="1"/>
    <col min="67" max="67" width="6.1640625" style="135" bestFit="1" customWidth="1"/>
    <col min="68" max="68" width="8.6640625" style="135" customWidth="1"/>
    <col min="69" max="69" width="6.1640625" style="135" bestFit="1" customWidth="1"/>
    <col min="70" max="70" width="8.83203125" style="135" customWidth="1"/>
    <col min="71" max="71" width="6.1640625" style="135" bestFit="1" customWidth="1"/>
    <col min="72" max="72" width="8.6640625" style="135" customWidth="1"/>
    <col min="73" max="73" width="6.1640625" style="135" bestFit="1" customWidth="1"/>
    <col min="74" max="74" width="8.6640625" style="135" customWidth="1"/>
    <col min="75" max="75" width="6.1640625" style="135" bestFit="1" customWidth="1"/>
    <col min="76" max="77" width="8.83203125" style="135" customWidth="1"/>
    <col min="78" max="78" width="9.1640625" style="135" customWidth="1"/>
    <col min="79" max="79" width="9.6640625" style="135" customWidth="1"/>
    <col min="80" max="80" width="3" style="136" customWidth="1"/>
    <col min="81" max="81" width="10.1640625" style="136" customWidth="1"/>
    <col min="82" max="82" width="18.6640625" style="136" customWidth="1"/>
    <col min="83" max="83" width="2.1640625" style="136" bestFit="1" customWidth="1"/>
    <col min="84" max="84" width="17.1640625" style="136" customWidth="1"/>
    <col min="85" max="85" width="2.1640625" style="136" customWidth="1"/>
    <col min="86" max="86" width="7.6640625" style="136" customWidth="1"/>
    <col min="87" max="87" width="2.1640625" style="136" bestFit="1" customWidth="1"/>
    <col min="88" max="88" width="9.33203125" style="136" customWidth="1"/>
    <col min="89" max="89" width="2.1640625" style="136" bestFit="1" customWidth="1"/>
    <col min="90" max="90" width="11" style="136" customWidth="1"/>
    <col min="91" max="91" width="2.33203125" style="136" bestFit="1" customWidth="1"/>
    <col min="92" max="92" width="5.5" style="136" customWidth="1"/>
    <col min="93" max="93" width="11.33203125" style="136" customWidth="1"/>
    <col min="94" max="94" width="2.1640625" style="136" bestFit="1" customWidth="1"/>
    <col min="95" max="95" width="2.5" style="136" bestFit="1" customWidth="1"/>
    <col min="96" max="96" width="2.1640625" style="136" bestFit="1" customWidth="1"/>
    <col min="97" max="97" width="7.5" style="136" customWidth="1"/>
    <col min="98" max="98" width="3" style="136" customWidth="1"/>
    <col min="99" max="99" width="2.1640625" style="136" bestFit="1" customWidth="1"/>
    <col min="100" max="100" width="7.1640625" style="136" customWidth="1"/>
    <col min="101" max="101" width="2.1640625" style="136" bestFit="1" customWidth="1"/>
    <col min="102" max="102" width="9.6640625" style="136" customWidth="1"/>
    <col min="103" max="103" width="1.83203125" style="136" customWidth="1"/>
    <col min="104" max="104" width="2.5" style="136" bestFit="1" customWidth="1"/>
    <col min="105" max="105" width="2.33203125" style="136" bestFit="1" customWidth="1"/>
    <col min="106" max="106" width="3.83203125" style="136" bestFit="1" customWidth="1"/>
    <col min="107" max="107" width="10.6640625" style="136" customWidth="1"/>
    <col min="108" max="108" width="2.1640625" style="136" bestFit="1" customWidth="1"/>
    <col min="109" max="109" width="7" style="136" customWidth="1"/>
    <col min="110" max="110" width="2.1640625" style="136" bestFit="1" customWidth="1"/>
    <col min="111" max="111" width="10.33203125" style="136" customWidth="1"/>
    <col min="112" max="112" width="2.1640625" style="136" bestFit="1" customWidth="1"/>
    <col min="113" max="113" width="2.5" style="136" bestFit="1" customWidth="1"/>
    <col min="114" max="114" width="2.33203125" style="136" bestFit="1" customWidth="1"/>
    <col min="115" max="115" width="3.83203125" style="136" bestFit="1" customWidth="1"/>
    <col min="116" max="116" width="2.1640625" style="136" bestFit="1" customWidth="1"/>
    <col min="117" max="117" width="14.5" style="136" customWidth="1"/>
    <col min="118" max="118" width="2.1640625" style="136" bestFit="1" customWidth="1"/>
    <col min="119" max="119" width="2.5" style="136" bestFit="1" customWidth="1"/>
    <col min="120" max="120" width="2.33203125" style="136" bestFit="1" customWidth="1"/>
    <col min="121" max="121" width="3.83203125" style="136" bestFit="1" customWidth="1"/>
    <col min="122" max="122" width="3" style="136" customWidth="1"/>
    <col min="123" max="123" width="2.1640625" style="136" bestFit="1" customWidth="1"/>
    <col min="124" max="124" width="35.1640625" style="136" customWidth="1"/>
    <col min="125" max="125" width="2.83203125" style="136" customWidth="1"/>
    <col min="126" max="126" width="2.5" style="136" bestFit="1" customWidth="1"/>
    <col min="127" max="127" width="2.33203125" style="136" bestFit="1" customWidth="1"/>
    <col min="128" max="128" width="3.83203125" style="136" bestFit="1" customWidth="1"/>
    <col min="129" max="129" width="5.6640625" style="136" bestFit="1" customWidth="1"/>
    <col min="130" max="130" width="10" style="136" bestFit="1" customWidth="1"/>
    <col min="131" max="131" width="2.1640625" style="136" bestFit="1" customWidth="1"/>
    <col min="132" max="132" width="2.5" style="136" bestFit="1" customWidth="1"/>
    <col min="133" max="133" width="2.33203125" style="136" bestFit="1" customWidth="1"/>
    <col min="134" max="134" width="3.83203125" style="136" bestFit="1" customWidth="1"/>
    <col min="135" max="135" width="5.6640625" style="136" bestFit="1" customWidth="1"/>
    <col min="136" max="136" width="9.5" style="136" customWidth="1"/>
    <col min="137" max="137" width="2.1640625" style="136" bestFit="1" customWidth="1"/>
    <col min="138" max="138" width="3.5" style="136" customWidth="1"/>
    <col min="139" max="139" width="2.1640625" style="136" bestFit="1" customWidth="1"/>
    <col min="140" max="140" width="4.1640625" style="136" customWidth="1"/>
    <col min="141" max="141" width="2.1640625" style="136" bestFit="1" customWidth="1"/>
    <col min="142" max="142" width="2.5" style="136" bestFit="1" customWidth="1"/>
    <col min="143" max="143" width="2.1640625" style="136" bestFit="1" customWidth="1"/>
    <col min="144" max="144" width="2.5" style="136" bestFit="1" customWidth="1"/>
    <col min="145" max="145" width="3" style="136" customWidth="1"/>
    <col min="146" max="146" width="2.1640625" style="136" bestFit="1" customWidth="1"/>
    <col min="147" max="147" width="4" style="136" customWidth="1"/>
    <col min="148" max="148" width="2.1640625" style="136" bestFit="1" customWidth="1"/>
    <col min="149" max="149" width="4.1640625" style="136" customWidth="1"/>
    <col min="150" max="150" width="2.1640625" style="136" bestFit="1" customWidth="1"/>
    <col min="151" max="151" width="4" style="136" customWidth="1"/>
    <col min="152" max="152" width="2.1640625" style="136" bestFit="1" customWidth="1"/>
    <col min="153" max="153" width="4.5" style="136" customWidth="1"/>
    <col min="154" max="154" width="2.1640625" style="136" bestFit="1" customWidth="1"/>
    <col min="155" max="155" width="2.5" style="136" bestFit="1" customWidth="1"/>
    <col min="156" max="156" width="2.33203125" style="136" bestFit="1" customWidth="1"/>
    <col min="157" max="157" width="3.83203125" style="136" bestFit="1" customWidth="1"/>
    <col min="158" max="158" width="2.1640625" style="136" bestFit="1" customWidth="1"/>
    <col min="159" max="159" width="22.5" style="136" customWidth="1"/>
    <col min="160" max="160" width="2.1640625" style="136" bestFit="1" customWidth="1"/>
    <col min="161" max="161" width="5.83203125" style="136" customWidth="1"/>
    <col min="162" max="162" width="2.5" style="136" customWidth="1"/>
    <col min="163" max="163" width="13.5" style="136" bestFit="1" customWidth="1"/>
    <col min="164" max="164" width="2.1640625" style="136" bestFit="1" customWidth="1"/>
    <col min="165" max="165" width="27.1640625" style="136" customWidth="1"/>
    <col min="166" max="166" width="3" style="136" customWidth="1"/>
    <col min="167" max="167" width="2.1640625" style="136" bestFit="1" customWidth="1"/>
    <col min="168" max="168" width="9.1640625" style="136" customWidth="1"/>
    <col min="169" max="169" width="2.1640625" style="136" bestFit="1" customWidth="1"/>
    <col min="170" max="170" width="10.6640625" style="136" customWidth="1"/>
    <col min="171" max="171" width="2.1640625" style="136" bestFit="1" customWidth="1"/>
    <col min="172" max="172" width="6.6640625" style="136" customWidth="1"/>
    <col min="173" max="173" width="2.33203125" style="136" bestFit="1" customWidth="1"/>
    <col min="174" max="174" width="6.6640625" style="136" customWidth="1"/>
    <col min="175" max="175" width="2.1640625" style="136" bestFit="1" customWidth="1"/>
    <col min="176" max="176" width="6.83203125" style="136" customWidth="1"/>
    <col min="177" max="177" width="2.1640625" style="136" bestFit="1" customWidth="1"/>
    <col min="178" max="178" width="2.5" style="136" bestFit="1" customWidth="1"/>
    <col min="179" max="179" width="2.1640625" style="136" customWidth="1"/>
    <col min="180" max="180" width="3.83203125" style="136" bestFit="1" customWidth="1"/>
    <col min="181" max="181" width="2.1640625" style="136" bestFit="1" customWidth="1"/>
    <col min="182" max="182" width="4.1640625" style="136" customWidth="1"/>
    <col min="183" max="183" width="9" style="136" customWidth="1"/>
    <col min="184" max="184" width="9.6640625" style="136" customWidth="1"/>
    <col min="185" max="185" width="10" style="136" customWidth="1"/>
    <col min="186" max="186" width="10.1640625" style="136" customWidth="1"/>
    <col min="187" max="187" width="3" style="136" customWidth="1"/>
    <col min="188" max="188" width="10.5" style="136" customWidth="1"/>
    <col min="189" max="189" width="11.83203125" style="136" customWidth="1"/>
    <col min="190" max="190" width="2" style="136" customWidth="1"/>
    <col min="191" max="191" width="16.6640625" style="136" customWidth="1"/>
    <col min="192" max="192" width="2.1640625" style="136" bestFit="1" customWidth="1"/>
    <col min="193" max="193" width="14.1640625" style="136" customWidth="1"/>
    <col min="194" max="194" width="2.1640625" style="136" bestFit="1" customWidth="1"/>
    <col min="195" max="195" width="13.6640625" style="136" customWidth="1"/>
    <col min="196" max="196" width="2.1640625" style="136" bestFit="1" customWidth="1"/>
    <col min="197" max="197" width="14.5" style="136" customWidth="1"/>
    <col min="198" max="198" width="2.1640625" style="136" bestFit="1" customWidth="1"/>
    <col min="199" max="199" width="13.83203125" style="136" customWidth="1"/>
    <col min="200" max="200" width="2.1640625" style="136" bestFit="1" customWidth="1"/>
    <col min="201" max="201" width="5.6640625" style="136" customWidth="1"/>
    <col min="202" max="202" width="3" style="136" customWidth="1"/>
    <col min="203" max="203" width="2.1640625" style="136" bestFit="1" customWidth="1"/>
    <col min="204" max="204" width="9.5" style="136" customWidth="1"/>
    <col min="205" max="205" width="2.1640625" style="136" bestFit="1" customWidth="1"/>
    <col min="206" max="206" width="9.1640625" style="136" customWidth="1"/>
    <col min="207" max="207" width="2.1640625" style="136" bestFit="1" customWidth="1"/>
    <col min="208" max="208" width="6.83203125" style="136" customWidth="1"/>
    <col min="209" max="209" width="2.1640625" style="136" bestFit="1" customWidth="1"/>
    <col min="210" max="210" width="2.5" style="136" bestFit="1" customWidth="1"/>
    <col min="211" max="211" width="2.33203125" style="136" bestFit="1" customWidth="1"/>
    <col min="212" max="212" width="3.83203125" style="136" bestFit="1" customWidth="1"/>
    <col min="213" max="213" width="10" style="136" customWidth="1"/>
    <col min="214" max="214" width="2.1640625" style="136" customWidth="1"/>
    <col min="215" max="215" width="3.1640625" style="136" customWidth="1"/>
    <col min="216" max="216" width="2.5" style="136" bestFit="1" customWidth="1"/>
    <col min="217" max="217" width="2.33203125" style="136" bestFit="1" customWidth="1"/>
    <col min="218" max="218" width="4.33203125" style="136" customWidth="1"/>
    <col min="219" max="219" width="2.1640625" style="136" bestFit="1" customWidth="1"/>
    <col min="220" max="220" width="39.1640625" style="136" bestFit="1" customWidth="1"/>
    <col min="221" max="221" width="3" style="136" customWidth="1"/>
    <col min="222" max="222" width="9" style="136" customWidth="1"/>
    <col min="223" max="223" width="2.1640625" style="136" bestFit="1" customWidth="1"/>
    <col min="224" max="224" width="10" style="136" customWidth="1"/>
    <col min="225" max="225" width="2.1640625" style="136" bestFit="1" customWidth="1"/>
    <col min="226" max="226" width="2.5" style="136" bestFit="1" customWidth="1"/>
    <col min="227" max="227" width="2.33203125" style="136" bestFit="1" customWidth="1"/>
    <col min="228" max="228" width="3.83203125" style="136" bestFit="1" customWidth="1"/>
    <col min="229" max="229" width="10.6640625" style="136" customWidth="1"/>
    <col min="230" max="230" width="2.1640625" style="136" bestFit="1" customWidth="1"/>
    <col min="231" max="231" width="23.33203125" style="136" customWidth="1"/>
    <col min="232" max="232" width="2.1640625" style="136" bestFit="1" customWidth="1"/>
    <col min="233" max="233" width="23.1640625" style="136" customWidth="1"/>
    <col min="234" max="234" width="4.1640625" style="136" bestFit="1" customWidth="1"/>
    <col min="235" max="235" width="11" style="136" customWidth="1"/>
    <col min="236" max="236" width="3" style="136" customWidth="1"/>
    <col min="237" max="237" width="2.1640625" style="136" bestFit="1" customWidth="1"/>
    <col min="238" max="238" width="15" style="136" customWidth="1"/>
    <col min="239" max="239" width="2.1640625" style="136" bestFit="1" customWidth="1"/>
    <col min="240" max="240" width="14.6640625" style="136" customWidth="1"/>
    <col min="241" max="241" width="2.1640625" style="136" bestFit="1" customWidth="1"/>
    <col min="242" max="242" width="2.5" style="136" bestFit="1" customWidth="1"/>
    <col min="243" max="243" width="2.33203125" style="136" bestFit="1" customWidth="1"/>
    <col min="244" max="244" width="4.33203125" style="136" customWidth="1"/>
    <col min="245" max="245" width="6.83203125" style="136" bestFit="1" customWidth="1"/>
    <col min="246" max="246" width="4.1640625" style="136" bestFit="1" customWidth="1"/>
    <col min="247" max="247" width="2.1640625" style="136" bestFit="1" customWidth="1"/>
    <col min="248" max="248" width="2.5" style="136" bestFit="1" customWidth="1"/>
    <col min="249" max="249" width="2.33203125" style="136" bestFit="1" customWidth="1"/>
    <col min="250" max="250" width="7.1640625" style="136" customWidth="1"/>
    <col min="251" max="251" width="2.1640625" style="136" bestFit="1" customWidth="1"/>
    <col min="252" max="252" width="38.33203125" style="136" customWidth="1"/>
    <col min="253" max="254" width="11" style="136" customWidth="1"/>
    <col min="255" max="255" width="4.1640625" style="136" bestFit="1" customWidth="1"/>
    <col min="256" max="16384" width="9" style="136"/>
  </cols>
  <sheetData>
    <row r="1" spans="1:252" ht="15.75" customHeight="1" x14ac:dyDescent="0.15">
      <c r="A1" s="623"/>
      <c r="B1" s="379" t="s">
        <v>648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576"/>
      <c r="O1" s="576"/>
      <c r="P1" s="576"/>
      <c r="Q1" s="576"/>
      <c r="R1" s="576"/>
      <c r="S1" s="576"/>
      <c r="T1" s="623"/>
      <c r="U1" s="623"/>
      <c r="V1" s="576"/>
      <c r="W1" s="576"/>
      <c r="X1" s="623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134"/>
      <c r="AR1" s="576"/>
      <c r="AS1" s="576"/>
      <c r="AT1" s="576"/>
      <c r="AU1" s="576"/>
      <c r="AV1" s="576"/>
      <c r="AW1" s="623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576"/>
      <c r="BI1" s="576"/>
      <c r="BJ1" s="576"/>
      <c r="BK1" s="576"/>
      <c r="BL1" s="623"/>
      <c r="BM1" s="576"/>
      <c r="BN1" s="576"/>
      <c r="BO1" s="576"/>
      <c r="BP1" s="576"/>
      <c r="BQ1" s="576"/>
      <c r="BR1" s="576"/>
      <c r="BS1" s="576"/>
      <c r="BT1" s="576"/>
      <c r="BU1" s="576"/>
      <c r="BV1" s="576"/>
      <c r="BW1" s="576"/>
      <c r="BX1" s="576"/>
      <c r="BY1" s="576"/>
      <c r="BZ1" s="576"/>
      <c r="CA1" s="576"/>
      <c r="CB1" s="623"/>
      <c r="CC1" s="623"/>
      <c r="CD1" s="623"/>
      <c r="CE1" s="623"/>
      <c r="CF1" s="623"/>
      <c r="CG1" s="623"/>
      <c r="CH1" s="623"/>
      <c r="CI1" s="623"/>
      <c r="CJ1" s="623"/>
      <c r="CK1" s="623"/>
      <c r="CL1" s="623"/>
      <c r="CM1" s="623"/>
      <c r="CN1" s="623"/>
      <c r="CO1" s="623"/>
      <c r="CP1" s="623"/>
      <c r="CQ1" s="623"/>
      <c r="CR1" s="623"/>
      <c r="CS1" s="623"/>
      <c r="CT1" s="623"/>
      <c r="CU1" s="623"/>
      <c r="CV1" s="623"/>
      <c r="CW1" s="623"/>
      <c r="CX1" s="623"/>
      <c r="CY1" s="623"/>
      <c r="CZ1" s="623"/>
      <c r="DA1" s="623"/>
      <c r="DB1" s="623"/>
      <c r="DC1" s="623"/>
      <c r="DD1" s="623"/>
      <c r="DE1" s="623"/>
      <c r="DF1" s="623"/>
      <c r="DG1" s="623"/>
      <c r="DH1" s="623"/>
      <c r="DI1" s="623"/>
      <c r="DJ1" s="623"/>
      <c r="DK1" s="623"/>
      <c r="DL1" s="623"/>
      <c r="DM1" s="623"/>
      <c r="DN1" s="623"/>
      <c r="DO1" s="623"/>
      <c r="DP1" s="623"/>
      <c r="DQ1" s="623"/>
      <c r="DR1" s="623"/>
      <c r="DS1" s="623"/>
      <c r="DT1" s="623"/>
      <c r="DU1" s="623"/>
      <c r="DV1" s="623"/>
      <c r="DW1" s="623"/>
      <c r="DX1" s="623"/>
      <c r="DY1" s="623"/>
      <c r="DZ1" s="623"/>
      <c r="EA1" s="623"/>
      <c r="EB1" s="623"/>
      <c r="EC1" s="623"/>
      <c r="ED1" s="623"/>
      <c r="EE1" s="623"/>
      <c r="EF1" s="623"/>
      <c r="EG1" s="623"/>
      <c r="EH1" s="623"/>
      <c r="EI1" s="623"/>
      <c r="EJ1" s="623"/>
      <c r="EK1" s="623"/>
      <c r="EL1" s="623"/>
      <c r="EM1" s="623"/>
      <c r="EN1" s="623"/>
      <c r="EO1" s="623"/>
      <c r="EP1" s="623"/>
      <c r="EQ1" s="623"/>
      <c r="ER1" s="623"/>
      <c r="ES1" s="623"/>
      <c r="ET1" s="623"/>
      <c r="EU1" s="623"/>
      <c r="EV1" s="623"/>
      <c r="EW1" s="623"/>
      <c r="EX1" s="623"/>
      <c r="EY1" s="623"/>
      <c r="EZ1" s="623"/>
      <c r="FA1" s="623"/>
      <c r="FB1" s="623"/>
      <c r="FC1" s="623"/>
      <c r="FD1" s="623"/>
      <c r="FE1" s="623"/>
      <c r="FF1" s="623"/>
      <c r="FG1" s="623"/>
      <c r="FH1" s="623"/>
      <c r="FI1" s="623"/>
      <c r="FJ1" s="623"/>
      <c r="FK1" s="623"/>
      <c r="FL1" s="623"/>
      <c r="FM1" s="623"/>
      <c r="FN1" s="623"/>
      <c r="FO1" s="623"/>
      <c r="FP1" s="623"/>
      <c r="FQ1" s="623"/>
      <c r="FR1" s="623"/>
      <c r="FS1" s="623"/>
      <c r="FT1" s="623"/>
      <c r="FU1" s="623"/>
      <c r="FV1" s="623"/>
      <c r="FW1" s="623"/>
      <c r="FX1" s="623"/>
      <c r="FY1" s="623"/>
      <c r="FZ1" s="623"/>
      <c r="GA1" s="623"/>
      <c r="GB1" s="623"/>
      <c r="GC1" s="623"/>
      <c r="GD1" s="623"/>
      <c r="GE1" s="623"/>
      <c r="GF1" s="623"/>
      <c r="GG1" s="623"/>
      <c r="GH1" s="623"/>
      <c r="GI1" s="623"/>
      <c r="GJ1" s="623"/>
      <c r="GK1" s="623"/>
      <c r="GL1" s="623"/>
      <c r="GM1" s="623"/>
      <c r="GN1" s="623"/>
      <c r="GO1" s="623"/>
      <c r="GP1" s="623"/>
      <c r="GQ1" s="623"/>
      <c r="GR1" s="623"/>
      <c r="GS1" s="623"/>
      <c r="GT1" s="623"/>
      <c r="GU1" s="623"/>
      <c r="GV1" s="623"/>
      <c r="GW1" s="623"/>
      <c r="GX1" s="623"/>
      <c r="GY1" s="623"/>
      <c r="GZ1" s="623"/>
      <c r="HA1" s="623"/>
      <c r="HB1" s="623"/>
      <c r="HC1" s="623"/>
      <c r="HD1" s="623"/>
      <c r="HE1" s="623"/>
      <c r="HF1" s="623"/>
      <c r="HG1" s="623"/>
      <c r="HH1" s="623"/>
      <c r="HI1" s="623"/>
      <c r="HJ1" s="623"/>
      <c r="HK1" s="623"/>
      <c r="HL1" s="623"/>
      <c r="HM1" s="623"/>
      <c r="HN1" s="623"/>
      <c r="HO1" s="623"/>
      <c r="HP1" s="623"/>
      <c r="HQ1" s="623"/>
      <c r="HR1" s="623"/>
      <c r="HS1" s="623"/>
      <c r="HT1" s="623"/>
      <c r="HU1" s="623"/>
      <c r="HV1" s="623"/>
      <c r="HW1" s="623"/>
      <c r="HX1" s="623"/>
      <c r="HY1" s="623"/>
      <c r="HZ1" s="623"/>
      <c r="IA1" s="623"/>
      <c r="IB1" s="623"/>
      <c r="IC1" s="623"/>
      <c r="ID1" s="623"/>
      <c r="IE1" s="623"/>
      <c r="IF1" s="623"/>
      <c r="IG1" s="623"/>
      <c r="IH1" s="623"/>
      <c r="II1" s="623"/>
      <c r="IJ1" s="623"/>
      <c r="IK1" s="623"/>
      <c r="IL1" s="623"/>
      <c r="IM1" s="623"/>
      <c r="IN1" s="623"/>
      <c r="IO1" s="623"/>
      <c r="IP1" s="623"/>
      <c r="IQ1" s="623"/>
      <c r="IR1" s="623"/>
    </row>
    <row r="2" spans="1:252" ht="15.75" customHeight="1" x14ac:dyDescent="0.15">
      <c r="A2" s="623"/>
      <c r="B2" s="623" t="s">
        <v>649</v>
      </c>
      <c r="C2" s="1693"/>
      <c r="D2" s="1693"/>
      <c r="E2" s="1693"/>
      <c r="F2" s="1693"/>
      <c r="G2" s="1693"/>
      <c r="H2" s="1693"/>
      <c r="I2" s="1693"/>
      <c r="J2" s="1693"/>
      <c r="K2" s="1693"/>
      <c r="L2" s="1693"/>
      <c r="M2" s="1693"/>
      <c r="N2" s="1693"/>
      <c r="O2" s="1693"/>
      <c r="P2" s="1693"/>
      <c r="Q2" s="1693"/>
      <c r="R2" s="1693"/>
      <c r="S2" s="1693"/>
      <c r="T2" s="623"/>
      <c r="U2" s="623"/>
      <c r="V2" s="576"/>
      <c r="W2" s="576"/>
      <c r="X2" s="623"/>
      <c r="Y2" s="576"/>
      <c r="Z2" s="576"/>
      <c r="AA2" s="576"/>
      <c r="AB2" s="576"/>
      <c r="AC2" s="576"/>
      <c r="AD2" s="576"/>
      <c r="AE2" s="576"/>
      <c r="AF2" s="576"/>
      <c r="AG2" s="576"/>
      <c r="AH2" s="576"/>
      <c r="AI2" s="576"/>
      <c r="AJ2" s="576"/>
      <c r="AK2" s="576"/>
      <c r="AL2" s="576"/>
      <c r="AM2" s="576"/>
      <c r="AN2" s="576"/>
      <c r="AO2" s="576"/>
      <c r="AP2" s="576"/>
      <c r="AQ2" s="576"/>
      <c r="AR2" s="576"/>
      <c r="AS2" s="576"/>
      <c r="AT2" s="576"/>
      <c r="AU2" s="576"/>
      <c r="AV2" s="576"/>
      <c r="AW2" s="623"/>
      <c r="AX2" s="576"/>
      <c r="AY2" s="576"/>
      <c r="AZ2" s="576"/>
      <c r="BA2" s="576"/>
      <c r="BB2" s="576"/>
      <c r="BC2" s="576"/>
      <c r="BD2" s="576"/>
      <c r="BE2" s="576"/>
      <c r="BF2" s="576"/>
      <c r="BG2" s="576"/>
      <c r="BH2" s="576"/>
      <c r="BI2" s="576"/>
      <c r="BJ2" s="576"/>
      <c r="BK2" s="576"/>
      <c r="BL2" s="623"/>
      <c r="BM2" s="576"/>
      <c r="BN2" s="576"/>
      <c r="BO2" s="576"/>
      <c r="BP2" s="576"/>
      <c r="BQ2" s="576"/>
      <c r="BR2" s="576"/>
      <c r="BS2" s="576"/>
      <c r="BT2" s="576"/>
      <c r="BU2" s="576"/>
      <c r="BV2" s="576"/>
      <c r="BW2" s="576"/>
      <c r="BX2" s="576"/>
      <c r="BY2" s="576"/>
      <c r="BZ2" s="576"/>
      <c r="CA2" s="576"/>
      <c r="CB2" s="623"/>
      <c r="CC2" s="623"/>
      <c r="CD2" s="623"/>
      <c r="CE2" s="623"/>
      <c r="CF2" s="623"/>
      <c r="CG2" s="623"/>
      <c r="CH2" s="623"/>
      <c r="CI2" s="623"/>
      <c r="CJ2" s="623"/>
      <c r="CK2" s="623"/>
      <c r="CL2" s="623"/>
      <c r="CM2" s="623"/>
      <c r="CN2" s="623"/>
      <c r="CO2" s="623"/>
      <c r="CP2" s="623"/>
      <c r="CQ2" s="623"/>
      <c r="CR2" s="623"/>
      <c r="CS2" s="623"/>
      <c r="CT2" s="623"/>
      <c r="CU2" s="623"/>
      <c r="CV2" s="623"/>
      <c r="CW2" s="623"/>
      <c r="CX2" s="623"/>
      <c r="CY2" s="623"/>
      <c r="CZ2" s="623"/>
      <c r="DA2" s="623"/>
      <c r="DB2" s="623"/>
      <c r="DC2" s="623"/>
      <c r="DD2" s="623"/>
      <c r="DE2" s="623"/>
      <c r="DF2" s="623"/>
      <c r="DG2" s="623"/>
      <c r="DH2" s="623"/>
      <c r="DI2" s="623"/>
      <c r="DJ2" s="623"/>
      <c r="DK2" s="623"/>
      <c r="DL2" s="623"/>
      <c r="DM2" s="623"/>
      <c r="DN2" s="623"/>
      <c r="DO2" s="623"/>
      <c r="DP2" s="623"/>
      <c r="DQ2" s="623"/>
      <c r="DR2" s="623"/>
      <c r="DS2" s="623"/>
      <c r="DT2" s="623"/>
      <c r="DU2" s="623"/>
      <c r="DV2" s="623"/>
      <c r="DW2" s="623"/>
      <c r="DX2" s="623"/>
      <c r="DY2" s="623"/>
      <c r="DZ2" s="623"/>
      <c r="EA2" s="623"/>
      <c r="EB2" s="623"/>
      <c r="EC2" s="623"/>
      <c r="ED2" s="623"/>
      <c r="EE2" s="623"/>
      <c r="EF2" s="623"/>
      <c r="EG2" s="623"/>
      <c r="EH2" s="623"/>
      <c r="EI2" s="623"/>
      <c r="EJ2" s="623"/>
      <c r="EK2" s="623"/>
      <c r="EL2" s="623"/>
      <c r="EM2" s="623"/>
      <c r="EN2" s="623"/>
      <c r="EO2" s="623"/>
      <c r="EP2" s="623"/>
      <c r="EQ2" s="623"/>
      <c r="ER2" s="623"/>
      <c r="ES2" s="623"/>
      <c r="ET2" s="623"/>
      <c r="EU2" s="623"/>
      <c r="EV2" s="623"/>
      <c r="EW2" s="623"/>
      <c r="EX2" s="623"/>
      <c r="EY2" s="623"/>
      <c r="EZ2" s="623"/>
      <c r="FA2" s="623"/>
      <c r="FB2" s="623"/>
      <c r="FC2" s="623"/>
      <c r="FD2" s="623"/>
      <c r="FE2" s="623"/>
      <c r="FF2" s="623"/>
      <c r="FG2" s="623"/>
      <c r="FH2" s="623"/>
      <c r="FI2" s="623"/>
      <c r="FJ2" s="623"/>
      <c r="FK2" s="623"/>
      <c r="FL2" s="623"/>
      <c r="FM2" s="623"/>
      <c r="FN2" s="623"/>
      <c r="FO2" s="1694"/>
      <c r="FP2" s="1694"/>
      <c r="FQ2" s="623"/>
      <c r="FR2" s="623"/>
      <c r="FS2" s="623"/>
      <c r="FT2" s="623"/>
      <c r="FU2" s="623"/>
      <c r="FV2" s="623"/>
      <c r="FW2" s="623"/>
      <c r="FX2" s="623"/>
      <c r="FY2" s="623"/>
      <c r="FZ2" s="623"/>
      <c r="GA2" s="623"/>
      <c r="GB2" s="623"/>
      <c r="GC2" s="623"/>
      <c r="GD2" s="623"/>
      <c r="GE2" s="623"/>
      <c r="GF2" s="623"/>
      <c r="GG2" s="623"/>
      <c r="GH2" s="623"/>
      <c r="GI2" s="623"/>
      <c r="GJ2" s="623"/>
      <c r="GK2" s="623"/>
      <c r="GL2" s="623"/>
      <c r="GM2" s="623"/>
      <c r="GN2" s="623"/>
      <c r="GO2" s="623"/>
      <c r="GP2" s="623"/>
      <c r="GQ2" s="623"/>
      <c r="GR2" s="623"/>
      <c r="GS2" s="623"/>
      <c r="GT2" s="623"/>
      <c r="GU2" s="623"/>
      <c r="GV2" s="623"/>
      <c r="GW2" s="623"/>
      <c r="GX2" s="623"/>
      <c r="GY2" s="623"/>
      <c r="GZ2" s="623"/>
      <c r="HA2" s="623"/>
      <c r="HB2" s="623"/>
      <c r="HC2" s="623"/>
      <c r="HD2" s="623"/>
      <c r="HE2" s="623"/>
      <c r="HF2" s="623"/>
      <c r="HG2" s="623"/>
      <c r="HH2" s="623"/>
      <c r="HI2" s="623"/>
      <c r="HJ2" s="623"/>
      <c r="HK2" s="623"/>
      <c r="HL2" s="623"/>
      <c r="HM2" s="623"/>
      <c r="HN2" s="623"/>
      <c r="HO2" s="623"/>
      <c r="HP2" s="623"/>
      <c r="HQ2" s="623"/>
      <c r="HR2" s="623"/>
      <c r="HS2" s="623"/>
      <c r="HT2" s="623"/>
      <c r="HU2" s="623"/>
      <c r="HV2" s="623"/>
      <c r="HW2" s="623"/>
      <c r="HX2" s="623"/>
      <c r="HY2" s="623"/>
      <c r="HZ2" s="623"/>
      <c r="IA2" s="623"/>
      <c r="IB2" s="623"/>
      <c r="IC2" s="623"/>
      <c r="ID2" s="623"/>
      <c r="IE2" s="623"/>
      <c r="IF2" s="623"/>
      <c r="IG2" s="623"/>
      <c r="IH2" s="623"/>
      <c r="II2" s="623"/>
      <c r="IJ2" s="623"/>
      <c r="IK2" s="623"/>
      <c r="IL2" s="623"/>
      <c r="IM2" s="623"/>
      <c r="IN2" s="623"/>
      <c r="IO2" s="623"/>
      <c r="IP2" s="623"/>
      <c r="IQ2" s="623"/>
      <c r="IR2" s="623"/>
    </row>
    <row r="3" spans="1:252" s="300" customFormat="1" ht="12.75" customHeight="1" x14ac:dyDescent="0.15">
      <c r="A3" s="2026" t="s">
        <v>287</v>
      </c>
      <c r="B3" s="2320" t="s">
        <v>650</v>
      </c>
      <c r="C3" s="2321"/>
      <c r="D3" s="2321"/>
      <c r="E3" s="2321"/>
      <c r="F3" s="2321"/>
      <c r="G3" s="2321"/>
      <c r="H3" s="2321"/>
      <c r="I3" s="2321"/>
      <c r="J3" s="2321"/>
      <c r="K3" s="2322"/>
      <c r="L3" s="2368" t="s">
        <v>651</v>
      </c>
      <c r="M3" s="2369"/>
      <c r="N3" s="2369"/>
      <c r="O3" s="2369"/>
      <c r="P3" s="2369"/>
      <c r="Q3" s="2369"/>
      <c r="R3" s="2369"/>
      <c r="S3" s="2369"/>
      <c r="T3" s="2369"/>
      <c r="U3" s="2369"/>
      <c r="V3" s="2369"/>
      <c r="W3" s="2370"/>
      <c r="X3" s="2026" t="s">
        <v>287</v>
      </c>
      <c r="Y3" s="2368" t="s">
        <v>651</v>
      </c>
      <c r="Z3" s="2369"/>
      <c r="AA3" s="2369"/>
      <c r="AB3" s="2369"/>
      <c r="AC3" s="2369"/>
      <c r="AD3" s="2370"/>
      <c r="AE3" s="2320" t="s">
        <v>652</v>
      </c>
      <c r="AF3" s="2321"/>
      <c r="AG3" s="2321"/>
      <c r="AH3" s="2321"/>
      <c r="AI3" s="2321"/>
      <c r="AJ3" s="2322"/>
      <c r="AK3" s="2320" t="s">
        <v>653</v>
      </c>
      <c r="AL3" s="2321"/>
      <c r="AM3" s="2321"/>
      <c r="AN3" s="2321"/>
      <c r="AO3" s="2321"/>
      <c r="AP3" s="2321"/>
      <c r="AQ3" s="2321"/>
      <c r="AR3" s="2321"/>
      <c r="AS3" s="2321"/>
      <c r="AT3" s="2321"/>
      <c r="AU3" s="2321"/>
      <c r="AV3" s="2322"/>
      <c r="AW3" s="2026" t="s">
        <v>287</v>
      </c>
      <c r="AX3" s="2320" t="s">
        <v>653</v>
      </c>
      <c r="AY3" s="2321"/>
      <c r="AZ3" s="2321"/>
      <c r="BA3" s="2321"/>
      <c r="BB3" s="2321"/>
      <c r="BC3" s="2321"/>
      <c r="BD3" s="381"/>
      <c r="BE3" s="382"/>
      <c r="BF3" s="2320" t="s">
        <v>654</v>
      </c>
      <c r="BG3" s="2321"/>
      <c r="BH3" s="2321"/>
      <c r="BI3" s="2321"/>
      <c r="BJ3" s="2321"/>
      <c r="BK3" s="2322"/>
      <c r="BL3" s="2026" t="s">
        <v>287</v>
      </c>
      <c r="BM3" s="2320" t="s">
        <v>654</v>
      </c>
      <c r="BN3" s="2321"/>
      <c r="BO3" s="2321"/>
      <c r="BP3" s="2321"/>
      <c r="BQ3" s="2321"/>
      <c r="BR3" s="2321"/>
      <c r="BS3" s="2321"/>
      <c r="BT3" s="2321"/>
      <c r="BU3" s="2321"/>
      <c r="BV3" s="2321"/>
      <c r="BW3" s="2321"/>
      <c r="BX3" s="2321"/>
      <c r="BY3" s="2321"/>
      <c r="BZ3" s="2321"/>
      <c r="CA3" s="2322"/>
      <c r="CB3" s="2026" t="s">
        <v>287</v>
      </c>
      <c r="CC3" s="380" t="s">
        <v>654</v>
      </c>
      <c r="CD3" s="381"/>
      <c r="CE3" s="381"/>
      <c r="CF3" s="381"/>
      <c r="CG3" s="381"/>
      <c r="CH3" s="381"/>
      <c r="CI3" s="381"/>
      <c r="CJ3" s="381"/>
      <c r="CK3" s="381"/>
      <c r="CL3" s="381"/>
      <c r="CM3" s="381"/>
      <c r="CN3" s="381"/>
      <c r="CO3" s="381"/>
      <c r="CP3" s="381"/>
      <c r="CQ3" s="381"/>
      <c r="CR3" s="381"/>
      <c r="CS3" s="381"/>
      <c r="CT3" s="2026" t="s">
        <v>287</v>
      </c>
      <c r="CU3" s="380" t="s">
        <v>654</v>
      </c>
      <c r="CV3" s="381"/>
      <c r="CW3" s="381"/>
      <c r="CX3" s="381"/>
      <c r="CY3" s="381"/>
      <c r="CZ3" s="381"/>
      <c r="DA3" s="381"/>
      <c r="DB3" s="381"/>
      <c r="DC3" s="381"/>
      <c r="DD3" s="381"/>
      <c r="DE3" s="381"/>
      <c r="DF3" s="381"/>
      <c r="DG3" s="381"/>
      <c r="DH3" s="381"/>
      <c r="DI3" s="381"/>
      <c r="DJ3" s="381"/>
      <c r="DK3" s="381"/>
      <c r="DL3" s="381"/>
      <c r="DM3" s="381"/>
      <c r="DN3" s="381"/>
      <c r="DO3" s="381"/>
      <c r="DP3" s="381"/>
      <c r="DQ3" s="381"/>
      <c r="DR3" s="2026" t="s">
        <v>287</v>
      </c>
      <c r="DS3" s="380" t="s">
        <v>654</v>
      </c>
      <c r="DT3" s="382"/>
      <c r="DU3" s="2320" t="s">
        <v>655</v>
      </c>
      <c r="DV3" s="2321"/>
      <c r="DW3" s="2321"/>
      <c r="DX3" s="2321"/>
      <c r="DY3" s="2321"/>
      <c r="DZ3" s="2321"/>
      <c r="EA3" s="2321"/>
      <c r="EB3" s="2321"/>
      <c r="EC3" s="2321"/>
      <c r="ED3" s="2321"/>
      <c r="EE3" s="2321"/>
      <c r="EF3" s="2322"/>
      <c r="EG3" s="383" t="s">
        <v>656</v>
      </c>
      <c r="EH3" s="372"/>
      <c r="EI3" s="372"/>
      <c r="EJ3" s="372"/>
      <c r="EK3" s="372"/>
      <c r="EL3" s="372"/>
      <c r="EM3" s="372"/>
      <c r="EN3" s="372"/>
      <c r="EO3" s="2026" t="s">
        <v>287</v>
      </c>
      <c r="EP3" s="383" t="s">
        <v>657</v>
      </c>
      <c r="EQ3" s="372"/>
      <c r="ER3" s="372"/>
      <c r="ES3" s="372"/>
      <c r="ET3" s="372"/>
      <c r="EU3" s="372"/>
      <c r="EV3" s="372"/>
      <c r="EW3" s="372"/>
      <c r="EX3" s="372"/>
      <c r="EY3" s="372"/>
      <c r="EZ3" s="372"/>
      <c r="FA3" s="372"/>
      <c r="FB3" s="372"/>
      <c r="FC3" s="372"/>
      <c r="FD3" s="372"/>
      <c r="FE3" s="372"/>
      <c r="FF3" s="372"/>
      <c r="FG3" s="372"/>
      <c r="FH3" s="372"/>
      <c r="FI3" s="372"/>
      <c r="FJ3" s="2026" t="s">
        <v>287</v>
      </c>
      <c r="FK3" s="383" t="s">
        <v>658</v>
      </c>
      <c r="FL3" s="372"/>
      <c r="FM3" s="372"/>
      <c r="FN3" s="384"/>
      <c r="FO3" s="370" t="s">
        <v>659</v>
      </c>
      <c r="FP3" s="371"/>
      <c r="FQ3" s="372"/>
      <c r="FR3" s="372"/>
      <c r="FS3" s="372"/>
      <c r="FT3" s="372"/>
      <c r="FU3" s="372"/>
      <c r="FV3" s="372"/>
      <c r="FW3" s="372"/>
      <c r="FX3" s="372"/>
      <c r="FY3" s="372"/>
      <c r="FZ3" s="372"/>
      <c r="GA3" s="372"/>
      <c r="GB3" s="380" t="s">
        <v>660</v>
      </c>
      <c r="GC3" s="381"/>
      <c r="GD3" s="381"/>
      <c r="GE3" s="2026" t="s">
        <v>287</v>
      </c>
      <c r="GF3" s="380" t="s">
        <v>661</v>
      </c>
      <c r="GG3" s="381"/>
      <c r="GH3" s="381"/>
      <c r="GI3" s="381"/>
      <c r="GJ3" s="381"/>
      <c r="GK3" s="381"/>
      <c r="GL3" s="381"/>
      <c r="GM3" s="381"/>
      <c r="GN3" s="381"/>
      <c r="GO3" s="381"/>
      <c r="GP3" s="381"/>
      <c r="GQ3" s="381"/>
      <c r="GR3" s="381"/>
      <c r="GS3" s="381"/>
      <c r="GT3" s="2026" t="s">
        <v>287</v>
      </c>
      <c r="GU3" s="380" t="s">
        <v>661</v>
      </c>
      <c r="GV3" s="381"/>
      <c r="GW3" s="381"/>
      <c r="GX3" s="381"/>
      <c r="GY3" s="381"/>
      <c r="GZ3" s="381"/>
      <c r="HA3" s="381"/>
      <c r="HB3" s="381"/>
      <c r="HC3" s="381"/>
      <c r="HD3" s="381"/>
      <c r="HE3" s="381"/>
      <c r="HF3" s="381"/>
      <c r="HG3" s="381"/>
      <c r="HH3" s="381"/>
      <c r="HI3" s="381"/>
      <c r="HJ3" s="381"/>
      <c r="HK3" s="381"/>
      <c r="HL3" s="381"/>
      <c r="HM3" s="2026" t="s">
        <v>287</v>
      </c>
      <c r="HN3" s="380" t="s">
        <v>661</v>
      </c>
      <c r="HO3" s="381"/>
      <c r="HP3" s="381"/>
      <c r="HQ3" s="381"/>
      <c r="HR3" s="381"/>
      <c r="HS3" s="381"/>
      <c r="HT3" s="381"/>
      <c r="HU3" s="381"/>
      <c r="HV3" s="381"/>
      <c r="HW3" s="381"/>
      <c r="HX3" s="381"/>
      <c r="HY3" s="381"/>
      <c r="HZ3" s="381"/>
      <c r="IA3" s="381"/>
      <c r="IB3" s="2026" t="s">
        <v>287</v>
      </c>
      <c r="IC3" s="380" t="s">
        <v>661</v>
      </c>
      <c r="ID3" s="381"/>
      <c r="IE3" s="381"/>
      <c r="IF3" s="381"/>
      <c r="IG3" s="381"/>
      <c r="IH3" s="381"/>
      <c r="II3" s="381"/>
      <c r="IJ3" s="381"/>
      <c r="IK3" s="381"/>
      <c r="IL3" s="381"/>
      <c r="IM3" s="381"/>
      <c r="IN3" s="381"/>
      <c r="IO3" s="381"/>
      <c r="IP3" s="381"/>
      <c r="IQ3" s="381"/>
      <c r="IR3" s="382"/>
    </row>
    <row r="4" spans="1:252" s="153" customFormat="1" ht="12.75" customHeight="1" x14ac:dyDescent="0.15">
      <c r="A4" s="2027"/>
      <c r="B4" s="1565">
        <f>-(4.01)</f>
        <v>-4.01</v>
      </c>
      <c r="C4" s="1695"/>
      <c r="D4" s="2264">
        <f>B4-(0.01)</f>
        <v>-4.0199999999999996</v>
      </c>
      <c r="E4" s="2265"/>
      <c r="F4" s="2265"/>
      <c r="G4" s="2350"/>
      <c r="H4" s="1696">
        <f>D4-(0.01)</f>
        <v>-4.0299999999999994</v>
      </c>
      <c r="I4" s="1565">
        <f>H4-(0.01)</f>
        <v>-4.0399999999999991</v>
      </c>
      <c r="J4" s="899"/>
      <c r="K4" s="1695"/>
      <c r="L4" s="2264">
        <f>I4-(0.01)</f>
        <v>-4.0499999999999989</v>
      </c>
      <c r="M4" s="2265"/>
      <c r="N4" s="2265"/>
      <c r="O4" s="2350"/>
      <c r="P4" s="2264">
        <f>L4-(0.01)</f>
        <v>-4.0599999999999987</v>
      </c>
      <c r="Q4" s="2350"/>
      <c r="R4" s="2307">
        <f>P4-(0.01)</f>
        <v>-4.0699999999999985</v>
      </c>
      <c r="S4" s="2308"/>
      <c r="T4" s="2266">
        <f>R4-(0.01)</f>
        <v>-4.0799999999999983</v>
      </c>
      <c r="U4" s="2351"/>
      <c r="V4" s="2307">
        <f>T4-(0.01)</f>
        <v>-4.0899999999999981</v>
      </c>
      <c r="W4" s="2308"/>
      <c r="X4" s="2027"/>
      <c r="Y4" s="2307">
        <f>V4-(0.01)</f>
        <v>-4.0999999999999979</v>
      </c>
      <c r="Z4" s="2314"/>
      <c r="AA4" s="2314"/>
      <c r="AB4" s="2308"/>
      <c r="AC4" s="2307">
        <f>Y4-(0.01)</f>
        <v>-4.1099999999999977</v>
      </c>
      <c r="AD4" s="2314"/>
      <c r="AE4" s="2307">
        <f>AC4-(0.01)</f>
        <v>-4.1199999999999974</v>
      </c>
      <c r="AF4" s="2314"/>
      <c r="AG4" s="2314"/>
      <c r="AH4" s="1697"/>
      <c r="AI4" s="2307">
        <f>AE4-(0.01)</f>
        <v>-4.1299999999999972</v>
      </c>
      <c r="AJ4" s="2308"/>
      <c r="AK4" s="2307">
        <f>AI4-(0.01)</f>
        <v>-4.139999999999997</v>
      </c>
      <c r="AL4" s="2308"/>
      <c r="AM4" s="2352">
        <f>AK4-(0.01)</f>
        <v>-4.1499999999999968</v>
      </c>
      <c r="AN4" s="2352"/>
      <c r="AO4" s="2352"/>
      <c r="AP4" s="2333"/>
      <c r="AQ4" s="2332">
        <f>AM4-(0.01)</f>
        <v>-4.1599999999999966</v>
      </c>
      <c r="AR4" s="2333"/>
      <c r="AS4" s="2332">
        <f>AQ4-(0.01)</f>
        <v>-4.1699999999999964</v>
      </c>
      <c r="AT4" s="2333"/>
      <c r="AU4" s="2307">
        <f>AS4-(0.01)</f>
        <v>-4.1799999999999962</v>
      </c>
      <c r="AV4" s="2308"/>
      <c r="AW4" s="2027"/>
      <c r="AX4" s="2332">
        <f>AU4-(0.01)</f>
        <v>-4.1899999999999959</v>
      </c>
      <c r="AY4" s="2333"/>
      <c r="AZ4" s="2332">
        <f>AX4-(0.01)</f>
        <v>-4.1999999999999957</v>
      </c>
      <c r="BA4" s="2333"/>
      <c r="BB4" s="2332">
        <f>AZ4-(0.01)</f>
        <v>-4.2099999999999955</v>
      </c>
      <c r="BC4" s="2333"/>
      <c r="BD4" s="2332">
        <f>BB4-(0.01)</f>
        <v>-4.2199999999999953</v>
      </c>
      <c r="BE4" s="2333"/>
      <c r="BF4" s="2264">
        <f>BD4-(0.01)</f>
        <v>-4.2299999999999951</v>
      </c>
      <c r="BG4" s="2350"/>
      <c r="BH4" s="1565">
        <f>BF4-(0.01)</f>
        <v>-4.2399999999999949</v>
      </c>
      <c r="BI4" s="2347" t="s">
        <v>662</v>
      </c>
      <c r="BJ4" s="2348"/>
      <c r="BK4" s="2349"/>
      <c r="BL4" s="2027"/>
      <c r="BM4" s="1182" t="s">
        <v>662</v>
      </c>
      <c r="BN4" s="1182"/>
      <c r="BO4" s="1182"/>
      <c r="BP4" s="1182"/>
      <c r="BQ4" s="1182"/>
      <c r="BR4" s="1182"/>
      <c r="BS4" s="1182"/>
      <c r="BT4" s="1182"/>
      <c r="BU4" s="1182"/>
      <c r="BV4" s="1182"/>
      <c r="BW4" s="1182"/>
      <c r="BX4" s="1182"/>
      <c r="BY4" s="1182"/>
      <c r="BZ4" s="1182"/>
      <c r="CA4" s="1182"/>
      <c r="CB4" s="2027"/>
      <c r="CC4" s="1182" t="s">
        <v>662</v>
      </c>
      <c r="CD4" s="1182"/>
      <c r="CE4" s="1182"/>
      <c r="CF4" s="1178"/>
      <c r="CG4" s="633" t="s">
        <v>663</v>
      </c>
      <c r="CH4" s="1182"/>
      <c r="CI4" s="1182"/>
      <c r="CJ4" s="1182"/>
      <c r="CK4" s="1182"/>
      <c r="CL4" s="1182"/>
      <c r="CM4" s="1182"/>
      <c r="CN4" s="1182"/>
      <c r="CO4" s="1182"/>
      <c r="CP4" s="1182"/>
      <c r="CQ4" s="1182"/>
      <c r="CR4" s="1182"/>
      <c r="CS4" s="1182"/>
      <c r="CT4" s="2027"/>
      <c r="CU4" s="633" t="s">
        <v>663</v>
      </c>
      <c r="CV4" s="1182"/>
      <c r="CW4" s="1182"/>
      <c r="CX4" s="1182"/>
      <c r="CY4" s="1182"/>
      <c r="CZ4" s="1182"/>
      <c r="DA4" s="1182"/>
      <c r="DB4" s="1182"/>
      <c r="DC4" s="1182"/>
      <c r="DD4" s="1182"/>
      <c r="DE4" s="1182"/>
      <c r="DF4" s="1182"/>
      <c r="DG4" s="1182"/>
      <c r="DH4" s="1182"/>
      <c r="DI4" s="1182"/>
      <c r="DJ4" s="1182"/>
      <c r="DK4" s="1182"/>
      <c r="DL4" s="1182"/>
      <c r="DM4" s="1182"/>
      <c r="DN4" s="1182"/>
      <c r="DO4" s="1182"/>
      <c r="DP4" s="1182"/>
      <c r="DQ4" s="1182"/>
      <c r="DR4" s="2027"/>
      <c r="DS4" s="633" t="s">
        <v>663</v>
      </c>
      <c r="DT4" s="1178"/>
      <c r="DU4" s="2266">
        <f>DS5-(0.01)</f>
        <v>-4.4499999999999904</v>
      </c>
      <c r="DV4" s="2267"/>
      <c r="DW4" s="2267"/>
      <c r="DX4" s="2351"/>
      <c r="DY4" s="1698">
        <f>DU4-(0.01)</f>
        <v>-4.4599999999999902</v>
      </c>
      <c r="DZ4" s="1699"/>
      <c r="EA4" s="2307">
        <f>DY4-(0.01)</f>
        <v>-4.46999999999999</v>
      </c>
      <c r="EB4" s="2314"/>
      <c r="EC4" s="2314"/>
      <c r="ED4" s="2308"/>
      <c r="EE4" s="1700">
        <f>EA4-(0.01)</f>
        <v>-4.4799999999999898</v>
      </c>
      <c r="EF4" s="1699"/>
      <c r="EG4" s="2307">
        <f>EE4-(0.01)</f>
        <v>-4.4899999999999896</v>
      </c>
      <c r="EH4" s="2308"/>
      <c r="EI4" s="2307">
        <f>EG4-(0.01)</f>
        <v>-4.4999999999999893</v>
      </c>
      <c r="EJ4" s="2308"/>
      <c r="EK4" s="2307">
        <f>EI4-(0.01)</f>
        <v>-4.5099999999999891</v>
      </c>
      <c r="EL4" s="2308"/>
      <c r="EM4" s="2307">
        <f>EK4-(0.01)</f>
        <v>-4.5199999999999889</v>
      </c>
      <c r="EN4" s="2308"/>
      <c r="EO4" s="2027"/>
      <c r="EP4" s="2307">
        <f>EM4-(0.01)</f>
        <v>-4.5299999999999887</v>
      </c>
      <c r="EQ4" s="2308"/>
      <c r="ER4" s="2307">
        <f>EP4-(0.01)</f>
        <v>-4.5399999999999885</v>
      </c>
      <c r="ES4" s="2308"/>
      <c r="ET4" s="2307">
        <f>ER4-(0.01)</f>
        <v>-4.5499999999999883</v>
      </c>
      <c r="EU4" s="2308"/>
      <c r="EV4" s="2307">
        <f>ET4-(0.01)</f>
        <v>-4.5599999999999881</v>
      </c>
      <c r="EW4" s="2308"/>
      <c r="EX4" s="2307">
        <f>EV4-(0.01)</f>
        <v>-4.5699999999999878</v>
      </c>
      <c r="EY4" s="2314"/>
      <c r="EZ4" s="2314"/>
      <c r="FA4" s="2308"/>
      <c r="FB4" s="2307">
        <f>EX4-(0.01)</f>
        <v>-4.5799999999999876</v>
      </c>
      <c r="FC4" s="2308"/>
      <c r="FD4" s="2307">
        <f>FB4-(0.01)</f>
        <v>-4.5899999999999874</v>
      </c>
      <c r="FE4" s="2308"/>
      <c r="FF4" s="2307">
        <f>FD4-(0.01)</f>
        <v>-4.5999999999999872</v>
      </c>
      <c r="FG4" s="2308"/>
      <c r="FH4" s="2307">
        <f>FF4-(0.01)</f>
        <v>-4.609999999999987</v>
      </c>
      <c r="FI4" s="2308"/>
      <c r="FJ4" s="2027"/>
      <c r="FK4" s="2307">
        <f>FH4-(0.01)</f>
        <v>-4.6199999999999868</v>
      </c>
      <c r="FL4" s="2308"/>
      <c r="FM4" s="2307">
        <f>FK4-(0.01)</f>
        <v>-4.6299999999999866</v>
      </c>
      <c r="FN4" s="2308"/>
      <c r="FO4" s="2307">
        <f>FM4-(0.01)</f>
        <v>-4.6399999999999864</v>
      </c>
      <c r="FP4" s="2308"/>
      <c r="FQ4" s="2307">
        <f>FO4-(0.01)</f>
        <v>-4.6499999999999861</v>
      </c>
      <c r="FR4" s="2308"/>
      <c r="FS4" s="2307">
        <f>FQ4-(0.01)</f>
        <v>-4.6599999999999859</v>
      </c>
      <c r="FT4" s="2308"/>
      <c r="FU4" s="2307">
        <f>FS4-(0.01)</f>
        <v>-4.6699999999999857</v>
      </c>
      <c r="FV4" s="2314"/>
      <c r="FW4" s="2314"/>
      <c r="FX4" s="2308"/>
      <c r="FY4" s="2307">
        <f>FU4-(0.01)</f>
        <v>-4.6799999999999855</v>
      </c>
      <c r="FZ4" s="2314"/>
      <c r="GA4" s="1700">
        <f>FY4-(0.01)</f>
        <v>-4.6899999999999853</v>
      </c>
      <c r="GB4" s="1700">
        <f>GA4-(0.01)</f>
        <v>-4.6999999999999851</v>
      </c>
      <c r="GC4" s="1700">
        <f>GB4-(0.01)</f>
        <v>-4.7099999999999849</v>
      </c>
      <c r="GD4" s="1701">
        <f>GC4-(0.01)</f>
        <v>-4.7199999999999847</v>
      </c>
      <c r="GE4" s="2027"/>
      <c r="GF4" s="1700">
        <f>GD4-(0.01)</f>
        <v>-4.7299999999999844</v>
      </c>
      <c r="GG4" s="1701">
        <f>GF4-(0.01)</f>
        <v>-4.7399999999999842</v>
      </c>
      <c r="GH4" s="2324" t="s">
        <v>664</v>
      </c>
      <c r="GI4" s="2325"/>
      <c r="GJ4" s="2325"/>
      <c r="GK4" s="2325"/>
      <c r="GL4" s="2325"/>
      <c r="GM4" s="2325"/>
      <c r="GN4" s="2325"/>
      <c r="GO4" s="2325"/>
      <c r="GP4" s="2325"/>
      <c r="GQ4" s="2326"/>
      <c r="GR4" s="1702" t="s">
        <v>665</v>
      </c>
      <c r="GS4" s="1703"/>
      <c r="GT4" s="2027"/>
      <c r="GU4" s="1702" t="s">
        <v>665</v>
      </c>
      <c r="GV4" s="1704"/>
      <c r="GW4" s="1704"/>
      <c r="GX4" s="1704"/>
      <c r="GY4" s="1704"/>
      <c r="GZ4" s="1704"/>
      <c r="HA4" s="1704"/>
      <c r="HB4" s="1704"/>
      <c r="HC4" s="1704"/>
      <c r="HD4" s="1704"/>
      <c r="HE4" s="1704"/>
      <c r="HF4" s="1703"/>
      <c r="HG4" s="633" t="s">
        <v>666</v>
      </c>
      <c r="HH4" s="1182"/>
      <c r="HI4" s="1182"/>
      <c r="HJ4" s="1182"/>
      <c r="HK4" s="1182"/>
      <c r="HL4" s="1182"/>
      <c r="HM4" s="2027"/>
      <c r="HN4" s="1182"/>
      <c r="HO4" s="1182"/>
      <c r="HP4" s="1178"/>
      <c r="HQ4" s="1702" t="s">
        <v>667</v>
      </c>
      <c r="HR4" s="1704"/>
      <c r="HS4" s="1704"/>
      <c r="HT4" s="1704"/>
      <c r="HU4" s="1704"/>
      <c r="HV4" s="1704"/>
      <c r="HW4" s="1704"/>
      <c r="HX4" s="1704"/>
      <c r="HY4" s="1704"/>
      <c r="HZ4" s="1704"/>
      <c r="IA4" s="1704"/>
      <c r="IB4" s="2027"/>
      <c r="IC4" s="1702" t="s">
        <v>667</v>
      </c>
      <c r="ID4" s="1704"/>
      <c r="IE4" s="1704"/>
      <c r="IF4" s="1703"/>
      <c r="IG4" s="2309" t="s">
        <v>668</v>
      </c>
      <c r="IH4" s="2310"/>
      <c r="II4" s="2310"/>
      <c r="IJ4" s="2310"/>
      <c r="IK4" s="2310"/>
      <c r="IL4" s="2310"/>
      <c r="IM4" s="2310"/>
      <c r="IN4" s="2310"/>
      <c r="IO4" s="2310"/>
      <c r="IP4" s="2310"/>
      <c r="IQ4" s="2310"/>
      <c r="IR4" s="2311"/>
    </row>
    <row r="5" spans="1:252" ht="12.75" customHeight="1" x14ac:dyDescent="0.15">
      <c r="A5" s="2027"/>
      <c r="B5" s="2300" t="s">
        <v>669</v>
      </c>
      <c r="C5" s="2302"/>
      <c r="D5" s="2300" t="s">
        <v>670</v>
      </c>
      <c r="E5" s="2301"/>
      <c r="F5" s="2301"/>
      <c r="G5" s="2302"/>
      <c r="H5" s="2371" t="s">
        <v>671</v>
      </c>
      <c r="I5" s="2300" t="s">
        <v>672</v>
      </c>
      <c r="J5" s="2301"/>
      <c r="K5" s="2302"/>
      <c r="L5" s="2112" t="s">
        <v>673</v>
      </c>
      <c r="M5" s="2113"/>
      <c r="N5" s="2113"/>
      <c r="O5" s="2116"/>
      <c r="P5" s="2112" t="s">
        <v>674</v>
      </c>
      <c r="Q5" s="2116"/>
      <c r="R5" s="2112" t="s">
        <v>675</v>
      </c>
      <c r="S5" s="2116"/>
      <c r="T5" s="2112" t="s">
        <v>676</v>
      </c>
      <c r="U5" s="2116"/>
      <c r="V5" s="2112" t="s">
        <v>677</v>
      </c>
      <c r="W5" s="2116"/>
      <c r="X5" s="2027"/>
      <c r="Y5" s="2112" t="s">
        <v>678</v>
      </c>
      <c r="Z5" s="2113"/>
      <c r="AA5" s="2113"/>
      <c r="AB5" s="2116"/>
      <c r="AC5" s="2113" t="s">
        <v>679</v>
      </c>
      <c r="AD5" s="2116"/>
      <c r="AE5" s="2112" t="s">
        <v>680</v>
      </c>
      <c r="AF5" s="2113"/>
      <c r="AG5" s="2113"/>
      <c r="AH5" s="2113"/>
      <c r="AI5" s="2112" t="s">
        <v>681</v>
      </c>
      <c r="AJ5" s="2116"/>
      <c r="AK5" s="2112" t="s">
        <v>682</v>
      </c>
      <c r="AL5" s="2116"/>
      <c r="AM5" s="2112" t="s">
        <v>683</v>
      </c>
      <c r="AN5" s="2113"/>
      <c r="AO5" s="2113"/>
      <c r="AP5" s="2116"/>
      <c r="AQ5" s="2112" t="s">
        <v>684</v>
      </c>
      <c r="AR5" s="2116"/>
      <c r="AS5" s="2112" t="s">
        <v>685</v>
      </c>
      <c r="AT5" s="2116"/>
      <c r="AU5" s="2112" t="s">
        <v>686</v>
      </c>
      <c r="AV5" s="2116"/>
      <c r="AW5" s="2027"/>
      <c r="AX5" s="2112" t="s">
        <v>687</v>
      </c>
      <c r="AY5" s="2116"/>
      <c r="AZ5" s="2112" t="s">
        <v>688</v>
      </c>
      <c r="BA5" s="2116"/>
      <c r="BB5" s="2360" t="s">
        <v>689</v>
      </c>
      <c r="BC5" s="2361"/>
      <c r="BD5" s="2112" t="s">
        <v>690</v>
      </c>
      <c r="BE5" s="2116"/>
      <c r="BF5" s="2112" t="s">
        <v>691</v>
      </c>
      <c r="BG5" s="2116"/>
      <c r="BH5" s="2112" t="s">
        <v>692</v>
      </c>
      <c r="BI5" s="2112"/>
      <c r="BJ5" s="2113"/>
      <c r="BK5" s="2116"/>
      <c r="BL5" s="2027"/>
      <c r="BM5" s="2264">
        <f>BI6-(0.01)</f>
        <v>-4.2599999999999945</v>
      </c>
      <c r="BN5" s="2265"/>
      <c r="BO5" s="2265"/>
      <c r="BP5" s="2265"/>
      <c r="BQ5" s="2265"/>
      <c r="BR5" s="2350"/>
      <c r="BS5" s="2264">
        <f>BM5-(0.01)</f>
        <v>-4.2699999999999942</v>
      </c>
      <c r="BT5" s="2265"/>
      <c r="BU5" s="2265"/>
      <c r="BV5" s="2265"/>
      <c r="BW5" s="899"/>
      <c r="BX5" s="899"/>
      <c r="BY5" s="2264">
        <f>BS5-(0.01)</f>
        <v>-4.279999999999994</v>
      </c>
      <c r="BZ5" s="2265"/>
      <c r="CA5" s="2350"/>
      <c r="CB5" s="2027"/>
      <c r="CC5" s="2307">
        <f>BY5-(0.01)</f>
        <v>-4.2899999999999938</v>
      </c>
      <c r="CD5" s="2314"/>
      <c r="CE5" s="2314"/>
      <c r="CF5" s="2308"/>
      <c r="CG5" s="2266">
        <f>CC5-(0.01)</f>
        <v>-4.2999999999999936</v>
      </c>
      <c r="CH5" s="2351"/>
      <c r="CI5" s="2314">
        <f>CG5-(0.01)</f>
        <v>-4.3099999999999934</v>
      </c>
      <c r="CJ5" s="2308"/>
      <c r="CK5" s="2307">
        <f>CI5-(0.01)</f>
        <v>-4.3199999999999932</v>
      </c>
      <c r="CL5" s="2314"/>
      <c r="CM5" s="2307">
        <f>CK5-(0.01)</f>
        <v>-4.329999999999993</v>
      </c>
      <c r="CN5" s="2314"/>
      <c r="CO5" s="1698"/>
      <c r="CP5" s="2307">
        <f>CM5-(0.01)</f>
        <v>-4.3399999999999928</v>
      </c>
      <c r="CQ5" s="2314"/>
      <c r="CR5" s="2314"/>
      <c r="CS5" s="1699"/>
      <c r="CT5" s="2027"/>
      <c r="CU5" s="2307">
        <f>CP5-(0.01)</f>
        <v>-4.3499999999999925</v>
      </c>
      <c r="CV5" s="2308"/>
      <c r="CW5" s="2307">
        <f>CU5-(0.01)</f>
        <v>-4.3599999999999923</v>
      </c>
      <c r="CX5" s="2308"/>
      <c r="CY5" s="2352">
        <f>CW5-(0.01)</f>
        <v>-4.3699999999999921</v>
      </c>
      <c r="CZ5" s="2352"/>
      <c r="DA5" s="2352"/>
      <c r="DB5" s="2333"/>
      <c r="DC5" s="1705">
        <f>CY5-(0.01)</f>
        <v>-4.3799999999999919</v>
      </c>
      <c r="DD5" s="2332">
        <f>DC5-(0.01)</f>
        <v>-4.3899999999999917</v>
      </c>
      <c r="DE5" s="2352"/>
      <c r="DF5" s="2307">
        <f>DD5-(0.01)</f>
        <v>-4.3999999999999915</v>
      </c>
      <c r="DG5" s="2308"/>
      <c r="DH5" s="2307">
        <f>DF5-(0.01)</f>
        <v>-4.4099999999999913</v>
      </c>
      <c r="DI5" s="2314"/>
      <c r="DJ5" s="1698"/>
      <c r="DK5" s="1699"/>
      <c r="DL5" s="2307">
        <f>DH5-(0.01)</f>
        <v>-4.419999999999991</v>
      </c>
      <c r="DM5" s="2308"/>
      <c r="DN5" s="2332">
        <f>DL5-(0.01)</f>
        <v>-4.4299999999999908</v>
      </c>
      <c r="DO5" s="2352"/>
      <c r="DP5" s="1697"/>
      <c r="DQ5" s="1697"/>
      <c r="DR5" s="2027"/>
      <c r="DS5" s="2332">
        <f>DN5-(0.01)</f>
        <v>-4.4399999999999906</v>
      </c>
      <c r="DT5" s="2333"/>
      <c r="DU5" s="2112" t="s">
        <v>693</v>
      </c>
      <c r="DV5" s="2113"/>
      <c r="DW5" s="2113"/>
      <c r="DX5" s="2116"/>
      <c r="DY5" s="2112" t="s">
        <v>694</v>
      </c>
      <c r="DZ5" s="2116"/>
      <c r="EA5" s="2112" t="s">
        <v>695</v>
      </c>
      <c r="EB5" s="2113"/>
      <c r="EC5" s="2113"/>
      <c r="ED5" s="2116"/>
      <c r="EE5" s="2112" t="s">
        <v>696</v>
      </c>
      <c r="EF5" s="2116"/>
      <c r="EG5" s="2112" t="s">
        <v>697</v>
      </c>
      <c r="EH5" s="2116"/>
      <c r="EI5" s="2112" t="s">
        <v>698</v>
      </c>
      <c r="EJ5" s="2116"/>
      <c r="EK5" s="2112" t="s">
        <v>699</v>
      </c>
      <c r="EL5" s="2116"/>
      <c r="EM5" s="2112" t="s">
        <v>700</v>
      </c>
      <c r="EN5" s="2116"/>
      <c r="EO5" s="2027"/>
      <c r="EP5" s="2112" t="s">
        <v>701</v>
      </c>
      <c r="EQ5" s="2116"/>
      <c r="ER5" s="2112" t="s">
        <v>702</v>
      </c>
      <c r="ES5" s="2116"/>
      <c r="ET5" s="2112" t="s">
        <v>703</v>
      </c>
      <c r="EU5" s="2116"/>
      <c r="EV5" s="2112" t="s">
        <v>704</v>
      </c>
      <c r="EW5" s="2116"/>
      <c r="EX5" s="2112" t="s">
        <v>705</v>
      </c>
      <c r="EY5" s="2113"/>
      <c r="EZ5" s="2113"/>
      <c r="FA5" s="2116"/>
      <c r="FB5" s="2358" t="s">
        <v>706</v>
      </c>
      <c r="FC5" s="2359"/>
      <c r="FD5" s="2113" t="s">
        <v>707</v>
      </c>
      <c r="FE5" s="2116"/>
      <c r="FF5" s="2112" t="s">
        <v>708</v>
      </c>
      <c r="FG5" s="2116"/>
      <c r="FH5" s="2353" t="s">
        <v>709</v>
      </c>
      <c r="FI5" s="2354"/>
      <c r="FJ5" s="2027"/>
      <c r="FK5" s="2112" t="s">
        <v>710</v>
      </c>
      <c r="FL5" s="2116"/>
      <c r="FM5" s="2112" t="s">
        <v>711</v>
      </c>
      <c r="FN5" s="2116"/>
      <c r="FO5" s="2112" t="s">
        <v>712</v>
      </c>
      <c r="FP5" s="2116"/>
      <c r="FQ5" s="2112" t="s">
        <v>713</v>
      </c>
      <c r="FR5" s="2116"/>
      <c r="FS5" s="2112" t="s">
        <v>714</v>
      </c>
      <c r="FT5" s="2116"/>
      <c r="FU5" s="2112" t="s">
        <v>715</v>
      </c>
      <c r="FV5" s="2113"/>
      <c r="FW5" s="2113"/>
      <c r="FX5" s="2116"/>
      <c r="FY5" s="2112" t="s">
        <v>716</v>
      </c>
      <c r="FZ5" s="2116"/>
      <c r="GA5" s="2115" t="s">
        <v>717</v>
      </c>
      <c r="GB5" s="2115" t="s">
        <v>718</v>
      </c>
      <c r="GC5" s="2115" t="s">
        <v>719</v>
      </c>
      <c r="GD5" s="2115" t="s">
        <v>720</v>
      </c>
      <c r="GE5" s="2027"/>
      <c r="GF5" s="2115" t="s">
        <v>721</v>
      </c>
      <c r="GG5" s="2115" t="s">
        <v>722</v>
      </c>
      <c r="GH5" s="2314">
        <f>GG4-(0.01)</f>
        <v>-4.749999999999984</v>
      </c>
      <c r="GI5" s="2308"/>
      <c r="GJ5" s="2307">
        <f>GH5-(0.01)</f>
        <v>-4.7599999999999838</v>
      </c>
      <c r="GK5" s="2308"/>
      <c r="GL5" s="2307">
        <f>GJ5-(0.01)</f>
        <v>-4.7699999999999836</v>
      </c>
      <c r="GM5" s="2308"/>
      <c r="GN5" s="2307">
        <f>GL5-(0.01)</f>
        <v>-4.7799999999999834</v>
      </c>
      <c r="GO5" s="2308"/>
      <c r="GP5" s="2307">
        <f>GN5-(0.01)</f>
        <v>-4.7899999999999832</v>
      </c>
      <c r="GQ5" s="2314"/>
      <c r="GR5" s="2307">
        <f>GP5-(0.01)</f>
        <v>-4.7999999999999829</v>
      </c>
      <c r="GS5" s="2308"/>
      <c r="GT5" s="2027"/>
      <c r="GU5" s="2307">
        <f>GR5-(0.01)</f>
        <v>-4.8099999999999827</v>
      </c>
      <c r="GV5" s="2308"/>
      <c r="GW5" s="2307">
        <f>GU5-(0.01)</f>
        <v>-4.8199999999999825</v>
      </c>
      <c r="GX5" s="2308"/>
      <c r="GY5" s="2307">
        <f>GW5-(0.01)</f>
        <v>-4.8299999999999823</v>
      </c>
      <c r="GZ5" s="2308"/>
      <c r="HA5" s="2307">
        <f>GY5-(0.01)</f>
        <v>-4.8399999999999821</v>
      </c>
      <c r="HB5" s="2314"/>
      <c r="HC5" s="1698"/>
      <c r="HD5" s="1698"/>
      <c r="HE5" s="2307">
        <f>HA5-(0.01)</f>
        <v>-4.8499999999999819</v>
      </c>
      <c r="HF5" s="2308"/>
      <c r="HG5" s="2307">
        <f>HE5-(0.01)</f>
        <v>-4.8599999999999817</v>
      </c>
      <c r="HH5" s="2314"/>
      <c r="HI5" s="2314"/>
      <c r="HJ5" s="2308"/>
      <c r="HK5" s="2314">
        <f>HG5-(0.01)</f>
        <v>-4.8699999999999815</v>
      </c>
      <c r="HL5" s="2308"/>
      <c r="HM5" s="2027"/>
      <c r="HN5" s="1700">
        <f>HK5-(0.01)</f>
        <v>-4.8799999999999812</v>
      </c>
      <c r="HO5" s="2307">
        <f>HN5-(0.01)</f>
        <v>-4.889999999999981</v>
      </c>
      <c r="HP5" s="2314"/>
      <c r="HQ5" s="2307">
        <f>HO5-(0.01)</f>
        <v>-4.8999999999999808</v>
      </c>
      <c r="HR5" s="2314"/>
      <c r="HS5" s="2314"/>
      <c r="HT5" s="2308"/>
      <c r="HU5" s="1700">
        <f>HQ5-(0.01)</f>
        <v>-4.9099999999999806</v>
      </c>
      <c r="HV5" s="2307">
        <f>HU5-(0.01)</f>
        <v>-4.9199999999999804</v>
      </c>
      <c r="HW5" s="2314"/>
      <c r="HX5" s="1698"/>
      <c r="HY5" s="1698"/>
      <c r="HZ5" s="2307">
        <f>HV5-(0.01)</f>
        <v>-4.9299999999999802</v>
      </c>
      <c r="IA5" s="2308"/>
      <c r="IB5" s="2027"/>
      <c r="IC5" s="2314">
        <f>HZ5-(0.01)</f>
        <v>-4.93999999999998</v>
      </c>
      <c r="ID5" s="2314"/>
      <c r="IE5" s="1698"/>
      <c r="IF5" s="1698"/>
      <c r="IG5" s="2307">
        <f>IC5-(0.01)</f>
        <v>-4.9499999999999797</v>
      </c>
      <c r="IH5" s="2314"/>
      <c r="II5" s="2314"/>
      <c r="IJ5" s="2308"/>
      <c r="IK5" s="2307">
        <f>IG5-(0.01)</f>
        <v>-4.9599999999999795</v>
      </c>
      <c r="IL5" s="2314"/>
      <c r="IM5" s="2307">
        <f>IK5-(0.01)</f>
        <v>-4.9699999999999793</v>
      </c>
      <c r="IN5" s="2314"/>
      <c r="IO5" s="1698"/>
      <c r="IP5" s="1698"/>
      <c r="IQ5" s="2307">
        <f>IM5-(0.01)</f>
        <v>-4.9799999999999791</v>
      </c>
      <c r="IR5" s="2308"/>
    </row>
    <row r="6" spans="1:252" ht="12.75" customHeight="1" x14ac:dyDescent="0.15">
      <c r="A6" s="2027"/>
      <c r="B6" s="2300"/>
      <c r="C6" s="2302"/>
      <c r="D6" s="2300"/>
      <c r="E6" s="2301"/>
      <c r="F6" s="2301"/>
      <c r="G6" s="2302"/>
      <c r="H6" s="2371"/>
      <c r="I6" s="2300"/>
      <c r="J6" s="2301"/>
      <c r="K6" s="2302"/>
      <c r="L6" s="2112"/>
      <c r="M6" s="2113"/>
      <c r="N6" s="2113"/>
      <c r="O6" s="2116"/>
      <c r="P6" s="2112"/>
      <c r="Q6" s="2116"/>
      <c r="R6" s="2112"/>
      <c r="S6" s="2116"/>
      <c r="T6" s="2112"/>
      <c r="U6" s="2116"/>
      <c r="V6" s="2112"/>
      <c r="W6" s="2116"/>
      <c r="X6" s="2027"/>
      <c r="Y6" s="2113"/>
      <c r="Z6" s="2113"/>
      <c r="AA6" s="2113"/>
      <c r="AB6" s="2116"/>
      <c r="AC6" s="2113"/>
      <c r="AD6" s="2116"/>
      <c r="AE6" s="2112"/>
      <c r="AF6" s="2113"/>
      <c r="AG6" s="2113"/>
      <c r="AH6" s="2113"/>
      <c r="AI6" s="2112"/>
      <c r="AJ6" s="2116"/>
      <c r="AK6" s="2112"/>
      <c r="AL6" s="2116"/>
      <c r="AM6" s="2112"/>
      <c r="AN6" s="2113"/>
      <c r="AO6" s="2113"/>
      <c r="AP6" s="2116"/>
      <c r="AQ6" s="2112"/>
      <c r="AR6" s="2116"/>
      <c r="AS6" s="2112"/>
      <c r="AT6" s="2116"/>
      <c r="AU6" s="2112"/>
      <c r="AV6" s="2116"/>
      <c r="AW6" s="2027"/>
      <c r="AX6" s="2112"/>
      <c r="AY6" s="2116"/>
      <c r="AZ6" s="2112"/>
      <c r="BA6" s="2116"/>
      <c r="BB6" s="559"/>
      <c r="BC6" s="477"/>
      <c r="BD6" s="2112"/>
      <c r="BE6" s="2116"/>
      <c r="BF6" s="2112"/>
      <c r="BG6" s="2116"/>
      <c r="BH6" s="2115"/>
      <c r="BI6" s="1696">
        <f>BH4-(0.01)</f>
        <v>-4.2499999999999947</v>
      </c>
      <c r="BJ6" s="1616"/>
      <c r="BK6" s="1706"/>
      <c r="BL6" s="2027"/>
      <c r="BM6" s="2112" t="s">
        <v>723</v>
      </c>
      <c r="BN6" s="2113"/>
      <c r="BO6" s="2113"/>
      <c r="BP6" s="2113"/>
      <c r="BQ6" s="2113"/>
      <c r="BR6" s="2116"/>
      <c r="BS6" s="2112" t="s">
        <v>724</v>
      </c>
      <c r="BT6" s="2113"/>
      <c r="BU6" s="2113"/>
      <c r="BV6" s="2113"/>
      <c r="BW6" s="2113"/>
      <c r="BX6" s="2116"/>
      <c r="BY6" s="2112" t="s">
        <v>725</v>
      </c>
      <c r="BZ6" s="2113"/>
      <c r="CA6" s="2116"/>
      <c r="CB6" s="2027"/>
      <c r="CC6" s="2112" t="s">
        <v>726</v>
      </c>
      <c r="CD6" s="2113"/>
      <c r="CE6" s="2113"/>
      <c r="CF6" s="2116"/>
      <c r="CG6" s="2112" t="s">
        <v>727</v>
      </c>
      <c r="CH6" s="2116"/>
      <c r="CI6" s="2112" t="s">
        <v>728</v>
      </c>
      <c r="CJ6" s="2116"/>
      <c r="CK6" s="2113" t="s">
        <v>729</v>
      </c>
      <c r="CL6" s="2116"/>
      <c r="CM6" s="2113" t="s">
        <v>730</v>
      </c>
      <c r="CN6" s="2113"/>
      <c r="CO6" s="2116"/>
      <c r="CP6" s="2112" t="s">
        <v>731</v>
      </c>
      <c r="CQ6" s="2113"/>
      <c r="CR6" s="2113"/>
      <c r="CS6" s="2116"/>
      <c r="CT6" s="2027"/>
      <c r="CU6" s="623" t="s">
        <v>732</v>
      </c>
      <c r="CV6" s="1081"/>
      <c r="CW6" s="2112" t="s">
        <v>733</v>
      </c>
      <c r="CX6" s="2116"/>
      <c r="CY6" s="2113" t="s">
        <v>734</v>
      </c>
      <c r="CZ6" s="2113"/>
      <c r="DA6" s="2113"/>
      <c r="DB6" s="2116"/>
      <c r="DC6" s="2115" t="s">
        <v>735</v>
      </c>
      <c r="DD6" s="2113" t="s">
        <v>736</v>
      </c>
      <c r="DE6" s="2116"/>
      <c r="DF6" s="2113" t="s">
        <v>737</v>
      </c>
      <c r="DG6" s="2113"/>
      <c r="DH6" s="2112" t="s">
        <v>738</v>
      </c>
      <c r="DI6" s="2113"/>
      <c r="DJ6" s="2113"/>
      <c r="DK6" s="2116"/>
      <c r="DL6" s="2112" t="s">
        <v>739</v>
      </c>
      <c r="DM6" s="2116"/>
      <c r="DN6" s="2112" t="s">
        <v>740</v>
      </c>
      <c r="DO6" s="2113"/>
      <c r="DP6" s="2113"/>
      <c r="DQ6" s="2116"/>
      <c r="DR6" s="2027"/>
      <c r="DS6" s="2112" t="s">
        <v>741</v>
      </c>
      <c r="DT6" s="2116"/>
      <c r="DU6" s="2112"/>
      <c r="DV6" s="2113"/>
      <c r="DW6" s="2113"/>
      <c r="DX6" s="2116"/>
      <c r="DY6" s="2112"/>
      <c r="DZ6" s="2116"/>
      <c r="EA6" s="2112"/>
      <c r="EB6" s="2113"/>
      <c r="EC6" s="2113"/>
      <c r="ED6" s="2116"/>
      <c r="EE6" s="2112"/>
      <c r="EF6" s="2116"/>
      <c r="EG6" s="2112"/>
      <c r="EH6" s="2116"/>
      <c r="EI6" s="2112"/>
      <c r="EJ6" s="2116"/>
      <c r="EK6" s="2112"/>
      <c r="EL6" s="2116"/>
      <c r="EM6" s="2112"/>
      <c r="EN6" s="2116"/>
      <c r="EO6" s="2027"/>
      <c r="EP6" s="2112"/>
      <c r="EQ6" s="2116"/>
      <c r="ER6" s="2112"/>
      <c r="ES6" s="2116"/>
      <c r="ET6" s="2112"/>
      <c r="EU6" s="2116"/>
      <c r="EV6" s="2112"/>
      <c r="EW6" s="2116"/>
      <c r="EX6" s="2112"/>
      <c r="EY6" s="2113"/>
      <c r="EZ6" s="2113"/>
      <c r="FA6" s="2116"/>
      <c r="FB6" s="2358"/>
      <c r="FC6" s="2359"/>
      <c r="FD6" s="2113"/>
      <c r="FE6" s="2116"/>
      <c r="FF6" s="2112"/>
      <c r="FG6" s="2116"/>
      <c r="FH6" s="2353"/>
      <c r="FI6" s="2354"/>
      <c r="FJ6" s="2027"/>
      <c r="FK6" s="2112"/>
      <c r="FL6" s="2116"/>
      <c r="FM6" s="2112"/>
      <c r="FN6" s="2116"/>
      <c r="FO6" s="2112"/>
      <c r="FP6" s="2116"/>
      <c r="FQ6" s="2112"/>
      <c r="FR6" s="2116"/>
      <c r="FS6" s="2112"/>
      <c r="FT6" s="2116"/>
      <c r="FU6" s="2112"/>
      <c r="FV6" s="2113"/>
      <c r="FW6" s="2113"/>
      <c r="FX6" s="2116"/>
      <c r="FY6" s="2112"/>
      <c r="FZ6" s="2116"/>
      <c r="GA6" s="2115"/>
      <c r="GB6" s="2115"/>
      <c r="GC6" s="2115"/>
      <c r="GD6" s="2115"/>
      <c r="GE6" s="2027"/>
      <c r="GF6" s="2115"/>
      <c r="GG6" s="2115"/>
      <c r="GH6" s="2112" t="s">
        <v>742</v>
      </c>
      <c r="GI6" s="2116"/>
      <c r="GJ6" s="2112" t="s">
        <v>743</v>
      </c>
      <c r="GK6" s="2116"/>
      <c r="GL6" s="2112" t="s">
        <v>744</v>
      </c>
      <c r="GM6" s="2116"/>
      <c r="GN6" s="2112" t="s">
        <v>745</v>
      </c>
      <c r="GO6" s="2116"/>
      <c r="GP6" s="2112" t="s">
        <v>746</v>
      </c>
      <c r="GQ6" s="2116"/>
      <c r="GR6" s="2112" t="s">
        <v>747</v>
      </c>
      <c r="GS6" s="2116"/>
      <c r="GT6" s="2027"/>
      <c r="GU6" s="2112" t="s">
        <v>748</v>
      </c>
      <c r="GV6" s="2116"/>
      <c r="GW6" s="2112" t="s">
        <v>749</v>
      </c>
      <c r="GX6" s="2116"/>
      <c r="GY6" s="2113" t="s">
        <v>750</v>
      </c>
      <c r="GZ6" s="2116"/>
      <c r="HA6" s="2113" t="s">
        <v>751</v>
      </c>
      <c r="HB6" s="2113"/>
      <c r="HC6" s="2113"/>
      <c r="HD6" s="2116"/>
      <c r="HE6" s="2112" t="s">
        <v>679</v>
      </c>
      <c r="HF6" s="2116"/>
      <c r="HG6" s="2112" t="s">
        <v>752</v>
      </c>
      <c r="HH6" s="2113"/>
      <c r="HI6" s="2113"/>
      <c r="HJ6" s="2116"/>
      <c r="HK6" s="2315" t="s">
        <v>753</v>
      </c>
      <c r="HL6" s="2316"/>
      <c r="HM6" s="2027"/>
      <c r="HN6" s="2112" t="s">
        <v>754</v>
      </c>
      <c r="HO6" s="2112" t="s">
        <v>755</v>
      </c>
      <c r="HP6" s="2116"/>
      <c r="HQ6" s="2112" t="s">
        <v>756</v>
      </c>
      <c r="HR6" s="2113"/>
      <c r="HS6" s="2113"/>
      <c r="HT6" s="2116"/>
      <c r="HU6" s="2115" t="s">
        <v>757</v>
      </c>
      <c r="HV6" s="2112" t="s">
        <v>758</v>
      </c>
      <c r="HW6" s="2113"/>
      <c r="HX6" s="2113"/>
      <c r="HY6" s="2116"/>
      <c r="HZ6" s="2112" t="s">
        <v>759</v>
      </c>
      <c r="IA6" s="2116"/>
      <c r="IB6" s="2027"/>
      <c r="IC6" s="2112" t="s">
        <v>760</v>
      </c>
      <c r="ID6" s="2113"/>
      <c r="IE6" s="2113"/>
      <c r="IF6" s="2116"/>
      <c r="IG6" s="2112" t="s">
        <v>761</v>
      </c>
      <c r="IH6" s="2113"/>
      <c r="II6" s="2113"/>
      <c r="IJ6" s="2116"/>
      <c r="IK6" s="2113" t="s">
        <v>679</v>
      </c>
      <c r="IL6" s="2116"/>
      <c r="IM6" s="2112" t="s">
        <v>762</v>
      </c>
      <c r="IN6" s="2113"/>
      <c r="IO6" s="2113"/>
      <c r="IP6" s="2116"/>
      <c r="IQ6" s="2112" t="s">
        <v>763</v>
      </c>
      <c r="IR6" s="2116"/>
    </row>
    <row r="7" spans="1:252" ht="12.75" customHeight="1" x14ac:dyDescent="0.15">
      <c r="A7" s="2027"/>
      <c r="B7" s="2300"/>
      <c r="C7" s="2302"/>
      <c r="D7" s="2300"/>
      <c r="E7" s="2301"/>
      <c r="F7" s="2301"/>
      <c r="G7" s="2302"/>
      <c r="H7" s="2371"/>
      <c r="I7" s="2300"/>
      <c r="J7" s="2301"/>
      <c r="K7" s="2302"/>
      <c r="L7" s="2112"/>
      <c r="M7" s="2113"/>
      <c r="N7" s="2113"/>
      <c r="O7" s="2116"/>
      <c r="P7" s="2112"/>
      <c r="Q7" s="2116"/>
      <c r="R7" s="2112"/>
      <c r="S7" s="2116"/>
      <c r="T7" s="2112"/>
      <c r="U7" s="2116"/>
      <c r="V7" s="2112"/>
      <c r="W7" s="2116"/>
      <c r="X7" s="2027"/>
      <c r="Y7" s="2113"/>
      <c r="Z7" s="2113"/>
      <c r="AA7" s="2113"/>
      <c r="AB7" s="2116"/>
      <c r="AC7" s="2113"/>
      <c r="AD7" s="2116"/>
      <c r="AE7" s="2112"/>
      <c r="AF7" s="2113"/>
      <c r="AG7" s="2113"/>
      <c r="AH7" s="2113"/>
      <c r="AI7" s="2112"/>
      <c r="AJ7" s="2116"/>
      <c r="AK7" s="2112"/>
      <c r="AL7" s="2116"/>
      <c r="AM7" s="2112"/>
      <c r="AN7" s="2113"/>
      <c r="AO7" s="2113"/>
      <c r="AP7" s="2116"/>
      <c r="AQ7" s="2112"/>
      <c r="AR7" s="2116"/>
      <c r="AS7" s="2112"/>
      <c r="AT7" s="2116"/>
      <c r="AU7" s="2112"/>
      <c r="AV7" s="2116"/>
      <c r="AW7" s="2027"/>
      <c r="AX7" s="2112"/>
      <c r="AY7" s="2116"/>
      <c r="AZ7" s="2112"/>
      <c r="BA7" s="2116"/>
      <c r="BB7" s="1707">
        <v>1</v>
      </c>
      <c r="BC7" s="1111" t="s">
        <v>764</v>
      </c>
      <c r="BD7" s="2112"/>
      <c r="BE7" s="2116"/>
      <c r="BF7" s="2112"/>
      <c r="BG7" s="2116"/>
      <c r="BH7" s="2115"/>
      <c r="BI7" s="2112" t="s">
        <v>765</v>
      </c>
      <c r="BJ7" s="2113"/>
      <c r="BK7" s="2116"/>
      <c r="BL7" s="2027"/>
      <c r="BM7" s="2112"/>
      <c r="BN7" s="2113"/>
      <c r="BO7" s="2113"/>
      <c r="BP7" s="2113"/>
      <c r="BQ7" s="2113"/>
      <c r="BR7" s="2116"/>
      <c r="BS7" s="1303"/>
      <c r="BT7" s="1553"/>
      <c r="BU7" s="1553"/>
      <c r="BV7" s="1553"/>
      <c r="BW7" s="1553"/>
      <c r="BX7" s="1553"/>
      <c r="BY7" s="2112"/>
      <c r="BZ7" s="2113"/>
      <c r="CA7" s="2116"/>
      <c r="CB7" s="2027"/>
      <c r="CC7" s="2112"/>
      <c r="CD7" s="2113"/>
      <c r="CE7" s="2113"/>
      <c r="CF7" s="2116"/>
      <c r="CG7" s="2112"/>
      <c r="CH7" s="2116"/>
      <c r="CI7" s="2112"/>
      <c r="CJ7" s="2116"/>
      <c r="CK7" s="2113"/>
      <c r="CL7" s="2116"/>
      <c r="CM7" s="2113"/>
      <c r="CN7" s="2113"/>
      <c r="CO7" s="2116"/>
      <c r="CP7" s="2112"/>
      <c r="CQ7" s="2113"/>
      <c r="CR7" s="2113"/>
      <c r="CS7" s="2116"/>
      <c r="CT7" s="2027"/>
      <c r="CU7" s="1303"/>
      <c r="CV7" s="1081"/>
      <c r="CW7" s="2112"/>
      <c r="CX7" s="2116"/>
      <c r="CY7" s="2113"/>
      <c r="CZ7" s="2113"/>
      <c r="DA7" s="2113"/>
      <c r="DB7" s="2116"/>
      <c r="DC7" s="2115"/>
      <c r="DD7" s="2113"/>
      <c r="DE7" s="2116"/>
      <c r="DF7" s="2113"/>
      <c r="DG7" s="2113"/>
      <c r="DH7" s="2112"/>
      <c r="DI7" s="2113"/>
      <c r="DJ7" s="2113"/>
      <c r="DK7" s="2116"/>
      <c r="DL7" s="2112"/>
      <c r="DM7" s="2116"/>
      <c r="DN7" s="2112"/>
      <c r="DO7" s="2113"/>
      <c r="DP7" s="2113"/>
      <c r="DQ7" s="2116"/>
      <c r="DR7" s="2027"/>
      <c r="DS7" s="2112"/>
      <c r="DT7" s="2116"/>
      <c r="DU7" s="2112"/>
      <c r="DV7" s="2113"/>
      <c r="DW7" s="2113"/>
      <c r="DX7" s="2116"/>
      <c r="DY7" s="2112"/>
      <c r="DZ7" s="2116"/>
      <c r="EA7" s="2112"/>
      <c r="EB7" s="2113"/>
      <c r="EC7" s="2113"/>
      <c r="ED7" s="2116"/>
      <c r="EE7" s="2112"/>
      <c r="EF7" s="2116"/>
      <c r="EG7" s="2112"/>
      <c r="EH7" s="2116"/>
      <c r="EI7" s="2112"/>
      <c r="EJ7" s="2116"/>
      <c r="EK7" s="2112"/>
      <c r="EL7" s="2116"/>
      <c r="EM7" s="2112"/>
      <c r="EN7" s="2116"/>
      <c r="EO7" s="2027"/>
      <c r="EP7" s="2112"/>
      <c r="EQ7" s="2116"/>
      <c r="ER7" s="2112"/>
      <c r="ES7" s="2116"/>
      <c r="ET7" s="2112"/>
      <c r="EU7" s="2116"/>
      <c r="EV7" s="2112"/>
      <c r="EW7" s="2116"/>
      <c r="EX7" s="2112"/>
      <c r="EY7" s="2113"/>
      <c r="EZ7" s="2113"/>
      <c r="FA7" s="2116"/>
      <c r="FB7" s="2358"/>
      <c r="FC7" s="2359"/>
      <c r="FD7" s="2113"/>
      <c r="FE7" s="2116"/>
      <c r="FF7" s="2112"/>
      <c r="FG7" s="2116"/>
      <c r="FH7" s="2353"/>
      <c r="FI7" s="2354"/>
      <c r="FJ7" s="2027"/>
      <c r="FK7" s="2112"/>
      <c r="FL7" s="2116"/>
      <c r="FM7" s="2112"/>
      <c r="FN7" s="2116"/>
      <c r="FO7" s="2112"/>
      <c r="FP7" s="2116"/>
      <c r="FQ7" s="2112"/>
      <c r="FR7" s="2116"/>
      <c r="FS7" s="2112"/>
      <c r="FT7" s="2116"/>
      <c r="FU7" s="2112"/>
      <c r="FV7" s="2113"/>
      <c r="FW7" s="2113"/>
      <c r="FX7" s="2116"/>
      <c r="FY7" s="2112"/>
      <c r="FZ7" s="2116"/>
      <c r="GA7" s="2115"/>
      <c r="GB7" s="2115"/>
      <c r="GC7" s="2115"/>
      <c r="GD7" s="2115"/>
      <c r="GE7" s="2027"/>
      <c r="GF7" s="2115"/>
      <c r="GG7" s="2115"/>
      <c r="GH7" s="2112"/>
      <c r="GI7" s="2116"/>
      <c r="GJ7" s="2112"/>
      <c r="GK7" s="2116"/>
      <c r="GL7" s="2112"/>
      <c r="GM7" s="2116"/>
      <c r="GN7" s="2112"/>
      <c r="GO7" s="2116"/>
      <c r="GP7" s="2112"/>
      <c r="GQ7" s="2116"/>
      <c r="GR7" s="2112"/>
      <c r="GS7" s="2116"/>
      <c r="GT7" s="2027"/>
      <c r="GU7" s="2112"/>
      <c r="GV7" s="2116"/>
      <c r="GW7" s="2112"/>
      <c r="GX7" s="2116"/>
      <c r="GY7" s="2113"/>
      <c r="GZ7" s="2116"/>
      <c r="HA7" s="2113"/>
      <c r="HB7" s="2113"/>
      <c r="HC7" s="2113"/>
      <c r="HD7" s="2116"/>
      <c r="HE7" s="2112"/>
      <c r="HF7" s="2116"/>
      <c r="HG7" s="2112"/>
      <c r="HH7" s="2113"/>
      <c r="HI7" s="2113"/>
      <c r="HJ7" s="2116"/>
      <c r="HK7" s="625"/>
      <c r="HL7" s="626"/>
      <c r="HM7" s="2027"/>
      <c r="HN7" s="2112"/>
      <c r="HO7" s="2112"/>
      <c r="HP7" s="2116"/>
      <c r="HQ7" s="2112"/>
      <c r="HR7" s="2113"/>
      <c r="HS7" s="2113"/>
      <c r="HT7" s="2116"/>
      <c r="HU7" s="2115"/>
      <c r="HV7" s="2112"/>
      <c r="HW7" s="2113"/>
      <c r="HX7" s="2113"/>
      <c r="HY7" s="2116"/>
      <c r="HZ7" s="2112"/>
      <c r="IA7" s="2116"/>
      <c r="IB7" s="2027"/>
      <c r="IC7" s="2112"/>
      <c r="ID7" s="2113"/>
      <c r="IE7" s="2113"/>
      <c r="IF7" s="2116"/>
      <c r="IG7" s="2112"/>
      <c r="IH7" s="2113"/>
      <c r="II7" s="2113"/>
      <c r="IJ7" s="2116"/>
      <c r="IK7" s="2113"/>
      <c r="IL7" s="2116"/>
      <c r="IM7" s="2112"/>
      <c r="IN7" s="2113"/>
      <c r="IO7" s="2113"/>
      <c r="IP7" s="2116"/>
      <c r="IQ7" s="2112"/>
      <c r="IR7" s="2116"/>
    </row>
    <row r="8" spans="1:252" ht="12.75" customHeight="1" x14ac:dyDescent="0.15">
      <c r="A8" s="2027"/>
      <c r="B8" s="2300"/>
      <c r="C8" s="2302"/>
      <c r="D8" s="1566"/>
      <c r="E8" s="576"/>
      <c r="F8" s="576"/>
      <c r="G8" s="1311"/>
      <c r="H8" s="2371"/>
      <c r="I8" s="2300"/>
      <c r="J8" s="2301"/>
      <c r="K8" s="2302"/>
      <c r="L8" s="2112"/>
      <c r="M8" s="2113"/>
      <c r="N8" s="2113"/>
      <c r="O8" s="2116"/>
      <c r="P8" s="2112"/>
      <c r="Q8" s="2116"/>
      <c r="R8" s="576"/>
      <c r="S8" s="576"/>
      <c r="T8" s="2112"/>
      <c r="U8" s="2116"/>
      <c r="V8" s="2112"/>
      <c r="W8" s="2116"/>
      <c r="X8" s="2027"/>
      <c r="Y8" s="2113"/>
      <c r="Z8" s="2113"/>
      <c r="AA8" s="2113"/>
      <c r="AB8" s="2116"/>
      <c r="AC8" s="2113"/>
      <c r="AD8" s="2116"/>
      <c r="AE8" s="2112"/>
      <c r="AF8" s="2113"/>
      <c r="AG8" s="2113"/>
      <c r="AH8" s="2113"/>
      <c r="AI8" s="1708">
        <v>1</v>
      </c>
      <c r="AJ8" s="1709" t="s">
        <v>766</v>
      </c>
      <c r="AK8" s="2112"/>
      <c r="AL8" s="2116"/>
      <c r="AM8" s="2112"/>
      <c r="AN8" s="2113"/>
      <c r="AO8" s="2113"/>
      <c r="AP8" s="2116"/>
      <c r="AQ8" s="2112"/>
      <c r="AR8" s="2116"/>
      <c r="AS8" s="2112"/>
      <c r="AT8" s="2116"/>
      <c r="AU8" s="2112"/>
      <c r="AV8" s="2116"/>
      <c r="AW8" s="2027"/>
      <c r="AX8" s="2112"/>
      <c r="AY8" s="2116"/>
      <c r="AZ8" s="2112"/>
      <c r="BA8" s="2116"/>
      <c r="BB8" s="1707">
        <v>2</v>
      </c>
      <c r="BC8" s="1111" t="s">
        <v>767</v>
      </c>
      <c r="BD8" s="2112"/>
      <c r="BE8" s="2116"/>
      <c r="BF8" s="2112"/>
      <c r="BG8" s="2116"/>
      <c r="BH8" s="2115"/>
      <c r="BI8" s="2112"/>
      <c r="BJ8" s="2113"/>
      <c r="BK8" s="2116"/>
      <c r="BL8" s="2027"/>
      <c r="BM8" s="1710">
        <v>1</v>
      </c>
      <c r="BN8" s="623" t="s">
        <v>768</v>
      </c>
      <c r="BO8" s="625"/>
      <c r="BP8" s="625"/>
      <c r="BQ8" s="625"/>
      <c r="BR8" s="626"/>
      <c r="BS8" s="1303"/>
      <c r="BT8" s="1553"/>
      <c r="BU8" s="1553"/>
      <c r="BV8" s="1553"/>
      <c r="BW8" s="1553"/>
      <c r="BX8" s="1553"/>
      <c r="BY8" s="2112"/>
      <c r="BZ8" s="2113"/>
      <c r="CA8" s="2116"/>
      <c r="CB8" s="2027"/>
      <c r="CC8" s="1710">
        <v>1</v>
      </c>
      <c r="CD8" s="623" t="s">
        <v>769</v>
      </c>
      <c r="CE8" s="1710">
        <v>8</v>
      </c>
      <c r="CF8" s="623" t="s">
        <v>770</v>
      </c>
      <c r="CG8" s="2112"/>
      <c r="CH8" s="2116"/>
      <c r="CI8" s="2112"/>
      <c r="CJ8" s="2116"/>
      <c r="CK8" s="2113"/>
      <c r="CL8" s="2116"/>
      <c r="CM8" s="2113"/>
      <c r="CN8" s="2113"/>
      <c r="CO8" s="2116"/>
      <c r="CP8" s="2112"/>
      <c r="CQ8" s="2113"/>
      <c r="CR8" s="2113"/>
      <c r="CS8" s="2116"/>
      <c r="CT8" s="2027"/>
      <c r="CU8" s="1303"/>
      <c r="CV8" s="1081"/>
      <c r="CW8" s="2112"/>
      <c r="CX8" s="2116"/>
      <c r="CY8" s="2113"/>
      <c r="CZ8" s="2113"/>
      <c r="DA8" s="2113"/>
      <c r="DB8" s="2116"/>
      <c r="DC8" s="2115"/>
      <c r="DD8" s="2113"/>
      <c r="DE8" s="2116"/>
      <c r="DF8" s="2113"/>
      <c r="DG8" s="2113"/>
      <c r="DH8" s="2112"/>
      <c r="DI8" s="2113"/>
      <c r="DJ8" s="2113"/>
      <c r="DK8" s="2116"/>
      <c r="DL8" s="2112"/>
      <c r="DM8" s="2116"/>
      <c r="DN8" s="2112"/>
      <c r="DO8" s="2113"/>
      <c r="DP8" s="2113"/>
      <c r="DQ8" s="2116"/>
      <c r="DR8" s="2027"/>
      <c r="DS8" s="1708">
        <v>1</v>
      </c>
      <c r="DT8" s="1111" t="s">
        <v>771</v>
      </c>
      <c r="DU8" s="2112"/>
      <c r="DV8" s="2113"/>
      <c r="DW8" s="2113"/>
      <c r="DX8" s="2116"/>
      <c r="DY8" s="2112"/>
      <c r="DZ8" s="2116"/>
      <c r="EA8" s="2112"/>
      <c r="EB8" s="2113"/>
      <c r="EC8" s="2113"/>
      <c r="ED8" s="2116"/>
      <c r="EE8" s="2112"/>
      <c r="EF8" s="2116"/>
      <c r="EG8" s="2112"/>
      <c r="EH8" s="2116"/>
      <c r="EI8" s="2112"/>
      <c r="EJ8" s="2116"/>
      <c r="EK8" s="2112"/>
      <c r="EL8" s="2116"/>
      <c r="EM8" s="2112"/>
      <c r="EN8" s="2116"/>
      <c r="EO8" s="2027"/>
      <c r="EP8" s="2112"/>
      <c r="EQ8" s="2116"/>
      <c r="ER8" s="2112"/>
      <c r="ES8" s="2116"/>
      <c r="ET8" s="2112"/>
      <c r="EU8" s="2116"/>
      <c r="EV8" s="2112"/>
      <c r="EW8" s="2116"/>
      <c r="EX8" s="2112"/>
      <c r="EY8" s="2113"/>
      <c r="EZ8" s="2113"/>
      <c r="FA8" s="2116"/>
      <c r="FB8" s="2358"/>
      <c r="FC8" s="2359"/>
      <c r="FD8" s="2113"/>
      <c r="FE8" s="2116"/>
      <c r="FF8" s="2112"/>
      <c r="FG8" s="2116"/>
      <c r="FH8" s="2353"/>
      <c r="FI8" s="2354"/>
      <c r="FJ8" s="2027"/>
      <c r="FK8" s="2112"/>
      <c r="FL8" s="2116"/>
      <c r="FM8" s="624"/>
      <c r="FN8" s="626"/>
      <c r="FO8" s="2112"/>
      <c r="FP8" s="2116"/>
      <c r="FQ8" s="2112"/>
      <c r="FR8" s="2116"/>
      <c r="FS8" s="2112"/>
      <c r="FT8" s="2116"/>
      <c r="FU8" s="2112"/>
      <c r="FV8" s="2113"/>
      <c r="FW8" s="2113"/>
      <c r="FX8" s="2116"/>
      <c r="FY8" s="624"/>
      <c r="FZ8" s="626"/>
      <c r="GA8" s="2115"/>
      <c r="GB8" s="2115"/>
      <c r="GC8" s="2115"/>
      <c r="GD8" s="2115"/>
      <c r="GE8" s="2027"/>
      <c r="GF8" s="2115"/>
      <c r="GG8" s="2115"/>
      <c r="GH8" s="624"/>
      <c r="GI8" s="626"/>
      <c r="GJ8" s="2112"/>
      <c r="GK8" s="2116"/>
      <c r="GL8" s="2112"/>
      <c r="GM8" s="2116"/>
      <c r="GN8" s="2112"/>
      <c r="GO8" s="2116"/>
      <c r="GP8" s="2112"/>
      <c r="GQ8" s="2116"/>
      <c r="GR8" s="2112"/>
      <c r="GS8" s="2116"/>
      <c r="GT8" s="2027"/>
      <c r="GU8" s="2112"/>
      <c r="GV8" s="2116"/>
      <c r="GW8" s="2112"/>
      <c r="GX8" s="2116"/>
      <c r="GY8" s="2113"/>
      <c r="GZ8" s="2116"/>
      <c r="HA8" s="2113"/>
      <c r="HB8" s="2113"/>
      <c r="HC8" s="2113"/>
      <c r="HD8" s="2116"/>
      <c r="HE8" s="2112"/>
      <c r="HF8" s="2116"/>
      <c r="HG8" s="2112"/>
      <c r="HH8" s="2113"/>
      <c r="HI8" s="2113"/>
      <c r="HJ8" s="2116"/>
      <c r="HK8" s="1707">
        <v>1</v>
      </c>
      <c r="HL8" s="1111" t="s">
        <v>764</v>
      </c>
      <c r="HM8" s="2027"/>
      <c r="HN8" s="2112"/>
      <c r="HO8" s="2112"/>
      <c r="HP8" s="2116"/>
      <c r="HQ8" s="2112"/>
      <c r="HR8" s="2113"/>
      <c r="HS8" s="2113"/>
      <c r="HT8" s="2116"/>
      <c r="HU8" s="2115"/>
      <c r="HV8" s="1710">
        <v>1</v>
      </c>
      <c r="HW8" s="623" t="s">
        <v>769</v>
      </c>
      <c r="HX8" s="1710">
        <v>11</v>
      </c>
      <c r="HY8" s="1111" t="s">
        <v>772</v>
      </c>
      <c r="HZ8" s="2112"/>
      <c r="IA8" s="2116"/>
      <c r="IB8" s="2027"/>
      <c r="IC8" s="2112"/>
      <c r="ID8" s="2113"/>
      <c r="IE8" s="2113"/>
      <c r="IF8" s="2116"/>
      <c r="IG8" s="2112"/>
      <c r="IH8" s="2113"/>
      <c r="II8" s="2113"/>
      <c r="IJ8" s="2116"/>
      <c r="IK8" s="2113"/>
      <c r="IL8" s="2116"/>
      <c r="IM8" s="2112"/>
      <c r="IN8" s="2113"/>
      <c r="IO8" s="2113"/>
      <c r="IP8" s="2116"/>
      <c r="IQ8" s="624"/>
      <c r="IR8" s="626"/>
    </row>
    <row r="9" spans="1:252" ht="12.75" customHeight="1" x14ac:dyDescent="0.15">
      <c r="A9" s="2027"/>
      <c r="B9" s="2300"/>
      <c r="C9" s="2302"/>
      <c r="D9" s="1566"/>
      <c r="E9" s="576"/>
      <c r="F9" s="576"/>
      <c r="G9" s="1311"/>
      <c r="H9" s="1301"/>
      <c r="I9" s="2374" t="s">
        <v>773</v>
      </c>
      <c r="J9" s="2375"/>
      <c r="K9" s="2376"/>
      <c r="L9" s="1710">
        <v>1</v>
      </c>
      <c r="M9" s="623" t="s">
        <v>774</v>
      </c>
      <c r="N9" s="152"/>
      <c r="O9" s="1711"/>
      <c r="P9" s="2112"/>
      <c r="Q9" s="2116"/>
      <c r="R9" s="576"/>
      <c r="S9" s="1311"/>
      <c r="T9" s="2112"/>
      <c r="U9" s="2116"/>
      <c r="V9" s="2112"/>
      <c r="W9" s="2116"/>
      <c r="X9" s="2027"/>
      <c r="Y9" s="576"/>
      <c r="Z9" s="576"/>
      <c r="AA9" s="576"/>
      <c r="AB9" s="1311"/>
      <c r="AC9" s="2113"/>
      <c r="AD9" s="2116"/>
      <c r="AE9" s="2112"/>
      <c r="AF9" s="2113"/>
      <c r="AG9" s="2113"/>
      <c r="AH9" s="2113"/>
      <c r="AI9" s="1708">
        <v>2</v>
      </c>
      <c r="AJ9" s="2357" t="s">
        <v>775</v>
      </c>
      <c r="AK9" s="2112"/>
      <c r="AL9" s="2116"/>
      <c r="AM9" s="624"/>
      <c r="AN9" s="625"/>
      <c r="AO9" s="625"/>
      <c r="AP9" s="625"/>
      <c r="AQ9" s="2112"/>
      <c r="AR9" s="2116"/>
      <c r="AS9" s="2112"/>
      <c r="AT9" s="2116"/>
      <c r="AU9" s="2112"/>
      <c r="AV9" s="2116"/>
      <c r="AW9" s="2027"/>
      <c r="AX9" s="1707"/>
      <c r="AY9" s="1712"/>
      <c r="AZ9" s="2112"/>
      <c r="BA9" s="2116"/>
      <c r="BB9" s="1707">
        <v>3</v>
      </c>
      <c r="BC9" s="1111" t="s">
        <v>776</v>
      </c>
      <c r="BD9" s="2112"/>
      <c r="BE9" s="2116"/>
      <c r="BF9" s="1713">
        <v>1</v>
      </c>
      <c r="BG9" s="939" t="s">
        <v>777</v>
      </c>
      <c r="BH9" s="2115"/>
      <c r="BI9" s="2112"/>
      <c r="BJ9" s="2113"/>
      <c r="BK9" s="2116"/>
      <c r="BL9" s="2027"/>
      <c r="BM9" s="1714">
        <v>2</v>
      </c>
      <c r="BN9" s="623" t="s">
        <v>778</v>
      </c>
      <c r="BO9" s="1566"/>
      <c r="BP9" s="1566"/>
      <c r="BQ9" s="1566"/>
      <c r="BR9" s="1567"/>
      <c r="BS9" s="1710">
        <v>1</v>
      </c>
      <c r="BT9" s="623" t="s">
        <v>779</v>
      </c>
      <c r="BU9" s="363"/>
      <c r="BV9" s="363"/>
      <c r="BW9" s="363"/>
      <c r="BX9" s="477"/>
      <c r="BY9" s="1710">
        <v>1</v>
      </c>
      <c r="BZ9" s="623" t="s">
        <v>491</v>
      </c>
      <c r="CA9" s="1111"/>
      <c r="CB9" s="2027"/>
      <c r="CC9" s="1714">
        <v>2</v>
      </c>
      <c r="CD9" s="623" t="s">
        <v>780</v>
      </c>
      <c r="CE9" s="1710">
        <v>9</v>
      </c>
      <c r="CF9" s="1111" t="s">
        <v>781</v>
      </c>
      <c r="CG9" s="2112"/>
      <c r="CH9" s="2116"/>
      <c r="CI9" s="2112"/>
      <c r="CJ9" s="2116"/>
      <c r="CK9" s="2113"/>
      <c r="CL9" s="2116"/>
      <c r="CM9" s="1553"/>
      <c r="CN9" s="1553"/>
      <c r="CO9" s="1081"/>
      <c r="CP9" s="2112"/>
      <c r="CQ9" s="2113"/>
      <c r="CR9" s="2113"/>
      <c r="CS9" s="2116"/>
      <c r="CT9" s="2027"/>
      <c r="CU9" s="624"/>
      <c r="CV9" s="625"/>
      <c r="CW9" s="1303"/>
      <c r="CX9" s="1081"/>
      <c r="CY9" s="2113"/>
      <c r="CZ9" s="2113"/>
      <c r="DA9" s="2113"/>
      <c r="DB9" s="2116"/>
      <c r="DC9" s="2115"/>
      <c r="DD9" s="2113"/>
      <c r="DE9" s="2116"/>
      <c r="DF9" s="2113"/>
      <c r="DG9" s="2113"/>
      <c r="DH9" s="2112"/>
      <c r="DI9" s="2113"/>
      <c r="DJ9" s="2113"/>
      <c r="DK9" s="2116"/>
      <c r="DL9" s="2112"/>
      <c r="DM9" s="2116"/>
      <c r="DN9" s="2112"/>
      <c r="DO9" s="2113"/>
      <c r="DP9" s="2113"/>
      <c r="DQ9" s="2116"/>
      <c r="DR9" s="2027"/>
      <c r="DS9" s="1708">
        <v>2</v>
      </c>
      <c r="DT9" s="1111" t="s">
        <v>782</v>
      </c>
      <c r="DU9" s="2112"/>
      <c r="DV9" s="2113"/>
      <c r="DW9" s="2113"/>
      <c r="DX9" s="2116"/>
      <c r="DY9" s="2112"/>
      <c r="DZ9" s="2116"/>
      <c r="EA9" s="2112"/>
      <c r="EB9" s="2113"/>
      <c r="EC9" s="2113"/>
      <c r="ED9" s="2116"/>
      <c r="EE9" s="2112"/>
      <c r="EF9" s="2116"/>
      <c r="EG9" s="2112"/>
      <c r="EH9" s="2116"/>
      <c r="EI9" s="2112"/>
      <c r="EJ9" s="2116"/>
      <c r="EK9" s="2112"/>
      <c r="EL9" s="2116"/>
      <c r="EM9" s="2112"/>
      <c r="EN9" s="2116"/>
      <c r="EO9" s="2027"/>
      <c r="EP9" s="625"/>
      <c r="EQ9" s="626"/>
      <c r="ER9" s="625"/>
      <c r="ES9" s="626"/>
      <c r="ET9" s="2112"/>
      <c r="EU9" s="2116"/>
      <c r="EV9" s="1715"/>
      <c r="EW9" s="1716"/>
      <c r="EX9" s="2112"/>
      <c r="EY9" s="2113"/>
      <c r="EZ9" s="2113"/>
      <c r="FA9" s="2116"/>
      <c r="FB9" s="1707"/>
      <c r="FC9" s="1111"/>
      <c r="FD9" s="2113"/>
      <c r="FE9" s="2116"/>
      <c r="FF9" s="625"/>
      <c r="FG9" s="626"/>
      <c r="FH9" s="1708"/>
      <c r="FI9" s="1717"/>
      <c r="FJ9" s="2027"/>
      <c r="FK9" s="624"/>
      <c r="FL9" s="626"/>
      <c r="FM9" s="624"/>
      <c r="FN9" s="626"/>
      <c r="FO9" s="2112"/>
      <c r="FP9" s="2116"/>
      <c r="FQ9" s="2112"/>
      <c r="FR9" s="2116"/>
      <c r="FS9" s="2112"/>
      <c r="FT9" s="2116"/>
      <c r="FU9" s="2112"/>
      <c r="FV9" s="2113"/>
      <c r="FW9" s="2113"/>
      <c r="FX9" s="2116"/>
      <c r="FY9" s="624"/>
      <c r="FZ9" s="626"/>
      <c r="GA9" s="2115"/>
      <c r="GB9" s="2115"/>
      <c r="GC9" s="2115"/>
      <c r="GD9" s="2115"/>
      <c r="GE9" s="2027"/>
      <c r="GF9" s="2115"/>
      <c r="GG9" s="2115"/>
      <c r="GH9" s="1710">
        <v>1</v>
      </c>
      <c r="GI9" s="1111" t="s">
        <v>768</v>
      </c>
      <c r="GJ9" s="2112"/>
      <c r="GK9" s="2116"/>
      <c r="GL9" s="2112"/>
      <c r="GM9" s="2116"/>
      <c r="GN9" s="2112"/>
      <c r="GO9" s="2116"/>
      <c r="GP9" s="2112"/>
      <c r="GQ9" s="2116"/>
      <c r="GR9" s="2112"/>
      <c r="GS9" s="2116"/>
      <c r="GT9" s="2027"/>
      <c r="GU9" s="2112"/>
      <c r="GV9" s="2116"/>
      <c r="GW9" s="2112"/>
      <c r="GX9" s="2116"/>
      <c r="GY9" s="2113"/>
      <c r="GZ9" s="2116"/>
      <c r="HA9" s="2113"/>
      <c r="HB9" s="2113"/>
      <c r="HC9" s="2113"/>
      <c r="HD9" s="2116"/>
      <c r="HE9" s="2112"/>
      <c r="HF9" s="2116"/>
      <c r="HG9" s="2112"/>
      <c r="HH9" s="2113"/>
      <c r="HI9" s="2113"/>
      <c r="HJ9" s="2116"/>
      <c r="HK9" s="1707">
        <v>2</v>
      </c>
      <c r="HL9" s="1111" t="s">
        <v>767</v>
      </c>
      <c r="HM9" s="2027"/>
      <c r="HN9" s="2112"/>
      <c r="HO9" s="2112"/>
      <c r="HP9" s="2116"/>
      <c r="HQ9" s="624"/>
      <c r="HR9" s="625"/>
      <c r="HS9" s="625"/>
      <c r="HT9" s="626"/>
      <c r="HU9" s="2115"/>
      <c r="HV9" s="1714">
        <v>2</v>
      </c>
      <c r="HW9" s="623" t="s">
        <v>780</v>
      </c>
      <c r="HX9" s="1714">
        <v>12</v>
      </c>
      <c r="HY9" s="1111" t="s">
        <v>783</v>
      </c>
      <c r="HZ9" s="2112"/>
      <c r="IA9" s="2116"/>
      <c r="IB9" s="2027"/>
      <c r="IC9" s="1707">
        <v>1</v>
      </c>
      <c r="ID9" s="623" t="s">
        <v>784</v>
      </c>
      <c r="IE9" s="1707">
        <v>10</v>
      </c>
      <c r="IF9" s="623" t="s">
        <v>785</v>
      </c>
      <c r="IG9" s="2112"/>
      <c r="IH9" s="2113"/>
      <c r="II9" s="2113"/>
      <c r="IJ9" s="2116"/>
      <c r="IK9" s="2113"/>
      <c r="IL9" s="2116"/>
      <c r="IM9" s="2112"/>
      <c r="IN9" s="2113"/>
      <c r="IO9" s="2113"/>
      <c r="IP9" s="2116"/>
      <c r="IQ9" s="1708">
        <v>1</v>
      </c>
      <c r="IR9" s="1111" t="s">
        <v>771</v>
      </c>
    </row>
    <row r="10" spans="1:252" ht="12.75" customHeight="1" x14ac:dyDescent="0.15">
      <c r="A10" s="2027"/>
      <c r="B10" s="2300"/>
      <c r="C10" s="2302"/>
      <c r="D10" s="1713">
        <v>1</v>
      </c>
      <c r="E10" s="932" t="s">
        <v>519</v>
      </c>
      <c r="F10" s="932"/>
      <c r="G10" s="1311"/>
      <c r="H10" s="1301"/>
      <c r="I10" s="2374"/>
      <c r="J10" s="2375"/>
      <c r="K10" s="2376"/>
      <c r="L10" s="1714">
        <v>2</v>
      </c>
      <c r="M10" s="623" t="s">
        <v>786</v>
      </c>
      <c r="N10" s="576"/>
      <c r="O10" s="1311"/>
      <c r="P10" s="2112"/>
      <c r="Q10" s="2116"/>
      <c r="R10" s="1715"/>
      <c r="S10" s="1712"/>
      <c r="T10" s="2112"/>
      <c r="U10" s="2116"/>
      <c r="V10" s="2112"/>
      <c r="W10" s="2116"/>
      <c r="X10" s="2027"/>
      <c r="Y10" s="576"/>
      <c r="Z10" s="576"/>
      <c r="AA10" s="576"/>
      <c r="AB10" s="1311"/>
      <c r="AC10" s="2113"/>
      <c r="AD10" s="2116"/>
      <c r="AE10" s="2112"/>
      <c r="AF10" s="2113"/>
      <c r="AG10" s="2113"/>
      <c r="AH10" s="2113"/>
      <c r="AI10" s="1708"/>
      <c r="AJ10" s="2357"/>
      <c r="AK10" s="2112"/>
      <c r="AL10" s="2116"/>
      <c r="AM10" s="576"/>
      <c r="AN10" s="576"/>
      <c r="AO10" s="576"/>
      <c r="AP10" s="576"/>
      <c r="AQ10" s="624"/>
      <c r="AR10" s="626"/>
      <c r="AS10" s="2112"/>
      <c r="AT10" s="2116"/>
      <c r="AU10" s="2112"/>
      <c r="AV10" s="2116"/>
      <c r="AW10" s="2027"/>
      <c r="AX10" s="1708"/>
      <c r="AY10" s="924"/>
      <c r="AZ10" s="2112"/>
      <c r="BA10" s="2116"/>
      <c r="BB10" s="1707">
        <v>4</v>
      </c>
      <c r="BC10" s="1111" t="s">
        <v>787</v>
      </c>
      <c r="BD10" s="2112"/>
      <c r="BE10" s="2116"/>
      <c r="BF10" s="1713">
        <v>2</v>
      </c>
      <c r="BG10" s="939" t="s">
        <v>788</v>
      </c>
      <c r="BH10" s="2115"/>
      <c r="BI10" s="2112"/>
      <c r="BJ10" s="2113"/>
      <c r="BK10" s="2116"/>
      <c r="BL10" s="2027"/>
      <c r="BM10" s="1710">
        <v>3</v>
      </c>
      <c r="BN10" s="623" t="s">
        <v>789</v>
      </c>
      <c r="BO10" s="363"/>
      <c r="BP10" s="363"/>
      <c r="BQ10" s="363"/>
      <c r="BR10" s="477"/>
      <c r="BS10" s="1714">
        <v>2</v>
      </c>
      <c r="BT10" s="623" t="s">
        <v>790</v>
      </c>
      <c r="BU10" s="576"/>
      <c r="BV10" s="576"/>
      <c r="BW10" s="576"/>
      <c r="BX10" s="1311"/>
      <c r="BY10" s="1714">
        <v>2</v>
      </c>
      <c r="BZ10" s="623" t="s">
        <v>791</v>
      </c>
      <c r="CA10" s="1111"/>
      <c r="CB10" s="2027"/>
      <c r="CC10" s="1710">
        <v>3</v>
      </c>
      <c r="CD10" s="623" t="s">
        <v>792</v>
      </c>
      <c r="CE10" s="1714">
        <v>10</v>
      </c>
      <c r="CF10" s="1111" t="s">
        <v>793</v>
      </c>
      <c r="CG10" s="2112"/>
      <c r="CH10" s="2116"/>
      <c r="CI10" s="2112"/>
      <c r="CJ10" s="2116"/>
      <c r="CK10" s="2113"/>
      <c r="CL10" s="2116"/>
      <c r="CM10" s="623"/>
      <c r="CN10" s="623"/>
      <c r="CO10" s="477"/>
      <c r="CP10" s="2112"/>
      <c r="CQ10" s="2113"/>
      <c r="CR10" s="2113"/>
      <c r="CS10" s="2116"/>
      <c r="CT10" s="2027"/>
      <c r="CU10" s="1708"/>
      <c r="CV10" s="1709"/>
      <c r="CW10" s="1303"/>
      <c r="CX10" s="1081"/>
      <c r="CY10" s="2113"/>
      <c r="CZ10" s="2113"/>
      <c r="DA10" s="2113"/>
      <c r="DB10" s="2116"/>
      <c r="DC10" s="2115"/>
      <c r="DD10" s="2113"/>
      <c r="DE10" s="2116"/>
      <c r="DF10" s="2113"/>
      <c r="DG10" s="2113"/>
      <c r="DH10" s="1715"/>
      <c r="DI10" s="1716"/>
      <c r="DJ10" s="1716"/>
      <c r="DK10" s="1712"/>
      <c r="DL10" s="1303"/>
      <c r="DM10" s="1081"/>
      <c r="DN10" s="1707"/>
      <c r="DO10" s="623"/>
      <c r="DP10" s="623"/>
      <c r="DQ10" s="1111"/>
      <c r="DR10" s="2027"/>
      <c r="DS10" s="1708">
        <v>3</v>
      </c>
      <c r="DT10" s="1111" t="s">
        <v>794</v>
      </c>
      <c r="DU10" s="2112"/>
      <c r="DV10" s="2113"/>
      <c r="DW10" s="2113"/>
      <c r="DX10" s="2116"/>
      <c r="DY10" s="2112"/>
      <c r="DZ10" s="2116"/>
      <c r="EA10" s="2112"/>
      <c r="EB10" s="2113"/>
      <c r="EC10" s="2113"/>
      <c r="ED10" s="2116"/>
      <c r="EE10" s="2112"/>
      <c r="EF10" s="2116"/>
      <c r="EG10" s="2112"/>
      <c r="EH10" s="2116"/>
      <c r="EI10" s="2112"/>
      <c r="EJ10" s="2116"/>
      <c r="EK10" s="1708"/>
      <c r="EL10" s="924"/>
      <c r="EM10" s="1708"/>
      <c r="EN10" s="924"/>
      <c r="EO10" s="2027"/>
      <c r="EP10" s="625"/>
      <c r="EQ10" s="626"/>
      <c r="ER10" s="1718"/>
      <c r="ES10" s="908"/>
      <c r="ET10" s="1708"/>
      <c r="EU10" s="924"/>
      <c r="EV10" s="1110"/>
      <c r="EW10" s="623"/>
      <c r="EX10" s="1708"/>
      <c r="EY10" s="625"/>
      <c r="EZ10" s="625"/>
      <c r="FA10" s="626"/>
      <c r="FB10" s="1707"/>
      <c r="FC10" s="1111"/>
      <c r="FD10" s="2113"/>
      <c r="FE10" s="2116"/>
      <c r="FF10" s="1710">
        <v>1</v>
      </c>
      <c r="FG10" s="1111" t="s">
        <v>491</v>
      </c>
      <c r="FH10" s="1719">
        <v>1</v>
      </c>
      <c r="FI10" s="1111" t="s">
        <v>795</v>
      </c>
      <c r="FJ10" s="2027"/>
      <c r="FK10" s="1708"/>
      <c r="FL10" s="924"/>
      <c r="FM10" s="1708"/>
      <c r="FN10" s="924"/>
      <c r="FO10" s="2112"/>
      <c r="FP10" s="2116"/>
      <c r="FQ10" s="2112"/>
      <c r="FR10" s="2116"/>
      <c r="FS10" s="2112"/>
      <c r="FT10" s="2116"/>
      <c r="FU10" s="1110"/>
      <c r="FV10" s="623"/>
      <c r="FW10" s="623"/>
      <c r="FX10" s="623"/>
      <c r="FY10" s="1708"/>
      <c r="FZ10" s="626"/>
      <c r="GA10" s="2115"/>
      <c r="GB10" s="2115"/>
      <c r="GC10" s="2115"/>
      <c r="GD10" s="1720"/>
      <c r="GE10" s="2027"/>
      <c r="GF10" s="2115"/>
      <c r="GG10" s="1720"/>
      <c r="GH10" s="1714">
        <v>2</v>
      </c>
      <c r="GI10" s="1111" t="s">
        <v>778</v>
      </c>
      <c r="GJ10" s="1710">
        <v>1</v>
      </c>
      <c r="GK10" s="1111" t="s">
        <v>779</v>
      </c>
      <c r="GL10" s="1710">
        <v>1</v>
      </c>
      <c r="GM10" s="1111" t="s">
        <v>491</v>
      </c>
      <c r="GN10" s="1710">
        <v>1</v>
      </c>
      <c r="GO10" s="2116" t="s">
        <v>795</v>
      </c>
      <c r="GP10" s="1721">
        <v>1</v>
      </c>
      <c r="GQ10" s="1111" t="s">
        <v>796</v>
      </c>
      <c r="GR10" s="2112"/>
      <c r="GS10" s="2116"/>
      <c r="GT10" s="2027"/>
      <c r="GU10" s="2112"/>
      <c r="GV10" s="2116"/>
      <c r="GW10" s="2112"/>
      <c r="GX10" s="2116"/>
      <c r="GY10" s="2113"/>
      <c r="GZ10" s="2116"/>
      <c r="HA10" s="2113"/>
      <c r="HB10" s="2113"/>
      <c r="HC10" s="2113"/>
      <c r="HD10" s="2116"/>
      <c r="HE10" s="2112"/>
      <c r="HF10" s="2116"/>
      <c r="HG10" s="2112"/>
      <c r="HH10" s="2113"/>
      <c r="HI10" s="2113"/>
      <c r="HJ10" s="2116"/>
      <c r="HK10" s="1707">
        <v>3</v>
      </c>
      <c r="HL10" s="1111" t="s">
        <v>776</v>
      </c>
      <c r="HM10" s="2027"/>
      <c r="HN10" s="2112"/>
      <c r="HO10" s="624"/>
      <c r="HP10" s="625"/>
      <c r="HQ10" s="624"/>
      <c r="HR10" s="625"/>
      <c r="HS10" s="625"/>
      <c r="HT10" s="626"/>
      <c r="HU10" s="2115"/>
      <c r="HV10" s="1710">
        <v>3</v>
      </c>
      <c r="HW10" s="623" t="s">
        <v>792</v>
      </c>
      <c r="HX10" s="1710">
        <v>13</v>
      </c>
      <c r="HY10" s="1111" t="s">
        <v>781</v>
      </c>
      <c r="HZ10" s="2112"/>
      <c r="IA10" s="2116"/>
      <c r="IB10" s="2027"/>
      <c r="IC10" s="1707">
        <v>2</v>
      </c>
      <c r="ID10" s="2113" t="s">
        <v>797</v>
      </c>
      <c r="IE10" s="1707">
        <v>11</v>
      </c>
      <c r="IF10" s="1111" t="s">
        <v>798</v>
      </c>
      <c r="IG10" s="2112"/>
      <c r="IH10" s="2113"/>
      <c r="II10" s="2113"/>
      <c r="IJ10" s="2116"/>
      <c r="IK10" s="2113"/>
      <c r="IL10" s="2116"/>
      <c r="IM10" s="2112"/>
      <c r="IN10" s="2113"/>
      <c r="IO10" s="2113"/>
      <c r="IP10" s="2116"/>
      <c r="IQ10" s="1708">
        <v>2</v>
      </c>
      <c r="IR10" s="1111" t="s">
        <v>782</v>
      </c>
    </row>
    <row r="11" spans="1:252" ht="12.75" customHeight="1" x14ac:dyDescent="0.15">
      <c r="A11" s="2027"/>
      <c r="B11" s="2300"/>
      <c r="C11" s="2302"/>
      <c r="D11" s="1713">
        <v>2</v>
      </c>
      <c r="E11" s="932" t="s">
        <v>531</v>
      </c>
      <c r="F11" s="933" t="s">
        <v>84</v>
      </c>
      <c r="G11" s="1722">
        <f>-(I4)</f>
        <v>4.0399999999999991</v>
      </c>
      <c r="H11" s="1723"/>
      <c r="I11" s="2374"/>
      <c r="J11" s="2375"/>
      <c r="K11" s="2376"/>
      <c r="L11" s="1710">
        <v>3</v>
      </c>
      <c r="M11" s="623" t="s">
        <v>799</v>
      </c>
      <c r="N11" s="576"/>
      <c r="O11" s="1311"/>
      <c r="P11" s="1724"/>
      <c r="Q11" s="477"/>
      <c r="R11" s="1715"/>
      <c r="S11" s="1712"/>
      <c r="T11" s="1725"/>
      <c r="U11" s="1726"/>
      <c r="V11" s="2112"/>
      <c r="W11" s="2116"/>
      <c r="X11" s="2027"/>
      <c r="Y11" s="625"/>
      <c r="Z11" s="625"/>
      <c r="AA11" s="625"/>
      <c r="AB11" s="625"/>
      <c r="AC11" s="624"/>
      <c r="AD11" s="625"/>
      <c r="AE11" s="624"/>
      <c r="AF11" s="625"/>
      <c r="AG11" s="625"/>
      <c r="AH11" s="625"/>
      <c r="AI11" s="1708">
        <v>3</v>
      </c>
      <c r="AJ11" s="1717" t="s">
        <v>800</v>
      </c>
      <c r="AK11" s="2112"/>
      <c r="AL11" s="2116"/>
      <c r="AM11" s="576"/>
      <c r="AN11" s="576"/>
      <c r="AO11" s="576"/>
      <c r="AP11" s="576"/>
      <c r="AQ11" s="1110"/>
      <c r="AR11" s="1111"/>
      <c r="AS11" s="2112"/>
      <c r="AT11" s="2116"/>
      <c r="AU11" s="2112"/>
      <c r="AV11" s="2116"/>
      <c r="AW11" s="2027"/>
      <c r="AX11" s="1708"/>
      <c r="AY11" s="924"/>
      <c r="AZ11" s="2112"/>
      <c r="BA11" s="2116"/>
      <c r="BB11" s="1707">
        <v>5</v>
      </c>
      <c r="BC11" s="2116" t="s">
        <v>801</v>
      </c>
      <c r="BD11" s="2112"/>
      <c r="BE11" s="2116"/>
      <c r="BF11" s="624"/>
      <c r="BG11" s="626"/>
      <c r="BH11" s="2115"/>
      <c r="BI11" s="1727"/>
      <c r="BJ11" s="1377"/>
      <c r="BK11" s="1722"/>
      <c r="BL11" s="2027"/>
      <c r="BM11" s="1714">
        <v>4</v>
      </c>
      <c r="BN11" s="623" t="s">
        <v>802</v>
      </c>
      <c r="BO11" s="576"/>
      <c r="BP11" s="576"/>
      <c r="BQ11" s="576"/>
      <c r="BR11" s="1311"/>
      <c r="BS11" s="1710">
        <v>3</v>
      </c>
      <c r="BT11" s="623" t="s">
        <v>549</v>
      </c>
      <c r="BU11" s="576"/>
      <c r="BV11" s="576"/>
      <c r="BW11" s="576"/>
      <c r="BX11" s="1311"/>
      <c r="BY11" s="1710">
        <v>3</v>
      </c>
      <c r="BZ11" s="623" t="s">
        <v>803</v>
      </c>
      <c r="CA11" s="1111"/>
      <c r="CB11" s="2027"/>
      <c r="CC11" s="1714">
        <v>4</v>
      </c>
      <c r="CD11" s="623" t="s">
        <v>804</v>
      </c>
      <c r="CE11" s="1710">
        <v>11</v>
      </c>
      <c r="CF11" s="1111" t="s">
        <v>805</v>
      </c>
      <c r="CG11" s="1728"/>
      <c r="CH11" s="1726"/>
      <c r="CI11" s="2112"/>
      <c r="CJ11" s="2116"/>
      <c r="CK11" s="623"/>
      <c r="CL11" s="1111"/>
      <c r="CM11" s="623"/>
      <c r="CN11" s="623"/>
      <c r="CO11" s="477"/>
      <c r="CP11" s="2112"/>
      <c r="CQ11" s="2113"/>
      <c r="CR11" s="2113"/>
      <c r="CS11" s="2116"/>
      <c r="CT11" s="2027"/>
      <c r="CU11" s="1708"/>
      <c r="CV11" s="1717"/>
      <c r="CW11" s="1708"/>
      <c r="CX11" s="924"/>
      <c r="CY11" s="2113"/>
      <c r="CZ11" s="2113"/>
      <c r="DA11" s="2113"/>
      <c r="DB11" s="2116"/>
      <c r="DC11" s="1729"/>
      <c r="DD11" s="1718"/>
      <c r="DE11" s="924"/>
      <c r="DF11" s="2113"/>
      <c r="DG11" s="2113"/>
      <c r="DH11" s="1110"/>
      <c r="DI11" s="623"/>
      <c r="DJ11" s="623"/>
      <c r="DK11" s="1111"/>
      <c r="DL11" s="1708">
        <v>1</v>
      </c>
      <c r="DM11" s="2116" t="s">
        <v>806</v>
      </c>
      <c r="DN11" s="1707"/>
      <c r="DO11" s="623"/>
      <c r="DP11" s="623"/>
      <c r="DQ11" s="1111"/>
      <c r="DR11" s="2027"/>
      <c r="DS11" s="1708">
        <v>4</v>
      </c>
      <c r="DT11" s="1111" t="s">
        <v>807</v>
      </c>
      <c r="DU11" s="2112"/>
      <c r="DV11" s="2113"/>
      <c r="DW11" s="2113"/>
      <c r="DX11" s="2116"/>
      <c r="DY11" s="1110"/>
      <c r="DZ11" s="1111"/>
      <c r="EA11" s="623"/>
      <c r="EB11" s="623"/>
      <c r="EC11" s="623"/>
      <c r="ED11" s="623"/>
      <c r="EE11" s="2112"/>
      <c r="EF11" s="2116"/>
      <c r="EG11" s="623"/>
      <c r="EH11" s="1111"/>
      <c r="EI11" s="623"/>
      <c r="EJ11" s="1111"/>
      <c r="EK11" s="623"/>
      <c r="EL11" s="1111"/>
      <c r="EM11" s="1110"/>
      <c r="EN11" s="1111"/>
      <c r="EO11" s="2027"/>
      <c r="EP11" s="623"/>
      <c r="EQ11" s="1111"/>
      <c r="ER11" s="623"/>
      <c r="ES11" s="1111"/>
      <c r="ET11" s="623"/>
      <c r="EU11" s="1111"/>
      <c r="EV11" s="623"/>
      <c r="EW11" s="1111"/>
      <c r="EX11" s="623"/>
      <c r="EY11" s="623"/>
      <c r="EZ11" s="623"/>
      <c r="FA11" s="1111"/>
      <c r="FB11" s="623"/>
      <c r="FC11" s="1111"/>
      <c r="FD11" s="2113"/>
      <c r="FE11" s="2116"/>
      <c r="FF11" s="1714">
        <v>2</v>
      </c>
      <c r="FG11" s="1111" t="s">
        <v>791</v>
      </c>
      <c r="FH11" s="1730">
        <v>2</v>
      </c>
      <c r="FI11" s="1111" t="s">
        <v>808</v>
      </c>
      <c r="FJ11" s="2027"/>
      <c r="FK11" s="1721">
        <v>1</v>
      </c>
      <c r="FL11" s="1111" t="s">
        <v>796</v>
      </c>
      <c r="FM11" s="1721">
        <v>1</v>
      </c>
      <c r="FN11" s="1111" t="s">
        <v>809</v>
      </c>
      <c r="FO11" s="2112"/>
      <c r="FP11" s="2116"/>
      <c r="FQ11" s="2112"/>
      <c r="FR11" s="2116"/>
      <c r="FS11" s="623"/>
      <c r="FT11" s="1111"/>
      <c r="FU11" s="623"/>
      <c r="FV11" s="623"/>
      <c r="FW11" s="623"/>
      <c r="FX11" s="623"/>
      <c r="FY11" s="1731">
        <v>1</v>
      </c>
      <c r="FZ11" s="1732" t="s">
        <v>519</v>
      </c>
      <c r="GA11" s="2115"/>
      <c r="GB11" s="1729"/>
      <c r="GC11" s="1733"/>
      <c r="GD11" s="1733"/>
      <c r="GE11" s="2027"/>
      <c r="GF11" s="1733"/>
      <c r="GG11" s="1733"/>
      <c r="GH11" s="1710">
        <v>3</v>
      </c>
      <c r="GI11" s="1111" t="s">
        <v>789</v>
      </c>
      <c r="GJ11" s="1714">
        <v>2</v>
      </c>
      <c r="GK11" s="1111" t="s">
        <v>790</v>
      </c>
      <c r="GL11" s="1714">
        <v>2</v>
      </c>
      <c r="GM11" s="1111" t="s">
        <v>791</v>
      </c>
      <c r="GN11" s="623"/>
      <c r="GO11" s="2116"/>
      <c r="GP11" s="1707">
        <v>2</v>
      </c>
      <c r="GQ11" s="1111" t="s">
        <v>810</v>
      </c>
      <c r="GR11" s="2112"/>
      <c r="GS11" s="2116"/>
      <c r="GT11" s="2027"/>
      <c r="GU11" s="2112"/>
      <c r="GV11" s="2116"/>
      <c r="GW11" s="2112"/>
      <c r="GX11" s="2116"/>
      <c r="GY11" s="1710"/>
      <c r="GZ11" s="1111"/>
      <c r="HA11" s="2113"/>
      <c r="HB11" s="2113"/>
      <c r="HC11" s="2113"/>
      <c r="HD11" s="2116"/>
      <c r="HE11" s="1708"/>
      <c r="HF11" s="924"/>
      <c r="HG11" s="625"/>
      <c r="HH11" s="625"/>
      <c r="HI11" s="625"/>
      <c r="HJ11" s="626"/>
      <c r="HK11" s="1707">
        <v>4</v>
      </c>
      <c r="HL11" s="1111" t="s">
        <v>787</v>
      </c>
      <c r="HM11" s="2027"/>
      <c r="HN11" s="2112"/>
      <c r="HO11" s="1110"/>
      <c r="HP11" s="623"/>
      <c r="HQ11" s="1708"/>
      <c r="HR11" s="625"/>
      <c r="HS11" s="625"/>
      <c r="HT11" s="626"/>
      <c r="HU11" s="2115"/>
      <c r="HV11" s="1714">
        <v>4</v>
      </c>
      <c r="HW11" s="623" t="s">
        <v>811</v>
      </c>
      <c r="HX11" s="1710">
        <v>14</v>
      </c>
      <c r="HY11" s="1111" t="s">
        <v>793</v>
      </c>
      <c r="HZ11" s="2112"/>
      <c r="IA11" s="2116"/>
      <c r="IB11" s="2027"/>
      <c r="IC11" s="623"/>
      <c r="ID11" s="2113"/>
      <c r="IE11" s="1707">
        <v>12</v>
      </c>
      <c r="IF11" s="2116" t="s">
        <v>812</v>
      </c>
      <c r="IG11" s="2112"/>
      <c r="IH11" s="2113"/>
      <c r="II11" s="2113"/>
      <c r="IJ11" s="2116"/>
      <c r="IK11" s="2113" t="s">
        <v>813</v>
      </c>
      <c r="IL11" s="2116"/>
      <c r="IM11" s="1708"/>
      <c r="IN11" s="625"/>
      <c r="IO11" s="625"/>
      <c r="IP11" s="626"/>
      <c r="IQ11" s="1708">
        <v>3</v>
      </c>
      <c r="IR11" s="1111" t="s">
        <v>794</v>
      </c>
    </row>
    <row r="12" spans="1:252" ht="12.75" customHeight="1" x14ac:dyDescent="0.15">
      <c r="A12" s="2027"/>
      <c r="B12" s="559"/>
      <c r="C12" s="477"/>
      <c r="D12" s="1566"/>
      <c r="E12" s="576"/>
      <c r="F12" s="576"/>
      <c r="G12" s="1311"/>
      <c r="H12" s="1301"/>
      <c r="I12" s="1693"/>
      <c r="J12" s="1734"/>
      <c r="K12" s="1735"/>
      <c r="L12" s="1714">
        <v>4</v>
      </c>
      <c r="M12" s="623" t="s">
        <v>814</v>
      </c>
      <c r="N12" s="363"/>
      <c r="O12" s="477"/>
      <c r="P12" s="559"/>
      <c r="Q12" s="477"/>
      <c r="R12" s="1715"/>
      <c r="S12" s="1712"/>
      <c r="T12" s="1725"/>
      <c r="U12" s="1726"/>
      <c r="V12" s="2112"/>
      <c r="W12" s="2116"/>
      <c r="X12" s="2027"/>
      <c r="Y12" s="625"/>
      <c r="Z12" s="625"/>
      <c r="AA12" s="625"/>
      <c r="AB12" s="625"/>
      <c r="AC12" s="2112" t="s">
        <v>815</v>
      </c>
      <c r="AD12" s="2116"/>
      <c r="AE12" s="624"/>
      <c r="AF12" s="625"/>
      <c r="AG12" s="625"/>
      <c r="AH12" s="625"/>
      <c r="AI12" s="1708">
        <v>4</v>
      </c>
      <c r="AJ12" s="1709" t="s">
        <v>816</v>
      </c>
      <c r="AK12" s="1736"/>
      <c r="AL12" s="1572"/>
      <c r="AM12" s="625"/>
      <c r="AN12" s="623"/>
      <c r="AO12" s="623"/>
      <c r="AP12" s="623"/>
      <c r="AQ12" s="1110"/>
      <c r="AR12" s="1111"/>
      <c r="AS12" s="576"/>
      <c r="AT12" s="576"/>
      <c r="AU12" s="2112"/>
      <c r="AV12" s="2116"/>
      <c r="AW12" s="2027"/>
      <c r="AX12" s="1707"/>
      <c r="AY12" s="1712"/>
      <c r="AZ12" s="2112"/>
      <c r="BA12" s="2116"/>
      <c r="BB12" s="576"/>
      <c r="BC12" s="2116"/>
      <c r="BD12" s="2112"/>
      <c r="BE12" s="2116"/>
      <c r="BF12" s="2112" t="s">
        <v>817</v>
      </c>
      <c r="BG12" s="2116"/>
      <c r="BH12" s="1566"/>
      <c r="BI12" s="1724"/>
      <c r="BJ12" s="576"/>
      <c r="BK12" s="1311"/>
      <c r="BL12" s="2027"/>
      <c r="BM12" s="1710">
        <v>5</v>
      </c>
      <c r="BN12" s="623" t="s">
        <v>818</v>
      </c>
      <c r="BO12" s="1737"/>
      <c r="BP12" s="1737"/>
      <c r="BQ12" s="1737"/>
      <c r="BR12" s="1738"/>
      <c r="BS12" s="1714">
        <v>4</v>
      </c>
      <c r="BT12" s="623" t="s">
        <v>819</v>
      </c>
      <c r="BU12" s="363"/>
      <c r="BV12" s="363"/>
      <c r="BW12" s="363"/>
      <c r="BX12" s="477"/>
      <c r="BY12" s="1714">
        <v>4</v>
      </c>
      <c r="BZ12" s="623" t="s">
        <v>820</v>
      </c>
      <c r="CA12" s="1111"/>
      <c r="CB12" s="2027"/>
      <c r="CC12" s="1710">
        <v>5</v>
      </c>
      <c r="CD12" s="623" t="s">
        <v>821</v>
      </c>
      <c r="CE12" s="1714">
        <v>12</v>
      </c>
      <c r="CF12" s="1111" t="s">
        <v>822</v>
      </c>
      <c r="CG12" s="623"/>
      <c r="CH12" s="1111"/>
      <c r="CI12" s="2112"/>
      <c r="CJ12" s="2116"/>
      <c r="CK12" s="623"/>
      <c r="CL12" s="1111"/>
      <c r="CM12" s="623"/>
      <c r="CN12" s="623"/>
      <c r="CO12" s="1111"/>
      <c r="CP12" s="2112"/>
      <c r="CQ12" s="2113"/>
      <c r="CR12" s="2113"/>
      <c r="CS12" s="2116"/>
      <c r="CT12" s="2027"/>
      <c r="CU12" s="1708"/>
      <c r="CV12" s="1717"/>
      <c r="CW12" s="623"/>
      <c r="CX12" s="1111"/>
      <c r="CY12" s="2113"/>
      <c r="CZ12" s="2113"/>
      <c r="DA12" s="2113"/>
      <c r="DB12" s="2116"/>
      <c r="DC12" s="1158"/>
      <c r="DD12" s="623"/>
      <c r="DE12" s="1111"/>
      <c r="DF12" s="2113"/>
      <c r="DG12" s="2113"/>
      <c r="DH12" s="1110"/>
      <c r="DI12" s="623"/>
      <c r="DJ12" s="623"/>
      <c r="DK12" s="1111"/>
      <c r="DL12" s="623"/>
      <c r="DM12" s="2116"/>
      <c r="DN12" s="1719">
        <v>1</v>
      </c>
      <c r="DO12" s="363" t="s">
        <v>519</v>
      </c>
      <c r="DP12" s="1423" t="s">
        <v>84</v>
      </c>
      <c r="DQ12" s="1739">
        <f>DU4</f>
        <v>-4.4499999999999904</v>
      </c>
      <c r="DR12" s="2027"/>
      <c r="DS12" s="1708">
        <v>5</v>
      </c>
      <c r="DT12" s="1111" t="s">
        <v>823</v>
      </c>
      <c r="DU12" s="623"/>
      <c r="DV12" s="623"/>
      <c r="DW12" s="623"/>
      <c r="DX12" s="1111"/>
      <c r="DY12" s="1710"/>
      <c r="DZ12" s="477"/>
      <c r="EA12" s="1710">
        <v>1</v>
      </c>
      <c r="EB12" s="363" t="s">
        <v>519</v>
      </c>
      <c r="EC12" s="363"/>
      <c r="ED12" s="477"/>
      <c r="EE12" s="2112"/>
      <c r="EF12" s="2116"/>
      <c r="EG12" s="1721">
        <v>1</v>
      </c>
      <c r="EH12" s="1732" t="s">
        <v>519</v>
      </c>
      <c r="EI12" s="1721">
        <v>1</v>
      </c>
      <c r="EJ12" s="1732" t="s">
        <v>519</v>
      </c>
      <c r="EK12" s="1721">
        <v>1</v>
      </c>
      <c r="EL12" s="1732" t="s">
        <v>519</v>
      </c>
      <c r="EM12" s="1731">
        <v>1</v>
      </c>
      <c r="EN12" s="1732" t="s">
        <v>519</v>
      </c>
      <c r="EO12" s="2027"/>
      <c r="EP12" s="1721">
        <v>1</v>
      </c>
      <c r="EQ12" s="1732" t="s">
        <v>519</v>
      </c>
      <c r="ER12" s="1721">
        <v>1</v>
      </c>
      <c r="ES12" s="1693" t="s">
        <v>519</v>
      </c>
      <c r="ET12" s="1731">
        <v>1</v>
      </c>
      <c r="EU12" s="1732" t="s">
        <v>519</v>
      </c>
      <c r="EV12" s="1731">
        <v>1</v>
      </c>
      <c r="EW12" s="1693" t="s">
        <v>519</v>
      </c>
      <c r="EX12" s="1731">
        <v>1</v>
      </c>
      <c r="EY12" s="1693" t="s">
        <v>519</v>
      </c>
      <c r="EZ12" s="363"/>
      <c r="FA12" s="477"/>
      <c r="FB12" s="1710">
        <v>1</v>
      </c>
      <c r="FC12" s="1111" t="s">
        <v>824</v>
      </c>
      <c r="FD12" s="2113"/>
      <c r="FE12" s="2116"/>
      <c r="FF12" s="1710">
        <v>3</v>
      </c>
      <c r="FG12" s="1111" t="s">
        <v>803</v>
      </c>
      <c r="FH12" s="1719">
        <v>3</v>
      </c>
      <c r="FI12" s="1111" t="s">
        <v>825</v>
      </c>
      <c r="FJ12" s="2027"/>
      <c r="FK12" s="1707">
        <v>2</v>
      </c>
      <c r="FL12" s="1111" t="s">
        <v>810</v>
      </c>
      <c r="FM12" s="1707">
        <v>2</v>
      </c>
      <c r="FN12" s="2116" t="s">
        <v>826</v>
      </c>
      <c r="FO12" s="623"/>
      <c r="FP12" s="1111"/>
      <c r="FQ12" s="623"/>
      <c r="FR12" s="1111"/>
      <c r="FS12" s="623"/>
      <c r="FT12" s="1111"/>
      <c r="FU12" s="623"/>
      <c r="FV12" s="623"/>
      <c r="FW12" s="623"/>
      <c r="FX12" s="623"/>
      <c r="FY12" s="1715">
        <v>2</v>
      </c>
      <c r="FZ12" s="1732" t="s">
        <v>531</v>
      </c>
      <c r="GA12" s="1740"/>
      <c r="GB12" s="1729"/>
      <c r="GC12" s="1741"/>
      <c r="GD12" s="1741"/>
      <c r="GE12" s="2027"/>
      <c r="GF12" s="1741"/>
      <c r="GG12" s="1741"/>
      <c r="GH12" s="1714">
        <v>4</v>
      </c>
      <c r="GI12" s="1111" t="s">
        <v>802</v>
      </c>
      <c r="GJ12" s="1710">
        <v>3</v>
      </c>
      <c r="GK12" s="1111" t="s">
        <v>549</v>
      </c>
      <c r="GL12" s="1710">
        <v>3</v>
      </c>
      <c r="GM12" s="1111" t="s">
        <v>803</v>
      </c>
      <c r="GN12" s="1714">
        <v>2</v>
      </c>
      <c r="GO12" s="1111" t="s">
        <v>808</v>
      </c>
      <c r="GP12" s="1721">
        <v>3</v>
      </c>
      <c r="GQ12" s="1572" t="s">
        <v>827</v>
      </c>
      <c r="GR12" s="2112"/>
      <c r="GS12" s="2116"/>
      <c r="GT12" s="2027"/>
      <c r="GU12" s="1710">
        <v>1</v>
      </c>
      <c r="GV12" s="626" t="s">
        <v>828</v>
      </c>
      <c r="GW12" s="2112"/>
      <c r="GX12" s="2116"/>
      <c r="GY12" s="623"/>
      <c r="GZ12" s="1111"/>
      <c r="HA12" s="2113"/>
      <c r="HB12" s="2113"/>
      <c r="HC12" s="2113"/>
      <c r="HD12" s="2116"/>
      <c r="HE12" s="2112" t="s">
        <v>829</v>
      </c>
      <c r="HF12" s="2116"/>
      <c r="HG12" s="1721">
        <v>1</v>
      </c>
      <c r="HH12" s="1693" t="s">
        <v>519</v>
      </c>
      <c r="HI12" s="1742" t="s">
        <v>84</v>
      </c>
      <c r="HJ12" s="1743">
        <f>HO5</f>
        <v>-4.889999999999981</v>
      </c>
      <c r="HK12" s="1707">
        <v>5</v>
      </c>
      <c r="HL12" s="1111" t="s">
        <v>801</v>
      </c>
      <c r="HM12" s="2027"/>
      <c r="HN12" s="2112"/>
      <c r="HO12" s="1731">
        <v>1</v>
      </c>
      <c r="HP12" s="623" t="s">
        <v>830</v>
      </c>
      <c r="HQ12" s="1731">
        <v>1</v>
      </c>
      <c r="HR12" s="1693" t="s">
        <v>519</v>
      </c>
      <c r="HS12" s="1693"/>
      <c r="HT12" s="1732"/>
      <c r="HU12" s="2115"/>
      <c r="HV12" s="1710">
        <v>5</v>
      </c>
      <c r="HW12" s="623" t="s">
        <v>831</v>
      </c>
      <c r="HX12" s="1710">
        <v>15</v>
      </c>
      <c r="HY12" s="1111" t="s">
        <v>805</v>
      </c>
      <c r="HZ12" s="2112"/>
      <c r="IA12" s="2116"/>
      <c r="IB12" s="2027"/>
      <c r="IC12" s="1707">
        <v>3</v>
      </c>
      <c r="ID12" s="623" t="s">
        <v>832</v>
      </c>
      <c r="IE12" s="623"/>
      <c r="IF12" s="2116"/>
      <c r="IG12" s="2112"/>
      <c r="IH12" s="2113"/>
      <c r="II12" s="2113"/>
      <c r="IJ12" s="2116"/>
      <c r="IK12" s="2113"/>
      <c r="IL12" s="2116"/>
      <c r="IM12" s="1731">
        <v>1</v>
      </c>
      <c r="IN12" s="1693" t="s">
        <v>519</v>
      </c>
      <c r="IO12" s="1742" t="s">
        <v>84</v>
      </c>
      <c r="IP12" s="2306" t="s">
        <v>833</v>
      </c>
      <c r="IQ12" s="1708">
        <v>4</v>
      </c>
      <c r="IR12" s="1111" t="s">
        <v>807</v>
      </c>
    </row>
    <row r="13" spans="1:252" ht="12.75" customHeight="1" x14ac:dyDescent="0.15">
      <c r="A13" s="2027"/>
      <c r="B13" s="1724"/>
      <c r="C13" s="1311"/>
      <c r="D13" s="576"/>
      <c r="E13" s="576"/>
      <c r="F13" s="576"/>
      <c r="G13" s="1311"/>
      <c r="H13" s="576"/>
      <c r="I13" s="1724"/>
      <c r="J13" s="576"/>
      <c r="K13" s="1311"/>
      <c r="L13" s="1710">
        <v>5</v>
      </c>
      <c r="M13" s="2113" t="s">
        <v>834</v>
      </c>
      <c r="N13" s="1744"/>
      <c r="O13" s="1311"/>
      <c r="P13" s="1719">
        <v>1</v>
      </c>
      <c r="Q13" s="477" t="s">
        <v>519</v>
      </c>
      <c r="R13" s="1715">
        <v>1</v>
      </c>
      <c r="S13" s="1712" t="s">
        <v>835</v>
      </c>
      <c r="T13" s="1719">
        <v>1</v>
      </c>
      <c r="U13" s="477" t="s">
        <v>519</v>
      </c>
      <c r="V13" s="2112"/>
      <c r="W13" s="2116"/>
      <c r="X13" s="2027"/>
      <c r="Y13" s="1710">
        <v>1</v>
      </c>
      <c r="Z13" s="363" t="s">
        <v>519</v>
      </c>
      <c r="AA13" s="363"/>
      <c r="AB13" s="477"/>
      <c r="AC13" s="2112"/>
      <c r="AD13" s="2116"/>
      <c r="AE13" s="1719">
        <v>1</v>
      </c>
      <c r="AF13" s="363" t="s">
        <v>519</v>
      </c>
      <c r="AG13" s="1745" t="s">
        <v>84</v>
      </c>
      <c r="AH13" s="1746">
        <f>AK4</f>
        <v>-4.139999999999997</v>
      </c>
      <c r="AI13" s="1708">
        <v>5</v>
      </c>
      <c r="AJ13" s="1709" t="s">
        <v>496</v>
      </c>
      <c r="AK13" s="1719">
        <v>1</v>
      </c>
      <c r="AL13" s="477" t="s">
        <v>519</v>
      </c>
      <c r="AM13" s="1710">
        <v>1</v>
      </c>
      <c r="AN13" s="363" t="s">
        <v>519</v>
      </c>
      <c r="AO13" s="625"/>
      <c r="AP13" s="625"/>
      <c r="AQ13" s="1110"/>
      <c r="AR13" s="1111"/>
      <c r="AS13" s="1719">
        <v>1</v>
      </c>
      <c r="AT13" s="363" t="s">
        <v>519</v>
      </c>
      <c r="AU13" s="1719">
        <v>1</v>
      </c>
      <c r="AV13" s="477" t="s">
        <v>519</v>
      </c>
      <c r="AW13" s="2027"/>
      <c r="AX13" s="1719">
        <v>1</v>
      </c>
      <c r="AY13" s="363" t="s">
        <v>519</v>
      </c>
      <c r="AZ13" s="1719">
        <v>1</v>
      </c>
      <c r="BA13" s="477" t="s">
        <v>519</v>
      </c>
      <c r="BB13" s="1707">
        <v>6</v>
      </c>
      <c r="BC13" s="1111" t="s">
        <v>836</v>
      </c>
      <c r="BD13" s="559"/>
      <c r="BE13" s="477"/>
      <c r="BF13" s="2112"/>
      <c r="BG13" s="2116"/>
      <c r="BH13" s="576"/>
      <c r="BI13" s="1724"/>
      <c r="BJ13" s="576"/>
      <c r="BK13" s="1311"/>
      <c r="BL13" s="2027"/>
      <c r="BM13" s="1714">
        <v>6</v>
      </c>
      <c r="BN13" s="623" t="s">
        <v>837</v>
      </c>
      <c r="BO13" s="576"/>
      <c r="BP13" s="576"/>
      <c r="BQ13" s="576"/>
      <c r="BR13" s="1311"/>
      <c r="BS13" s="1710">
        <v>5</v>
      </c>
      <c r="BT13" s="623" t="s">
        <v>838</v>
      </c>
      <c r="BU13" s="1744"/>
      <c r="BV13" s="576"/>
      <c r="BW13" s="576"/>
      <c r="BX13" s="1311"/>
      <c r="BY13" s="1710">
        <v>5</v>
      </c>
      <c r="BZ13" s="623" t="s">
        <v>839</v>
      </c>
      <c r="CA13" s="1111"/>
      <c r="CB13" s="2027"/>
      <c r="CC13" s="1710">
        <v>6</v>
      </c>
      <c r="CD13" s="2113" t="s">
        <v>840</v>
      </c>
      <c r="CE13" s="1710">
        <v>13</v>
      </c>
      <c r="CF13" s="2116" t="s">
        <v>841</v>
      </c>
      <c r="CG13" s="1719">
        <v>1</v>
      </c>
      <c r="CH13" s="477" t="s">
        <v>519</v>
      </c>
      <c r="CI13" s="1710">
        <v>1</v>
      </c>
      <c r="CJ13" s="477" t="s">
        <v>519</v>
      </c>
      <c r="CK13" s="1710">
        <v>1</v>
      </c>
      <c r="CL13" s="477" t="s">
        <v>519</v>
      </c>
      <c r="CM13" s="1710">
        <v>1</v>
      </c>
      <c r="CN13" s="363" t="s">
        <v>519</v>
      </c>
      <c r="CO13" s="626"/>
      <c r="CP13" s="1719">
        <v>1</v>
      </c>
      <c r="CQ13" s="363" t="s">
        <v>519</v>
      </c>
      <c r="CR13" s="1553"/>
      <c r="CS13" s="1081"/>
      <c r="CT13" s="2027"/>
      <c r="CU13" s="1708"/>
      <c r="CV13" s="1717"/>
      <c r="CW13" s="1710">
        <v>1</v>
      </c>
      <c r="CX13" s="477" t="s">
        <v>519</v>
      </c>
      <c r="CY13" s="1710">
        <v>1</v>
      </c>
      <c r="CZ13" s="363" t="s">
        <v>519</v>
      </c>
      <c r="DA13" s="623"/>
      <c r="DB13" s="623"/>
      <c r="DC13" s="1158"/>
      <c r="DD13" s="1710">
        <v>1</v>
      </c>
      <c r="DE13" s="477" t="s">
        <v>519</v>
      </c>
      <c r="DF13" s="2113"/>
      <c r="DG13" s="2113"/>
      <c r="DH13" s="1719">
        <v>1</v>
      </c>
      <c r="DI13" s="363" t="s">
        <v>519</v>
      </c>
      <c r="DJ13" s="1747" t="s">
        <v>84</v>
      </c>
      <c r="DK13" s="1748">
        <f>DN5</f>
        <v>-4.4299999999999908</v>
      </c>
      <c r="DL13" s="1708">
        <v>2</v>
      </c>
      <c r="DM13" s="1111" t="s">
        <v>800</v>
      </c>
      <c r="DN13" s="1730">
        <v>2</v>
      </c>
      <c r="DO13" s="363" t="s">
        <v>531</v>
      </c>
      <c r="DP13" s="363"/>
      <c r="DQ13" s="477"/>
      <c r="DR13" s="2027"/>
      <c r="DS13" s="1708">
        <v>6</v>
      </c>
      <c r="DT13" s="1111" t="s">
        <v>842</v>
      </c>
      <c r="DU13" s="1719">
        <v>1</v>
      </c>
      <c r="DV13" s="363" t="s">
        <v>519</v>
      </c>
      <c r="DW13" s="363"/>
      <c r="DX13" s="477"/>
      <c r="DY13" s="1714"/>
      <c r="DZ13" s="477"/>
      <c r="EA13" s="1730">
        <v>2</v>
      </c>
      <c r="EB13" s="363" t="s">
        <v>531</v>
      </c>
      <c r="EC13" s="1745" t="s">
        <v>84</v>
      </c>
      <c r="ED13" s="1749">
        <f>EG4</f>
        <v>-4.4899999999999896</v>
      </c>
      <c r="EE13" s="623"/>
      <c r="EF13" s="1111"/>
      <c r="EG13" s="1707">
        <v>2</v>
      </c>
      <c r="EH13" s="1732" t="s">
        <v>531</v>
      </c>
      <c r="EI13" s="1707">
        <v>2</v>
      </c>
      <c r="EJ13" s="1732" t="s">
        <v>531</v>
      </c>
      <c r="EK13" s="1707">
        <v>2</v>
      </c>
      <c r="EL13" s="1732" t="s">
        <v>531</v>
      </c>
      <c r="EM13" s="1715">
        <v>2</v>
      </c>
      <c r="EN13" s="1732" t="s">
        <v>531</v>
      </c>
      <c r="EO13" s="2027"/>
      <c r="EP13" s="1707">
        <v>2</v>
      </c>
      <c r="EQ13" s="1732" t="s">
        <v>531</v>
      </c>
      <c r="ER13" s="1707">
        <v>2</v>
      </c>
      <c r="ES13" s="1693" t="s">
        <v>531</v>
      </c>
      <c r="ET13" s="1715">
        <v>2</v>
      </c>
      <c r="EU13" s="1732" t="s">
        <v>531</v>
      </c>
      <c r="EV13" s="1715">
        <v>2</v>
      </c>
      <c r="EW13" s="1693" t="s">
        <v>531</v>
      </c>
      <c r="EX13" s="1715">
        <v>2</v>
      </c>
      <c r="EY13" s="1693" t="s">
        <v>531</v>
      </c>
      <c r="EZ13" s="1745" t="s">
        <v>84</v>
      </c>
      <c r="FA13" s="1749">
        <f>FD4</f>
        <v>-4.5899999999999874</v>
      </c>
      <c r="FB13" s="1714">
        <v>2</v>
      </c>
      <c r="FC13" s="1717" t="s">
        <v>843</v>
      </c>
      <c r="FD13" s="2113"/>
      <c r="FE13" s="2116"/>
      <c r="FF13" s="1714">
        <v>4</v>
      </c>
      <c r="FG13" s="1111" t="s">
        <v>820</v>
      </c>
      <c r="FH13" s="1730">
        <v>4</v>
      </c>
      <c r="FI13" s="1111" t="s">
        <v>844</v>
      </c>
      <c r="FJ13" s="2027"/>
      <c r="FK13" s="1721">
        <v>3</v>
      </c>
      <c r="FL13" s="1572" t="s">
        <v>827</v>
      </c>
      <c r="FM13" s="623"/>
      <c r="FN13" s="2116"/>
      <c r="FO13" s="1721">
        <v>1</v>
      </c>
      <c r="FP13" s="1732" t="s">
        <v>519</v>
      </c>
      <c r="FQ13" s="1721">
        <v>1</v>
      </c>
      <c r="FR13" s="1732" t="s">
        <v>519</v>
      </c>
      <c r="FS13" s="1721">
        <v>1</v>
      </c>
      <c r="FT13" s="1732" t="s">
        <v>519</v>
      </c>
      <c r="FU13" s="1731">
        <v>1</v>
      </c>
      <c r="FV13" s="1693" t="s">
        <v>519</v>
      </c>
      <c r="FW13" s="1693"/>
      <c r="FX13" s="1693"/>
      <c r="FY13" s="1708"/>
      <c r="FZ13" s="1111"/>
      <c r="GA13" s="1741"/>
      <c r="GB13" s="1729"/>
      <c r="GC13" s="1720"/>
      <c r="GD13" s="1720"/>
      <c r="GE13" s="2027"/>
      <c r="GF13" s="1750"/>
      <c r="GG13" s="1564"/>
      <c r="GH13" s="1710">
        <v>5</v>
      </c>
      <c r="GI13" s="1111" t="s">
        <v>818</v>
      </c>
      <c r="GJ13" s="1714">
        <v>4</v>
      </c>
      <c r="GK13" s="1111" t="s">
        <v>819</v>
      </c>
      <c r="GL13" s="1714">
        <v>4</v>
      </c>
      <c r="GM13" s="1111" t="s">
        <v>820</v>
      </c>
      <c r="GN13" s="1710">
        <v>3</v>
      </c>
      <c r="GO13" s="1111" t="s">
        <v>825</v>
      </c>
      <c r="GP13" s="1707">
        <v>4</v>
      </c>
      <c r="GQ13" s="1111" t="s">
        <v>845</v>
      </c>
      <c r="GR13" s="1110"/>
      <c r="GS13" s="1111"/>
      <c r="GT13" s="2027"/>
      <c r="GU13" s="1714">
        <v>2</v>
      </c>
      <c r="GV13" s="626" t="s">
        <v>846</v>
      </c>
      <c r="GW13" s="623"/>
      <c r="GX13" s="1111"/>
      <c r="GY13" s="623"/>
      <c r="GZ13" s="1111"/>
      <c r="HA13" s="2113"/>
      <c r="HB13" s="2113"/>
      <c r="HC13" s="2113"/>
      <c r="HD13" s="2116"/>
      <c r="HE13" s="2112"/>
      <c r="HF13" s="2116"/>
      <c r="HG13" s="1707">
        <v>2</v>
      </c>
      <c r="HH13" s="1693" t="s">
        <v>531</v>
      </c>
      <c r="HI13" s="1693"/>
      <c r="HJ13" s="1732"/>
      <c r="HK13" s="1707">
        <v>6</v>
      </c>
      <c r="HL13" s="1111" t="s">
        <v>836</v>
      </c>
      <c r="HM13" s="2027"/>
      <c r="HN13" s="2112"/>
      <c r="HO13" s="1715">
        <v>2</v>
      </c>
      <c r="HP13" s="623" t="s">
        <v>847</v>
      </c>
      <c r="HQ13" s="1715">
        <v>2</v>
      </c>
      <c r="HR13" s="1693" t="s">
        <v>531</v>
      </c>
      <c r="HS13" s="1742" t="s">
        <v>84</v>
      </c>
      <c r="HT13" s="1743">
        <f>HZ5</f>
        <v>-4.9299999999999802</v>
      </c>
      <c r="HU13" s="2115"/>
      <c r="HV13" s="1710">
        <v>6</v>
      </c>
      <c r="HW13" s="623" t="s">
        <v>848</v>
      </c>
      <c r="HX13" s="1710">
        <v>16</v>
      </c>
      <c r="HY13" s="1111" t="s">
        <v>849</v>
      </c>
      <c r="HZ13" s="1707"/>
      <c r="IA13" s="1732"/>
      <c r="IB13" s="2027"/>
      <c r="IC13" s="1707">
        <v>4</v>
      </c>
      <c r="ID13" s="623" t="s">
        <v>850</v>
      </c>
      <c r="IE13" s="1707">
        <v>13</v>
      </c>
      <c r="IF13" s="1111" t="s">
        <v>851</v>
      </c>
      <c r="IG13" s="2112"/>
      <c r="IH13" s="2113"/>
      <c r="II13" s="2113"/>
      <c r="IJ13" s="2116"/>
      <c r="IK13" s="2113"/>
      <c r="IL13" s="2116"/>
      <c r="IM13" s="1715">
        <v>2</v>
      </c>
      <c r="IN13" s="1693" t="s">
        <v>531</v>
      </c>
      <c r="IO13" s="1742"/>
      <c r="IP13" s="2306"/>
      <c r="IQ13" s="1708">
        <v>5</v>
      </c>
      <c r="IR13" s="1111" t="s">
        <v>823</v>
      </c>
    </row>
    <row r="14" spans="1:252" ht="12.75" customHeight="1" x14ac:dyDescent="0.15">
      <c r="A14" s="2027"/>
      <c r="B14" s="1724"/>
      <c r="C14" s="1311"/>
      <c r="D14" s="576"/>
      <c r="E14" s="576"/>
      <c r="F14" s="576"/>
      <c r="G14" s="1311"/>
      <c r="H14" s="576"/>
      <c r="I14" s="2377"/>
      <c r="J14" s="2378"/>
      <c r="K14" s="2379"/>
      <c r="L14" s="1744"/>
      <c r="M14" s="2113"/>
      <c r="N14" s="152" t="s">
        <v>84</v>
      </c>
      <c r="O14" s="1748">
        <f>Y4</f>
        <v>-4.0999999999999979</v>
      </c>
      <c r="P14" s="1730">
        <v>2</v>
      </c>
      <c r="Q14" s="477" t="s">
        <v>531</v>
      </c>
      <c r="R14" s="1715">
        <v>2</v>
      </c>
      <c r="S14" s="1712" t="s">
        <v>852</v>
      </c>
      <c r="T14" s="1730">
        <v>2</v>
      </c>
      <c r="U14" s="477" t="s">
        <v>531</v>
      </c>
      <c r="V14" s="1724"/>
      <c r="W14" s="1311"/>
      <c r="X14" s="2027"/>
      <c r="Y14" s="1714">
        <v>2</v>
      </c>
      <c r="Z14" s="363" t="s">
        <v>531</v>
      </c>
      <c r="AA14" s="1745" t="s">
        <v>84</v>
      </c>
      <c r="AB14" s="1749">
        <f>AE4</f>
        <v>-4.1199999999999974</v>
      </c>
      <c r="AC14" s="2112"/>
      <c r="AD14" s="2116"/>
      <c r="AE14" s="1730">
        <v>2</v>
      </c>
      <c r="AF14" s="363" t="s">
        <v>531</v>
      </c>
      <c r="AG14" s="625"/>
      <c r="AH14" s="625"/>
      <c r="AI14" s="1708">
        <v>6</v>
      </c>
      <c r="AJ14" s="1709" t="s">
        <v>853</v>
      </c>
      <c r="AK14" s="1730">
        <v>2</v>
      </c>
      <c r="AL14" s="477" t="s">
        <v>531</v>
      </c>
      <c r="AM14" s="1714">
        <v>2</v>
      </c>
      <c r="AN14" s="363" t="s">
        <v>531</v>
      </c>
      <c r="AO14" s="1745" t="s">
        <v>84</v>
      </c>
      <c r="AP14" s="1751">
        <f>BF4</f>
        <v>-4.2299999999999951</v>
      </c>
      <c r="AQ14" s="1110"/>
      <c r="AR14" s="1111"/>
      <c r="AS14" s="1730">
        <v>2</v>
      </c>
      <c r="AT14" s="363" t="s">
        <v>531</v>
      </c>
      <c r="AU14" s="1730">
        <v>2</v>
      </c>
      <c r="AV14" s="477" t="s">
        <v>531</v>
      </c>
      <c r="AW14" s="2027"/>
      <c r="AX14" s="1730">
        <v>2</v>
      </c>
      <c r="AY14" s="363" t="s">
        <v>531</v>
      </c>
      <c r="AZ14" s="1730">
        <v>2</v>
      </c>
      <c r="BA14" s="477" t="s">
        <v>531</v>
      </c>
      <c r="BB14" s="1707">
        <v>7</v>
      </c>
      <c r="BC14" s="1111" t="s">
        <v>854</v>
      </c>
      <c r="BD14" s="1707"/>
      <c r="BE14" s="1752"/>
      <c r="BF14" s="2112"/>
      <c r="BG14" s="2116"/>
      <c r="BH14" s="576"/>
      <c r="BI14" s="1724"/>
      <c r="BJ14" s="576"/>
      <c r="BK14" s="1311"/>
      <c r="BL14" s="2027"/>
      <c r="BM14" s="1710">
        <v>7</v>
      </c>
      <c r="BN14" s="623" t="s">
        <v>855</v>
      </c>
      <c r="BO14" s="576"/>
      <c r="BP14" s="576"/>
      <c r="BQ14" s="576"/>
      <c r="BR14" s="1311"/>
      <c r="BS14" s="1710">
        <v>6</v>
      </c>
      <c r="BT14" s="623" t="s">
        <v>844</v>
      </c>
      <c r="BU14" s="152"/>
      <c r="BV14" s="1753"/>
      <c r="BW14" s="1753"/>
      <c r="BX14" s="1748"/>
      <c r="BY14" s="1710">
        <v>6</v>
      </c>
      <c r="BZ14" s="623" t="s">
        <v>856</v>
      </c>
      <c r="CA14" s="1111"/>
      <c r="CB14" s="2027"/>
      <c r="CC14" s="623"/>
      <c r="CD14" s="2113"/>
      <c r="CE14" s="623"/>
      <c r="CF14" s="2116"/>
      <c r="CG14" s="1730">
        <v>2</v>
      </c>
      <c r="CH14" s="477" t="s">
        <v>531</v>
      </c>
      <c r="CI14" s="1730">
        <v>2</v>
      </c>
      <c r="CJ14" s="477" t="s">
        <v>531</v>
      </c>
      <c r="CK14" s="1730">
        <v>2</v>
      </c>
      <c r="CL14" s="477" t="s">
        <v>531</v>
      </c>
      <c r="CM14" s="1714">
        <v>2</v>
      </c>
      <c r="CN14" s="363" t="s">
        <v>531</v>
      </c>
      <c r="CO14" s="626"/>
      <c r="CP14" s="1730">
        <v>2</v>
      </c>
      <c r="CQ14" s="363" t="s">
        <v>531</v>
      </c>
      <c r="CR14" s="1747" t="s">
        <v>84</v>
      </c>
      <c r="CS14" s="1711">
        <f>CY5</f>
        <v>-4.3699999999999921</v>
      </c>
      <c r="CT14" s="2027"/>
      <c r="CU14" s="1708"/>
      <c r="CV14" s="1717"/>
      <c r="CW14" s="1714">
        <v>2</v>
      </c>
      <c r="CX14" s="477" t="s">
        <v>531</v>
      </c>
      <c r="CY14" s="1714">
        <v>2</v>
      </c>
      <c r="CZ14" s="363" t="s">
        <v>531</v>
      </c>
      <c r="DA14" s="1747" t="s">
        <v>84</v>
      </c>
      <c r="DB14" s="1753">
        <f>DF5</f>
        <v>-4.3999999999999915</v>
      </c>
      <c r="DC14" s="1158"/>
      <c r="DD14" s="1714">
        <v>2</v>
      </c>
      <c r="DE14" s="477" t="s">
        <v>531</v>
      </c>
      <c r="DF14" s="623"/>
      <c r="DG14" s="623"/>
      <c r="DH14" s="1730">
        <v>2</v>
      </c>
      <c r="DI14" s="363" t="s">
        <v>531</v>
      </c>
      <c r="DJ14" s="1716"/>
      <c r="DK14" s="1712"/>
      <c r="DL14" s="1708">
        <v>3</v>
      </c>
      <c r="DM14" s="1111" t="s">
        <v>857</v>
      </c>
      <c r="DN14" s="1707"/>
      <c r="DO14" s="623"/>
      <c r="DP14" s="623"/>
      <c r="DQ14" s="1111"/>
      <c r="DR14" s="2027"/>
      <c r="DS14" s="1708">
        <v>7</v>
      </c>
      <c r="DT14" s="1111" t="s">
        <v>858</v>
      </c>
      <c r="DU14" s="1730">
        <v>2</v>
      </c>
      <c r="DV14" s="363" t="s">
        <v>531</v>
      </c>
      <c r="DW14" s="1745" t="s">
        <v>84</v>
      </c>
      <c r="DX14" s="1749">
        <f>EA4</f>
        <v>-4.46999999999999</v>
      </c>
      <c r="DY14" s="576"/>
      <c r="DZ14" s="1311"/>
      <c r="EA14" s="623"/>
      <c r="EB14" s="623"/>
      <c r="EC14" s="623"/>
      <c r="ED14" s="1111"/>
      <c r="EE14" s="625"/>
      <c r="EF14" s="626"/>
      <c r="EG14" s="623"/>
      <c r="EH14" s="1111"/>
      <c r="EI14" s="623"/>
      <c r="EJ14" s="1111"/>
      <c r="EK14" s="623"/>
      <c r="EL14" s="1111"/>
      <c r="EM14" s="1110"/>
      <c r="EN14" s="1111"/>
      <c r="EO14" s="2027"/>
      <c r="EP14" s="623"/>
      <c r="EQ14" s="1111"/>
      <c r="ER14" s="623"/>
      <c r="ES14" s="1111"/>
      <c r="ET14" s="623"/>
      <c r="EU14" s="1111"/>
      <c r="EV14" s="623"/>
      <c r="EW14" s="1111"/>
      <c r="EX14" s="623"/>
      <c r="EY14" s="623"/>
      <c r="EZ14" s="623"/>
      <c r="FA14" s="1111"/>
      <c r="FB14" s="623"/>
      <c r="FC14" s="1111"/>
      <c r="FD14" s="623"/>
      <c r="FE14" s="1111"/>
      <c r="FF14" s="1710">
        <v>5</v>
      </c>
      <c r="FG14" s="1111" t="s">
        <v>839</v>
      </c>
      <c r="FH14" s="1719"/>
      <c r="FI14" s="1111"/>
      <c r="FJ14" s="2027"/>
      <c r="FK14" s="1707">
        <v>4</v>
      </c>
      <c r="FL14" s="1111" t="s">
        <v>845</v>
      </c>
      <c r="FM14" s="1721">
        <v>3</v>
      </c>
      <c r="FN14" s="1111" t="s">
        <v>859</v>
      </c>
      <c r="FO14" s="1707">
        <v>2</v>
      </c>
      <c r="FP14" s="1732" t="s">
        <v>531</v>
      </c>
      <c r="FQ14" s="1707">
        <v>2</v>
      </c>
      <c r="FR14" s="1732" t="s">
        <v>531</v>
      </c>
      <c r="FS14" s="1715">
        <v>2</v>
      </c>
      <c r="FT14" s="1732" t="s">
        <v>531</v>
      </c>
      <c r="FU14" s="1715">
        <v>2</v>
      </c>
      <c r="FV14" s="1693" t="s">
        <v>531</v>
      </c>
      <c r="FW14" s="1742" t="s">
        <v>84</v>
      </c>
      <c r="FX14" s="1754">
        <f>GB4</f>
        <v>-4.6999999999999851</v>
      </c>
      <c r="FY14" s="1110"/>
      <c r="FZ14" s="1111"/>
      <c r="GA14" s="1158"/>
      <c r="GB14" s="1158"/>
      <c r="GC14" s="1158"/>
      <c r="GD14" s="1158"/>
      <c r="GE14" s="2027"/>
      <c r="GF14" s="1158"/>
      <c r="GG14" s="1158"/>
      <c r="GH14" s="1714">
        <v>6</v>
      </c>
      <c r="GI14" s="1111" t="s">
        <v>837</v>
      </c>
      <c r="GJ14" s="1710">
        <v>5</v>
      </c>
      <c r="GK14" s="1111" t="s">
        <v>838</v>
      </c>
      <c r="GL14" s="1710">
        <v>5</v>
      </c>
      <c r="GM14" s="1111" t="s">
        <v>839</v>
      </c>
      <c r="GN14" s="1714">
        <v>4</v>
      </c>
      <c r="GO14" s="1111" t="s">
        <v>844</v>
      </c>
      <c r="GP14" s="1721">
        <v>5</v>
      </c>
      <c r="GQ14" s="1572" t="s">
        <v>860</v>
      </c>
      <c r="GR14" s="1719">
        <v>1</v>
      </c>
      <c r="GS14" s="1111" t="s">
        <v>519</v>
      </c>
      <c r="GT14" s="2027"/>
      <c r="GU14" s="624"/>
      <c r="GV14" s="626"/>
      <c r="GW14" s="1710">
        <v>1</v>
      </c>
      <c r="GX14" s="1111" t="s">
        <v>519</v>
      </c>
      <c r="GY14" s="1710">
        <v>1</v>
      </c>
      <c r="GZ14" s="1111" t="s">
        <v>519</v>
      </c>
      <c r="HA14" s="1710">
        <v>1</v>
      </c>
      <c r="HB14" s="623" t="s">
        <v>519</v>
      </c>
      <c r="HC14" s="623"/>
      <c r="HD14" s="623"/>
      <c r="HE14" s="2112"/>
      <c r="HF14" s="2116"/>
      <c r="HG14" s="623"/>
      <c r="HH14" s="623"/>
      <c r="HI14" s="623"/>
      <c r="HJ14" s="1111"/>
      <c r="HK14" s="1707">
        <v>7</v>
      </c>
      <c r="HL14" s="1111" t="s">
        <v>854</v>
      </c>
      <c r="HM14" s="2027"/>
      <c r="HN14" s="2112"/>
      <c r="HO14" s="1731">
        <v>3</v>
      </c>
      <c r="HP14" s="623" t="s">
        <v>861</v>
      </c>
      <c r="HQ14" s="1708"/>
      <c r="HR14" s="623"/>
      <c r="HS14" s="623"/>
      <c r="HT14" s="1111"/>
      <c r="HU14" s="2115"/>
      <c r="HV14" s="1714">
        <v>7</v>
      </c>
      <c r="HW14" s="623" t="s">
        <v>862</v>
      </c>
      <c r="HX14" s="1714">
        <v>17</v>
      </c>
      <c r="HY14" s="1111" t="s">
        <v>863</v>
      </c>
      <c r="HZ14" s="623"/>
      <c r="IA14" s="1111"/>
      <c r="IB14" s="2027"/>
      <c r="IC14" s="1707">
        <v>5</v>
      </c>
      <c r="ID14" s="623" t="s">
        <v>864</v>
      </c>
      <c r="IE14" s="1707">
        <v>14</v>
      </c>
      <c r="IF14" s="1111" t="s">
        <v>865</v>
      </c>
      <c r="IG14" s="2112"/>
      <c r="IH14" s="2113"/>
      <c r="II14" s="2113"/>
      <c r="IJ14" s="2116"/>
      <c r="IK14" s="2113"/>
      <c r="IL14" s="2116"/>
      <c r="IM14" s="1708"/>
      <c r="IN14" s="623"/>
      <c r="IO14" s="623"/>
      <c r="IP14" s="1111"/>
      <c r="IQ14" s="1708">
        <v>6</v>
      </c>
      <c r="IR14" s="1111" t="s">
        <v>866</v>
      </c>
    </row>
    <row r="15" spans="1:252" ht="12.75" customHeight="1" x14ac:dyDescent="0.15">
      <c r="A15" s="2027"/>
      <c r="B15" s="2300"/>
      <c r="C15" s="2302"/>
      <c r="D15" s="1566"/>
      <c r="E15" s="576"/>
      <c r="F15" s="576"/>
      <c r="G15" s="576"/>
      <c r="H15" s="1755"/>
      <c r="I15" s="576"/>
      <c r="J15" s="1756"/>
      <c r="K15" s="477"/>
      <c r="L15" s="576"/>
      <c r="M15" s="2113"/>
      <c r="N15" s="576"/>
      <c r="O15" s="1311"/>
      <c r="P15" s="1724"/>
      <c r="Q15" s="1311"/>
      <c r="R15" s="1715"/>
      <c r="S15" s="1712"/>
      <c r="T15" s="1725"/>
      <c r="U15" s="1726"/>
      <c r="V15" s="1719">
        <v>1</v>
      </c>
      <c r="W15" s="477" t="s">
        <v>519</v>
      </c>
      <c r="X15" s="2027"/>
      <c r="Y15" s="1187"/>
      <c r="Z15" s="623"/>
      <c r="AA15" s="623"/>
      <c r="AB15" s="623"/>
      <c r="AC15" s="2112"/>
      <c r="AD15" s="2116"/>
      <c r="AE15" s="1110"/>
      <c r="AF15" s="623"/>
      <c r="AG15" s="625"/>
      <c r="AH15" s="625"/>
      <c r="AI15" s="1708">
        <v>7</v>
      </c>
      <c r="AJ15" s="1709" t="s">
        <v>867</v>
      </c>
      <c r="AK15" s="1110"/>
      <c r="AL15" s="1111"/>
      <c r="AM15" s="625"/>
      <c r="AN15" s="623"/>
      <c r="AO15" s="623"/>
      <c r="AP15" s="623"/>
      <c r="AQ15" s="1708"/>
      <c r="AR15" s="924"/>
      <c r="AS15" s="559"/>
      <c r="AT15" s="477"/>
      <c r="AU15" s="1715"/>
      <c r="AV15" s="1712"/>
      <c r="AW15" s="2027"/>
      <c r="AX15" s="1707"/>
      <c r="AY15" s="1712"/>
      <c r="AZ15" s="1716"/>
      <c r="BA15" s="1712"/>
      <c r="BB15" s="1707">
        <v>8</v>
      </c>
      <c r="BC15" s="1111" t="s">
        <v>868</v>
      </c>
      <c r="BD15" s="1707"/>
      <c r="BE15" s="1752"/>
      <c r="BF15" s="2112"/>
      <c r="BG15" s="2116"/>
      <c r="BH15" s="1566"/>
      <c r="BI15" s="1757"/>
      <c r="BJ15" s="1758"/>
      <c r="BK15" s="1759"/>
      <c r="BL15" s="2027"/>
      <c r="BM15" s="1714">
        <v>8</v>
      </c>
      <c r="BN15" s="623" t="s">
        <v>869</v>
      </c>
      <c r="BO15" s="363"/>
      <c r="BP15" s="363"/>
      <c r="BQ15" s="363"/>
      <c r="BR15" s="477"/>
      <c r="BS15" s="576"/>
      <c r="BT15" s="576"/>
      <c r="BU15" s="576"/>
      <c r="BV15" s="576"/>
      <c r="BW15" s="576"/>
      <c r="BX15" s="1311"/>
      <c r="BY15" s="1714">
        <v>7</v>
      </c>
      <c r="BZ15" s="623" t="s">
        <v>870</v>
      </c>
      <c r="CA15" s="1111"/>
      <c r="CB15" s="2027"/>
      <c r="CC15" s="1714">
        <v>7</v>
      </c>
      <c r="CD15" s="623" t="s">
        <v>871</v>
      </c>
      <c r="CE15" s="1710">
        <v>14</v>
      </c>
      <c r="CF15" s="623" t="s">
        <v>872</v>
      </c>
      <c r="CG15" s="1725"/>
      <c r="CH15" s="1726"/>
      <c r="CI15" s="576"/>
      <c r="CJ15" s="1311"/>
      <c r="CK15" s="623"/>
      <c r="CL15" s="1111"/>
      <c r="CM15" s="625"/>
      <c r="CN15" s="625"/>
      <c r="CO15" s="1111"/>
      <c r="CP15" s="1708"/>
      <c r="CQ15" s="908"/>
      <c r="CR15" s="625"/>
      <c r="CS15" s="626"/>
      <c r="CT15" s="2027"/>
      <c r="CU15" s="1708"/>
      <c r="CV15" s="1709"/>
      <c r="CW15" s="1760"/>
      <c r="CX15" s="1572"/>
      <c r="CY15" s="1553"/>
      <c r="CZ15" s="1745"/>
      <c r="DA15" s="1761"/>
      <c r="DB15" s="1761"/>
      <c r="DC15" s="1158"/>
      <c r="DD15" s="1566"/>
      <c r="DE15" s="1566"/>
      <c r="DF15" s="1719">
        <v>1</v>
      </c>
      <c r="DG15" s="477" t="s">
        <v>519</v>
      </c>
      <c r="DH15" s="1715"/>
      <c r="DI15" s="1716"/>
      <c r="DJ15" s="1716"/>
      <c r="DK15" s="1712"/>
      <c r="DL15" s="1708">
        <v>4</v>
      </c>
      <c r="DM15" s="1111" t="s">
        <v>873</v>
      </c>
      <c r="DN15" s="1707"/>
      <c r="DO15" s="623"/>
      <c r="DP15" s="623"/>
      <c r="DQ15" s="1111"/>
      <c r="DR15" s="2027"/>
      <c r="DS15" s="1708">
        <v>8</v>
      </c>
      <c r="DT15" s="1111" t="s">
        <v>874</v>
      </c>
      <c r="DU15" s="1725"/>
      <c r="DV15" s="1762"/>
      <c r="DW15" s="1762"/>
      <c r="DX15" s="1726"/>
      <c r="DY15" s="576"/>
      <c r="DZ15" s="1311"/>
      <c r="EA15" s="623"/>
      <c r="EB15" s="623"/>
      <c r="EC15" s="623"/>
      <c r="ED15" s="1111"/>
      <c r="EE15" s="623"/>
      <c r="EF15" s="626"/>
      <c r="EG15" s="1718"/>
      <c r="EH15" s="908"/>
      <c r="EI15" s="1708"/>
      <c r="EJ15" s="1709"/>
      <c r="EK15" s="1760"/>
      <c r="EL15" s="1572"/>
      <c r="EM15" s="1303"/>
      <c r="EN15" s="1763"/>
      <c r="EO15" s="2027"/>
      <c r="EP15" s="623"/>
      <c r="EQ15" s="1111"/>
      <c r="ER15" s="1566"/>
      <c r="ES15" s="1567"/>
      <c r="ET15" s="1707"/>
      <c r="EU15" s="1712"/>
      <c r="EV15" s="1715"/>
      <c r="EW15" s="1716"/>
      <c r="EX15" s="1708"/>
      <c r="EY15" s="623"/>
      <c r="EZ15" s="623"/>
      <c r="FA15" s="1111"/>
      <c r="FB15" s="1707"/>
      <c r="FC15" s="1111"/>
      <c r="FD15" s="1718"/>
      <c r="FE15" s="1111"/>
      <c r="FF15" s="1710">
        <v>6</v>
      </c>
      <c r="FG15" s="1111" t="s">
        <v>856</v>
      </c>
      <c r="FH15" s="1719"/>
      <c r="FI15" s="1717"/>
      <c r="FJ15" s="2027"/>
      <c r="FK15" s="1721">
        <v>5</v>
      </c>
      <c r="FL15" s="1572" t="s">
        <v>860</v>
      </c>
      <c r="FM15" s="1707">
        <v>4</v>
      </c>
      <c r="FN15" s="1111" t="s">
        <v>875</v>
      </c>
      <c r="FO15" s="623"/>
      <c r="FP15" s="1111"/>
      <c r="FQ15" s="1566"/>
      <c r="FR15" s="1567"/>
      <c r="FS15" s="1707"/>
      <c r="FT15" s="1712"/>
      <c r="FU15" s="1715"/>
      <c r="FV15" s="1716"/>
      <c r="FW15" s="1716"/>
      <c r="FX15" s="1716"/>
      <c r="FY15" s="1708"/>
      <c r="FZ15" s="1111"/>
      <c r="GA15" s="1741"/>
      <c r="GB15" s="1720"/>
      <c r="GC15" s="1718"/>
      <c r="GD15" s="1720"/>
      <c r="GE15" s="2027"/>
      <c r="GF15" s="1750"/>
      <c r="GG15" s="1564"/>
      <c r="GH15" s="1710">
        <v>7</v>
      </c>
      <c r="GI15" s="1111" t="s">
        <v>855</v>
      </c>
      <c r="GJ15" s="1710">
        <v>6</v>
      </c>
      <c r="GK15" s="1111" t="s">
        <v>844</v>
      </c>
      <c r="GL15" s="1710">
        <v>6</v>
      </c>
      <c r="GM15" s="1111" t="s">
        <v>856</v>
      </c>
      <c r="GN15" s="1710"/>
      <c r="GO15" s="1717"/>
      <c r="GP15" s="1707">
        <v>6</v>
      </c>
      <c r="GQ15" s="1111" t="s">
        <v>876</v>
      </c>
      <c r="GR15" s="1730">
        <v>2</v>
      </c>
      <c r="GS15" s="1717" t="s">
        <v>531</v>
      </c>
      <c r="GT15" s="2027"/>
      <c r="GU15" s="623"/>
      <c r="GV15" s="1111"/>
      <c r="GW15" s="1714">
        <v>2</v>
      </c>
      <c r="GX15" s="1717" t="s">
        <v>531</v>
      </c>
      <c r="GY15" s="1714">
        <v>2</v>
      </c>
      <c r="GZ15" s="1717" t="s">
        <v>531</v>
      </c>
      <c r="HA15" s="1714">
        <v>2</v>
      </c>
      <c r="HB15" s="1709" t="s">
        <v>531</v>
      </c>
      <c r="HC15" s="1742" t="s">
        <v>84</v>
      </c>
      <c r="HD15" s="1764">
        <f>HG5</f>
        <v>-4.8599999999999817</v>
      </c>
      <c r="HE15" s="2112"/>
      <c r="HF15" s="2116"/>
      <c r="HG15" s="623"/>
      <c r="HH15" s="623"/>
      <c r="HI15" s="623"/>
      <c r="HJ15" s="1111"/>
      <c r="HK15" s="1707">
        <v>8</v>
      </c>
      <c r="HL15" s="1111" t="s">
        <v>868</v>
      </c>
      <c r="HM15" s="2027"/>
      <c r="HN15" s="623"/>
      <c r="HO15" s="1715">
        <v>4</v>
      </c>
      <c r="HP15" s="623" t="s">
        <v>877</v>
      </c>
      <c r="HQ15" s="1110"/>
      <c r="HR15" s="623"/>
      <c r="HS15" s="623"/>
      <c r="HT15" s="1111"/>
      <c r="HU15" s="1158"/>
      <c r="HV15" s="1710">
        <v>8</v>
      </c>
      <c r="HW15" s="623" t="s">
        <v>804</v>
      </c>
      <c r="HX15" s="1710">
        <v>18</v>
      </c>
      <c r="HY15" s="1111" t="s">
        <v>878</v>
      </c>
      <c r="HZ15" s="623"/>
      <c r="IA15" s="1111"/>
      <c r="IB15" s="2027"/>
      <c r="IC15" s="1707">
        <v>6</v>
      </c>
      <c r="ID15" s="623" t="s">
        <v>879</v>
      </c>
      <c r="IE15" s="1707">
        <v>15</v>
      </c>
      <c r="IF15" s="2116" t="s">
        <v>880</v>
      </c>
      <c r="IG15" s="2112"/>
      <c r="IH15" s="2113"/>
      <c r="II15" s="2113"/>
      <c r="IJ15" s="2116"/>
      <c r="IK15" s="2113"/>
      <c r="IL15" s="2116"/>
      <c r="IM15" s="1110"/>
      <c r="IN15" s="623"/>
      <c r="IO15" s="623"/>
      <c r="IP15" s="1111"/>
      <c r="IQ15" s="1708">
        <v>7</v>
      </c>
      <c r="IR15" s="1111" t="s">
        <v>858</v>
      </c>
    </row>
    <row r="16" spans="1:252" ht="12.75" customHeight="1" x14ac:dyDescent="0.15">
      <c r="A16" s="2027"/>
      <c r="B16" s="2300"/>
      <c r="C16" s="2302"/>
      <c r="D16" s="1566"/>
      <c r="E16" s="576"/>
      <c r="F16" s="576"/>
      <c r="G16" s="576"/>
      <c r="H16" s="1765"/>
      <c r="I16" s="576"/>
      <c r="J16" s="1756"/>
      <c r="K16" s="477"/>
      <c r="L16" s="576"/>
      <c r="M16" s="576"/>
      <c r="N16" s="576"/>
      <c r="O16" s="1311"/>
      <c r="P16" s="1724"/>
      <c r="Q16" s="1311"/>
      <c r="R16" s="1724"/>
      <c r="S16" s="1311"/>
      <c r="T16" s="1725"/>
      <c r="U16" s="1726"/>
      <c r="V16" s="1730">
        <v>2</v>
      </c>
      <c r="W16" s="477" t="s">
        <v>531</v>
      </c>
      <c r="X16" s="2027"/>
      <c r="Y16" s="1187"/>
      <c r="Z16" s="623"/>
      <c r="AA16" s="623"/>
      <c r="AB16" s="623"/>
      <c r="AC16" s="1110"/>
      <c r="AD16" s="623"/>
      <c r="AE16" s="1110"/>
      <c r="AF16" s="623"/>
      <c r="AG16" s="625"/>
      <c r="AH16" s="625"/>
      <c r="AI16" s="1708">
        <v>8</v>
      </c>
      <c r="AJ16" s="1709" t="s">
        <v>881</v>
      </c>
      <c r="AK16" s="1110"/>
      <c r="AL16" s="1111"/>
      <c r="AM16" s="1766"/>
      <c r="AN16" s="623"/>
      <c r="AO16" s="623"/>
      <c r="AP16" s="623"/>
      <c r="AQ16" s="1708"/>
      <c r="AR16" s="924"/>
      <c r="AS16" s="2355"/>
      <c r="AT16" s="2356"/>
      <c r="AU16" s="1715"/>
      <c r="AV16" s="1712"/>
      <c r="AW16" s="2027"/>
      <c r="AX16" s="1707"/>
      <c r="AY16" s="1712"/>
      <c r="AZ16" s="1716"/>
      <c r="BA16" s="1712"/>
      <c r="BB16" s="1707">
        <v>9</v>
      </c>
      <c r="BC16" s="1111" t="s">
        <v>882</v>
      </c>
      <c r="BD16" s="1707"/>
      <c r="BE16" s="1311"/>
      <c r="BF16" s="2112"/>
      <c r="BG16" s="2116"/>
      <c r="BH16" s="1566"/>
      <c r="BI16" s="1310"/>
      <c r="BJ16" s="1124"/>
      <c r="BK16" s="1085"/>
      <c r="BL16" s="2027"/>
      <c r="BM16" s="1710">
        <v>9</v>
      </c>
      <c r="BN16" s="623" t="s">
        <v>883</v>
      </c>
      <c r="BO16" s="363"/>
      <c r="BP16" s="363"/>
      <c r="BQ16" s="363"/>
      <c r="BR16" s="477"/>
      <c r="BS16" s="576"/>
      <c r="BT16" s="576"/>
      <c r="BU16" s="576"/>
      <c r="BV16" s="576"/>
      <c r="BW16" s="576"/>
      <c r="BX16" s="1311"/>
      <c r="BY16" s="1710">
        <v>8</v>
      </c>
      <c r="BZ16" s="623" t="s">
        <v>844</v>
      </c>
      <c r="CA16" s="1111"/>
      <c r="CB16" s="2027"/>
      <c r="CC16" s="623"/>
      <c r="CD16" s="623"/>
      <c r="CE16" s="1710">
        <v>15</v>
      </c>
      <c r="CF16" s="2116" t="s">
        <v>884</v>
      </c>
      <c r="CG16" s="1725"/>
      <c r="CH16" s="1726"/>
      <c r="CI16" s="1716"/>
      <c r="CJ16" s="1752"/>
      <c r="CK16" s="1187"/>
      <c r="CL16" s="1111"/>
      <c r="CM16" s="623" t="s">
        <v>885</v>
      </c>
      <c r="CN16" s="625"/>
      <c r="CO16" s="1111"/>
      <c r="CP16" s="1110"/>
      <c r="CQ16" s="623"/>
      <c r="CR16" s="625"/>
      <c r="CS16" s="626"/>
      <c r="CT16" s="2027"/>
      <c r="CU16" s="1708"/>
      <c r="CV16" s="1709"/>
      <c r="CW16" s="1110"/>
      <c r="CX16" s="623"/>
      <c r="CY16" s="1303"/>
      <c r="CZ16" s="623"/>
      <c r="DA16" s="623"/>
      <c r="DB16" s="623"/>
      <c r="DC16" s="1720"/>
      <c r="DD16" s="1566"/>
      <c r="DE16" s="1566"/>
      <c r="DF16" s="1730">
        <v>2</v>
      </c>
      <c r="DG16" s="477" t="s">
        <v>531</v>
      </c>
      <c r="DH16" s="1715"/>
      <c r="DI16" s="1716"/>
      <c r="DJ16" s="1716"/>
      <c r="DK16" s="1712"/>
      <c r="DL16" s="1708">
        <v>5</v>
      </c>
      <c r="DM16" s="1111" t="s">
        <v>867</v>
      </c>
      <c r="DN16" s="1707"/>
      <c r="DO16" s="623"/>
      <c r="DP16" s="623"/>
      <c r="DQ16" s="1111"/>
      <c r="DR16" s="2027"/>
      <c r="DS16" s="1708">
        <v>9</v>
      </c>
      <c r="DT16" s="1111" t="s">
        <v>886</v>
      </c>
      <c r="DU16" s="1725"/>
      <c r="DV16" s="1762"/>
      <c r="DW16" s="1762"/>
      <c r="DX16" s="1726"/>
      <c r="DY16" s="1716"/>
      <c r="DZ16" s="1752"/>
      <c r="EA16" s="1187"/>
      <c r="EB16" s="623"/>
      <c r="EC16" s="623"/>
      <c r="ED16" s="1111"/>
      <c r="EE16" s="623"/>
      <c r="EF16" s="1111"/>
      <c r="EG16" s="623"/>
      <c r="EH16" s="623"/>
      <c r="EI16" s="1708"/>
      <c r="EJ16" s="1709"/>
      <c r="EK16" s="1110"/>
      <c r="EL16" s="623"/>
      <c r="EM16" s="1303"/>
      <c r="EN16" s="1111"/>
      <c r="EO16" s="2027"/>
      <c r="EP16" s="1708"/>
      <c r="EQ16" s="1767"/>
      <c r="ER16" s="1566"/>
      <c r="ES16" s="1566"/>
      <c r="ET16" s="1715"/>
      <c r="EU16" s="1712"/>
      <c r="EV16" s="1715"/>
      <c r="EW16" s="1716"/>
      <c r="EX16" s="1708"/>
      <c r="EY16" s="623"/>
      <c r="EZ16" s="623"/>
      <c r="FA16" s="1111"/>
      <c r="FB16" s="1707"/>
      <c r="FC16" s="1111"/>
      <c r="FD16" s="1718"/>
      <c r="FE16" s="1111"/>
      <c r="FF16" s="1714">
        <v>7</v>
      </c>
      <c r="FG16" s="1111" t="s">
        <v>870</v>
      </c>
      <c r="FH16" s="2112" t="s">
        <v>887</v>
      </c>
      <c r="FI16" s="2116"/>
      <c r="FJ16" s="2027"/>
      <c r="FK16" s="1707">
        <v>6</v>
      </c>
      <c r="FL16" s="623" t="s">
        <v>876</v>
      </c>
      <c r="FM16" s="1303"/>
      <c r="FN16" s="623"/>
      <c r="FO16" s="1708"/>
      <c r="FP16" s="1767"/>
      <c r="FQ16" s="1566"/>
      <c r="FR16" s="1566"/>
      <c r="FS16" s="1715"/>
      <c r="FT16" s="1712"/>
      <c r="FU16" s="1715"/>
      <c r="FV16" s="1716"/>
      <c r="FW16" s="1716"/>
      <c r="FX16" s="1716"/>
      <c r="FY16" s="1708"/>
      <c r="FZ16" s="1111"/>
      <c r="GA16" s="1741"/>
      <c r="GB16" s="1720"/>
      <c r="GC16" s="623"/>
      <c r="GD16" s="1720"/>
      <c r="GE16" s="2027"/>
      <c r="GF16" s="1158"/>
      <c r="GG16" s="1564"/>
      <c r="GH16" s="1714">
        <v>8</v>
      </c>
      <c r="GI16" s="1111" t="s">
        <v>869</v>
      </c>
      <c r="GJ16" s="1566"/>
      <c r="GK16" s="1567"/>
      <c r="GL16" s="1714">
        <v>7</v>
      </c>
      <c r="GM16" s="1111" t="s">
        <v>870</v>
      </c>
      <c r="GN16" s="1303"/>
      <c r="GO16" s="1081"/>
      <c r="GP16" s="1721">
        <v>7</v>
      </c>
      <c r="GQ16" s="1111" t="s">
        <v>888</v>
      </c>
      <c r="GR16" s="1715"/>
      <c r="GS16" s="1111"/>
      <c r="GT16" s="2027"/>
      <c r="GU16" s="1718"/>
      <c r="GV16" s="1111"/>
      <c r="GW16" s="1710"/>
      <c r="GX16" s="1111"/>
      <c r="GY16" s="1710"/>
      <c r="GZ16" s="1717"/>
      <c r="HA16" s="1721"/>
      <c r="HB16" s="1768"/>
      <c r="HC16" s="1768"/>
      <c r="HD16" s="1572"/>
      <c r="HE16" s="1553"/>
      <c r="HF16" s="1763"/>
      <c r="HG16" s="623"/>
      <c r="HH16" s="623"/>
      <c r="HI16" s="623"/>
      <c r="HJ16" s="1111"/>
      <c r="HK16" s="1707">
        <v>9</v>
      </c>
      <c r="HL16" s="1111" t="s">
        <v>882</v>
      </c>
      <c r="HM16" s="2027"/>
      <c r="HN16" s="1707"/>
      <c r="HO16" s="1715"/>
      <c r="HP16" s="1716"/>
      <c r="HQ16" s="1708"/>
      <c r="HR16" s="623"/>
      <c r="HS16" s="623"/>
      <c r="HT16" s="1111"/>
      <c r="HU16" s="1741"/>
      <c r="HV16" s="1710">
        <v>9</v>
      </c>
      <c r="HW16" s="623" t="s">
        <v>889</v>
      </c>
      <c r="HX16" s="1710">
        <v>19</v>
      </c>
      <c r="HY16" s="1111" t="s">
        <v>890</v>
      </c>
      <c r="HZ16" s="623"/>
      <c r="IA16" s="1111"/>
      <c r="IB16" s="2027"/>
      <c r="IC16" s="1707">
        <v>7</v>
      </c>
      <c r="ID16" s="623" t="s">
        <v>891</v>
      </c>
      <c r="IE16" s="623"/>
      <c r="IF16" s="2116"/>
      <c r="IG16" s="2112"/>
      <c r="IH16" s="2113"/>
      <c r="II16" s="2113"/>
      <c r="IJ16" s="2116"/>
      <c r="IK16" s="2113"/>
      <c r="IL16" s="2116"/>
      <c r="IM16" s="1708"/>
      <c r="IN16" s="623"/>
      <c r="IO16" s="623"/>
      <c r="IP16" s="1111"/>
      <c r="IQ16" s="1708">
        <v>8</v>
      </c>
      <c r="IR16" s="1111" t="s">
        <v>874</v>
      </c>
    </row>
    <row r="17" spans="1:254" ht="12.75" customHeight="1" x14ac:dyDescent="0.15">
      <c r="A17" s="2027"/>
      <c r="B17" s="2300"/>
      <c r="C17" s="2302"/>
      <c r="D17" s="1566"/>
      <c r="E17" s="576"/>
      <c r="F17" s="576"/>
      <c r="G17" s="1308"/>
      <c r="H17" s="1769"/>
      <c r="I17" s="576"/>
      <c r="J17" s="1756"/>
      <c r="K17" s="1311"/>
      <c r="L17" s="576"/>
      <c r="M17" s="576"/>
      <c r="N17" s="576"/>
      <c r="O17" s="1311"/>
      <c r="P17" s="1724"/>
      <c r="Q17" s="1311"/>
      <c r="R17" s="1724"/>
      <c r="S17" s="1311"/>
      <c r="T17" s="1725"/>
      <c r="U17" s="1726"/>
      <c r="V17" s="1770"/>
      <c r="W17" s="1311"/>
      <c r="X17" s="2027"/>
      <c r="Y17" s="623"/>
      <c r="Z17" s="1187"/>
      <c r="AA17" s="1187"/>
      <c r="AB17" s="1187"/>
      <c r="AC17" s="1110"/>
      <c r="AD17" s="1771"/>
      <c r="AE17" s="1110"/>
      <c r="AF17" s="1187"/>
      <c r="AG17" s="2113"/>
      <c r="AH17" s="1553"/>
      <c r="AI17" s="1110"/>
      <c r="AJ17" s="623"/>
      <c r="AK17" s="1110"/>
      <c r="AL17" s="623"/>
      <c r="AM17" s="1110"/>
      <c r="AN17" s="623"/>
      <c r="AO17" s="623"/>
      <c r="AP17" s="623"/>
      <c r="AQ17" s="1772"/>
      <c r="AR17" s="1111"/>
      <c r="AS17" s="2355"/>
      <c r="AT17" s="2356"/>
      <c r="AU17" s="1724"/>
      <c r="AV17" s="1712"/>
      <c r="AW17" s="2027"/>
      <c r="AX17" s="1707"/>
      <c r="AY17" s="1712"/>
      <c r="AZ17" s="576"/>
      <c r="BA17" s="1311"/>
      <c r="BB17" s="1707">
        <v>10</v>
      </c>
      <c r="BC17" s="1111" t="s">
        <v>892</v>
      </c>
      <c r="BD17" s="576"/>
      <c r="BE17" s="1311"/>
      <c r="BF17" s="2112"/>
      <c r="BG17" s="2116"/>
      <c r="BH17" s="1566"/>
      <c r="BI17" s="1773"/>
      <c r="BJ17" s="1308"/>
      <c r="BK17" s="1774"/>
      <c r="BL17" s="2027"/>
      <c r="BM17" s="1714">
        <v>10</v>
      </c>
      <c r="BN17" s="623" t="s">
        <v>844</v>
      </c>
      <c r="BO17" s="576"/>
      <c r="BP17" s="576"/>
      <c r="BQ17" s="576"/>
      <c r="BR17" s="1311"/>
      <c r="BS17" s="576"/>
      <c r="BT17" s="576"/>
      <c r="BU17" s="576"/>
      <c r="BV17" s="576"/>
      <c r="BW17" s="576"/>
      <c r="BX17" s="1311"/>
      <c r="BY17" s="576"/>
      <c r="BZ17" s="576"/>
      <c r="CA17" s="1311"/>
      <c r="CB17" s="2027"/>
      <c r="CC17" s="623"/>
      <c r="CD17" s="623"/>
      <c r="CE17" s="623"/>
      <c r="CF17" s="2116"/>
      <c r="CG17" s="1725"/>
      <c r="CH17" s="1726"/>
      <c r="CI17" s="1716"/>
      <c r="CJ17" s="1311"/>
      <c r="CK17" s="623"/>
      <c r="CL17" s="1187"/>
      <c r="CM17" s="1110"/>
      <c r="CN17" s="1187"/>
      <c r="CO17" s="1187"/>
      <c r="CP17" s="1110"/>
      <c r="CQ17" s="1187"/>
      <c r="CR17" s="1553"/>
      <c r="CS17" s="1081"/>
      <c r="CT17" s="2027"/>
      <c r="CU17" s="1110"/>
      <c r="CV17" s="623"/>
      <c r="CW17" s="1110"/>
      <c r="CX17" s="623"/>
      <c r="CY17" s="1110"/>
      <c r="CZ17" s="623"/>
      <c r="DA17" s="623"/>
      <c r="DB17" s="623"/>
      <c r="DC17" s="1775"/>
      <c r="DD17" s="1776"/>
      <c r="DE17" s="1776"/>
      <c r="DF17" s="1724"/>
      <c r="DG17" s="1712"/>
      <c r="DH17" s="1715"/>
      <c r="DI17" s="1716"/>
      <c r="DJ17" s="1716"/>
      <c r="DK17" s="1712"/>
      <c r="DL17" s="1708">
        <v>6</v>
      </c>
      <c r="DM17" s="1111" t="s">
        <v>893</v>
      </c>
      <c r="DN17" s="1707"/>
      <c r="DO17" s="623"/>
      <c r="DP17" s="623"/>
      <c r="DQ17" s="1111"/>
      <c r="DR17" s="2027"/>
      <c r="DS17" s="1708">
        <v>10</v>
      </c>
      <c r="DT17" s="1111" t="s">
        <v>894</v>
      </c>
      <c r="DU17" s="1725"/>
      <c r="DV17" s="1762"/>
      <c r="DW17" s="1762"/>
      <c r="DX17" s="1726"/>
      <c r="DY17" s="1716"/>
      <c r="DZ17" s="1311"/>
      <c r="EA17" s="623"/>
      <c r="EB17" s="1187"/>
      <c r="EC17" s="1187"/>
      <c r="ED17" s="1771"/>
      <c r="EE17" s="623"/>
      <c r="EF17" s="1771"/>
      <c r="EG17" s="623"/>
      <c r="EH17" s="1187"/>
      <c r="EI17" s="1110"/>
      <c r="EJ17" s="623"/>
      <c r="EK17" s="1110"/>
      <c r="EL17" s="623"/>
      <c r="EM17" s="1110"/>
      <c r="EN17" s="1111"/>
      <c r="EO17" s="2027"/>
      <c r="EP17" s="1772"/>
      <c r="EQ17" s="1771"/>
      <c r="ER17" s="1776"/>
      <c r="ES17" s="1776"/>
      <c r="ET17" s="1724"/>
      <c r="EU17" s="1712"/>
      <c r="EV17" s="1715"/>
      <c r="EW17" s="1716"/>
      <c r="EX17" s="1708"/>
      <c r="EY17" s="623"/>
      <c r="EZ17" s="623"/>
      <c r="FA17" s="1111"/>
      <c r="FB17" s="1707"/>
      <c r="FC17" s="1111"/>
      <c r="FD17" s="1718"/>
      <c r="FE17" s="1111"/>
      <c r="FF17" s="1710">
        <v>8</v>
      </c>
      <c r="FG17" s="1111" t="s">
        <v>844</v>
      </c>
      <c r="FH17" s="2112"/>
      <c r="FI17" s="2116"/>
      <c r="FJ17" s="2027"/>
      <c r="FK17" s="1721">
        <v>7</v>
      </c>
      <c r="FL17" s="623" t="s">
        <v>888</v>
      </c>
      <c r="FM17" s="1110"/>
      <c r="FN17" s="623"/>
      <c r="FO17" s="1772"/>
      <c r="FP17" s="1771"/>
      <c r="FQ17" s="1776"/>
      <c r="FR17" s="1776"/>
      <c r="FS17" s="1724"/>
      <c r="FT17" s="1712"/>
      <c r="FU17" s="1715"/>
      <c r="FV17" s="1716"/>
      <c r="FW17" s="1716"/>
      <c r="FX17" s="1716"/>
      <c r="FY17" s="1708"/>
      <c r="FZ17" s="1111"/>
      <c r="GA17" s="1741"/>
      <c r="GB17" s="1720"/>
      <c r="GC17" s="623"/>
      <c r="GD17" s="1158"/>
      <c r="GE17" s="2027"/>
      <c r="GF17" s="1110"/>
      <c r="GG17" s="1158"/>
      <c r="GH17" s="1710">
        <v>9</v>
      </c>
      <c r="GI17" s="1111" t="s">
        <v>883</v>
      </c>
      <c r="GJ17" s="1566"/>
      <c r="GK17" s="1567"/>
      <c r="GL17" s="1710">
        <v>8</v>
      </c>
      <c r="GM17" s="1111" t="s">
        <v>844</v>
      </c>
      <c r="GN17" s="1303"/>
      <c r="GO17" s="1081"/>
      <c r="GP17" s="1707">
        <v>8</v>
      </c>
      <c r="GQ17" s="2116" t="s">
        <v>894</v>
      </c>
      <c r="GR17" s="1715"/>
      <c r="GS17" s="1111"/>
      <c r="GT17" s="2027"/>
      <c r="GU17" s="1718"/>
      <c r="GV17" s="1111"/>
      <c r="GW17" s="1714"/>
      <c r="GX17" s="1111"/>
      <c r="GY17" s="1303"/>
      <c r="GZ17" s="1081"/>
      <c r="HA17" s="1707"/>
      <c r="HB17" s="623"/>
      <c r="HC17" s="623"/>
      <c r="HD17" s="623"/>
      <c r="HE17" s="1303"/>
      <c r="HF17" s="623"/>
      <c r="HG17" s="1708"/>
      <c r="HH17" s="1718"/>
      <c r="HI17" s="1718"/>
      <c r="HJ17" s="1767"/>
      <c r="HK17" s="1707">
        <v>10</v>
      </c>
      <c r="HL17" s="1111" t="s">
        <v>892</v>
      </c>
      <c r="HM17" s="2027"/>
      <c r="HN17" s="1715"/>
      <c r="HO17" s="1715"/>
      <c r="HP17" s="1716"/>
      <c r="HQ17" s="1708"/>
      <c r="HR17" s="623"/>
      <c r="HS17" s="623"/>
      <c r="HT17" s="1111"/>
      <c r="HU17" s="1741"/>
      <c r="HV17" s="1714">
        <v>10</v>
      </c>
      <c r="HW17" s="623" t="s">
        <v>821</v>
      </c>
      <c r="HX17" s="1714">
        <v>20</v>
      </c>
      <c r="HY17" s="1111" t="s">
        <v>895</v>
      </c>
      <c r="HZ17" s="1708"/>
      <c r="IA17" s="1767"/>
      <c r="IB17" s="2027"/>
      <c r="IC17" s="1707">
        <v>8</v>
      </c>
      <c r="ID17" s="623" t="s">
        <v>896</v>
      </c>
      <c r="IE17" s="623"/>
      <c r="IF17" s="623"/>
      <c r="IG17" s="2112"/>
      <c r="IH17" s="2113"/>
      <c r="II17" s="2113"/>
      <c r="IJ17" s="2116"/>
      <c r="IK17" s="2113"/>
      <c r="IL17" s="2116"/>
      <c r="IM17" s="1708"/>
      <c r="IN17" s="623"/>
      <c r="IO17" s="623"/>
      <c r="IP17" s="1111"/>
      <c r="IQ17" s="1708">
        <v>9</v>
      </c>
      <c r="IR17" s="1111" t="s">
        <v>886</v>
      </c>
      <c r="IS17" s="623"/>
      <c r="IT17" s="623"/>
    </row>
    <row r="18" spans="1:254" ht="12.75" customHeight="1" x14ac:dyDescent="0.15">
      <c r="A18" s="2027"/>
      <c r="B18" s="2300"/>
      <c r="C18" s="2302"/>
      <c r="D18" s="1566"/>
      <c r="E18" s="576"/>
      <c r="F18" s="576"/>
      <c r="G18" s="1308"/>
      <c r="H18" s="1769"/>
      <c r="I18" s="576"/>
      <c r="J18" s="1756"/>
      <c r="K18" s="1311"/>
      <c r="L18" s="576"/>
      <c r="M18" s="576"/>
      <c r="N18" s="576"/>
      <c r="O18" s="1311"/>
      <c r="P18" s="1724"/>
      <c r="Q18" s="1311"/>
      <c r="R18" s="1724"/>
      <c r="S18" s="1311"/>
      <c r="T18" s="1725"/>
      <c r="U18" s="1726"/>
      <c r="V18" s="1770"/>
      <c r="W18" s="1311"/>
      <c r="X18" s="2027"/>
      <c r="Y18" s="623"/>
      <c r="Z18" s="1187"/>
      <c r="AA18" s="1187"/>
      <c r="AB18" s="1187"/>
      <c r="AC18" s="1110"/>
      <c r="AD18" s="1771"/>
      <c r="AE18" s="1110"/>
      <c r="AF18" s="1187"/>
      <c r="AG18" s="2113"/>
      <c r="AH18" s="1553"/>
      <c r="AI18" s="1110"/>
      <c r="AJ18" s="623"/>
      <c r="AK18" s="1110"/>
      <c r="AL18" s="623"/>
      <c r="AM18" s="1110"/>
      <c r="AN18" s="623"/>
      <c r="AO18" s="623"/>
      <c r="AP18" s="623"/>
      <c r="AQ18" s="1772"/>
      <c r="AR18" s="1111"/>
      <c r="AS18" s="1776"/>
      <c r="AT18" s="1777"/>
      <c r="AU18" s="1724"/>
      <c r="AV18" s="1712"/>
      <c r="AW18" s="2027"/>
      <c r="AX18" s="1707"/>
      <c r="AY18" s="1712"/>
      <c r="AZ18" s="576"/>
      <c r="BA18" s="1311"/>
      <c r="BB18" s="1707">
        <v>11</v>
      </c>
      <c r="BC18" s="1111" t="s">
        <v>897</v>
      </c>
      <c r="BD18" s="576"/>
      <c r="BE18" s="1311"/>
      <c r="BF18" s="2112"/>
      <c r="BG18" s="2116"/>
      <c r="BH18" s="1566"/>
      <c r="BI18" s="1773"/>
      <c r="BJ18" s="1308"/>
      <c r="BK18" s="1774"/>
      <c r="BL18" s="2027"/>
      <c r="BM18" s="1714"/>
      <c r="BN18" s="623"/>
      <c r="BO18" s="576"/>
      <c r="BP18" s="576"/>
      <c r="BQ18" s="576"/>
      <c r="BR18" s="1311"/>
      <c r="BS18" s="576"/>
      <c r="BT18" s="576"/>
      <c r="BU18" s="576"/>
      <c r="BV18" s="576"/>
      <c r="BW18" s="576"/>
      <c r="BX18" s="1311"/>
      <c r="BY18" s="576"/>
      <c r="BZ18" s="576"/>
      <c r="CA18" s="1311"/>
      <c r="CB18" s="2027"/>
      <c r="CC18" s="623"/>
      <c r="CD18" s="623"/>
      <c r="CE18" s="623"/>
      <c r="CF18" s="623"/>
      <c r="CG18" s="1725"/>
      <c r="CH18" s="1726"/>
      <c r="CI18" s="1716"/>
      <c r="CJ18" s="1311"/>
      <c r="CK18" s="623"/>
      <c r="CL18" s="1187"/>
      <c r="CM18" s="1110"/>
      <c r="CN18" s="1187"/>
      <c r="CO18" s="1187"/>
      <c r="CP18" s="1110"/>
      <c r="CQ18" s="1187"/>
      <c r="CR18" s="1553"/>
      <c r="CS18" s="1081"/>
      <c r="CT18" s="2027"/>
      <c r="CU18" s="1110"/>
      <c r="CV18" s="623"/>
      <c r="CW18" s="1110"/>
      <c r="CX18" s="623"/>
      <c r="CY18" s="1110"/>
      <c r="CZ18" s="623"/>
      <c r="DA18" s="623"/>
      <c r="DB18" s="623"/>
      <c r="DC18" s="1775"/>
      <c r="DD18" s="1776"/>
      <c r="DE18" s="1776"/>
      <c r="DF18" s="1724"/>
      <c r="DG18" s="1712"/>
      <c r="DH18" s="1715"/>
      <c r="DI18" s="1716"/>
      <c r="DJ18" s="1716"/>
      <c r="DK18" s="1712"/>
      <c r="DL18" s="1724"/>
      <c r="DM18" s="1311"/>
      <c r="DN18" s="1707"/>
      <c r="DO18" s="623"/>
      <c r="DP18" s="623"/>
      <c r="DQ18" s="1111"/>
      <c r="DR18" s="2027"/>
      <c r="DS18" s="623"/>
      <c r="DT18" s="623"/>
      <c r="DU18" s="1725"/>
      <c r="DV18" s="1762"/>
      <c r="DW18" s="1762"/>
      <c r="DX18" s="1726"/>
      <c r="DY18" s="1716"/>
      <c r="DZ18" s="1311"/>
      <c r="EA18" s="623"/>
      <c r="EB18" s="1187"/>
      <c r="EC18" s="1187"/>
      <c r="ED18" s="1771"/>
      <c r="EE18" s="623"/>
      <c r="EF18" s="1187"/>
      <c r="EG18" s="1110"/>
      <c r="EH18" s="1187"/>
      <c r="EI18" s="1110"/>
      <c r="EJ18" s="623"/>
      <c r="EK18" s="1110"/>
      <c r="EL18" s="623"/>
      <c r="EM18" s="1110"/>
      <c r="EN18" s="1111"/>
      <c r="EO18" s="2027"/>
      <c r="EP18" s="1772"/>
      <c r="EQ18" s="1771"/>
      <c r="ER18" s="1776"/>
      <c r="ES18" s="1776"/>
      <c r="ET18" s="1724"/>
      <c r="EU18" s="1712"/>
      <c r="EV18" s="1715"/>
      <c r="EW18" s="1716"/>
      <c r="EX18" s="1724"/>
      <c r="EY18" s="576"/>
      <c r="EZ18" s="576"/>
      <c r="FA18" s="1311"/>
      <c r="FB18" s="1707"/>
      <c r="FC18" s="1111"/>
      <c r="FD18" s="1718"/>
      <c r="FE18" s="1111"/>
      <c r="FF18" s="1110"/>
      <c r="FG18" s="1187"/>
      <c r="FH18" s="2112"/>
      <c r="FI18" s="2116"/>
      <c r="FJ18" s="2027"/>
      <c r="FK18" s="1707">
        <v>8</v>
      </c>
      <c r="FL18" s="2116" t="s">
        <v>894</v>
      </c>
      <c r="FM18" s="1110"/>
      <c r="FN18" s="623"/>
      <c r="FO18" s="1772"/>
      <c r="FP18" s="1771"/>
      <c r="FQ18" s="1776"/>
      <c r="FR18" s="1776"/>
      <c r="FS18" s="1724"/>
      <c r="FT18" s="1712"/>
      <c r="FU18" s="1715"/>
      <c r="FV18" s="1716"/>
      <c r="FW18" s="1716"/>
      <c r="FX18" s="1716"/>
      <c r="FY18" s="1724"/>
      <c r="FZ18" s="1311"/>
      <c r="GA18" s="1741"/>
      <c r="GB18" s="1718"/>
      <c r="GC18" s="1110"/>
      <c r="GD18" s="1158"/>
      <c r="GE18" s="2027"/>
      <c r="GF18" s="1110"/>
      <c r="GG18" s="1158"/>
      <c r="GH18" s="1714">
        <v>10</v>
      </c>
      <c r="GI18" s="1111" t="s">
        <v>844</v>
      </c>
      <c r="GJ18" s="1776"/>
      <c r="GK18" s="1777"/>
      <c r="GL18" s="576"/>
      <c r="GM18" s="1712"/>
      <c r="GN18" s="1303"/>
      <c r="GO18" s="1081"/>
      <c r="GP18" s="1708"/>
      <c r="GQ18" s="2116"/>
      <c r="GR18" s="1715"/>
      <c r="GS18" s="1111"/>
      <c r="GT18" s="2027"/>
      <c r="GU18" s="1718"/>
      <c r="GV18" s="1111"/>
      <c r="GW18" s="1710"/>
      <c r="GX18" s="1111"/>
      <c r="GY18" s="1303"/>
      <c r="GZ18" s="1081"/>
      <c r="HA18" s="1721"/>
      <c r="HB18" s="623"/>
      <c r="HC18" s="623"/>
      <c r="HD18" s="623"/>
      <c r="HE18" s="1110"/>
      <c r="HF18" s="623"/>
      <c r="HG18" s="1772"/>
      <c r="HH18" s="1187"/>
      <c r="HI18" s="1187"/>
      <c r="HJ18" s="1771"/>
      <c r="HK18" s="1707">
        <v>11</v>
      </c>
      <c r="HL18" s="1111" t="s">
        <v>897</v>
      </c>
      <c r="HM18" s="2027"/>
      <c r="HN18" s="1724"/>
      <c r="HO18" s="1715"/>
      <c r="HP18" s="1716"/>
      <c r="HQ18" s="1708"/>
      <c r="HR18" s="623"/>
      <c r="HS18" s="623"/>
      <c r="HT18" s="1111"/>
      <c r="HU18" s="1741"/>
      <c r="HV18" s="623"/>
      <c r="HW18" s="623"/>
      <c r="HX18" s="623"/>
      <c r="HY18" s="623"/>
      <c r="HZ18" s="1772"/>
      <c r="IA18" s="1771"/>
      <c r="IB18" s="2027"/>
      <c r="IC18" s="1707">
        <v>9</v>
      </c>
      <c r="ID18" s="623" t="s">
        <v>898</v>
      </c>
      <c r="IE18" s="623"/>
      <c r="IF18" s="1111"/>
      <c r="IG18" s="1721">
        <v>1</v>
      </c>
      <c r="IH18" s="1693" t="s">
        <v>519</v>
      </c>
      <c r="II18" s="1693"/>
      <c r="IJ18" s="1732"/>
      <c r="IK18" s="2113"/>
      <c r="IL18" s="2116"/>
      <c r="IM18" s="1708"/>
      <c r="IN18" s="623"/>
      <c r="IO18" s="623"/>
      <c r="IP18" s="1111"/>
      <c r="IQ18" s="1708">
        <v>10</v>
      </c>
      <c r="IR18" s="1111" t="s">
        <v>894</v>
      </c>
      <c r="IS18" s="623"/>
      <c r="IT18" s="623"/>
    </row>
    <row r="19" spans="1:254" ht="12.75" customHeight="1" x14ac:dyDescent="0.15">
      <c r="A19" s="2027"/>
      <c r="B19" s="2300"/>
      <c r="C19" s="2302"/>
      <c r="D19" s="1566"/>
      <c r="E19" s="576"/>
      <c r="F19" s="576"/>
      <c r="G19" s="1308"/>
      <c r="H19" s="1769"/>
      <c r="I19" s="576"/>
      <c r="J19" s="1756"/>
      <c r="K19" s="1311"/>
      <c r="L19" s="576"/>
      <c r="M19" s="576"/>
      <c r="N19" s="576"/>
      <c r="O19" s="1311"/>
      <c r="P19" s="1724"/>
      <c r="Q19" s="1311"/>
      <c r="R19" s="1724"/>
      <c r="S19" s="1311"/>
      <c r="T19" s="1725"/>
      <c r="U19" s="1726"/>
      <c r="V19" s="1778"/>
      <c r="W19" s="1779"/>
      <c r="X19" s="2027"/>
      <c r="Y19" s="623"/>
      <c r="Z19" s="1187"/>
      <c r="AA19" s="1187"/>
      <c r="AB19" s="1187"/>
      <c r="AC19" s="1110"/>
      <c r="AD19" s="1771"/>
      <c r="AE19" s="1110"/>
      <c r="AF19" s="1187"/>
      <c r="AG19" s="2113"/>
      <c r="AH19" s="1553"/>
      <c r="AI19" s="1110"/>
      <c r="AJ19" s="623"/>
      <c r="AK19" s="1110"/>
      <c r="AL19" s="623"/>
      <c r="AM19" s="1110"/>
      <c r="AN19" s="623"/>
      <c r="AO19" s="623"/>
      <c r="AP19" s="623"/>
      <c r="AQ19" s="1772"/>
      <c r="AR19" s="1111"/>
      <c r="AS19" s="1776"/>
      <c r="AT19" s="1777"/>
      <c r="AU19" s="1312"/>
      <c r="AV19" s="1780"/>
      <c r="AW19" s="2027"/>
      <c r="AX19" s="1707"/>
      <c r="AY19" s="1712"/>
      <c r="AZ19" s="576"/>
      <c r="BA19" s="1311"/>
      <c r="BB19" s="1707">
        <v>12</v>
      </c>
      <c r="BC19" s="1111" t="s">
        <v>899</v>
      </c>
      <c r="BD19" s="576"/>
      <c r="BE19" s="1311"/>
      <c r="BF19" s="2112"/>
      <c r="BG19" s="2116"/>
      <c r="BH19" s="1566"/>
      <c r="BI19" s="1773"/>
      <c r="BJ19" s="1308"/>
      <c r="BK19" s="1774"/>
      <c r="BL19" s="2027"/>
      <c r="BM19" s="1714"/>
      <c r="BN19" s="623"/>
      <c r="BO19" s="576"/>
      <c r="BP19" s="576"/>
      <c r="BQ19" s="576"/>
      <c r="BR19" s="1311"/>
      <c r="BS19" s="576"/>
      <c r="BT19" s="576"/>
      <c r="BU19" s="576"/>
      <c r="BV19" s="576"/>
      <c r="BW19" s="576"/>
      <c r="BX19" s="1311"/>
      <c r="BY19" s="576"/>
      <c r="BZ19" s="576"/>
      <c r="CA19" s="1311"/>
      <c r="CB19" s="2027"/>
      <c r="CC19" s="623"/>
      <c r="CD19" s="623"/>
      <c r="CE19" s="623"/>
      <c r="CF19" s="623"/>
      <c r="CG19" s="1725"/>
      <c r="CH19" s="1726"/>
      <c r="CI19" s="1716"/>
      <c r="CJ19" s="1311"/>
      <c r="CK19" s="623"/>
      <c r="CL19" s="1187"/>
      <c r="CM19" s="1110"/>
      <c r="CN19" s="1187"/>
      <c r="CO19" s="1187"/>
      <c r="CP19" s="1110"/>
      <c r="CQ19" s="1187"/>
      <c r="CR19" s="1553"/>
      <c r="CS19" s="1081"/>
      <c r="CT19" s="2027"/>
      <c r="CU19" s="1110"/>
      <c r="CV19" s="623"/>
      <c r="CW19" s="1110"/>
      <c r="CX19" s="623"/>
      <c r="CY19" s="1110"/>
      <c r="CZ19" s="623"/>
      <c r="DA19" s="623"/>
      <c r="DB19" s="623"/>
      <c r="DC19" s="1775"/>
      <c r="DD19" s="1776"/>
      <c r="DE19" s="1776"/>
      <c r="DF19" s="1724"/>
      <c r="DG19" s="1712"/>
      <c r="DH19" s="1715"/>
      <c r="DI19" s="1716"/>
      <c r="DJ19" s="1716"/>
      <c r="DK19" s="1712"/>
      <c r="DL19" s="1724"/>
      <c r="DM19" s="1311"/>
      <c r="DN19" s="1707"/>
      <c r="DO19" s="623"/>
      <c r="DP19" s="623"/>
      <c r="DQ19" s="1111"/>
      <c r="DR19" s="2027"/>
      <c r="DS19" s="623"/>
      <c r="DT19" s="623"/>
      <c r="DU19" s="1725"/>
      <c r="DV19" s="1762"/>
      <c r="DW19" s="1762"/>
      <c r="DX19" s="1726"/>
      <c r="DY19" s="1716"/>
      <c r="DZ19" s="1311"/>
      <c r="EA19" s="623"/>
      <c r="EB19" s="1187"/>
      <c r="EC19" s="1187"/>
      <c r="ED19" s="1187"/>
      <c r="EE19" s="1110"/>
      <c r="EF19" s="1187"/>
      <c r="EG19" s="1110"/>
      <c r="EH19" s="1187"/>
      <c r="EI19" s="1110"/>
      <c r="EJ19" s="623"/>
      <c r="EK19" s="1110"/>
      <c r="EL19" s="623"/>
      <c r="EM19" s="1110"/>
      <c r="EN19" s="1111"/>
      <c r="EO19" s="2027"/>
      <c r="EP19" s="1772"/>
      <c r="EQ19" s="1771"/>
      <c r="ER19" s="1776"/>
      <c r="ES19" s="1776"/>
      <c r="ET19" s="1724"/>
      <c r="EU19" s="1712"/>
      <c r="EV19" s="1715"/>
      <c r="EW19" s="1716"/>
      <c r="EX19" s="1724"/>
      <c r="EY19" s="576"/>
      <c r="EZ19" s="576"/>
      <c r="FA19" s="1311"/>
      <c r="FB19" s="1707"/>
      <c r="FC19" s="1111"/>
      <c r="FD19" s="1718"/>
      <c r="FE19" s="1111"/>
      <c r="FF19" s="1110"/>
      <c r="FG19" s="1187"/>
      <c r="FH19" s="2328"/>
      <c r="FI19" s="2327"/>
      <c r="FJ19" s="2027"/>
      <c r="FK19" s="1110"/>
      <c r="FL19" s="2327"/>
      <c r="FM19" s="1110"/>
      <c r="FN19" s="623"/>
      <c r="FO19" s="1772"/>
      <c r="FP19" s="1771"/>
      <c r="FQ19" s="1776"/>
      <c r="FR19" s="1776"/>
      <c r="FS19" s="1724"/>
      <c r="FT19" s="1712"/>
      <c r="FU19" s="1715"/>
      <c r="FV19" s="1716"/>
      <c r="FW19" s="1716"/>
      <c r="FX19" s="1716"/>
      <c r="FY19" s="1724"/>
      <c r="FZ19" s="1311"/>
      <c r="GA19" s="1741"/>
      <c r="GB19" s="1718"/>
      <c r="GC19" s="1110"/>
      <c r="GD19" s="1158"/>
      <c r="GE19" s="2027"/>
      <c r="GF19" s="1110"/>
      <c r="GG19" s="1158"/>
      <c r="GH19" s="623"/>
      <c r="GI19" s="1112"/>
      <c r="GJ19" s="1776"/>
      <c r="GK19" s="1776"/>
      <c r="GL19" s="1724"/>
      <c r="GM19" s="1712"/>
      <c r="GN19" s="1303"/>
      <c r="GO19" s="1081"/>
      <c r="GP19" s="1724"/>
      <c r="GQ19" s="1311"/>
      <c r="GR19" s="1715"/>
      <c r="GS19" s="1111"/>
      <c r="GT19" s="2027"/>
      <c r="GU19" s="1718"/>
      <c r="GV19" s="1111"/>
      <c r="GW19" s="1110"/>
      <c r="GX19" s="1187"/>
      <c r="GY19" s="1303"/>
      <c r="GZ19" s="1081"/>
      <c r="HA19" s="1707"/>
      <c r="HB19" s="623"/>
      <c r="HC19" s="623"/>
      <c r="HD19" s="623"/>
      <c r="HE19" s="1110"/>
      <c r="HF19" s="623"/>
      <c r="HG19" s="1772"/>
      <c r="HH19" s="1187"/>
      <c r="HI19" s="1187"/>
      <c r="HJ19" s="1771"/>
      <c r="HK19" s="1707">
        <v>12</v>
      </c>
      <c r="HL19" s="1111" t="s">
        <v>899</v>
      </c>
      <c r="HM19" s="2027"/>
      <c r="HN19" s="1724"/>
      <c r="HO19" s="1715"/>
      <c r="HP19" s="1716"/>
      <c r="HQ19" s="1724"/>
      <c r="HR19" s="576"/>
      <c r="HS19" s="576"/>
      <c r="HT19" s="1311"/>
      <c r="HU19" s="1741"/>
      <c r="HV19" s="623"/>
      <c r="HW19" s="623"/>
      <c r="HX19" s="623"/>
      <c r="HY19" s="623"/>
      <c r="HZ19" s="1772"/>
      <c r="IA19" s="1771"/>
      <c r="IB19" s="2027"/>
      <c r="IC19" s="623"/>
      <c r="ID19" s="623"/>
      <c r="IE19" s="623"/>
      <c r="IF19" s="1112"/>
      <c r="IG19" s="1707">
        <v>2</v>
      </c>
      <c r="IH19" s="1693" t="s">
        <v>531</v>
      </c>
      <c r="II19" s="1742" t="s">
        <v>84</v>
      </c>
      <c r="IJ19" s="1743">
        <f>IM5</f>
        <v>-4.9699999999999793</v>
      </c>
      <c r="IK19" s="1707"/>
      <c r="IL19" s="1716"/>
      <c r="IM19" s="1724"/>
      <c r="IN19" s="576"/>
      <c r="IO19" s="576"/>
      <c r="IP19" s="1311"/>
      <c r="IQ19" s="1110"/>
      <c r="IR19" s="1112"/>
      <c r="IS19" s="623"/>
      <c r="IT19" s="623"/>
    </row>
    <row r="20" spans="1:254" s="153" customFormat="1" ht="12.75" customHeight="1" x14ac:dyDescent="0.15">
      <c r="A20" s="2028"/>
      <c r="B20" s="2317" t="s">
        <v>454</v>
      </c>
      <c r="C20" s="2318"/>
      <c r="D20" s="2317" t="s">
        <v>266</v>
      </c>
      <c r="E20" s="2318"/>
      <c r="F20" s="2318"/>
      <c r="G20" s="2319"/>
      <c r="H20" s="1781" t="s">
        <v>450</v>
      </c>
      <c r="I20" s="1781" t="s">
        <v>315</v>
      </c>
      <c r="J20" s="2317" t="s">
        <v>316</v>
      </c>
      <c r="K20" s="2319"/>
      <c r="L20" s="1571"/>
      <c r="M20" s="2318" t="s">
        <v>318</v>
      </c>
      <c r="N20" s="2318"/>
      <c r="O20" s="2319"/>
      <c r="P20" s="2317" t="s">
        <v>266</v>
      </c>
      <c r="Q20" s="2319"/>
      <c r="R20" s="2372" t="s">
        <v>266</v>
      </c>
      <c r="S20" s="2373"/>
      <c r="T20" s="2329" t="s">
        <v>266</v>
      </c>
      <c r="U20" s="2331"/>
      <c r="V20" s="2317" t="s">
        <v>266</v>
      </c>
      <c r="W20" s="2319"/>
      <c r="X20" s="2028"/>
      <c r="Y20" s="2317" t="s">
        <v>266</v>
      </c>
      <c r="Z20" s="2318"/>
      <c r="AA20" s="2318"/>
      <c r="AB20" s="2319"/>
      <c r="AC20" s="2317" t="s">
        <v>266</v>
      </c>
      <c r="AD20" s="2319"/>
      <c r="AE20" s="2317" t="s">
        <v>266</v>
      </c>
      <c r="AF20" s="2318"/>
      <c r="AG20" s="2318"/>
      <c r="AH20" s="2319"/>
      <c r="AI20" s="2317" t="s">
        <v>266</v>
      </c>
      <c r="AJ20" s="2318"/>
      <c r="AK20" s="2317" t="s">
        <v>266</v>
      </c>
      <c r="AL20" s="2318"/>
      <c r="AM20" s="2317" t="s">
        <v>266</v>
      </c>
      <c r="AN20" s="2318"/>
      <c r="AO20" s="2318"/>
      <c r="AP20" s="2319"/>
      <c r="AQ20" s="2317" t="s">
        <v>454</v>
      </c>
      <c r="AR20" s="2319"/>
      <c r="AS20" s="2317" t="s">
        <v>266</v>
      </c>
      <c r="AT20" s="2319"/>
      <c r="AU20" s="2317" t="s">
        <v>266</v>
      </c>
      <c r="AV20" s="2318"/>
      <c r="AW20" s="2028"/>
      <c r="AX20" s="2317" t="s">
        <v>266</v>
      </c>
      <c r="AY20" s="2319"/>
      <c r="AZ20" s="2312" t="s">
        <v>266</v>
      </c>
      <c r="BA20" s="2313"/>
      <c r="BB20" s="2312" t="s">
        <v>266</v>
      </c>
      <c r="BC20" s="2313"/>
      <c r="BD20" s="2312" t="s">
        <v>900</v>
      </c>
      <c r="BE20" s="2313"/>
      <c r="BF20" s="2317" t="s">
        <v>454</v>
      </c>
      <c r="BG20" s="2318"/>
      <c r="BH20" s="1570" t="s">
        <v>266</v>
      </c>
      <c r="BI20" s="1781" t="s">
        <v>901</v>
      </c>
      <c r="BJ20" s="1781" t="s">
        <v>902</v>
      </c>
      <c r="BK20" s="1781" t="s">
        <v>903</v>
      </c>
      <c r="BL20" s="2028"/>
      <c r="BM20" s="1781" t="s">
        <v>266</v>
      </c>
      <c r="BN20" s="1782" t="s">
        <v>904</v>
      </c>
      <c r="BO20" s="1781" t="s">
        <v>266</v>
      </c>
      <c r="BP20" s="1782" t="s">
        <v>904</v>
      </c>
      <c r="BQ20" s="1781" t="s">
        <v>266</v>
      </c>
      <c r="BR20" s="1783" t="s">
        <v>904</v>
      </c>
      <c r="BS20" s="1781" t="s">
        <v>266</v>
      </c>
      <c r="BT20" s="1782" t="s">
        <v>904</v>
      </c>
      <c r="BU20" s="1781" t="s">
        <v>266</v>
      </c>
      <c r="BV20" s="1782" t="s">
        <v>904</v>
      </c>
      <c r="BW20" s="1781" t="s">
        <v>266</v>
      </c>
      <c r="BX20" s="1783" t="s">
        <v>904</v>
      </c>
      <c r="BY20" s="1781" t="s">
        <v>901</v>
      </c>
      <c r="BZ20" s="1781" t="s">
        <v>902</v>
      </c>
      <c r="CA20" s="1781" t="s">
        <v>903</v>
      </c>
      <c r="CB20" s="2028"/>
      <c r="CC20" s="1781" t="s">
        <v>901</v>
      </c>
      <c r="CD20" s="1781" t="s">
        <v>902</v>
      </c>
      <c r="CE20" s="2317" t="s">
        <v>903</v>
      </c>
      <c r="CF20" s="2319"/>
      <c r="CG20" s="2329" t="s">
        <v>266</v>
      </c>
      <c r="CH20" s="2331"/>
      <c r="CI20" s="2317" t="s">
        <v>266</v>
      </c>
      <c r="CJ20" s="2318"/>
      <c r="CK20" s="2317" t="s">
        <v>266</v>
      </c>
      <c r="CL20" s="2318"/>
      <c r="CM20" s="2317" t="s">
        <v>266</v>
      </c>
      <c r="CN20" s="2319"/>
      <c r="CO20" s="1571" t="s">
        <v>905</v>
      </c>
      <c r="CP20" s="2317" t="s">
        <v>266</v>
      </c>
      <c r="CQ20" s="2318"/>
      <c r="CR20" s="2318"/>
      <c r="CS20" s="2319"/>
      <c r="CT20" s="2028"/>
      <c r="CU20" s="2317" t="s">
        <v>312</v>
      </c>
      <c r="CV20" s="2318"/>
      <c r="CW20" s="2317" t="s">
        <v>266</v>
      </c>
      <c r="CX20" s="2318"/>
      <c r="CY20" s="2317" t="s">
        <v>266</v>
      </c>
      <c r="CZ20" s="2318"/>
      <c r="DA20" s="2318"/>
      <c r="DB20" s="2319"/>
      <c r="DC20" s="1570" t="s">
        <v>906</v>
      </c>
      <c r="DD20" s="2317" t="s">
        <v>266</v>
      </c>
      <c r="DE20" s="2319"/>
      <c r="DF20" s="2317" t="s">
        <v>266</v>
      </c>
      <c r="DG20" s="2318"/>
      <c r="DH20" s="2317" t="s">
        <v>266</v>
      </c>
      <c r="DI20" s="2318"/>
      <c r="DJ20" s="2318"/>
      <c r="DK20" s="2319"/>
      <c r="DL20" s="2312" t="s">
        <v>266</v>
      </c>
      <c r="DM20" s="2313"/>
      <c r="DN20" s="2312" t="s">
        <v>266</v>
      </c>
      <c r="DO20" s="2323"/>
      <c r="DP20" s="2323"/>
      <c r="DQ20" s="2313"/>
      <c r="DR20" s="2028"/>
      <c r="DS20" s="2312" t="s">
        <v>266</v>
      </c>
      <c r="DT20" s="2313"/>
      <c r="DU20" s="2329" t="s">
        <v>266</v>
      </c>
      <c r="DV20" s="2330"/>
      <c r="DW20" s="2330"/>
      <c r="DX20" s="2331"/>
      <c r="DY20" s="1783" t="s">
        <v>565</v>
      </c>
      <c r="DZ20" s="1784" t="s">
        <v>907</v>
      </c>
      <c r="EA20" s="2317" t="s">
        <v>266</v>
      </c>
      <c r="EB20" s="2318"/>
      <c r="EC20" s="2318"/>
      <c r="ED20" s="2319"/>
      <c r="EE20" s="1783" t="s">
        <v>565</v>
      </c>
      <c r="EF20" s="1784" t="s">
        <v>907</v>
      </c>
      <c r="EG20" s="2317" t="s">
        <v>266</v>
      </c>
      <c r="EH20" s="2318"/>
      <c r="EI20" s="2317" t="s">
        <v>312</v>
      </c>
      <c r="EJ20" s="2318"/>
      <c r="EK20" s="2317" t="s">
        <v>266</v>
      </c>
      <c r="EL20" s="2318"/>
      <c r="EM20" s="2317" t="s">
        <v>266</v>
      </c>
      <c r="EN20" s="2319"/>
      <c r="EO20" s="2028"/>
      <c r="EP20" s="2317" t="s">
        <v>266</v>
      </c>
      <c r="EQ20" s="2318"/>
      <c r="ER20" s="2317" t="s">
        <v>266</v>
      </c>
      <c r="ES20" s="2319"/>
      <c r="ET20" s="2317" t="s">
        <v>266</v>
      </c>
      <c r="EU20" s="2318"/>
      <c r="EV20" s="2317" t="s">
        <v>266</v>
      </c>
      <c r="EW20" s="2318"/>
      <c r="EX20" s="2312" t="s">
        <v>266</v>
      </c>
      <c r="EY20" s="2323"/>
      <c r="EZ20" s="2323"/>
      <c r="FA20" s="2313"/>
      <c r="FB20" s="2312" t="s">
        <v>266</v>
      </c>
      <c r="FC20" s="2323"/>
      <c r="FD20" s="2312" t="s">
        <v>908</v>
      </c>
      <c r="FE20" s="2313"/>
      <c r="FF20" s="2317" t="s">
        <v>266</v>
      </c>
      <c r="FG20" s="2318"/>
      <c r="FH20" s="2317" t="s">
        <v>312</v>
      </c>
      <c r="FI20" s="2318"/>
      <c r="FJ20" s="2028"/>
      <c r="FK20" s="2317" t="s">
        <v>909</v>
      </c>
      <c r="FL20" s="2318"/>
      <c r="FM20" s="2317" t="s">
        <v>266</v>
      </c>
      <c r="FN20" s="2318"/>
      <c r="FO20" s="2317" t="s">
        <v>266</v>
      </c>
      <c r="FP20" s="2318"/>
      <c r="FQ20" s="2317" t="s">
        <v>266</v>
      </c>
      <c r="FR20" s="2319"/>
      <c r="FS20" s="2317" t="s">
        <v>266</v>
      </c>
      <c r="FT20" s="2318"/>
      <c r="FU20" s="2317" t="s">
        <v>266</v>
      </c>
      <c r="FV20" s="2318"/>
      <c r="FW20" s="2318"/>
      <c r="FX20" s="2319"/>
      <c r="FY20" s="2312" t="s">
        <v>266</v>
      </c>
      <c r="FZ20" s="2313"/>
      <c r="GA20" s="1785" t="s">
        <v>908</v>
      </c>
      <c r="GB20" s="1786" t="s">
        <v>454</v>
      </c>
      <c r="GC20" s="1570" t="s">
        <v>266</v>
      </c>
      <c r="GD20" s="1781" t="s">
        <v>454</v>
      </c>
      <c r="GE20" s="2028"/>
      <c r="GF20" s="1570" t="s">
        <v>64</v>
      </c>
      <c r="GG20" s="1570" t="s">
        <v>910</v>
      </c>
      <c r="GH20" s="2317" t="s">
        <v>909</v>
      </c>
      <c r="GI20" s="2318"/>
      <c r="GJ20" s="2317" t="s">
        <v>266</v>
      </c>
      <c r="GK20" s="2319"/>
      <c r="GL20" s="2317" t="s">
        <v>266</v>
      </c>
      <c r="GM20" s="2318"/>
      <c r="GN20" s="2317" t="s">
        <v>266</v>
      </c>
      <c r="GO20" s="2318"/>
      <c r="GP20" s="2312" t="s">
        <v>266</v>
      </c>
      <c r="GQ20" s="2323"/>
      <c r="GR20" s="2312" t="s">
        <v>266</v>
      </c>
      <c r="GS20" s="2313"/>
      <c r="GT20" s="2028"/>
      <c r="GU20" s="2312" t="s">
        <v>908</v>
      </c>
      <c r="GV20" s="2313"/>
      <c r="GW20" s="2317" t="s">
        <v>266</v>
      </c>
      <c r="GX20" s="2318"/>
      <c r="GY20" s="2317" t="s">
        <v>312</v>
      </c>
      <c r="GZ20" s="2318"/>
      <c r="HA20" s="2317" t="s">
        <v>266</v>
      </c>
      <c r="HB20" s="2318"/>
      <c r="HC20" s="2318"/>
      <c r="HD20" s="2319"/>
      <c r="HE20" s="2317" t="s">
        <v>911</v>
      </c>
      <c r="HF20" s="2318"/>
      <c r="HG20" s="2317" t="s">
        <v>266</v>
      </c>
      <c r="HH20" s="2318"/>
      <c r="HI20" s="2318"/>
      <c r="HJ20" s="2319"/>
      <c r="HK20" s="2318" t="s">
        <v>266</v>
      </c>
      <c r="HL20" s="2319"/>
      <c r="HM20" s="2028"/>
      <c r="HN20" s="1570" t="s">
        <v>900</v>
      </c>
      <c r="HO20" s="2317" t="s">
        <v>266</v>
      </c>
      <c r="HP20" s="2318"/>
      <c r="HQ20" s="2312" t="s">
        <v>266</v>
      </c>
      <c r="HR20" s="2323"/>
      <c r="HS20" s="2323"/>
      <c r="HT20" s="2313"/>
      <c r="HU20" s="1785" t="s">
        <v>454</v>
      </c>
      <c r="HV20" s="2317" t="s">
        <v>266</v>
      </c>
      <c r="HW20" s="2318"/>
      <c r="HX20" s="2318"/>
      <c r="HY20" s="2319"/>
      <c r="HZ20" s="2317" t="s">
        <v>454</v>
      </c>
      <c r="IA20" s="2319"/>
      <c r="IB20" s="2028"/>
      <c r="IC20" s="2317" t="s">
        <v>266</v>
      </c>
      <c r="ID20" s="2318"/>
      <c r="IE20" s="2318"/>
      <c r="IF20" s="2319"/>
      <c r="IG20" s="2317" t="s">
        <v>900</v>
      </c>
      <c r="IH20" s="2318"/>
      <c r="II20" s="2318"/>
      <c r="IJ20" s="2319"/>
      <c r="IK20" s="2317" t="s">
        <v>266</v>
      </c>
      <c r="IL20" s="2318"/>
      <c r="IM20" s="2312" t="s">
        <v>266</v>
      </c>
      <c r="IN20" s="2323"/>
      <c r="IO20" s="2323"/>
      <c r="IP20" s="2313"/>
      <c r="IQ20" s="2312" t="s">
        <v>266</v>
      </c>
      <c r="IR20" s="2313"/>
      <c r="IS20" s="1787"/>
      <c r="IT20" s="1787"/>
    </row>
    <row r="21" spans="1:254" ht="3.75" customHeight="1" thickBot="1" x14ac:dyDescent="0.2">
      <c r="A21" s="623"/>
      <c r="B21" s="576"/>
      <c r="C21" s="576"/>
      <c r="D21" s="576"/>
      <c r="E21" s="576"/>
      <c r="F21" s="576"/>
      <c r="G21" s="576"/>
      <c r="H21" s="576"/>
      <c r="I21" s="576"/>
      <c r="J21" s="576"/>
      <c r="K21" s="576"/>
      <c r="L21" s="576"/>
      <c r="M21" s="576"/>
      <c r="N21" s="576"/>
      <c r="O21" s="576"/>
      <c r="P21" s="576"/>
      <c r="Q21" s="576"/>
      <c r="R21" s="1716"/>
      <c r="S21" s="1716"/>
      <c r="T21" s="623"/>
      <c r="U21" s="623"/>
      <c r="V21" s="576"/>
      <c r="W21" s="576"/>
      <c r="X21" s="623"/>
      <c r="Y21" s="576"/>
      <c r="Z21" s="576"/>
      <c r="AA21" s="576"/>
      <c r="AB21" s="576"/>
      <c r="AC21" s="576"/>
      <c r="AD21" s="576"/>
      <c r="AE21" s="576"/>
      <c r="AF21" s="576"/>
      <c r="AG21" s="576"/>
      <c r="AH21" s="576"/>
      <c r="AI21" s="576"/>
      <c r="AJ21" s="576"/>
      <c r="AK21" s="576"/>
      <c r="AL21" s="576"/>
      <c r="AM21" s="576"/>
      <c r="AN21" s="576"/>
      <c r="AO21" s="576"/>
      <c r="AP21" s="576"/>
      <c r="AQ21" s="576"/>
      <c r="AR21" s="576"/>
      <c r="AS21" s="576"/>
      <c r="AT21" s="576"/>
      <c r="AU21" s="576"/>
      <c r="AV21" s="576"/>
      <c r="AW21" s="623"/>
      <c r="AX21" s="576"/>
      <c r="AY21" s="576"/>
      <c r="AZ21" s="576"/>
      <c r="BA21" s="576"/>
      <c r="BB21" s="576"/>
      <c r="BC21" s="576"/>
      <c r="BD21" s="576"/>
      <c r="BE21" s="576"/>
      <c r="BF21" s="576"/>
      <c r="BG21" s="576"/>
      <c r="BH21" s="576"/>
      <c r="BI21" s="576"/>
      <c r="BJ21" s="576"/>
      <c r="BK21" s="576"/>
      <c r="BL21" s="623"/>
      <c r="BM21" s="576"/>
      <c r="BN21" s="576"/>
      <c r="BO21" s="576"/>
      <c r="BP21" s="576"/>
      <c r="BQ21" s="576"/>
      <c r="BR21" s="576"/>
      <c r="BS21" s="576"/>
      <c r="BT21" s="576"/>
      <c r="BU21" s="576"/>
      <c r="BV21" s="576"/>
      <c r="BW21" s="576"/>
      <c r="BX21" s="576"/>
      <c r="BY21" s="576"/>
      <c r="BZ21" s="576"/>
      <c r="CA21" s="576"/>
      <c r="CB21" s="623"/>
      <c r="CC21" s="1716"/>
      <c r="CD21" s="1716"/>
      <c r="CE21" s="1716"/>
      <c r="CF21" s="1716"/>
      <c r="CG21" s="623"/>
      <c r="CH21" s="623"/>
      <c r="CI21" s="576"/>
      <c r="CJ21" s="576"/>
      <c r="CK21" s="576"/>
      <c r="CL21" s="576"/>
      <c r="CM21" s="576"/>
      <c r="CN21" s="576"/>
      <c r="CO21" s="576"/>
      <c r="CP21" s="576"/>
      <c r="CQ21" s="576"/>
      <c r="CR21" s="576"/>
      <c r="CS21" s="576"/>
      <c r="CT21" s="623"/>
      <c r="CU21" s="576"/>
      <c r="CV21" s="576"/>
      <c r="CW21" s="576"/>
      <c r="CX21" s="576"/>
      <c r="CY21" s="576"/>
      <c r="CZ21" s="576"/>
      <c r="DA21" s="576"/>
      <c r="DB21" s="576"/>
      <c r="DC21" s="576"/>
      <c r="DD21" s="576"/>
      <c r="DE21" s="576"/>
      <c r="DF21" s="576"/>
      <c r="DG21" s="576"/>
      <c r="DH21" s="576"/>
      <c r="DI21" s="576"/>
      <c r="DJ21" s="576"/>
      <c r="DK21" s="576"/>
      <c r="DL21" s="576"/>
      <c r="DM21" s="576"/>
      <c r="DN21" s="576"/>
      <c r="DO21" s="576"/>
      <c r="DP21" s="576"/>
      <c r="DQ21" s="576"/>
      <c r="DR21" s="623"/>
      <c r="DS21" s="576"/>
      <c r="DT21" s="576"/>
      <c r="DU21" s="623"/>
      <c r="DV21" s="623"/>
      <c r="DW21" s="623"/>
      <c r="DX21" s="623"/>
      <c r="DY21" s="576"/>
      <c r="DZ21" s="576"/>
      <c r="EA21" s="576"/>
      <c r="EB21" s="576"/>
      <c r="EC21" s="576"/>
      <c r="ED21" s="576"/>
      <c r="EE21" s="576"/>
      <c r="EF21" s="576"/>
      <c r="EG21" s="576"/>
      <c r="EH21" s="576"/>
      <c r="EI21" s="576"/>
      <c r="EJ21" s="576"/>
      <c r="EK21" s="576"/>
      <c r="EL21" s="576"/>
      <c r="EM21" s="576"/>
      <c r="EN21" s="576"/>
      <c r="EO21" s="623"/>
      <c r="EP21" s="576"/>
      <c r="EQ21" s="576"/>
      <c r="ER21" s="576"/>
      <c r="ES21" s="576"/>
      <c r="ET21" s="576"/>
      <c r="EU21" s="576"/>
      <c r="EV21" s="576"/>
      <c r="EW21" s="576"/>
      <c r="EX21" s="576"/>
      <c r="EY21" s="576"/>
      <c r="EZ21" s="576"/>
      <c r="FA21" s="576"/>
      <c r="FB21" s="576"/>
      <c r="FC21" s="576"/>
      <c r="FD21" s="576"/>
      <c r="FE21" s="576"/>
      <c r="FF21" s="576"/>
      <c r="FG21" s="576"/>
      <c r="FH21" s="576"/>
      <c r="FI21" s="576"/>
      <c r="FJ21" s="623"/>
      <c r="FK21" s="576"/>
      <c r="FL21" s="576"/>
      <c r="FM21" s="576"/>
      <c r="FN21" s="576"/>
      <c r="FO21" s="576"/>
      <c r="FP21" s="576"/>
      <c r="FQ21" s="576"/>
      <c r="FR21" s="576"/>
      <c r="FS21" s="576"/>
      <c r="FT21" s="576"/>
      <c r="FU21" s="576"/>
      <c r="FV21" s="576"/>
      <c r="FW21" s="576"/>
      <c r="FX21" s="576"/>
      <c r="FY21" s="576"/>
      <c r="FZ21" s="576"/>
      <c r="GA21" s="576"/>
      <c r="GB21" s="576"/>
      <c r="GC21" s="576"/>
      <c r="GD21" s="576"/>
      <c r="GE21" s="623"/>
      <c r="GF21" s="576"/>
      <c r="GG21" s="576"/>
      <c r="GH21" s="576"/>
      <c r="GI21" s="576"/>
      <c r="GJ21" s="576"/>
      <c r="GK21" s="576"/>
      <c r="GL21" s="576"/>
      <c r="GM21" s="576"/>
      <c r="GN21" s="576"/>
      <c r="GO21" s="576"/>
      <c r="GP21" s="576"/>
      <c r="GQ21" s="576"/>
      <c r="GR21" s="576"/>
      <c r="GS21" s="576"/>
      <c r="GT21" s="623"/>
      <c r="GU21" s="576"/>
      <c r="GV21" s="576"/>
      <c r="GW21" s="576"/>
      <c r="GX21" s="576"/>
      <c r="GY21" s="576"/>
      <c r="GZ21" s="576"/>
      <c r="HA21" s="576"/>
      <c r="HB21" s="576"/>
      <c r="HC21" s="576"/>
      <c r="HD21" s="576"/>
      <c r="HE21" s="576"/>
      <c r="HF21" s="576"/>
      <c r="HG21" s="576"/>
      <c r="HH21" s="576"/>
      <c r="HI21" s="576"/>
      <c r="HJ21" s="576"/>
      <c r="HK21" s="576"/>
      <c r="HL21" s="576"/>
      <c r="HM21" s="623"/>
      <c r="HN21" s="576"/>
      <c r="HO21" s="576"/>
      <c r="HP21" s="576"/>
      <c r="HQ21" s="576"/>
      <c r="HR21" s="576"/>
      <c r="HS21" s="576"/>
      <c r="HT21" s="576"/>
      <c r="HU21" s="576"/>
      <c r="HV21" s="576"/>
      <c r="HW21" s="576"/>
      <c r="HX21" s="576"/>
      <c r="HY21" s="576"/>
      <c r="HZ21" s="576"/>
      <c r="IA21" s="576"/>
      <c r="IB21" s="623"/>
      <c r="IC21" s="576"/>
      <c r="ID21" s="576"/>
      <c r="IE21" s="576"/>
      <c r="IF21" s="576"/>
      <c r="IG21" s="576"/>
      <c r="IH21" s="576"/>
      <c r="II21" s="576"/>
      <c r="IJ21" s="576"/>
      <c r="IK21" s="576"/>
      <c r="IL21" s="576"/>
      <c r="IM21" s="576"/>
      <c r="IN21" s="576"/>
      <c r="IO21" s="576"/>
      <c r="IP21" s="576"/>
      <c r="IQ21" s="576"/>
      <c r="IR21" s="1788"/>
      <c r="IS21" s="623"/>
      <c r="IT21" s="623"/>
    </row>
    <row r="22" spans="1:254" ht="15.75" customHeight="1" x14ac:dyDescent="0.15">
      <c r="A22" s="368">
        <v>1</v>
      </c>
      <c r="B22" s="2392"/>
      <c r="C22" s="2381"/>
      <c r="D22" s="2388"/>
      <c r="E22" s="2389"/>
      <c r="F22" s="1789"/>
      <c r="G22" s="1790"/>
      <c r="H22" s="1791"/>
      <c r="I22" s="1791"/>
      <c r="J22" s="1792"/>
      <c r="K22" s="1790"/>
      <c r="L22" s="1793"/>
      <c r="M22" s="2335"/>
      <c r="N22" s="2335"/>
      <c r="O22" s="2345"/>
      <c r="P22" s="1794"/>
      <c r="Q22" s="1790"/>
      <c r="R22" s="2334"/>
      <c r="S22" s="2345"/>
      <c r="T22" s="2334"/>
      <c r="U22" s="2345"/>
      <c r="V22" s="1792"/>
      <c r="W22" s="1322"/>
      <c r="X22" s="368">
        <v>1</v>
      </c>
      <c r="Y22" s="2334"/>
      <c r="Z22" s="2335"/>
      <c r="AA22" s="1795"/>
      <c r="AB22" s="1795"/>
      <c r="AC22" s="2334"/>
      <c r="AD22" s="2345"/>
      <c r="AE22" s="2334"/>
      <c r="AF22" s="2335"/>
      <c r="AG22" s="1793"/>
      <c r="AH22" s="1793"/>
      <c r="AI22" s="2334"/>
      <c r="AJ22" s="2335"/>
      <c r="AK22" s="1792"/>
      <c r="AL22" s="1790"/>
      <c r="AM22" s="2346"/>
      <c r="AN22" s="2334"/>
      <c r="AO22" s="302"/>
      <c r="AP22" s="302"/>
      <c r="AQ22" s="2362"/>
      <c r="AR22" s="2363"/>
      <c r="AS22" s="1792"/>
      <c r="AT22" s="1790"/>
      <c r="AU22" s="1792"/>
      <c r="AV22" s="1322"/>
      <c r="AW22" s="368">
        <v>1</v>
      </c>
      <c r="AX22" s="2334"/>
      <c r="AY22" s="2345"/>
      <c r="AZ22" s="1792"/>
      <c r="BA22" s="1790"/>
      <c r="BB22" s="1792"/>
      <c r="BC22" s="1790"/>
      <c r="BD22" s="2334"/>
      <c r="BE22" s="2345"/>
      <c r="BF22" s="2380"/>
      <c r="BG22" s="2381"/>
      <c r="BH22" s="1796"/>
      <c r="BI22" s="1791"/>
      <c r="BJ22" s="1791"/>
      <c r="BK22" s="1797"/>
      <c r="BL22" s="368">
        <v>1</v>
      </c>
      <c r="BM22" s="1791"/>
      <c r="BN22" s="1791"/>
      <c r="BO22" s="1790"/>
      <c r="BP22" s="1791"/>
      <c r="BQ22" s="1791"/>
      <c r="BR22" s="1791"/>
      <c r="BS22" s="1791"/>
      <c r="BT22" s="1791"/>
      <c r="BU22" s="1791"/>
      <c r="BV22" s="1790"/>
      <c r="BW22" s="1798"/>
      <c r="BX22" s="1795"/>
      <c r="BY22" s="1798"/>
      <c r="BZ22" s="1790"/>
      <c r="CA22" s="1797"/>
      <c r="CB22" s="368">
        <v>1</v>
      </c>
      <c r="CC22" s="1791"/>
      <c r="CD22" s="1798"/>
      <c r="CE22" s="1795"/>
      <c r="CF22" s="1795"/>
      <c r="CG22" s="2334"/>
      <c r="CH22" s="2345"/>
      <c r="CI22" s="2334"/>
      <c r="CJ22" s="2345"/>
      <c r="CK22" s="2334"/>
      <c r="CL22" s="2335"/>
      <c r="CM22" s="2334"/>
      <c r="CN22" s="2345"/>
      <c r="CO22" s="1795"/>
      <c r="CP22" s="2334"/>
      <c r="CQ22" s="2335"/>
      <c r="CR22" s="1793"/>
      <c r="CS22" s="1799"/>
      <c r="CT22" s="368">
        <v>1</v>
      </c>
      <c r="CU22" s="2334"/>
      <c r="CV22" s="2335"/>
      <c r="CW22" s="1792"/>
      <c r="CX22" s="1790"/>
      <c r="CY22" s="2346"/>
      <c r="CZ22" s="2334"/>
      <c r="DA22" s="302"/>
      <c r="DB22" s="302"/>
      <c r="DC22" s="301"/>
      <c r="DD22" s="1792"/>
      <c r="DE22" s="1790"/>
      <c r="DF22" s="2334"/>
      <c r="DG22" s="2345"/>
      <c r="DH22" s="2334"/>
      <c r="DI22" s="2335"/>
      <c r="DJ22" s="1795"/>
      <c r="DK22" s="1795"/>
      <c r="DL22" s="1792"/>
      <c r="DM22" s="1790"/>
      <c r="DN22" s="2334"/>
      <c r="DO22" s="2335"/>
      <c r="DP22" s="1793"/>
      <c r="DQ22" s="1799"/>
      <c r="DR22" s="368">
        <v>1</v>
      </c>
      <c r="DS22" s="2334"/>
      <c r="DT22" s="2345"/>
      <c r="DU22" s="2334"/>
      <c r="DV22" s="2335"/>
      <c r="DW22" s="1795"/>
      <c r="DX22" s="1795"/>
      <c r="DY22" s="1791"/>
      <c r="DZ22" s="1790"/>
      <c r="EA22" s="2334"/>
      <c r="EB22" s="2335"/>
      <c r="EC22" s="1795"/>
      <c r="ED22" s="1795"/>
      <c r="EE22" s="1791"/>
      <c r="EF22" s="1790"/>
      <c r="EG22" s="2334"/>
      <c r="EH22" s="2335"/>
      <c r="EI22" s="2334"/>
      <c r="EJ22" s="2335"/>
      <c r="EK22" s="1792"/>
      <c r="EL22" s="1790"/>
      <c r="EM22" s="1792"/>
      <c r="EN22" s="1322"/>
      <c r="EO22" s="368">
        <v>1</v>
      </c>
      <c r="EP22" s="301"/>
      <c r="EQ22" s="302"/>
      <c r="ER22" s="1792"/>
      <c r="ES22" s="1790"/>
      <c r="ET22" s="2334"/>
      <c r="EU22" s="2345"/>
      <c r="EV22" s="2334"/>
      <c r="EW22" s="2335"/>
      <c r="EX22" s="1792"/>
      <c r="EY22" s="1793"/>
      <c r="EZ22" s="1793"/>
      <c r="FA22" s="1793"/>
      <c r="FB22" s="1792"/>
      <c r="FC22" s="1793"/>
      <c r="FD22" s="2334"/>
      <c r="FE22" s="2345"/>
      <c r="FF22" s="2334"/>
      <c r="FG22" s="2335"/>
      <c r="FH22" s="1792"/>
      <c r="FI22" s="1322"/>
      <c r="FJ22" s="368">
        <v>1</v>
      </c>
      <c r="FK22" s="1792"/>
      <c r="FL22" s="1790"/>
      <c r="FM22" s="2346"/>
      <c r="FN22" s="2334"/>
      <c r="FO22" s="301"/>
      <c r="FP22" s="302"/>
      <c r="FQ22" s="1792"/>
      <c r="FR22" s="1790"/>
      <c r="FS22" s="2334"/>
      <c r="FT22" s="2345"/>
      <c r="FU22" s="2334"/>
      <c r="FV22" s="2335"/>
      <c r="FW22" s="1795"/>
      <c r="FX22" s="1795"/>
      <c r="FY22" s="1792"/>
      <c r="FZ22" s="1793"/>
      <c r="GA22" s="1792"/>
      <c r="GB22" s="1794"/>
      <c r="GC22" s="1794"/>
      <c r="GD22" s="1797"/>
      <c r="GE22" s="368">
        <v>1</v>
      </c>
      <c r="GF22" s="1792"/>
      <c r="GG22" s="1798"/>
      <c r="GH22" s="301"/>
      <c r="GI22" s="302"/>
      <c r="GJ22" s="1792"/>
      <c r="GK22" s="1790"/>
      <c r="GL22" s="2334"/>
      <c r="GM22" s="2345"/>
      <c r="GN22" s="2334"/>
      <c r="GO22" s="2335"/>
      <c r="GP22" s="1792"/>
      <c r="GQ22" s="1793"/>
      <c r="GR22" s="1792"/>
      <c r="GS22" s="1322"/>
      <c r="GT22" s="368">
        <v>1</v>
      </c>
      <c r="GU22" s="2334"/>
      <c r="GV22" s="2345"/>
      <c r="GW22" s="2334"/>
      <c r="GX22" s="2335"/>
      <c r="GY22" s="2334"/>
      <c r="GZ22" s="2335"/>
      <c r="HA22" s="1792"/>
      <c r="HB22" s="1793"/>
      <c r="HC22" s="1793"/>
      <c r="HD22" s="1790"/>
      <c r="HE22" s="2346"/>
      <c r="HF22" s="2334"/>
      <c r="HG22" s="301"/>
      <c r="HH22" s="302"/>
      <c r="HI22" s="302"/>
      <c r="HJ22" s="302"/>
      <c r="HK22" s="1792"/>
      <c r="HL22" s="1322"/>
      <c r="HM22" s="368">
        <v>1</v>
      </c>
      <c r="HN22" s="1794"/>
      <c r="HO22" s="2334"/>
      <c r="HP22" s="2335"/>
      <c r="HQ22" s="1792"/>
      <c r="HR22" s="1793"/>
      <c r="HS22" s="1793"/>
      <c r="HT22" s="1793"/>
      <c r="HU22" s="1792"/>
      <c r="HV22" s="2334"/>
      <c r="HW22" s="2335"/>
      <c r="HX22" s="1795"/>
      <c r="HY22" s="1795"/>
      <c r="HZ22" s="1792"/>
      <c r="IA22" s="1322"/>
      <c r="IB22" s="368">
        <v>1</v>
      </c>
      <c r="IC22" s="1792"/>
      <c r="ID22" s="1793"/>
      <c r="IE22" s="1793"/>
      <c r="IF22" s="1793"/>
      <c r="IG22" s="1794"/>
      <c r="IH22" s="1795"/>
      <c r="II22" s="1795"/>
      <c r="IJ22" s="1800"/>
      <c r="IK22" s="2334"/>
      <c r="IL22" s="2335"/>
      <c r="IM22" s="1792"/>
      <c r="IN22" s="1793"/>
      <c r="IO22" s="1793"/>
      <c r="IP22" s="1793"/>
      <c r="IQ22" s="1792"/>
      <c r="IR22" s="1322"/>
      <c r="IS22" s="623"/>
      <c r="IT22" s="623"/>
    </row>
    <row r="23" spans="1:254" ht="15.75" customHeight="1" x14ac:dyDescent="0.15">
      <c r="A23" s="1801">
        <f>A22+1</f>
        <v>2</v>
      </c>
      <c r="B23" s="1802"/>
      <c r="C23" s="1803"/>
      <c r="D23" s="2390"/>
      <c r="E23" s="2391"/>
      <c r="F23" s="1804"/>
      <c r="G23" s="1178"/>
      <c r="H23" s="1159"/>
      <c r="I23" s="1159"/>
      <c r="J23" s="633"/>
      <c r="K23" s="1178"/>
      <c r="L23" s="1182"/>
      <c r="M23" s="2337"/>
      <c r="N23" s="2337"/>
      <c r="O23" s="2344"/>
      <c r="P23" s="1805"/>
      <c r="Q23" s="1178"/>
      <c r="R23" s="2336"/>
      <c r="S23" s="2344"/>
      <c r="T23" s="2336"/>
      <c r="U23" s="2344"/>
      <c r="V23" s="633"/>
      <c r="W23" s="1323"/>
      <c r="X23" s="1801">
        <f>X22+1</f>
        <v>2</v>
      </c>
      <c r="Y23" s="2336"/>
      <c r="Z23" s="2337"/>
      <c r="AA23" s="1806"/>
      <c r="AB23" s="1806"/>
      <c r="AC23" s="2336"/>
      <c r="AD23" s="2344"/>
      <c r="AE23" s="2336"/>
      <c r="AF23" s="2337"/>
      <c r="AG23" s="1182"/>
      <c r="AH23" s="1182"/>
      <c r="AI23" s="2336"/>
      <c r="AJ23" s="2337"/>
      <c r="AK23" s="633"/>
      <c r="AL23" s="1178"/>
      <c r="AM23" s="2342"/>
      <c r="AN23" s="2336"/>
      <c r="AO23" s="307"/>
      <c r="AP23" s="307"/>
      <c r="AQ23" s="2364"/>
      <c r="AR23" s="2365"/>
      <c r="AS23" s="633"/>
      <c r="AT23" s="1178"/>
      <c r="AU23" s="633"/>
      <c r="AV23" s="1323"/>
      <c r="AW23" s="1801">
        <f>AW22+1</f>
        <v>2</v>
      </c>
      <c r="AX23" s="2336"/>
      <c r="AY23" s="2344"/>
      <c r="AZ23" s="633"/>
      <c r="BA23" s="1178"/>
      <c r="BB23" s="633"/>
      <c r="BC23" s="1178"/>
      <c r="BD23" s="2336"/>
      <c r="BE23" s="2344"/>
      <c r="BF23" s="1807"/>
      <c r="BG23" s="1803"/>
      <c r="BH23" s="1808"/>
      <c r="BI23" s="1159"/>
      <c r="BJ23" s="1159"/>
      <c r="BK23" s="1809"/>
      <c r="BL23" s="1801">
        <f>BL22+1</f>
        <v>2</v>
      </c>
      <c r="BM23" s="1159"/>
      <c r="BN23" s="1159"/>
      <c r="BO23" s="1178"/>
      <c r="BP23" s="1159"/>
      <c r="BQ23" s="1159"/>
      <c r="BR23" s="1159"/>
      <c r="BS23" s="1159"/>
      <c r="BT23" s="1159"/>
      <c r="BU23" s="1159"/>
      <c r="BV23" s="1178"/>
      <c r="BW23" s="1810"/>
      <c r="BX23" s="1806"/>
      <c r="BY23" s="1810"/>
      <c r="BZ23" s="1178"/>
      <c r="CA23" s="1809"/>
      <c r="CB23" s="1801">
        <f>CB22+1</f>
        <v>2</v>
      </c>
      <c r="CC23" s="1159"/>
      <c r="CD23" s="1159"/>
      <c r="CE23" s="1182"/>
      <c r="CF23" s="1806"/>
      <c r="CG23" s="2336"/>
      <c r="CH23" s="2344"/>
      <c r="CI23" s="2336"/>
      <c r="CJ23" s="2344"/>
      <c r="CK23" s="2336"/>
      <c r="CL23" s="2337"/>
      <c r="CM23" s="2336"/>
      <c r="CN23" s="2344"/>
      <c r="CO23" s="1806"/>
      <c r="CP23" s="2336"/>
      <c r="CQ23" s="2337"/>
      <c r="CR23" s="1182"/>
      <c r="CS23" s="1323"/>
      <c r="CT23" s="1801">
        <f>CT22+1</f>
        <v>2</v>
      </c>
      <c r="CU23" s="2336"/>
      <c r="CV23" s="2337"/>
      <c r="CW23" s="633"/>
      <c r="CX23" s="1178"/>
      <c r="CY23" s="2342"/>
      <c r="CZ23" s="2336"/>
      <c r="DA23" s="307"/>
      <c r="DB23" s="307"/>
      <c r="DC23" s="316"/>
      <c r="DD23" s="633"/>
      <c r="DE23" s="1178"/>
      <c r="DF23" s="2336"/>
      <c r="DG23" s="2344"/>
      <c r="DH23" s="2336"/>
      <c r="DI23" s="2337"/>
      <c r="DJ23" s="1806"/>
      <c r="DK23" s="1806"/>
      <c r="DL23" s="633"/>
      <c r="DM23" s="1178"/>
      <c r="DN23" s="2336"/>
      <c r="DO23" s="2337"/>
      <c r="DP23" s="1694"/>
      <c r="DQ23" s="1811"/>
      <c r="DR23" s="1801">
        <f>DR22+1</f>
        <v>2</v>
      </c>
      <c r="DS23" s="2336"/>
      <c r="DT23" s="2344"/>
      <c r="DU23" s="2336"/>
      <c r="DV23" s="2337"/>
      <c r="DW23" s="1806"/>
      <c r="DX23" s="1806"/>
      <c r="DY23" s="1159"/>
      <c r="DZ23" s="1178"/>
      <c r="EA23" s="2336"/>
      <c r="EB23" s="2337"/>
      <c r="EC23" s="1806"/>
      <c r="ED23" s="1806"/>
      <c r="EE23" s="1159"/>
      <c r="EF23" s="1178"/>
      <c r="EG23" s="2336"/>
      <c r="EH23" s="2337"/>
      <c r="EI23" s="2336"/>
      <c r="EJ23" s="2337"/>
      <c r="EK23" s="633"/>
      <c r="EL23" s="1178"/>
      <c r="EM23" s="633"/>
      <c r="EN23" s="1323"/>
      <c r="EO23" s="1801">
        <f>EO22+1</f>
        <v>2</v>
      </c>
      <c r="EP23" s="316"/>
      <c r="EQ23" s="307"/>
      <c r="ER23" s="633"/>
      <c r="ES23" s="1178"/>
      <c r="ET23" s="2336"/>
      <c r="EU23" s="2344"/>
      <c r="EV23" s="2336"/>
      <c r="EW23" s="2337"/>
      <c r="EX23" s="633"/>
      <c r="EY23" s="1182"/>
      <c r="EZ23" s="1182"/>
      <c r="FA23" s="1182"/>
      <c r="FB23" s="633"/>
      <c r="FC23" s="1182"/>
      <c r="FD23" s="2336"/>
      <c r="FE23" s="2344"/>
      <c r="FF23" s="2336"/>
      <c r="FG23" s="2337"/>
      <c r="FH23" s="633"/>
      <c r="FI23" s="1323"/>
      <c r="FJ23" s="1801">
        <f>FJ22+1</f>
        <v>2</v>
      </c>
      <c r="FK23" s="633"/>
      <c r="FL23" s="1178"/>
      <c r="FM23" s="2342"/>
      <c r="FN23" s="2336"/>
      <c r="FO23" s="316"/>
      <c r="FP23" s="307"/>
      <c r="FQ23" s="633"/>
      <c r="FR23" s="1178"/>
      <c r="FS23" s="2336"/>
      <c r="FT23" s="2344"/>
      <c r="FU23" s="2336"/>
      <c r="FV23" s="2337"/>
      <c r="FW23" s="1806"/>
      <c r="FX23" s="1806"/>
      <c r="FY23" s="633"/>
      <c r="FZ23" s="1182"/>
      <c r="GA23" s="633"/>
      <c r="GB23" s="1805"/>
      <c r="GC23" s="1805"/>
      <c r="GD23" s="1809"/>
      <c r="GE23" s="1801">
        <f>GE22+1</f>
        <v>2</v>
      </c>
      <c r="GF23" s="633"/>
      <c r="GG23" s="1810"/>
      <c r="GH23" s="316"/>
      <c r="GI23" s="307"/>
      <c r="GJ23" s="633"/>
      <c r="GK23" s="1178"/>
      <c r="GL23" s="2336"/>
      <c r="GM23" s="2344"/>
      <c r="GN23" s="2336"/>
      <c r="GO23" s="2337"/>
      <c r="GP23" s="633"/>
      <c r="GQ23" s="1182"/>
      <c r="GR23" s="633"/>
      <c r="GS23" s="1323"/>
      <c r="GT23" s="1801">
        <f>GT22+1</f>
        <v>2</v>
      </c>
      <c r="GU23" s="2336"/>
      <c r="GV23" s="2344"/>
      <c r="GW23" s="2336"/>
      <c r="GX23" s="2337"/>
      <c r="GY23" s="2336"/>
      <c r="GZ23" s="2337"/>
      <c r="HA23" s="633"/>
      <c r="HB23" s="1182"/>
      <c r="HC23" s="1182"/>
      <c r="HD23" s="1178"/>
      <c r="HE23" s="2342"/>
      <c r="HF23" s="2336"/>
      <c r="HG23" s="316"/>
      <c r="HH23" s="307"/>
      <c r="HI23" s="307"/>
      <c r="HJ23" s="307"/>
      <c r="HK23" s="633"/>
      <c r="HL23" s="1323"/>
      <c r="HM23" s="1801">
        <f>HM22+1</f>
        <v>2</v>
      </c>
      <c r="HN23" s="1805"/>
      <c r="HO23" s="2336"/>
      <c r="HP23" s="2337"/>
      <c r="HQ23" s="633"/>
      <c r="HR23" s="1182"/>
      <c r="HS23" s="1182"/>
      <c r="HT23" s="1182"/>
      <c r="HU23" s="633"/>
      <c r="HV23" s="2336"/>
      <c r="HW23" s="2337"/>
      <c r="HX23" s="1806"/>
      <c r="HY23" s="1806"/>
      <c r="HZ23" s="633"/>
      <c r="IA23" s="1323"/>
      <c r="IB23" s="1801">
        <f>IB22+1</f>
        <v>2</v>
      </c>
      <c r="IC23" s="633"/>
      <c r="ID23" s="1182"/>
      <c r="IE23" s="1182"/>
      <c r="IF23" s="1182"/>
      <c r="IG23" s="1805"/>
      <c r="IH23" s="1806"/>
      <c r="II23" s="1806"/>
      <c r="IJ23" s="1812"/>
      <c r="IK23" s="2336"/>
      <c r="IL23" s="2337"/>
      <c r="IM23" s="633"/>
      <c r="IN23" s="1182"/>
      <c r="IO23" s="1182"/>
      <c r="IP23" s="1182"/>
      <c r="IQ23" s="633"/>
      <c r="IR23" s="1323"/>
      <c r="IS23" s="623"/>
      <c r="IT23" s="623"/>
    </row>
    <row r="24" spans="1:254" ht="15.75" customHeight="1" thickBot="1" x14ac:dyDescent="0.2">
      <c r="A24" s="367">
        <f>A23+1</f>
        <v>3</v>
      </c>
      <c r="B24" s="2387"/>
      <c r="C24" s="2385"/>
      <c r="D24" s="2393"/>
      <c r="E24" s="2394"/>
      <c r="F24" s="1813"/>
      <c r="G24" s="1814"/>
      <c r="H24" s="1815"/>
      <c r="I24" s="1815"/>
      <c r="J24" s="1816"/>
      <c r="K24" s="1814"/>
      <c r="L24" s="1788"/>
      <c r="M24" s="2339"/>
      <c r="N24" s="2339"/>
      <c r="O24" s="2341"/>
      <c r="P24" s="1817"/>
      <c r="Q24" s="1814"/>
      <c r="R24" s="2338"/>
      <c r="S24" s="2341"/>
      <c r="T24" s="2338"/>
      <c r="U24" s="2341"/>
      <c r="V24" s="1816"/>
      <c r="W24" s="1818"/>
      <c r="X24" s="367">
        <f>X23+1</f>
        <v>3</v>
      </c>
      <c r="Y24" s="2338"/>
      <c r="Z24" s="2339"/>
      <c r="AA24" s="1569"/>
      <c r="AB24" s="1569"/>
      <c r="AC24" s="2338"/>
      <c r="AD24" s="2341"/>
      <c r="AE24" s="2338"/>
      <c r="AF24" s="2339"/>
      <c r="AG24" s="1788"/>
      <c r="AH24" s="1788"/>
      <c r="AI24" s="2338"/>
      <c r="AJ24" s="2339"/>
      <c r="AK24" s="1816"/>
      <c r="AL24" s="1814"/>
      <c r="AM24" s="2340"/>
      <c r="AN24" s="2338"/>
      <c r="AO24" s="306"/>
      <c r="AP24" s="306"/>
      <c r="AQ24" s="2366"/>
      <c r="AR24" s="2367"/>
      <c r="AS24" s="1816"/>
      <c r="AT24" s="1814"/>
      <c r="AU24" s="1816"/>
      <c r="AV24" s="1818"/>
      <c r="AW24" s="367">
        <f>AW23+1</f>
        <v>3</v>
      </c>
      <c r="AX24" s="2338"/>
      <c r="AY24" s="2341"/>
      <c r="AZ24" s="1816"/>
      <c r="BA24" s="1814"/>
      <c r="BB24" s="1816"/>
      <c r="BC24" s="1814"/>
      <c r="BD24" s="2338"/>
      <c r="BE24" s="2341"/>
      <c r="BF24" s="2384"/>
      <c r="BG24" s="2385"/>
      <c r="BH24" s="1819"/>
      <c r="BI24" s="1815"/>
      <c r="BJ24" s="1815"/>
      <c r="BK24" s="1820"/>
      <c r="BL24" s="367">
        <f>BL23+1</f>
        <v>3</v>
      </c>
      <c r="BM24" s="1815"/>
      <c r="BN24" s="1815"/>
      <c r="BO24" s="1814"/>
      <c r="BP24" s="1815"/>
      <c r="BQ24" s="1815"/>
      <c r="BR24" s="1815"/>
      <c r="BS24" s="1815"/>
      <c r="BT24" s="1815"/>
      <c r="BU24" s="1815"/>
      <c r="BV24" s="1814"/>
      <c r="BW24" s="1821"/>
      <c r="BX24" s="1569"/>
      <c r="BY24" s="1821"/>
      <c r="BZ24" s="1814"/>
      <c r="CA24" s="1820"/>
      <c r="CB24" s="367">
        <f>CB23+1</f>
        <v>3</v>
      </c>
      <c r="CC24" s="1815"/>
      <c r="CD24" s="1814"/>
      <c r="CE24" s="1788"/>
      <c r="CF24" s="1569"/>
      <c r="CG24" s="2338"/>
      <c r="CH24" s="2341"/>
      <c r="CI24" s="2338"/>
      <c r="CJ24" s="2341"/>
      <c r="CK24" s="2338"/>
      <c r="CL24" s="2339"/>
      <c r="CM24" s="2338"/>
      <c r="CN24" s="2341"/>
      <c r="CO24" s="1569"/>
      <c r="CP24" s="2338"/>
      <c r="CQ24" s="2339"/>
      <c r="CR24" s="1788"/>
      <c r="CS24" s="1818"/>
      <c r="CT24" s="367">
        <f>CT23+1</f>
        <v>3</v>
      </c>
      <c r="CU24" s="2338"/>
      <c r="CV24" s="2339"/>
      <c r="CW24" s="1816"/>
      <c r="CX24" s="1814"/>
      <c r="CY24" s="2340"/>
      <c r="CZ24" s="2338"/>
      <c r="DA24" s="306"/>
      <c r="DB24" s="306"/>
      <c r="DC24" s="304"/>
      <c r="DD24" s="1816"/>
      <c r="DE24" s="1814"/>
      <c r="DF24" s="2338"/>
      <c r="DG24" s="2341"/>
      <c r="DH24" s="2338"/>
      <c r="DI24" s="2339"/>
      <c r="DJ24" s="1569"/>
      <c r="DK24" s="1569"/>
      <c r="DL24" s="1816"/>
      <c r="DM24" s="1814"/>
      <c r="DN24" s="2338"/>
      <c r="DO24" s="2339"/>
      <c r="DP24" s="1822"/>
      <c r="DQ24" s="1325"/>
      <c r="DR24" s="367">
        <f>DR23+1</f>
        <v>3</v>
      </c>
      <c r="DS24" s="2338"/>
      <c r="DT24" s="2341"/>
      <c r="DU24" s="2338"/>
      <c r="DV24" s="2339"/>
      <c r="DW24" s="1569"/>
      <c r="DX24" s="1569"/>
      <c r="DY24" s="1815"/>
      <c r="DZ24" s="1814"/>
      <c r="EA24" s="2338"/>
      <c r="EB24" s="2339"/>
      <c r="EC24" s="1569"/>
      <c r="ED24" s="1569"/>
      <c r="EE24" s="1815"/>
      <c r="EF24" s="1814"/>
      <c r="EG24" s="2338"/>
      <c r="EH24" s="2339"/>
      <c r="EI24" s="2338"/>
      <c r="EJ24" s="2339"/>
      <c r="EK24" s="1816"/>
      <c r="EL24" s="1814"/>
      <c r="EM24" s="1816"/>
      <c r="EN24" s="1818"/>
      <c r="EO24" s="367">
        <f>EO23+1</f>
        <v>3</v>
      </c>
      <c r="EP24" s="304"/>
      <c r="EQ24" s="306"/>
      <c r="ER24" s="1816"/>
      <c r="ES24" s="1814"/>
      <c r="ET24" s="2338"/>
      <c r="EU24" s="2341"/>
      <c r="EV24" s="2338"/>
      <c r="EW24" s="2339"/>
      <c r="EX24" s="1816"/>
      <c r="EY24" s="1788"/>
      <c r="EZ24" s="1788"/>
      <c r="FA24" s="1788"/>
      <c r="FB24" s="1816"/>
      <c r="FC24" s="1788"/>
      <c r="FD24" s="2338"/>
      <c r="FE24" s="2341"/>
      <c r="FF24" s="2338"/>
      <c r="FG24" s="2339"/>
      <c r="FH24" s="1816"/>
      <c r="FI24" s="1818"/>
      <c r="FJ24" s="367">
        <f>FJ23+1</f>
        <v>3</v>
      </c>
      <c r="FK24" s="1816"/>
      <c r="FL24" s="1814"/>
      <c r="FM24" s="2340"/>
      <c r="FN24" s="2338"/>
      <c r="FO24" s="304"/>
      <c r="FP24" s="306"/>
      <c r="FQ24" s="1816"/>
      <c r="FR24" s="1814"/>
      <c r="FS24" s="2338"/>
      <c r="FT24" s="2341"/>
      <c r="FU24" s="2338"/>
      <c r="FV24" s="2339"/>
      <c r="FW24" s="1569"/>
      <c r="FX24" s="1569"/>
      <c r="FY24" s="1816"/>
      <c r="FZ24" s="1788"/>
      <c r="GA24" s="1816"/>
      <c r="GB24" s="1817"/>
      <c r="GC24" s="1817"/>
      <c r="GD24" s="1820"/>
      <c r="GE24" s="367">
        <f>GE23+1</f>
        <v>3</v>
      </c>
      <c r="GF24" s="1816"/>
      <c r="GG24" s="1821"/>
      <c r="GH24" s="304"/>
      <c r="GI24" s="306"/>
      <c r="GJ24" s="1816"/>
      <c r="GK24" s="1814"/>
      <c r="GL24" s="2338"/>
      <c r="GM24" s="2341"/>
      <c r="GN24" s="2338"/>
      <c r="GO24" s="2339"/>
      <c r="GP24" s="1816"/>
      <c r="GQ24" s="1788"/>
      <c r="GR24" s="1816"/>
      <c r="GS24" s="1818"/>
      <c r="GT24" s="367">
        <f>GT23+1</f>
        <v>3</v>
      </c>
      <c r="GU24" s="2338"/>
      <c r="GV24" s="2341"/>
      <c r="GW24" s="2338"/>
      <c r="GX24" s="2339"/>
      <c r="GY24" s="2338"/>
      <c r="GZ24" s="2339"/>
      <c r="HA24" s="1816"/>
      <c r="HB24" s="1788"/>
      <c r="HC24" s="1788"/>
      <c r="HD24" s="1814"/>
      <c r="HE24" s="2340"/>
      <c r="HF24" s="2338"/>
      <c r="HG24" s="304"/>
      <c r="HH24" s="306"/>
      <c r="HI24" s="306"/>
      <c r="HJ24" s="306"/>
      <c r="HK24" s="1816"/>
      <c r="HL24" s="1818"/>
      <c r="HM24" s="367">
        <f>HM23+1</f>
        <v>3</v>
      </c>
      <c r="HN24" s="1817"/>
      <c r="HO24" s="2338"/>
      <c r="HP24" s="2339"/>
      <c r="HQ24" s="1816"/>
      <c r="HR24" s="1788"/>
      <c r="HS24" s="1788"/>
      <c r="HT24" s="1788"/>
      <c r="HU24" s="1816"/>
      <c r="HV24" s="2338"/>
      <c r="HW24" s="2339"/>
      <c r="HX24" s="1569"/>
      <c r="HY24" s="1569"/>
      <c r="HZ24" s="1816"/>
      <c r="IA24" s="1818"/>
      <c r="IB24" s="367">
        <f>IB23+1</f>
        <v>3</v>
      </c>
      <c r="IC24" s="1816"/>
      <c r="ID24" s="1788"/>
      <c r="IE24" s="1788"/>
      <c r="IF24" s="1788"/>
      <c r="IG24" s="1817"/>
      <c r="IH24" s="1569"/>
      <c r="II24" s="1569"/>
      <c r="IJ24" s="1823"/>
      <c r="IK24" s="2338"/>
      <c r="IL24" s="2339"/>
      <c r="IM24" s="1816"/>
      <c r="IN24" s="1788"/>
      <c r="IO24" s="1788"/>
      <c r="IP24" s="1788"/>
      <c r="IQ24" s="1816"/>
      <c r="IR24" s="1818"/>
      <c r="IS24" s="623"/>
      <c r="IT24" s="623"/>
    </row>
    <row r="25" spans="1:254" ht="3.75" customHeight="1" thickBot="1" x14ac:dyDescent="0.2">
      <c r="A25" s="8"/>
      <c r="B25" s="576"/>
      <c r="C25" s="623"/>
      <c r="D25" s="623"/>
      <c r="E25" s="1824"/>
      <c r="F25" s="623"/>
      <c r="G25" s="623"/>
      <c r="H25" s="623"/>
      <c r="I25" s="623"/>
      <c r="J25" s="623"/>
      <c r="K25" s="623"/>
      <c r="L25" s="623"/>
      <c r="M25" s="623"/>
      <c r="N25" s="623"/>
      <c r="O25" s="623"/>
      <c r="P25" s="623"/>
      <c r="Q25" s="623"/>
      <c r="R25" s="623"/>
      <c r="S25" s="623"/>
      <c r="T25" s="623"/>
      <c r="U25" s="623"/>
      <c r="V25" s="623"/>
      <c r="W25" s="1824"/>
      <c r="X25" s="8"/>
      <c r="Y25" s="623"/>
      <c r="Z25" s="623"/>
      <c r="AA25" s="623"/>
      <c r="AB25" s="623"/>
      <c r="AC25" s="623"/>
      <c r="AD25" s="623"/>
      <c r="AE25" s="623"/>
      <c r="AF25" s="623"/>
      <c r="AG25" s="623"/>
      <c r="AH25" s="623"/>
      <c r="AI25" s="623"/>
      <c r="AJ25" s="623"/>
      <c r="AK25" s="623"/>
      <c r="AL25" s="623"/>
      <c r="AM25" s="623"/>
      <c r="AN25" s="623"/>
      <c r="AO25" s="45"/>
      <c r="AP25" s="45"/>
      <c r="AQ25" s="45"/>
      <c r="AR25" s="623"/>
      <c r="AS25" s="623"/>
      <c r="AT25" s="623"/>
      <c r="AU25" s="623"/>
      <c r="AV25" s="1824"/>
      <c r="AW25" s="8"/>
      <c r="AX25" s="2343"/>
      <c r="AY25" s="2343"/>
      <c r="AZ25" s="623"/>
      <c r="BA25" s="623"/>
      <c r="BB25" s="623"/>
      <c r="BC25" s="623"/>
      <c r="BD25" s="623"/>
      <c r="BE25" s="623"/>
      <c r="BF25" s="576"/>
      <c r="BG25" s="623"/>
      <c r="BH25" s="623"/>
      <c r="BI25" s="623"/>
      <c r="BJ25" s="623"/>
      <c r="BK25" s="623"/>
      <c r="BL25" s="8"/>
      <c r="BM25" s="623"/>
      <c r="BN25" s="623"/>
      <c r="BO25" s="623"/>
      <c r="BP25" s="623"/>
      <c r="BQ25" s="623"/>
      <c r="BR25" s="623"/>
      <c r="BS25" s="623"/>
      <c r="BT25" s="623"/>
      <c r="BU25" s="623"/>
      <c r="BV25" s="623"/>
      <c r="BW25" s="623"/>
      <c r="BX25" s="623"/>
      <c r="BY25" s="623"/>
      <c r="BZ25" s="623"/>
      <c r="CA25" s="623"/>
      <c r="CB25" s="8"/>
      <c r="CC25" s="623"/>
      <c r="CD25" s="623"/>
      <c r="CE25" s="623"/>
      <c r="CF25" s="623"/>
      <c r="CG25" s="623"/>
      <c r="CH25" s="623"/>
      <c r="CI25" s="623"/>
      <c r="CJ25" s="623"/>
      <c r="CK25" s="623"/>
      <c r="CL25" s="623"/>
      <c r="CM25" s="623"/>
      <c r="CN25" s="623"/>
      <c r="CO25" s="623"/>
      <c r="CP25" s="623"/>
      <c r="CQ25" s="623"/>
      <c r="CR25" s="623"/>
      <c r="CS25" s="623"/>
      <c r="CT25" s="8"/>
      <c r="CU25" s="623"/>
      <c r="CV25" s="623"/>
      <c r="CW25" s="623"/>
      <c r="CX25" s="623"/>
      <c r="CY25" s="623"/>
      <c r="CZ25" s="623"/>
      <c r="DA25" s="45"/>
      <c r="DB25" s="45"/>
      <c r="DC25" s="45"/>
      <c r="DD25" s="623"/>
      <c r="DE25" s="623"/>
      <c r="DF25" s="2343"/>
      <c r="DG25" s="2343"/>
      <c r="DH25" s="2343"/>
      <c r="DI25" s="2343"/>
      <c r="DJ25" s="1825"/>
      <c r="DK25" s="1825"/>
      <c r="DL25" s="623"/>
      <c r="DM25" s="623"/>
      <c r="DN25" s="623"/>
      <c r="DO25" s="623"/>
      <c r="DP25" s="623"/>
      <c r="DQ25" s="623"/>
      <c r="DR25" s="8"/>
      <c r="DS25" s="623"/>
      <c r="DT25" s="623"/>
      <c r="DU25" s="623"/>
      <c r="DV25" s="623"/>
      <c r="DW25" s="623"/>
      <c r="DX25" s="623"/>
      <c r="DY25" s="623"/>
      <c r="DZ25" s="623"/>
      <c r="EA25" s="623"/>
      <c r="EB25" s="623"/>
      <c r="EC25" s="623"/>
      <c r="ED25" s="623"/>
      <c r="EE25" s="623"/>
      <c r="EF25" s="623"/>
      <c r="EG25" s="623"/>
      <c r="EH25" s="623"/>
      <c r="EI25" s="623"/>
      <c r="EJ25" s="623"/>
      <c r="EK25" s="623"/>
      <c r="EL25" s="623"/>
      <c r="EM25" s="623"/>
      <c r="EN25" s="1824"/>
      <c r="EO25" s="8"/>
      <c r="EP25" s="45"/>
      <c r="EQ25" s="45"/>
      <c r="ER25" s="623"/>
      <c r="ES25" s="623"/>
      <c r="ET25" s="2343"/>
      <c r="EU25" s="2343"/>
      <c r="EV25" s="2343"/>
      <c r="EW25" s="2343"/>
      <c r="EX25" s="623"/>
      <c r="EY25" s="623"/>
      <c r="EZ25" s="623"/>
      <c r="FA25" s="623"/>
      <c r="FB25" s="623"/>
      <c r="FC25" s="623"/>
      <c r="FD25" s="623"/>
      <c r="FE25" s="623"/>
      <c r="FF25" s="623"/>
      <c r="FG25" s="623"/>
      <c r="FH25" s="623"/>
      <c r="FI25" s="1824"/>
      <c r="FJ25" s="8"/>
      <c r="FK25" s="623"/>
      <c r="FL25" s="623"/>
      <c r="FM25" s="623"/>
      <c r="FN25" s="623"/>
      <c r="FO25" s="45"/>
      <c r="FP25" s="45"/>
      <c r="FQ25" s="623"/>
      <c r="FR25" s="623"/>
      <c r="FS25" s="2343"/>
      <c r="FT25" s="2343"/>
      <c r="FU25" s="2343"/>
      <c r="FV25" s="2343"/>
      <c r="FW25" s="1825"/>
      <c r="FX25" s="1825"/>
      <c r="FY25" s="623"/>
      <c r="FZ25" s="623"/>
      <c r="GA25" s="623"/>
      <c r="GB25" s="623"/>
      <c r="GC25" s="623"/>
      <c r="GD25" s="623"/>
      <c r="GE25" s="8"/>
      <c r="GF25" s="623"/>
      <c r="GG25" s="623"/>
      <c r="GH25" s="45"/>
      <c r="GI25" s="45"/>
      <c r="GJ25" s="623"/>
      <c r="GK25" s="623"/>
      <c r="GL25" s="2343"/>
      <c r="GM25" s="2343"/>
      <c r="GN25" s="2343"/>
      <c r="GO25" s="2343"/>
      <c r="GP25" s="623"/>
      <c r="GQ25" s="623"/>
      <c r="GR25" s="623"/>
      <c r="GS25" s="1824"/>
      <c r="GT25" s="8"/>
      <c r="GU25" s="623"/>
      <c r="GV25" s="623"/>
      <c r="GW25" s="623"/>
      <c r="GX25" s="623"/>
      <c r="GY25" s="623"/>
      <c r="GZ25" s="623"/>
      <c r="HA25" s="623"/>
      <c r="HB25" s="623"/>
      <c r="HC25" s="623"/>
      <c r="HD25" s="623"/>
      <c r="HE25" s="623"/>
      <c r="HF25" s="623"/>
      <c r="HG25" s="45"/>
      <c r="HH25" s="45"/>
      <c r="HI25" s="45"/>
      <c r="HJ25" s="45"/>
      <c r="HK25" s="623"/>
      <c r="HL25" s="1824"/>
      <c r="HM25" s="8"/>
      <c r="HN25" s="1825"/>
      <c r="HO25" s="2343"/>
      <c r="HP25" s="2343"/>
      <c r="HQ25" s="623"/>
      <c r="HR25" s="623"/>
      <c r="HS25" s="623"/>
      <c r="HT25" s="623"/>
      <c r="HU25" s="623"/>
      <c r="HV25" s="623"/>
      <c r="HW25" s="1824"/>
      <c r="HX25" s="623"/>
      <c r="HY25" s="623"/>
      <c r="HZ25" s="623"/>
      <c r="IA25" s="1824"/>
      <c r="IB25" s="8"/>
      <c r="IC25" s="623"/>
      <c r="ID25" s="623"/>
      <c r="IE25" s="623"/>
      <c r="IF25" s="623"/>
      <c r="IG25" s="1825"/>
      <c r="IH25" s="1825"/>
      <c r="II25" s="1825"/>
      <c r="IJ25" s="1825"/>
      <c r="IK25" s="2343"/>
      <c r="IL25" s="2343"/>
      <c r="IM25" s="623"/>
      <c r="IN25" s="623"/>
      <c r="IO25" s="623"/>
      <c r="IP25" s="623"/>
      <c r="IQ25" s="623"/>
      <c r="IR25" s="1824"/>
      <c r="IS25" s="623"/>
      <c r="IT25" s="623"/>
    </row>
    <row r="26" spans="1:254" ht="15.75" customHeight="1" x14ac:dyDescent="0.15">
      <c r="A26" s="368">
        <f>A24+1</f>
        <v>4</v>
      </c>
      <c r="B26" s="2392"/>
      <c r="C26" s="2381"/>
      <c r="D26" s="2388"/>
      <c r="E26" s="2389"/>
      <c r="F26" s="1789"/>
      <c r="G26" s="1790"/>
      <c r="H26" s="1791"/>
      <c r="I26" s="1791"/>
      <c r="J26" s="1792"/>
      <c r="K26" s="1790"/>
      <c r="L26" s="1793"/>
      <c r="M26" s="2335"/>
      <c r="N26" s="2335"/>
      <c r="O26" s="2345"/>
      <c r="P26" s="1794"/>
      <c r="Q26" s="1790"/>
      <c r="R26" s="2334"/>
      <c r="S26" s="2345"/>
      <c r="T26" s="2334"/>
      <c r="U26" s="2345"/>
      <c r="V26" s="1792"/>
      <c r="W26" s="1799"/>
      <c r="X26" s="368">
        <f>X24+1</f>
        <v>4</v>
      </c>
      <c r="Y26" s="2334"/>
      <c r="Z26" s="2335"/>
      <c r="AA26" s="1795"/>
      <c r="AB26" s="1795"/>
      <c r="AC26" s="2334"/>
      <c r="AD26" s="2345"/>
      <c r="AE26" s="2334"/>
      <c r="AF26" s="2335"/>
      <c r="AG26" s="1793"/>
      <c r="AH26" s="1793"/>
      <c r="AI26" s="2334"/>
      <c r="AJ26" s="2335"/>
      <c r="AK26" s="1792"/>
      <c r="AL26" s="1790"/>
      <c r="AM26" s="2346"/>
      <c r="AN26" s="2334"/>
      <c r="AO26" s="302"/>
      <c r="AP26" s="302"/>
      <c r="AQ26" s="2362"/>
      <c r="AR26" s="2363"/>
      <c r="AS26" s="1792"/>
      <c r="AT26" s="1790"/>
      <c r="AU26" s="1792"/>
      <c r="AV26" s="1799"/>
      <c r="AW26" s="368">
        <f>AW24+1</f>
        <v>4</v>
      </c>
      <c r="AX26" s="2334"/>
      <c r="AY26" s="2345"/>
      <c r="AZ26" s="1792"/>
      <c r="BA26" s="1790"/>
      <c r="BB26" s="1792"/>
      <c r="BC26" s="1790"/>
      <c r="BD26" s="2334"/>
      <c r="BE26" s="2345"/>
      <c r="BF26" s="2380"/>
      <c r="BG26" s="2381"/>
      <c r="BH26" s="1796"/>
      <c r="BI26" s="1791"/>
      <c r="BJ26" s="1791"/>
      <c r="BK26" s="1797"/>
      <c r="BL26" s="368">
        <f>BL24+1</f>
        <v>4</v>
      </c>
      <c r="BM26" s="1791"/>
      <c r="BN26" s="1791"/>
      <c r="BO26" s="1790"/>
      <c r="BP26" s="1791"/>
      <c r="BQ26" s="1790"/>
      <c r="BR26" s="1790"/>
      <c r="BS26" s="1791"/>
      <c r="BT26" s="1791"/>
      <c r="BU26" s="1790"/>
      <c r="BV26" s="1790"/>
      <c r="BW26" s="1798"/>
      <c r="BX26" s="1795"/>
      <c r="BY26" s="1798"/>
      <c r="BZ26" s="1790"/>
      <c r="CA26" s="1797"/>
      <c r="CB26" s="368">
        <f>CB24+1</f>
        <v>4</v>
      </c>
      <c r="CC26" s="1791"/>
      <c r="CD26" s="1790"/>
      <c r="CE26" s="1793"/>
      <c r="CF26" s="1795"/>
      <c r="CG26" s="2334"/>
      <c r="CH26" s="2345"/>
      <c r="CI26" s="2334"/>
      <c r="CJ26" s="2345"/>
      <c r="CK26" s="2334"/>
      <c r="CL26" s="2335"/>
      <c r="CM26" s="2334"/>
      <c r="CN26" s="2345"/>
      <c r="CO26" s="1795"/>
      <c r="CP26" s="2334"/>
      <c r="CQ26" s="2335"/>
      <c r="CR26" s="1793"/>
      <c r="CS26" s="1799"/>
      <c r="CT26" s="368">
        <f>CT24+1</f>
        <v>4</v>
      </c>
      <c r="CU26" s="2334"/>
      <c r="CV26" s="2335"/>
      <c r="CW26" s="1792"/>
      <c r="CX26" s="1790"/>
      <c r="CY26" s="2346"/>
      <c r="CZ26" s="2334"/>
      <c r="DA26" s="302"/>
      <c r="DB26" s="303"/>
      <c r="DC26" s="301"/>
      <c r="DD26" s="1792"/>
      <c r="DE26" s="1790"/>
      <c r="DF26" s="2334"/>
      <c r="DG26" s="2345"/>
      <c r="DH26" s="2334"/>
      <c r="DI26" s="2335"/>
      <c r="DJ26" s="1795"/>
      <c r="DK26" s="1795"/>
      <c r="DL26" s="1792"/>
      <c r="DM26" s="1790"/>
      <c r="DN26" s="2334"/>
      <c r="DO26" s="2335"/>
      <c r="DP26" s="1793"/>
      <c r="DQ26" s="1799"/>
      <c r="DR26" s="368">
        <f>DR24+1</f>
        <v>4</v>
      </c>
      <c r="DS26" s="2334"/>
      <c r="DT26" s="2345"/>
      <c r="DU26" s="2334"/>
      <c r="DV26" s="2335"/>
      <c r="DW26" s="1795"/>
      <c r="DX26" s="1795"/>
      <c r="DY26" s="1791"/>
      <c r="DZ26" s="1790"/>
      <c r="EA26" s="2334"/>
      <c r="EB26" s="2335"/>
      <c r="EC26" s="1795"/>
      <c r="ED26" s="1795"/>
      <c r="EE26" s="1791"/>
      <c r="EF26" s="1790"/>
      <c r="EG26" s="2334"/>
      <c r="EH26" s="2335"/>
      <c r="EI26" s="2334"/>
      <c r="EJ26" s="2335"/>
      <c r="EK26" s="1792"/>
      <c r="EL26" s="1790"/>
      <c r="EM26" s="1792"/>
      <c r="EN26" s="1799"/>
      <c r="EO26" s="368">
        <f>EO24+1</f>
        <v>4</v>
      </c>
      <c r="EP26" s="301"/>
      <c r="EQ26" s="302"/>
      <c r="ER26" s="1792"/>
      <c r="ES26" s="1790"/>
      <c r="ET26" s="2334"/>
      <c r="EU26" s="2345"/>
      <c r="EV26" s="2334"/>
      <c r="EW26" s="2335"/>
      <c r="EX26" s="1792"/>
      <c r="EY26" s="1793"/>
      <c r="EZ26" s="1793"/>
      <c r="FA26" s="1793"/>
      <c r="FB26" s="1792"/>
      <c r="FC26" s="1793"/>
      <c r="FD26" s="2334"/>
      <c r="FE26" s="2345"/>
      <c r="FF26" s="2334"/>
      <c r="FG26" s="2335"/>
      <c r="FH26" s="1792"/>
      <c r="FI26" s="1799"/>
      <c r="FJ26" s="368">
        <f>FJ24+1</f>
        <v>4</v>
      </c>
      <c r="FK26" s="1792"/>
      <c r="FL26" s="1790"/>
      <c r="FM26" s="2346"/>
      <c r="FN26" s="2334"/>
      <c r="FO26" s="301"/>
      <c r="FP26" s="302"/>
      <c r="FQ26" s="1792"/>
      <c r="FR26" s="1790"/>
      <c r="FS26" s="2334"/>
      <c r="FT26" s="2345"/>
      <c r="FU26" s="2334"/>
      <c r="FV26" s="2335"/>
      <c r="FW26" s="1795"/>
      <c r="FX26" s="1795"/>
      <c r="FY26" s="1792"/>
      <c r="FZ26" s="1793"/>
      <c r="GA26" s="1792"/>
      <c r="GB26" s="1794"/>
      <c r="GC26" s="1794"/>
      <c r="GD26" s="1797"/>
      <c r="GE26" s="368">
        <f>GE24+1</f>
        <v>4</v>
      </c>
      <c r="GF26" s="1792"/>
      <c r="GG26" s="1798"/>
      <c r="GH26" s="301"/>
      <c r="GI26" s="302"/>
      <c r="GJ26" s="1792"/>
      <c r="GK26" s="1790"/>
      <c r="GL26" s="2334"/>
      <c r="GM26" s="2345"/>
      <c r="GN26" s="2334"/>
      <c r="GO26" s="2335"/>
      <c r="GP26" s="1792"/>
      <c r="GQ26" s="1793"/>
      <c r="GR26" s="1792"/>
      <c r="GS26" s="1799"/>
      <c r="GT26" s="368">
        <f>GT24+1</f>
        <v>4</v>
      </c>
      <c r="GU26" s="2334"/>
      <c r="GV26" s="2345"/>
      <c r="GW26" s="2334"/>
      <c r="GX26" s="2335"/>
      <c r="GY26" s="2334"/>
      <c r="GZ26" s="2335"/>
      <c r="HA26" s="1792"/>
      <c r="HB26" s="1793"/>
      <c r="HC26" s="1793"/>
      <c r="HD26" s="1790"/>
      <c r="HE26" s="2346"/>
      <c r="HF26" s="2334"/>
      <c r="HG26" s="301"/>
      <c r="HH26" s="302"/>
      <c r="HI26" s="302"/>
      <c r="HJ26" s="302"/>
      <c r="HK26" s="1792"/>
      <c r="HL26" s="1799"/>
      <c r="HM26" s="368">
        <f>HM24+1</f>
        <v>4</v>
      </c>
      <c r="HN26" s="1794"/>
      <c r="HO26" s="2334"/>
      <c r="HP26" s="2335"/>
      <c r="HQ26" s="1792"/>
      <c r="HR26" s="1793"/>
      <c r="HS26" s="1793"/>
      <c r="HT26" s="1793"/>
      <c r="HU26" s="1792"/>
      <c r="HV26" s="2334"/>
      <c r="HW26" s="2335"/>
      <c r="HX26" s="1795"/>
      <c r="HY26" s="1795"/>
      <c r="HZ26" s="1792"/>
      <c r="IA26" s="1799"/>
      <c r="IB26" s="368">
        <f>IB24+1</f>
        <v>4</v>
      </c>
      <c r="IC26" s="1792"/>
      <c r="ID26" s="1793"/>
      <c r="IE26" s="1793"/>
      <c r="IF26" s="1793"/>
      <c r="IG26" s="1794"/>
      <c r="IH26" s="1795"/>
      <c r="II26" s="1795"/>
      <c r="IJ26" s="1800"/>
      <c r="IK26" s="2334"/>
      <c r="IL26" s="2335"/>
      <c r="IM26" s="1792"/>
      <c r="IN26" s="1793"/>
      <c r="IO26" s="1793"/>
      <c r="IP26" s="1793"/>
      <c r="IQ26" s="1792"/>
      <c r="IR26" s="1799"/>
      <c r="IS26" s="623"/>
      <c r="IT26" s="623"/>
    </row>
    <row r="27" spans="1:254" ht="15.75" customHeight="1" x14ac:dyDescent="0.15">
      <c r="A27" s="1801">
        <f>A26+1</f>
        <v>5</v>
      </c>
      <c r="B27" s="2386"/>
      <c r="C27" s="2383"/>
      <c r="D27" s="2390"/>
      <c r="E27" s="2391"/>
      <c r="F27" s="1804"/>
      <c r="G27" s="1178"/>
      <c r="H27" s="1159"/>
      <c r="I27" s="1159"/>
      <c r="J27" s="633"/>
      <c r="K27" s="1178"/>
      <c r="L27" s="1182"/>
      <c r="M27" s="2337"/>
      <c r="N27" s="2337"/>
      <c r="O27" s="2344"/>
      <c r="P27" s="1805"/>
      <c r="Q27" s="1178"/>
      <c r="R27" s="2336"/>
      <c r="S27" s="2344"/>
      <c r="T27" s="2336"/>
      <c r="U27" s="2344"/>
      <c r="V27" s="633"/>
      <c r="W27" s="1323"/>
      <c r="X27" s="1801">
        <f>X26+1</f>
        <v>5</v>
      </c>
      <c r="Y27" s="2336"/>
      <c r="Z27" s="2337"/>
      <c r="AA27" s="1806"/>
      <c r="AB27" s="1806"/>
      <c r="AC27" s="2336"/>
      <c r="AD27" s="2344"/>
      <c r="AE27" s="2336"/>
      <c r="AF27" s="2337"/>
      <c r="AG27" s="1182"/>
      <c r="AH27" s="1182"/>
      <c r="AI27" s="2336"/>
      <c r="AJ27" s="2337"/>
      <c r="AK27" s="633"/>
      <c r="AL27" s="1178"/>
      <c r="AM27" s="2342"/>
      <c r="AN27" s="2336"/>
      <c r="AO27" s="307"/>
      <c r="AP27" s="307"/>
      <c r="AQ27" s="2364"/>
      <c r="AR27" s="2365"/>
      <c r="AS27" s="633"/>
      <c r="AT27" s="1178"/>
      <c r="AU27" s="633"/>
      <c r="AV27" s="1323"/>
      <c r="AW27" s="1801">
        <f>AW26+1</f>
        <v>5</v>
      </c>
      <c r="AX27" s="2336"/>
      <c r="AY27" s="2344"/>
      <c r="AZ27" s="633"/>
      <c r="BA27" s="1178"/>
      <c r="BB27" s="633"/>
      <c r="BC27" s="1178"/>
      <c r="BD27" s="2336"/>
      <c r="BE27" s="2344"/>
      <c r="BF27" s="2382"/>
      <c r="BG27" s="2383"/>
      <c r="BH27" s="1808"/>
      <c r="BI27" s="1159"/>
      <c r="BJ27" s="1159"/>
      <c r="BK27" s="1809"/>
      <c r="BL27" s="1801">
        <f>BL26+1</f>
        <v>5</v>
      </c>
      <c r="BM27" s="1159"/>
      <c r="BN27" s="1159"/>
      <c r="BO27" s="1178"/>
      <c r="BP27" s="1159"/>
      <c r="BQ27" s="1178"/>
      <c r="BR27" s="1178"/>
      <c r="BS27" s="1159"/>
      <c r="BT27" s="1159"/>
      <c r="BU27" s="1178"/>
      <c r="BV27" s="1178"/>
      <c r="BW27" s="1810"/>
      <c r="BX27" s="1806"/>
      <c r="BY27" s="1810"/>
      <c r="BZ27" s="1178"/>
      <c r="CA27" s="1809"/>
      <c r="CB27" s="1801">
        <f>CB26+1</f>
        <v>5</v>
      </c>
      <c r="CC27" s="1159"/>
      <c r="CD27" s="1178"/>
      <c r="CE27" s="1182"/>
      <c r="CF27" s="1806"/>
      <c r="CG27" s="2336"/>
      <c r="CH27" s="2344"/>
      <c r="CI27" s="2336"/>
      <c r="CJ27" s="2344"/>
      <c r="CK27" s="2336"/>
      <c r="CL27" s="2337"/>
      <c r="CM27" s="2336"/>
      <c r="CN27" s="2344"/>
      <c r="CO27" s="1806"/>
      <c r="CP27" s="2336"/>
      <c r="CQ27" s="2337"/>
      <c r="CR27" s="1182"/>
      <c r="CS27" s="1323"/>
      <c r="CT27" s="1801">
        <f>CT26+1</f>
        <v>5</v>
      </c>
      <c r="CU27" s="2336"/>
      <c r="CV27" s="2337"/>
      <c r="CW27" s="633"/>
      <c r="CX27" s="1178"/>
      <c r="CY27" s="2342"/>
      <c r="CZ27" s="2336"/>
      <c r="DA27" s="307"/>
      <c r="DB27" s="317"/>
      <c r="DC27" s="155"/>
      <c r="DD27" s="633"/>
      <c r="DE27" s="1178"/>
      <c r="DF27" s="2336"/>
      <c r="DG27" s="2344"/>
      <c r="DH27" s="2336"/>
      <c r="DI27" s="2337"/>
      <c r="DJ27" s="1806"/>
      <c r="DK27" s="1812"/>
      <c r="DL27" s="633"/>
      <c r="DM27" s="1178"/>
      <c r="DN27" s="2336"/>
      <c r="DO27" s="2337"/>
      <c r="DP27" s="1694"/>
      <c r="DQ27" s="1811"/>
      <c r="DR27" s="1801">
        <f>DR26+1</f>
        <v>5</v>
      </c>
      <c r="DS27" s="2336"/>
      <c r="DT27" s="2344"/>
      <c r="DU27" s="2336"/>
      <c r="DV27" s="2337"/>
      <c r="DW27" s="1806"/>
      <c r="DX27" s="1806"/>
      <c r="DY27" s="1159"/>
      <c r="DZ27" s="1178"/>
      <c r="EA27" s="2336"/>
      <c r="EB27" s="2337"/>
      <c r="EC27" s="1806"/>
      <c r="ED27" s="1806"/>
      <c r="EE27" s="1159"/>
      <c r="EF27" s="1178"/>
      <c r="EG27" s="2336"/>
      <c r="EH27" s="2337"/>
      <c r="EI27" s="2336"/>
      <c r="EJ27" s="2337"/>
      <c r="EK27" s="633"/>
      <c r="EL27" s="1178"/>
      <c r="EM27" s="633"/>
      <c r="EN27" s="1323"/>
      <c r="EO27" s="1801">
        <f>EO26+1</f>
        <v>5</v>
      </c>
      <c r="EP27" s="316"/>
      <c r="EQ27" s="307"/>
      <c r="ER27" s="633"/>
      <c r="ES27" s="1178"/>
      <c r="ET27" s="2336"/>
      <c r="EU27" s="2344"/>
      <c r="EV27" s="2336"/>
      <c r="EW27" s="2337"/>
      <c r="EX27" s="633"/>
      <c r="EY27" s="1182"/>
      <c r="EZ27" s="1182"/>
      <c r="FA27" s="1182"/>
      <c r="FB27" s="633"/>
      <c r="FC27" s="1182"/>
      <c r="FD27" s="2336"/>
      <c r="FE27" s="2344"/>
      <c r="FF27" s="2336"/>
      <c r="FG27" s="2337"/>
      <c r="FH27" s="633"/>
      <c r="FI27" s="1323"/>
      <c r="FJ27" s="1801">
        <f>FJ26+1</f>
        <v>5</v>
      </c>
      <c r="FK27" s="633"/>
      <c r="FL27" s="1178"/>
      <c r="FM27" s="2342"/>
      <c r="FN27" s="2336"/>
      <c r="FO27" s="316"/>
      <c r="FP27" s="307"/>
      <c r="FQ27" s="633"/>
      <c r="FR27" s="1178"/>
      <c r="FS27" s="2336"/>
      <c r="FT27" s="2344"/>
      <c r="FU27" s="2336"/>
      <c r="FV27" s="2337"/>
      <c r="FW27" s="1806"/>
      <c r="FX27" s="1806"/>
      <c r="FY27" s="633"/>
      <c r="FZ27" s="1182"/>
      <c r="GA27" s="633"/>
      <c r="GB27" s="1805"/>
      <c r="GC27" s="1805"/>
      <c r="GD27" s="1809"/>
      <c r="GE27" s="1801">
        <f>GE26+1</f>
        <v>5</v>
      </c>
      <c r="GF27" s="633"/>
      <c r="GG27" s="1810"/>
      <c r="GH27" s="316"/>
      <c r="GI27" s="307"/>
      <c r="GJ27" s="633"/>
      <c r="GK27" s="1178"/>
      <c r="GL27" s="2336"/>
      <c r="GM27" s="2344"/>
      <c r="GN27" s="2336"/>
      <c r="GO27" s="2337"/>
      <c r="GP27" s="633"/>
      <c r="GQ27" s="1182"/>
      <c r="GR27" s="633"/>
      <c r="GS27" s="1323"/>
      <c r="GT27" s="1801">
        <f>GT26+1</f>
        <v>5</v>
      </c>
      <c r="GU27" s="2336"/>
      <c r="GV27" s="2344"/>
      <c r="GW27" s="2336"/>
      <c r="GX27" s="2337"/>
      <c r="GY27" s="2336"/>
      <c r="GZ27" s="2337"/>
      <c r="HA27" s="633"/>
      <c r="HB27" s="1182"/>
      <c r="HC27" s="1182"/>
      <c r="HD27" s="1178"/>
      <c r="HE27" s="2342"/>
      <c r="HF27" s="2336"/>
      <c r="HG27" s="316"/>
      <c r="HH27" s="307"/>
      <c r="HI27" s="307"/>
      <c r="HJ27" s="307"/>
      <c r="HK27" s="633"/>
      <c r="HL27" s="1323"/>
      <c r="HM27" s="1801">
        <f>HM26+1</f>
        <v>5</v>
      </c>
      <c r="HN27" s="1805"/>
      <c r="HO27" s="2336"/>
      <c r="HP27" s="2337"/>
      <c r="HQ27" s="633"/>
      <c r="HR27" s="1182"/>
      <c r="HS27" s="1182"/>
      <c r="HT27" s="1182"/>
      <c r="HU27" s="633"/>
      <c r="HV27" s="2336"/>
      <c r="HW27" s="2337"/>
      <c r="HX27" s="1806"/>
      <c r="HY27" s="1806"/>
      <c r="HZ27" s="633"/>
      <c r="IA27" s="1323"/>
      <c r="IB27" s="1801">
        <f>IB26+1</f>
        <v>5</v>
      </c>
      <c r="IC27" s="633"/>
      <c r="ID27" s="1182"/>
      <c r="IE27" s="1182"/>
      <c r="IF27" s="1182"/>
      <c r="IG27" s="1805"/>
      <c r="IH27" s="1806"/>
      <c r="II27" s="1806"/>
      <c r="IJ27" s="1812"/>
      <c r="IK27" s="2336"/>
      <c r="IL27" s="2337"/>
      <c r="IM27" s="633"/>
      <c r="IN27" s="1182"/>
      <c r="IO27" s="1182"/>
      <c r="IP27" s="1182"/>
      <c r="IQ27" s="633"/>
      <c r="IR27" s="1323"/>
      <c r="IS27" s="1826"/>
      <c r="IT27" s="623"/>
    </row>
    <row r="28" spans="1:254" ht="15.75" customHeight="1" thickBot="1" x14ac:dyDescent="0.2">
      <c r="A28" s="367">
        <f>A27+1</f>
        <v>6</v>
      </c>
      <c r="B28" s="2387"/>
      <c r="C28" s="2385"/>
      <c r="D28" s="2393"/>
      <c r="E28" s="2394"/>
      <c r="F28" s="1813"/>
      <c r="G28" s="1814"/>
      <c r="H28" s="1815"/>
      <c r="I28" s="1815"/>
      <c r="J28" s="1816"/>
      <c r="K28" s="1814"/>
      <c r="L28" s="1788"/>
      <c r="M28" s="2339"/>
      <c r="N28" s="2339"/>
      <c r="O28" s="2341"/>
      <c r="P28" s="1817"/>
      <c r="Q28" s="1814"/>
      <c r="R28" s="2338"/>
      <c r="S28" s="2341"/>
      <c r="T28" s="2338"/>
      <c r="U28" s="2341"/>
      <c r="V28" s="1816"/>
      <c r="W28" s="1818"/>
      <c r="X28" s="367">
        <f>X27+1</f>
        <v>6</v>
      </c>
      <c r="Y28" s="2338"/>
      <c r="Z28" s="2339"/>
      <c r="AA28" s="1569"/>
      <c r="AB28" s="1569"/>
      <c r="AC28" s="2338"/>
      <c r="AD28" s="2341"/>
      <c r="AE28" s="2338"/>
      <c r="AF28" s="2339"/>
      <c r="AG28" s="1788"/>
      <c r="AH28" s="1814"/>
      <c r="AI28" s="2338"/>
      <c r="AJ28" s="2339"/>
      <c r="AK28" s="1816"/>
      <c r="AL28" s="1814"/>
      <c r="AM28" s="2340"/>
      <c r="AN28" s="2338"/>
      <c r="AO28" s="306"/>
      <c r="AP28" s="306"/>
      <c r="AQ28" s="2366"/>
      <c r="AR28" s="2367"/>
      <c r="AS28" s="1816"/>
      <c r="AT28" s="1814"/>
      <c r="AU28" s="1816"/>
      <c r="AV28" s="1818"/>
      <c r="AW28" s="367">
        <f>AW27+1</f>
        <v>6</v>
      </c>
      <c r="AX28" s="2338"/>
      <c r="AY28" s="2341"/>
      <c r="AZ28" s="1816"/>
      <c r="BA28" s="1814"/>
      <c r="BB28" s="1816"/>
      <c r="BC28" s="1814"/>
      <c r="BD28" s="2338"/>
      <c r="BE28" s="2341"/>
      <c r="BF28" s="2384"/>
      <c r="BG28" s="2385"/>
      <c r="BH28" s="1819"/>
      <c r="BI28" s="1815"/>
      <c r="BJ28" s="1815"/>
      <c r="BK28" s="1820"/>
      <c r="BL28" s="367">
        <f>BL27+1</f>
        <v>6</v>
      </c>
      <c r="BM28" s="1815"/>
      <c r="BN28" s="1815"/>
      <c r="BO28" s="1814"/>
      <c r="BP28" s="1815"/>
      <c r="BQ28" s="1814"/>
      <c r="BR28" s="1814"/>
      <c r="BS28" s="1815"/>
      <c r="BT28" s="1815"/>
      <c r="BU28" s="1814"/>
      <c r="BV28" s="1814"/>
      <c r="BW28" s="1821"/>
      <c r="BX28" s="1569"/>
      <c r="BY28" s="1821"/>
      <c r="BZ28" s="1814"/>
      <c r="CA28" s="1820"/>
      <c r="CB28" s="367">
        <f>CB27+1</f>
        <v>6</v>
      </c>
      <c r="CC28" s="1815"/>
      <c r="CD28" s="1814"/>
      <c r="CE28" s="1788"/>
      <c r="CF28" s="1569"/>
      <c r="CG28" s="2338"/>
      <c r="CH28" s="2341"/>
      <c r="CI28" s="2338"/>
      <c r="CJ28" s="2341"/>
      <c r="CK28" s="2338"/>
      <c r="CL28" s="2339"/>
      <c r="CM28" s="2338"/>
      <c r="CN28" s="2341"/>
      <c r="CO28" s="1569"/>
      <c r="CP28" s="2338"/>
      <c r="CQ28" s="2339"/>
      <c r="CR28" s="1788"/>
      <c r="CS28" s="1818"/>
      <c r="CT28" s="367">
        <f>CT27+1</f>
        <v>6</v>
      </c>
      <c r="CU28" s="2338"/>
      <c r="CV28" s="2339"/>
      <c r="CW28" s="1816"/>
      <c r="CX28" s="1814"/>
      <c r="CY28" s="2340"/>
      <c r="CZ28" s="2338"/>
      <c r="DA28" s="306"/>
      <c r="DB28" s="305"/>
      <c r="DC28" s="194"/>
      <c r="DD28" s="1816"/>
      <c r="DE28" s="1814"/>
      <c r="DF28" s="2338"/>
      <c r="DG28" s="2341"/>
      <c r="DH28" s="2338"/>
      <c r="DI28" s="2339"/>
      <c r="DJ28" s="1569"/>
      <c r="DK28" s="1823"/>
      <c r="DL28" s="1816"/>
      <c r="DM28" s="1814"/>
      <c r="DN28" s="2338"/>
      <c r="DO28" s="2339"/>
      <c r="DP28" s="1822"/>
      <c r="DQ28" s="1325"/>
      <c r="DR28" s="367">
        <f>DR27+1</f>
        <v>6</v>
      </c>
      <c r="DS28" s="2338"/>
      <c r="DT28" s="2341"/>
      <c r="DU28" s="2338"/>
      <c r="DV28" s="2339"/>
      <c r="DW28" s="1569"/>
      <c r="DX28" s="1569"/>
      <c r="DY28" s="1815"/>
      <c r="DZ28" s="1814"/>
      <c r="EA28" s="2338"/>
      <c r="EB28" s="2339"/>
      <c r="EC28" s="1569"/>
      <c r="ED28" s="1569"/>
      <c r="EE28" s="1815"/>
      <c r="EF28" s="1814"/>
      <c r="EG28" s="2338"/>
      <c r="EH28" s="2339"/>
      <c r="EI28" s="2338"/>
      <c r="EJ28" s="2339"/>
      <c r="EK28" s="1816"/>
      <c r="EL28" s="1814"/>
      <c r="EM28" s="1816"/>
      <c r="EN28" s="1818"/>
      <c r="EO28" s="367">
        <f>EO27+1</f>
        <v>6</v>
      </c>
      <c r="EP28" s="304"/>
      <c r="EQ28" s="306"/>
      <c r="ER28" s="1816"/>
      <c r="ES28" s="1814"/>
      <c r="ET28" s="2338"/>
      <c r="EU28" s="2341"/>
      <c r="EV28" s="2338"/>
      <c r="EW28" s="2339"/>
      <c r="EX28" s="1816"/>
      <c r="EY28" s="1788"/>
      <c r="EZ28" s="1788"/>
      <c r="FA28" s="1788"/>
      <c r="FB28" s="1816"/>
      <c r="FC28" s="1788"/>
      <c r="FD28" s="2338"/>
      <c r="FE28" s="2341"/>
      <c r="FF28" s="2338"/>
      <c r="FG28" s="2339"/>
      <c r="FH28" s="1816"/>
      <c r="FI28" s="1818"/>
      <c r="FJ28" s="367">
        <f>FJ27+1</f>
        <v>6</v>
      </c>
      <c r="FK28" s="1816"/>
      <c r="FL28" s="1814"/>
      <c r="FM28" s="2340"/>
      <c r="FN28" s="2338"/>
      <c r="FO28" s="304"/>
      <c r="FP28" s="306"/>
      <c r="FQ28" s="1816"/>
      <c r="FR28" s="1814"/>
      <c r="FS28" s="2338"/>
      <c r="FT28" s="2341"/>
      <c r="FU28" s="2338"/>
      <c r="FV28" s="2339"/>
      <c r="FW28" s="1569"/>
      <c r="FX28" s="1569"/>
      <c r="FY28" s="1816"/>
      <c r="FZ28" s="1788"/>
      <c r="GA28" s="1816"/>
      <c r="GB28" s="1817"/>
      <c r="GC28" s="1817"/>
      <c r="GD28" s="1820"/>
      <c r="GE28" s="367">
        <f>GE27+1</f>
        <v>6</v>
      </c>
      <c r="GF28" s="1816"/>
      <c r="GG28" s="1821"/>
      <c r="GH28" s="304"/>
      <c r="GI28" s="306"/>
      <c r="GJ28" s="1816"/>
      <c r="GK28" s="1814"/>
      <c r="GL28" s="2338"/>
      <c r="GM28" s="2341"/>
      <c r="GN28" s="2338"/>
      <c r="GO28" s="2339"/>
      <c r="GP28" s="1816"/>
      <c r="GQ28" s="1788"/>
      <c r="GR28" s="1816"/>
      <c r="GS28" s="1818"/>
      <c r="GT28" s="367">
        <f>GT27+1</f>
        <v>6</v>
      </c>
      <c r="GU28" s="2338"/>
      <c r="GV28" s="2341"/>
      <c r="GW28" s="2338"/>
      <c r="GX28" s="2339"/>
      <c r="GY28" s="2338"/>
      <c r="GZ28" s="2339"/>
      <c r="HA28" s="1816"/>
      <c r="HB28" s="1788"/>
      <c r="HC28" s="1788"/>
      <c r="HD28" s="1814"/>
      <c r="HE28" s="2340"/>
      <c r="HF28" s="2338"/>
      <c r="HG28" s="304"/>
      <c r="HH28" s="306"/>
      <c r="HI28" s="306"/>
      <c r="HJ28" s="306"/>
      <c r="HK28" s="1816"/>
      <c r="HL28" s="1818"/>
      <c r="HM28" s="367">
        <f>HM27+1</f>
        <v>6</v>
      </c>
      <c r="HN28" s="1817"/>
      <c r="HO28" s="2338"/>
      <c r="HP28" s="2339"/>
      <c r="HQ28" s="1816"/>
      <c r="HR28" s="1788"/>
      <c r="HS28" s="1788"/>
      <c r="HT28" s="1788"/>
      <c r="HU28" s="1816"/>
      <c r="HV28" s="2338"/>
      <c r="HW28" s="2339"/>
      <c r="HX28" s="1569"/>
      <c r="HY28" s="1569"/>
      <c r="HZ28" s="1816"/>
      <c r="IA28" s="1818"/>
      <c r="IB28" s="367">
        <f>IB27+1</f>
        <v>6</v>
      </c>
      <c r="IC28" s="1816"/>
      <c r="ID28" s="1788"/>
      <c r="IE28" s="1788"/>
      <c r="IF28" s="1788"/>
      <c r="IG28" s="1817"/>
      <c r="IH28" s="1569"/>
      <c r="II28" s="1569"/>
      <c r="IJ28" s="1823"/>
      <c r="IK28" s="2338"/>
      <c r="IL28" s="2339"/>
      <c r="IM28" s="1816"/>
      <c r="IN28" s="1788"/>
      <c r="IO28" s="1788"/>
      <c r="IP28" s="1788"/>
      <c r="IQ28" s="1816"/>
      <c r="IR28" s="1818"/>
      <c r="IS28" s="1826"/>
      <c r="IT28" s="623"/>
    </row>
    <row r="29" spans="1:254" ht="3.75" customHeight="1" thickBot="1" x14ac:dyDescent="0.2">
      <c r="A29" s="8"/>
      <c r="B29" s="576"/>
      <c r="C29" s="623"/>
      <c r="D29" s="623"/>
      <c r="E29" s="1824"/>
      <c r="F29" s="623"/>
      <c r="G29" s="623"/>
      <c r="H29" s="623"/>
      <c r="I29" s="623"/>
      <c r="J29" s="623"/>
      <c r="K29" s="623"/>
      <c r="L29" s="623"/>
      <c r="M29" s="623"/>
      <c r="N29" s="623"/>
      <c r="O29" s="623"/>
      <c r="P29" s="623"/>
      <c r="Q29" s="623"/>
      <c r="R29" s="623"/>
      <c r="S29" s="623"/>
      <c r="T29" s="623"/>
      <c r="U29" s="623"/>
      <c r="V29" s="623"/>
      <c r="W29" s="1824"/>
      <c r="X29" s="8"/>
      <c r="Y29" s="623"/>
      <c r="Z29" s="623"/>
      <c r="AA29" s="623"/>
      <c r="AB29" s="623"/>
      <c r="AC29" s="623"/>
      <c r="AD29" s="623"/>
      <c r="AE29" s="623"/>
      <c r="AF29" s="623"/>
      <c r="AG29" s="623"/>
      <c r="AH29" s="623"/>
      <c r="AI29" s="623"/>
      <c r="AJ29" s="623"/>
      <c r="AK29" s="623"/>
      <c r="AL29" s="623"/>
      <c r="AM29" s="623"/>
      <c r="AN29" s="623"/>
      <c r="AO29" s="45"/>
      <c r="AP29" s="45"/>
      <c r="AQ29" s="45"/>
      <c r="AR29" s="623"/>
      <c r="AS29" s="623"/>
      <c r="AT29" s="623"/>
      <c r="AU29" s="623"/>
      <c r="AV29" s="1824"/>
      <c r="AW29" s="8"/>
      <c r="AX29" s="2343"/>
      <c r="AY29" s="2343"/>
      <c r="AZ29" s="623"/>
      <c r="BA29" s="623"/>
      <c r="BB29" s="623"/>
      <c r="BC29" s="623"/>
      <c r="BD29" s="623"/>
      <c r="BE29" s="623"/>
      <c r="BF29" s="576"/>
      <c r="BG29" s="623"/>
      <c r="BH29" s="623"/>
      <c r="BI29" s="623"/>
      <c r="BJ29" s="623"/>
      <c r="BK29" s="623"/>
      <c r="BL29" s="8"/>
      <c r="BM29" s="623"/>
      <c r="BN29" s="623"/>
      <c r="BO29" s="623"/>
      <c r="BP29" s="623"/>
      <c r="BQ29" s="623"/>
      <c r="BR29" s="623"/>
      <c r="BS29" s="623"/>
      <c r="BT29" s="623"/>
      <c r="BU29" s="623"/>
      <c r="BV29" s="623"/>
      <c r="BW29" s="623"/>
      <c r="BX29" s="623"/>
      <c r="BY29" s="623"/>
      <c r="BZ29" s="623"/>
      <c r="CA29" s="623"/>
      <c r="CB29" s="8"/>
      <c r="CC29" s="623"/>
      <c r="CD29" s="623"/>
      <c r="CE29" s="623"/>
      <c r="CF29" s="623"/>
      <c r="CG29" s="623"/>
      <c r="CH29" s="623"/>
      <c r="CI29" s="623"/>
      <c r="CJ29" s="623"/>
      <c r="CK29" s="623"/>
      <c r="CL29" s="623"/>
      <c r="CM29" s="623"/>
      <c r="CN29" s="623"/>
      <c r="CO29" s="623"/>
      <c r="CP29" s="623"/>
      <c r="CQ29" s="623"/>
      <c r="CR29" s="623"/>
      <c r="CS29" s="623"/>
      <c r="CT29" s="8"/>
      <c r="CU29" s="623"/>
      <c r="CV29" s="623"/>
      <c r="CW29" s="623"/>
      <c r="CX29" s="623"/>
      <c r="CY29" s="623"/>
      <c r="CZ29" s="623"/>
      <c r="DA29" s="45"/>
      <c r="DB29" s="45"/>
      <c r="DC29" s="45"/>
      <c r="DD29" s="623"/>
      <c r="DE29" s="623"/>
      <c r="DF29" s="2343"/>
      <c r="DG29" s="2343"/>
      <c r="DH29" s="2343"/>
      <c r="DI29" s="2343"/>
      <c r="DJ29" s="1825"/>
      <c r="DK29" s="1825"/>
      <c r="DL29" s="623"/>
      <c r="DM29" s="623"/>
      <c r="DN29" s="623"/>
      <c r="DO29" s="623"/>
      <c r="DP29" s="623"/>
      <c r="DQ29" s="623"/>
      <c r="DR29" s="8"/>
      <c r="DS29" s="623"/>
      <c r="DT29" s="623"/>
      <c r="DU29" s="623"/>
      <c r="DV29" s="623"/>
      <c r="DW29" s="623"/>
      <c r="DX29" s="623"/>
      <c r="DY29" s="623"/>
      <c r="DZ29" s="623"/>
      <c r="EA29" s="623"/>
      <c r="EB29" s="623"/>
      <c r="EC29" s="623"/>
      <c r="ED29" s="623"/>
      <c r="EE29" s="623"/>
      <c r="EF29" s="623"/>
      <c r="EG29" s="623"/>
      <c r="EH29" s="623"/>
      <c r="EI29" s="623"/>
      <c r="EJ29" s="623"/>
      <c r="EK29" s="623"/>
      <c r="EL29" s="623"/>
      <c r="EM29" s="623"/>
      <c r="EN29" s="1824"/>
      <c r="EO29" s="8"/>
      <c r="EP29" s="45"/>
      <c r="EQ29" s="45"/>
      <c r="ER29" s="623"/>
      <c r="ES29" s="623"/>
      <c r="ET29" s="2343"/>
      <c r="EU29" s="2343"/>
      <c r="EV29" s="2343"/>
      <c r="EW29" s="2343"/>
      <c r="EX29" s="623"/>
      <c r="EY29" s="623"/>
      <c r="EZ29" s="623"/>
      <c r="FA29" s="623"/>
      <c r="FB29" s="623"/>
      <c r="FC29" s="623"/>
      <c r="FD29" s="623"/>
      <c r="FE29" s="623"/>
      <c r="FF29" s="623"/>
      <c r="FG29" s="623"/>
      <c r="FH29" s="623"/>
      <c r="FI29" s="1824"/>
      <c r="FJ29" s="8"/>
      <c r="FK29" s="623"/>
      <c r="FL29" s="623"/>
      <c r="FM29" s="623"/>
      <c r="FN29" s="623"/>
      <c r="FO29" s="45"/>
      <c r="FP29" s="45"/>
      <c r="FQ29" s="623"/>
      <c r="FR29" s="623"/>
      <c r="FS29" s="2343"/>
      <c r="FT29" s="2343"/>
      <c r="FU29" s="2343"/>
      <c r="FV29" s="2343"/>
      <c r="FW29" s="1825"/>
      <c r="FX29" s="1825"/>
      <c r="FY29" s="623"/>
      <c r="FZ29" s="623"/>
      <c r="GA29" s="623"/>
      <c r="GB29" s="623"/>
      <c r="GC29" s="623"/>
      <c r="GD29" s="623"/>
      <c r="GE29" s="8"/>
      <c r="GF29" s="623"/>
      <c r="GG29" s="623"/>
      <c r="GH29" s="45"/>
      <c r="GI29" s="45"/>
      <c r="GJ29" s="623"/>
      <c r="GK29" s="623"/>
      <c r="GL29" s="2343"/>
      <c r="GM29" s="2343"/>
      <c r="GN29" s="2343"/>
      <c r="GO29" s="2343"/>
      <c r="GP29" s="623"/>
      <c r="GQ29" s="623"/>
      <c r="GR29" s="623"/>
      <c r="GS29" s="1824"/>
      <c r="GT29" s="8"/>
      <c r="GU29" s="623"/>
      <c r="GV29" s="623"/>
      <c r="GW29" s="623"/>
      <c r="GX29" s="623"/>
      <c r="GY29" s="623"/>
      <c r="GZ29" s="623"/>
      <c r="HA29" s="623"/>
      <c r="HB29" s="623"/>
      <c r="HC29" s="623"/>
      <c r="HD29" s="623"/>
      <c r="HE29" s="623"/>
      <c r="HF29" s="623"/>
      <c r="HG29" s="45"/>
      <c r="HH29" s="45"/>
      <c r="HI29" s="45"/>
      <c r="HJ29" s="45"/>
      <c r="HK29" s="623"/>
      <c r="HL29" s="1824"/>
      <c r="HM29" s="8"/>
      <c r="HN29" s="1825"/>
      <c r="HO29" s="2343"/>
      <c r="HP29" s="2343"/>
      <c r="HQ29" s="623"/>
      <c r="HR29" s="623"/>
      <c r="HS29" s="623"/>
      <c r="HT29" s="623"/>
      <c r="HU29" s="623"/>
      <c r="HV29" s="623"/>
      <c r="HW29" s="1824"/>
      <c r="HX29" s="623"/>
      <c r="HY29" s="623"/>
      <c r="HZ29" s="623"/>
      <c r="IA29" s="1824"/>
      <c r="IB29" s="8"/>
      <c r="IC29" s="623"/>
      <c r="ID29" s="623"/>
      <c r="IE29" s="623"/>
      <c r="IF29" s="623"/>
      <c r="IG29" s="1825"/>
      <c r="IH29" s="1825"/>
      <c r="II29" s="1825"/>
      <c r="IJ29" s="1825"/>
      <c r="IK29" s="2343"/>
      <c r="IL29" s="2343"/>
      <c r="IM29" s="623"/>
      <c r="IN29" s="623"/>
      <c r="IO29" s="623"/>
      <c r="IP29" s="623"/>
      <c r="IQ29" s="623"/>
      <c r="IR29" s="1824"/>
      <c r="IS29" s="623"/>
      <c r="IT29" s="623"/>
    </row>
    <row r="30" spans="1:254" ht="15.75" customHeight="1" x14ac:dyDescent="0.15">
      <c r="A30" s="368">
        <f>A28+1</f>
        <v>7</v>
      </c>
      <c r="B30" s="2392"/>
      <c r="C30" s="2381"/>
      <c r="D30" s="2388"/>
      <c r="E30" s="2389"/>
      <c r="F30" s="1789"/>
      <c r="G30" s="1790"/>
      <c r="H30" s="1791"/>
      <c r="I30" s="1791"/>
      <c r="J30" s="1792"/>
      <c r="K30" s="1790"/>
      <c r="L30" s="1793"/>
      <c r="M30" s="2335"/>
      <c r="N30" s="2335"/>
      <c r="O30" s="2345"/>
      <c r="P30" s="1794"/>
      <c r="Q30" s="1790"/>
      <c r="R30" s="2334"/>
      <c r="S30" s="2345"/>
      <c r="T30" s="2334"/>
      <c r="U30" s="2345"/>
      <c r="V30" s="1792"/>
      <c r="W30" s="1811"/>
      <c r="X30" s="368">
        <f>X28+1</f>
        <v>7</v>
      </c>
      <c r="Y30" s="2334"/>
      <c r="Z30" s="2335"/>
      <c r="AA30" s="1795"/>
      <c r="AB30" s="1795"/>
      <c r="AC30" s="2334"/>
      <c r="AD30" s="2345"/>
      <c r="AE30" s="2334"/>
      <c r="AF30" s="2335"/>
      <c r="AG30" s="1793"/>
      <c r="AH30" s="1793"/>
      <c r="AI30" s="2334"/>
      <c r="AJ30" s="2335"/>
      <c r="AK30" s="1792"/>
      <c r="AL30" s="1790"/>
      <c r="AM30" s="2346"/>
      <c r="AN30" s="2334"/>
      <c r="AO30" s="302"/>
      <c r="AP30" s="302"/>
      <c r="AQ30" s="2362"/>
      <c r="AR30" s="2363"/>
      <c r="AS30" s="1792"/>
      <c r="AT30" s="1790"/>
      <c r="AU30" s="1792"/>
      <c r="AV30" s="1811"/>
      <c r="AW30" s="368">
        <f>AW28+1</f>
        <v>7</v>
      </c>
      <c r="AX30" s="2334"/>
      <c r="AY30" s="2345"/>
      <c r="AZ30" s="1792"/>
      <c r="BA30" s="1790"/>
      <c r="BB30" s="1792"/>
      <c r="BC30" s="1790"/>
      <c r="BD30" s="2334"/>
      <c r="BE30" s="2345"/>
      <c r="BF30" s="2380"/>
      <c r="BG30" s="2381"/>
      <c r="BH30" s="1796"/>
      <c r="BI30" s="1791"/>
      <c r="BJ30" s="1791"/>
      <c r="BK30" s="1797"/>
      <c r="BL30" s="368">
        <f>BL28+1</f>
        <v>7</v>
      </c>
      <c r="BM30" s="1791"/>
      <c r="BN30" s="1791"/>
      <c r="BO30" s="1790"/>
      <c r="BP30" s="1791"/>
      <c r="BQ30" s="1791"/>
      <c r="BR30" s="1791"/>
      <c r="BS30" s="1791"/>
      <c r="BT30" s="1791"/>
      <c r="BU30" s="1791"/>
      <c r="BV30" s="1790"/>
      <c r="BW30" s="1798"/>
      <c r="BX30" s="1795"/>
      <c r="BY30" s="1798"/>
      <c r="BZ30" s="1790"/>
      <c r="CA30" s="1797"/>
      <c r="CB30" s="368">
        <f>CB28+1</f>
        <v>7</v>
      </c>
      <c r="CC30" s="1791"/>
      <c r="CD30" s="1790"/>
      <c r="CE30" s="1793"/>
      <c r="CF30" s="1795"/>
      <c r="CG30" s="2334"/>
      <c r="CH30" s="2345"/>
      <c r="CI30" s="2334"/>
      <c r="CJ30" s="2345"/>
      <c r="CK30" s="2334"/>
      <c r="CL30" s="2335"/>
      <c r="CM30" s="2334"/>
      <c r="CN30" s="2345"/>
      <c r="CO30" s="1795"/>
      <c r="CP30" s="2334"/>
      <c r="CQ30" s="2335"/>
      <c r="CR30" s="1793"/>
      <c r="CS30" s="1799"/>
      <c r="CT30" s="368">
        <f>CT28+1</f>
        <v>7</v>
      </c>
      <c r="CU30" s="2334"/>
      <c r="CV30" s="2335"/>
      <c r="CW30" s="1792"/>
      <c r="CX30" s="1790"/>
      <c r="CY30" s="2346"/>
      <c r="CZ30" s="2334"/>
      <c r="DA30" s="302"/>
      <c r="DB30" s="302"/>
      <c r="DC30" s="301"/>
      <c r="DD30" s="1792"/>
      <c r="DE30" s="1790"/>
      <c r="DF30" s="2334"/>
      <c r="DG30" s="2345"/>
      <c r="DH30" s="2334"/>
      <c r="DI30" s="2335"/>
      <c r="DJ30" s="1795"/>
      <c r="DK30" s="1795"/>
      <c r="DL30" s="1792"/>
      <c r="DM30" s="1790"/>
      <c r="DN30" s="2334"/>
      <c r="DO30" s="2335"/>
      <c r="DP30" s="1793"/>
      <c r="DQ30" s="1799"/>
      <c r="DR30" s="368">
        <f>DR28+1</f>
        <v>7</v>
      </c>
      <c r="DS30" s="2334"/>
      <c r="DT30" s="2345"/>
      <c r="DU30" s="2334"/>
      <c r="DV30" s="2335"/>
      <c r="DW30" s="1795"/>
      <c r="DX30" s="1795"/>
      <c r="DY30" s="1791"/>
      <c r="DZ30" s="1790"/>
      <c r="EA30" s="2334"/>
      <c r="EB30" s="2335"/>
      <c r="EC30" s="1795"/>
      <c r="ED30" s="1795"/>
      <c r="EE30" s="1791"/>
      <c r="EF30" s="1790"/>
      <c r="EG30" s="2334"/>
      <c r="EH30" s="2335"/>
      <c r="EI30" s="2334"/>
      <c r="EJ30" s="2335"/>
      <c r="EK30" s="1792"/>
      <c r="EL30" s="1790"/>
      <c r="EM30" s="1792"/>
      <c r="EN30" s="1811"/>
      <c r="EO30" s="368">
        <f>EO28+1</f>
        <v>7</v>
      </c>
      <c r="EP30" s="301"/>
      <c r="EQ30" s="303"/>
      <c r="ER30" s="1792"/>
      <c r="ES30" s="1790"/>
      <c r="ET30" s="2334"/>
      <c r="EU30" s="2345"/>
      <c r="EV30" s="2334"/>
      <c r="EW30" s="2335"/>
      <c r="EX30" s="1792"/>
      <c r="EY30" s="1793"/>
      <c r="EZ30" s="1793"/>
      <c r="FA30" s="1793"/>
      <c r="FB30" s="1792"/>
      <c r="FC30" s="1793"/>
      <c r="FD30" s="2334"/>
      <c r="FE30" s="2345"/>
      <c r="FF30" s="2334"/>
      <c r="FG30" s="2335"/>
      <c r="FH30" s="1792"/>
      <c r="FI30" s="1811"/>
      <c r="FJ30" s="368">
        <f>FJ28+1</f>
        <v>7</v>
      </c>
      <c r="FK30" s="1792"/>
      <c r="FL30" s="1790"/>
      <c r="FM30" s="2346"/>
      <c r="FN30" s="2334"/>
      <c r="FO30" s="301"/>
      <c r="FP30" s="303"/>
      <c r="FQ30" s="1792"/>
      <c r="FR30" s="1790"/>
      <c r="FS30" s="2334"/>
      <c r="FT30" s="2345"/>
      <c r="FU30" s="2334"/>
      <c r="FV30" s="2335"/>
      <c r="FW30" s="1795"/>
      <c r="FX30" s="1795"/>
      <c r="FY30" s="1792"/>
      <c r="FZ30" s="1793"/>
      <c r="GA30" s="1792"/>
      <c r="GB30" s="1794"/>
      <c r="GC30" s="1794"/>
      <c r="GD30" s="1797"/>
      <c r="GE30" s="368">
        <f>GE28+1</f>
        <v>7</v>
      </c>
      <c r="GF30" s="1792"/>
      <c r="GG30" s="1798"/>
      <c r="GH30" s="301"/>
      <c r="GI30" s="303"/>
      <c r="GJ30" s="1792"/>
      <c r="GK30" s="1790"/>
      <c r="GL30" s="2334"/>
      <c r="GM30" s="2345"/>
      <c r="GN30" s="2334"/>
      <c r="GO30" s="2335"/>
      <c r="GP30" s="1792"/>
      <c r="GQ30" s="1793"/>
      <c r="GR30" s="1792"/>
      <c r="GS30" s="1811"/>
      <c r="GT30" s="368">
        <f>GT28+1</f>
        <v>7</v>
      </c>
      <c r="GU30" s="2334"/>
      <c r="GV30" s="2345"/>
      <c r="GW30" s="2334"/>
      <c r="GX30" s="2335"/>
      <c r="GY30" s="2334"/>
      <c r="GZ30" s="2335"/>
      <c r="HA30" s="1792"/>
      <c r="HB30" s="1793"/>
      <c r="HC30" s="1793"/>
      <c r="HD30" s="1790"/>
      <c r="HE30" s="2346"/>
      <c r="HF30" s="2334"/>
      <c r="HG30" s="301"/>
      <c r="HH30" s="302"/>
      <c r="HI30" s="302"/>
      <c r="HJ30" s="302"/>
      <c r="HK30" s="1792"/>
      <c r="HL30" s="1811"/>
      <c r="HM30" s="368">
        <f>HM28+1</f>
        <v>7</v>
      </c>
      <c r="HN30" s="1794"/>
      <c r="HO30" s="2334"/>
      <c r="HP30" s="2335"/>
      <c r="HQ30" s="1792"/>
      <c r="HR30" s="1793"/>
      <c r="HS30" s="1793"/>
      <c r="HT30" s="1793"/>
      <c r="HU30" s="1792"/>
      <c r="HV30" s="2334"/>
      <c r="HW30" s="2335"/>
      <c r="HX30" s="1795"/>
      <c r="HY30" s="1795"/>
      <c r="HZ30" s="1792"/>
      <c r="IA30" s="1811"/>
      <c r="IB30" s="368">
        <f>IB28+1</f>
        <v>7</v>
      </c>
      <c r="IC30" s="1792"/>
      <c r="ID30" s="1793"/>
      <c r="IE30" s="1793"/>
      <c r="IF30" s="1793"/>
      <c r="IG30" s="1794"/>
      <c r="IH30" s="1795"/>
      <c r="II30" s="1795"/>
      <c r="IJ30" s="1800"/>
      <c r="IK30" s="2334"/>
      <c r="IL30" s="2335"/>
      <c r="IM30" s="1792"/>
      <c r="IN30" s="1793"/>
      <c r="IO30" s="1793"/>
      <c r="IP30" s="1793"/>
      <c r="IQ30" s="1792"/>
      <c r="IR30" s="1811"/>
      <c r="IS30" s="623"/>
      <c r="IT30" s="623"/>
    </row>
    <row r="31" spans="1:254" ht="15.75" customHeight="1" x14ac:dyDescent="0.15">
      <c r="A31" s="1801">
        <f>A30+1</f>
        <v>8</v>
      </c>
      <c r="B31" s="2386"/>
      <c r="C31" s="2383"/>
      <c r="D31" s="2390"/>
      <c r="E31" s="2391"/>
      <c r="F31" s="1804"/>
      <c r="G31" s="1178"/>
      <c r="H31" s="1159"/>
      <c r="I31" s="1159"/>
      <c r="J31" s="633"/>
      <c r="K31" s="1178"/>
      <c r="L31" s="1182"/>
      <c r="M31" s="2337"/>
      <c r="N31" s="2337"/>
      <c r="O31" s="2344"/>
      <c r="P31" s="1805"/>
      <c r="Q31" s="1178"/>
      <c r="R31" s="2336"/>
      <c r="S31" s="2344"/>
      <c r="T31" s="2336"/>
      <c r="U31" s="2344"/>
      <c r="V31" s="633"/>
      <c r="W31" s="1323"/>
      <c r="X31" s="1801">
        <f>X30+1</f>
        <v>8</v>
      </c>
      <c r="Y31" s="2336"/>
      <c r="Z31" s="2337"/>
      <c r="AA31" s="1806"/>
      <c r="AB31" s="1806"/>
      <c r="AC31" s="2336"/>
      <c r="AD31" s="2344"/>
      <c r="AE31" s="2336"/>
      <c r="AF31" s="2337"/>
      <c r="AG31" s="1182"/>
      <c r="AH31" s="1182"/>
      <c r="AI31" s="2336"/>
      <c r="AJ31" s="2337"/>
      <c r="AK31" s="633"/>
      <c r="AL31" s="1178"/>
      <c r="AM31" s="2342"/>
      <c r="AN31" s="2336"/>
      <c r="AO31" s="307"/>
      <c r="AP31" s="307"/>
      <c r="AQ31" s="2364"/>
      <c r="AR31" s="2365"/>
      <c r="AS31" s="633"/>
      <c r="AT31" s="1178"/>
      <c r="AU31" s="633"/>
      <c r="AV31" s="1323"/>
      <c r="AW31" s="1801">
        <f>AW30+1</f>
        <v>8</v>
      </c>
      <c r="AX31" s="2336"/>
      <c r="AY31" s="2344"/>
      <c r="AZ31" s="633"/>
      <c r="BA31" s="1178"/>
      <c r="BB31" s="633"/>
      <c r="BC31" s="1178"/>
      <c r="BD31" s="2336"/>
      <c r="BE31" s="2344"/>
      <c r="BF31" s="2382"/>
      <c r="BG31" s="2383"/>
      <c r="BH31" s="1808"/>
      <c r="BI31" s="1159"/>
      <c r="BJ31" s="1159"/>
      <c r="BK31" s="1809"/>
      <c r="BL31" s="1801">
        <f>BL30+1</f>
        <v>8</v>
      </c>
      <c r="BM31" s="1159"/>
      <c r="BN31" s="1159"/>
      <c r="BO31" s="1178"/>
      <c r="BP31" s="1159"/>
      <c r="BQ31" s="1159"/>
      <c r="BR31" s="1159"/>
      <c r="BS31" s="1159"/>
      <c r="BT31" s="1159"/>
      <c r="BU31" s="1159"/>
      <c r="BV31" s="1178"/>
      <c r="BW31" s="1810"/>
      <c r="BX31" s="1806"/>
      <c r="BY31" s="1810"/>
      <c r="BZ31" s="1178"/>
      <c r="CA31" s="1809"/>
      <c r="CB31" s="1801">
        <f>CB30+1</f>
        <v>8</v>
      </c>
      <c r="CC31" s="1159"/>
      <c r="CD31" s="1178"/>
      <c r="CE31" s="1182"/>
      <c r="CF31" s="1806"/>
      <c r="CG31" s="2336"/>
      <c r="CH31" s="2344"/>
      <c r="CI31" s="2336"/>
      <c r="CJ31" s="2344"/>
      <c r="CK31" s="2336"/>
      <c r="CL31" s="2337"/>
      <c r="CM31" s="2336"/>
      <c r="CN31" s="2344"/>
      <c r="CO31" s="1806"/>
      <c r="CP31" s="2336"/>
      <c r="CQ31" s="2337"/>
      <c r="CR31" s="1182"/>
      <c r="CS31" s="1323"/>
      <c r="CT31" s="1801">
        <f>CT30+1</f>
        <v>8</v>
      </c>
      <c r="CU31" s="2336"/>
      <c r="CV31" s="2337"/>
      <c r="CW31" s="633"/>
      <c r="CX31" s="1178"/>
      <c r="CY31" s="2342"/>
      <c r="CZ31" s="2336"/>
      <c r="DA31" s="307"/>
      <c r="DB31" s="307"/>
      <c r="DC31" s="316"/>
      <c r="DD31" s="633"/>
      <c r="DE31" s="1178"/>
      <c r="DF31" s="2336"/>
      <c r="DG31" s="2344"/>
      <c r="DH31" s="2336"/>
      <c r="DI31" s="2337"/>
      <c r="DJ31" s="1806"/>
      <c r="DK31" s="1806"/>
      <c r="DL31" s="633"/>
      <c r="DM31" s="1178"/>
      <c r="DN31" s="2336"/>
      <c r="DO31" s="2337"/>
      <c r="DP31" s="1694"/>
      <c r="DQ31" s="1811"/>
      <c r="DR31" s="1801">
        <f>DR30+1</f>
        <v>8</v>
      </c>
      <c r="DS31" s="2336"/>
      <c r="DT31" s="2344"/>
      <c r="DU31" s="2336"/>
      <c r="DV31" s="2337"/>
      <c r="DW31" s="1806"/>
      <c r="DX31" s="1806"/>
      <c r="DY31" s="1159"/>
      <c r="DZ31" s="1178"/>
      <c r="EA31" s="2336"/>
      <c r="EB31" s="2337"/>
      <c r="EC31" s="1806"/>
      <c r="ED31" s="1806"/>
      <c r="EE31" s="1159"/>
      <c r="EF31" s="1178"/>
      <c r="EG31" s="2336"/>
      <c r="EH31" s="2337"/>
      <c r="EI31" s="2336"/>
      <c r="EJ31" s="2337"/>
      <c r="EK31" s="633"/>
      <c r="EL31" s="1178"/>
      <c r="EM31" s="633"/>
      <c r="EN31" s="1323"/>
      <c r="EO31" s="1801">
        <f>EO30+1</f>
        <v>8</v>
      </c>
      <c r="EP31" s="316"/>
      <c r="EQ31" s="307"/>
      <c r="ER31" s="633"/>
      <c r="ES31" s="1178"/>
      <c r="ET31" s="2336"/>
      <c r="EU31" s="2344"/>
      <c r="EV31" s="2336"/>
      <c r="EW31" s="2337"/>
      <c r="EX31" s="633"/>
      <c r="EY31" s="1182"/>
      <c r="EZ31" s="1182"/>
      <c r="FA31" s="1182"/>
      <c r="FB31" s="633"/>
      <c r="FC31" s="1182"/>
      <c r="FD31" s="2336"/>
      <c r="FE31" s="2344"/>
      <c r="FF31" s="2336"/>
      <c r="FG31" s="2337"/>
      <c r="FH31" s="633"/>
      <c r="FI31" s="1323"/>
      <c r="FJ31" s="1801">
        <f>FJ30+1</f>
        <v>8</v>
      </c>
      <c r="FK31" s="633"/>
      <c r="FL31" s="1178"/>
      <c r="FM31" s="2342"/>
      <c r="FN31" s="2336"/>
      <c r="FO31" s="316"/>
      <c r="FP31" s="307"/>
      <c r="FQ31" s="633"/>
      <c r="FR31" s="1178"/>
      <c r="FS31" s="2336"/>
      <c r="FT31" s="2344"/>
      <c r="FU31" s="2336"/>
      <c r="FV31" s="2337"/>
      <c r="FW31" s="1806"/>
      <c r="FX31" s="1806"/>
      <c r="FY31" s="633"/>
      <c r="FZ31" s="1182"/>
      <c r="GA31" s="633"/>
      <c r="GB31" s="1805"/>
      <c r="GC31" s="1805"/>
      <c r="GD31" s="1809"/>
      <c r="GE31" s="1801">
        <f>GE30+1</f>
        <v>8</v>
      </c>
      <c r="GF31" s="633"/>
      <c r="GG31" s="1810"/>
      <c r="GH31" s="316"/>
      <c r="GI31" s="307"/>
      <c r="GJ31" s="633"/>
      <c r="GK31" s="1178"/>
      <c r="GL31" s="2336"/>
      <c r="GM31" s="2344"/>
      <c r="GN31" s="2336"/>
      <c r="GO31" s="2337"/>
      <c r="GP31" s="633"/>
      <c r="GQ31" s="1182"/>
      <c r="GR31" s="633"/>
      <c r="GS31" s="1323"/>
      <c r="GT31" s="1801">
        <f>GT30+1</f>
        <v>8</v>
      </c>
      <c r="GU31" s="2336"/>
      <c r="GV31" s="2344"/>
      <c r="GW31" s="2336"/>
      <c r="GX31" s="2337"/>
      <c r="GY31" s="2336"/>
      <c r="GZ31" s="2337"/>
      <c r="HA31" s="633"/>
      <c r="HB31" s="1182"/>
      <c r="HC31" s="1182"/>
      <c r="HD31" s="1178"/>
      <c r="HE31" s="2342"/>
      <c r="HF31" s="2336"/>
      <c r="HG31" s="316"/>
      <c r="HH31" s="307"/>
      <c r="HI31" s="307"/>
      <c r="HJ31" s="307"/>
      <c r="HK31" s="633"/>
      <c r="HL31" s="1323"/>
      <c r="HM31" s="1801">
        <f>HM30+1</f>
        <v>8</v>
      </c>
      <c r="HN31" s="1805"/>
      <c r="HO31" s="2336"/>
      <c r="HP31" s="2337"/>
      <c r="HQ31" s="633"/>
      <c r="HR31" s="1182"/>
      <c r="HS31" s="1182"/>
      <c r="HT31" s="1182"/>
      <c r="HU31" s="633"/>
      <c r="HV31" s="2336"/>
      <c r="HW31" s="2337"/>
      <c r="HX31" s="1806"/>
      <c r="HY31" s="1806"/>
      <c r="HZ31" s="633"/>
      <c r="IA31" s="1323"/>
      <c r="IB31" s="1801">
        <f>IB30+1</f>
        <v>8</v>
      </c>
      <c r="IC31" s="633"/>
      <c r="ID31" s="1182"/>
      <c r="IE31" s="1182"/>
      <c r="IF31" s="1182"/>
      <c r="IG31" s="1805"/>
      <c r="IH31" s="1806"/>
      <c r="II31" s="1806"/>
      <c r="IJ31" s="1812"/>
      <c r="IK31" s="2336"/>
      <c r="IL31" s="2337"/>
      <c r="IM31" s="633"/>
      <c r="IN31" s="1182"/>
      <c r="IO31" s="1182"/>
      <c r="IP31" s="1182"/>
      <c r="IQ31" s="633"/>
      <c r="IR31" s="1323"/>
      <c r="IS31" s="623"/>
      <c r="IT31" s="623"/>
    </row>
    <row r="32" spans="1:254" ht="15.75" customHeight="1" thickBot="1" x14ac:dyDescent="0.2">
      <c r="A32" s="367">
        <f>A31+1</f>
        <v>9</v>
      </c>
      <c r="B32" s="2387"/>
      <c r="C32" s="2385"/>
      <c r="D32" s="2393"/>
      <c r="E32" s="2394"/>
      <c r="F32" s="1813"/>
      <c r="G32" s="1814"/>
      <c r="H32" s="1815"/>
      <c r="I32" s="1815"/>
      <c r="J32" s="1816"/>
      <c r="K32" s="1814"/>
      <c r="L32" s="1788"/>
      <c r="M32" s="2339"/>
      <c r="N32" s="2339"/>
      <c r="O32" s="2341"/>
      <c r="P32" s="1817"/>
      <c r="Q32" s="1814"/>
      <c r="R32" s="2338"/>
      <c r="S32" s="2341"/>
      <c r="T32" s="2338"/>
      <c r="U32" s="2341"/>
      <c r="V32" s="1816"/>
      <c r="W32" s="1818"/>
      <c r="X32" s="367">
        <f>X31+1</f>
        <v>9</v>
      </c>
      <c r="Y32" s="2338"/>
      <c r="Z32" s="2339"/>
      <c r="AA32" s="1569"/>
      <c r="AB32" s="1569"/>
      <c r="AC32" s="2338"/>
      <c r="AD32" s="2341"/>
      <c r="AE32" s="2338"/>
      <c r="AF32" s="2339"/>
      <c r="AG32" s="1788"/>
      <c r="AH32" s="1788"/>
      <c r="AI32" s="2338"/>
      <c r="AJ32" s="2339"/>
      <c r="AK32" s="1816"/>
      <c r="AL32" s="1814"/>
      <c r="AM32" s="2340"/>
      <c r="AN32" s="2338"/>
      <c r="AO32" s="306"/>
      <c r="AP32" s="306"/>
      <c r="AQ32" s="2366"/>
      <c r="AR32" s="2367"/>
      <c r="AS32" s="1816"/>
      <c r="AT32" s="1814"/>
      <c r="AU32" s="1816"/>
      <c r="AV32" s="1818"/>
      <c r="AW32" s="367">
        <f>AW31+1</f>
        <v>9</v>
      </c>
      <c r="AX32" s="2338"/>
      <c r="AY32" s="2341"/>
      <c r="AZ32" s="1816"/>
      <c r="BA32" s="1814"/>
      <c r="BB32" s="1816"/>
      <c r="BC32" s="1814"/>
      <c r="BD32" s="2338"/>
      <c r="BE32" s="2341"/>
      <c r="BF32" s="2384"/>
      <c r="BG32" s="2385"/>
      <c r="BH32" s="1819"/>
      <c r="BI32" s="1815"/>
      <c r="BJ32" s="1815"/>
      <c r="BK32" s="1820"/>
      <c r="BL32" s="367">
        <f>BL31+1</f>
        <v>9</v>
      </c>
      <c r="BM32" s="1815"/>
      <c r="BN32" s="1815"/>
      <c r="BO32" s="1814"/>
      <c r="BP32" s="1815"/>
      <c r="BQ32" s="1788"/>
      <c r="BR32" s="1815"/>
      <c r="BS32" s="1815"/>
      <c r="BT32" s="1815"/>
      <c r="BU32" s="1815"/>
      <c r="BV32" s="1814"/>
      <c r="BW32" s="1821"/>
      <c r="BX32" s="1569"/>
      <c r="BY32" s="1821"/>
      <c r="BZ32" s="1814"/>
      <c r="CA32" s="1820"/>
      <c r="CB32" s="367">
        <f>CB31+1</f>
        <v>9</v>
      </c>
      <c r="CC32" s="1815"/>
      <c r="CD32" s="1814"/>
      <c r="CE32" s="1788"/>
      <c r="CF32" s="1569"/>
      <c r="CG32" s="2338"/>
      <c r="CH32" s="2341"/>
      <c r="CI32" s="2338"/>
      <c r="CJ32" s="2341"/>
      <c r="CK32" s="2338"/>
      <c r="CL32" s="2339"/>
      <c r="CM32" s="2338"/>
      <c r="CN32" s="2341"/>
      <c r="CO32" s="1569"/>
      <c r="CP32" s="2338"/>
      <c r="CQ32" s="2339"/>
      <c r="CR32" s="1788"/>
      <c r="CS32" s="1818"/>
      <c r="CT32" s="367">
        <f>CT31+1</f>
        <v>9</v>
      </c>
      <c r="CU32" s="2338"/>
      <c r="CV32" s="2339"/>
      <c r="CW32" s="1816"/>
      <c r="CX32" s="1814"/>
      <c r="CY32" s="2340"/>
      <c r="CZ32" s="2338"/>
      <c r="DA32" s="306"/>
      <c r="DB32" s="306"/>
      <c r="DC32" s="304"/>
      <c r="DD32" s="1816"/>
      <c r="DE32" s="1814"/>
      <c r="DF32" s="2338"/>
      <c r="DG32" s="2341"/>
      <c r="DH32" s="2338"/>
      <c r="DI32" s="2339"/>
      <c r="DJ32" s="1569"/>
      <c r="DK32" s="1569"/>
      <c r="DL32" s="1816"/>
      <c r="DM32" s="1814"/>
      <c r="DN32" s="2338"/>
      <c r="DO32" s="2339"/>
      <c r="DP32" s="1822"/>
      <c r="DQ32" s="1325"/>
      <c r="DR32" s="367">
        <f>DR31+1</f>
        <v>9</v>
      </c>
      <c r="DS32" s="2338"/>
      <c r="DT32" s="2341"/>
      <c r="DU32" s="2338"/>
      <c r="DV32" s="2339"/>
      <c r="DW32" s="1569"/>
      <c r="DX32" s="1569"/>
      <c r="DY32" s="1815"/>
      <c r="DZ32" s="1814"/>
      <c r="EA32" s="2338"/>
      <c r="EB32" s="2339"/>
      <c r="EC32" s="1569"/>
      <c r="ED32" s="1569"/>
      <c r="EE32" s="1815"/>
      <c r="EF32" s="1814"/>
      <c r="EG32" s="2338"/>
      <c r="EH32" s="2339"/>
      <c r="EI32" s="2338"/>
      <c r="EJ32" s="2339"/>
      <c r="EK32" s="1816"/>
      <c r="EL32" s="1814"/>
      <c r="EM32" s="1816"/>
      <c r="EN32" s="1818"/>
      <c r="EO32" s="367">
        <f>EO31+1</f>
        <v>9</v>
      </c>
      <c r="EP32" s="304"/>
      <c r="EQ32" s="306"/>
      <c r="ER32" s="1816"/>
      <c r="ES32" s="1814"/>
      <c r="ET32" s="2338"/>
      <c r="EU32" s="2341"/>
      <c r="EV32" s="2338"/>
      <c r="EW32" s="2339"/>
      <c r="EX32" s="1816"/>
      <c r="EY32" s="1788"/>
      <c r="EZ32" s="1788"/>
      <c r="FA32" s="1788"/>
      <c r="FB32" s="1816"/>
      <c r="FC32" s="1788"/>
      <c r="FD32" s="2338"/>
      <c r="FE32" s="2341"/>
      <c r="FF32" s="2338"/>
      <c r="FG32" s="2339"/>
      <c r="FH32" s="1816"/>
      <c r="FI32" s="1818"/>
      <c r="FJ32" s="367">
        <f>FJ31+1</f>
        <v>9</v>
      </c>
      <c r="FK32" s="1816"/>
      <c r="FL32" s="1814"/>
      <c r="FM32" s="2340"/>
      <c r="FN32" s="2338"/>
      <c r="FO32" s="304"/>
      <c r="FP32" s="306"/>
      <c r="FQ32" s="1816"/>
      <c r="FR32" s="1814"/>
      <c r="FS32" s="2338"/>
      <c r="FT32" s="2341"/>
      <c r="FU32" s="2338"/>
      <c r="FV32" s="2339"/>
      <c r="FW32" s="1569"/>
      <c r="FX32" s="1569"/>
      <c r="FY32" s="1816"/>
      <c r="FZ32" s="1788"/>
      <c r="GA32" s="1816"/>
      <c r="GB32" s="1817"/>
      <c r="GC32" s="1817"/>
      <c r="GD32" s="1820"/>
      <c r="GE32" s="367">
        <f>GE31+1</f>
        <v>9</v>
      </c>
      <c r="GF32" s="1816"/>
      <c r="GG32" s="1821"/>
      <c r="GH32" s="304"/>
      <c r="GI32" s="306"/>
      <c r="GJ32" s="1816"/>
      <c r="GK32" s="1814"/>
      <c r="GL32" s="2338"/>
      <c r="GM32" s="2341"/>
      <c r="GN32" s="2338"/>
      <c r="GO32" s="2339"/>
      <c r="GP32" s="1816"/>
      <c r="GQ32" s="1788"/>
      <c r="GR32" s="1816"/>
      <c r="GS32" s="1818"/>
      <c r="GT32" s="367">
        <f>GT31+1</f>
        <v>9</v>
      </c>
      <c r="GU32" s="2338"/>
      <c r="GV32" s="2341"/>
      <c r="GW32" s="2338"/>
      <c r="GX32" s="2339"/>
      <c r="GY32" s="2338"/>
      <c r="GZ32" s="2339"/>
      <c r="HA32" s="1816"/>
      <c r="HB32" s="1788"/>
      <c r="HC32" s="1788"/>
      <c r="HD32" s="1814"/>
      <c r="HE32" s="2340"/>
      <c r="HF32" s="2338"/>
      <c r="HG32" s="304"/>
      <c r="HH32" s="306"/>
      <c r="HI32" s="306"/>
      <c r="HJ32" s="306"/>
      <c r="HK32" s="1816"/>
      <c r="HL32" s="1818"/>
      <c r="HM32" s="367">
        <f>HM31+1</f>
        <v>9</v>
      </c>
      <c r="HN32" s="1817"/>
      <c r="HO32" s="2338"/>
      <c r="HP32" s="2339"/>
      <c r="HQ32" s="1816"/>
      <c r="HR32" s="1788"/>
      <c r="HS32" s="1788"/>
      <c r="HT32" s="1788"/>
      <c r="HU32" s="1816"/>
      <c r="HV32" s="2338"/>
      <c r="HW32" s="2339"/>
      <c r="HX32" s="1569"/>
      <c r="HY32" s="1569"/>
      <c r="HZ32" s="1816"/>
      <c r="IA32" s="1818"/>
      <c r="IB32" s="367">
        <f>IB31+1</f>
        <v>9</v>
      </c>
      <c r="IC32" s="1816"/>
      <c r="ID32" s="1788"/>
      <c r="IE32" s="1788"/>
      <c r="IF32" s="1788"/>
      <c r="IG32" s="1817"/>
      <c r="IH32" s="1569"/>
      <c r="II32" s="1569"/>
      <c r="IJ32" s="1823"/>
      <c r="IK32" s="2338"/>
      <c r="IL32" s="2339"/>
      <c r="IM32" s="1816"/>
      <c r="IN32" s="1788"/>
      <c r="IO32" s="1788"/>
      <c r="IP32" s="1788"/>
      <c r="IQ32" s="1816"/>
      <c r="IR32" s="1818"/>
      <c r="IS32" s="623"/>
      <c r="IT32" s="623"/>
    </row>
    <row r="33" spans="1:252" ht="3.75" customHeight="1" thickBot="1" x14ac:dyDescent="0.2">
      <c r="A33" s="8"/>
      <c r="B33" s="576"/>
      <c r="C33" s="623"/>
      <c r="D33" s="623"/>
      <c r="E33" s="1824"/>
      <c r="F33" s="623"/>
      <c r="G33" s="623"/>
      <c r="H33" s="623"/>
      <c r="I33" s="623"/>
      <c r="J33" s="623"/>
      <c r="K33" s="623"/>
      <c r="L33" s="623"/>
      <c r="M33" s="623"/>
      <c r="N33" s="623"/>
      <c r="O33" s="623"/>
      <c r="P33" s="623"/>
      <c r="Q33" s="623"/>
      <c r="R33" s="623"/>
      <c r="S33" s="623"/>
      <c r="T33" s="623"/>
      <c r="U33" s="623"/>
      <c r="V33" s="623"/>
      <c r="W33" s="1822"/>
      <c r="X33" s="8"/>
      <c r="Y33" s="623"/>
      <c r="Z33" s="623"/>
      <c r="AA33" s="623"/>
      <c r="AB33" s="623"/>
      <c r="AC33" s="623"/>
      <c r="AD33" s="623"/>
      <c r="AE33" s="623"/>
      <c r="AF33" s="623"/>
      <c r="AG33" s="623"/>
      <c r="AH33" s="623"/>
      <c r="AI33" s="623"/>
      <c r="AJ33" s="623"/>
      <c r="AK33" s="623"/>
      <c r="AL33" s="623"/>
      <c r="AM33" s="623"/>
      <c r="AN33" s="623"/>
      <c r="AO33" s="45"/>
      <c r="AP33" s="45"/>
      <c r="AQ33" s="45"/>
      <c r="AR33" s="623"/>
      <c r="AS33" s="623"/>
      <c r="AT33" s="623"/>
      <c r="AU33" s="623"/>
      <c r="AV33" s="1822"/>
      <c r="AW33" s="8"/>
      <c r="AX33" s="2343"/>
      <c r="AY33" s="2343"/>
      <c r="AZ33" s="623"/>
      <c r="BA33" s="623"/>
      <c r="BB33" s="623"/>
      <c r="BC33" s="623"/>
      <c r="BD33" s="623"/>
      <c r="BE33" s="623"/>
      <c r="BF33" s="576"/>
      <c r="BG33" s="623"/>
      <c r="BH33" s="623"/>
      <c r="BI33" s="623"/>
      <c r="BJ33" s="623"/>
      <c r="BK33" s="623"/>
      <c r="BL33" s="8"/>
      <c r="BM33" s="623"/>
      <c r="BN33" s="623"/>
      <c r="BO33" s="623"/>
      <c r="BP33" s="623"/>
      <c r="BQ33" s="623"/>
      <c r="BR33" s="623"/>
      <c r="BS33" s="623"/>
      <c r="BT33" s="623"/>
      <c r="BU33" s="623"/>
      <c r="BV33" s="623"/>
      <c r="BW33" s="623"/>
      <c r="BX33" s="623"/>
      <c r="BY33" s="623"/>
      <c r="BZ33" s="623"/>
      <c r="CA33" s="623"/>
      <c r="CB33" s="8"/>
      <c r="CC33" s="623"/>
      <c r="CD33" s="623"/>
      <c r="CE33" s="623"/>
      <c r="CF33" s="623"/>
      <c r="CG33" s="623"/>
      <c r="CH33" s="623"/>
      <c r="CI33" s="623"/>
      <c r="CJ33" s="623"/>
      <c r="CK33" s="623"/>
      <c r="CL33" s="623"/>
      <c r="CM33" s="623"/>
      <c r="CN33" s="623"/>
      <c r="CO33" s="623"/>
      <c r="CP33" s="623"/>
      <c r="CQ33" s="623"/>
      <c r="CR33" s="623"/>
      <c r="CS33" s="623"/>
      <c r="CT33" s="8"/>
      <c r="CU33" s="623"/>
      <c r="CV33" s="623"/>
      <c r="CW33" s="623"/>
      <c r="CX33" s="623"/>
      <c r="CY33" s="623"/>
      <c r="CZ33" s="623"/>
      <c r="DA33" s="45"/>
      <c r="DB33" s="45"/>
      <c r="DC33" s="45"/>
      <c r="DD33" s="623"/>
      <c r="DE33" s="623"/>
      <c r="DF33" s="2343"/>
      <c r="DG33" s="2343"/>
      <c r="DH33" s="2343"/>
      <c r="DI33" s="2343"/>
      <c r="DJ33" s="1825"/>
      <c r="DK33" s="1825"/>
      <c r="DL33" s="623"/>
      <c r="DM33" s="623"/>
      <c r="DN33" s="623"/>
      <c r="DO33" s="623"/>
      <c r="DP33" s="623"/>
      <c r="DQ33" s="623"/>
      <c r="DR33" s="8"/>
      <c r="DS33" s="623"/>
      <c r="DT33" s="623"/>
      <c r="DU33" s="623"/>
      <c r="DV33" s="623"/>
      <c r="DW33" s="623"/>
      <c r="DX33" s="623"/>
      <c r="DY33" s="623"/>
      <c r="DZ33" s="623"/>
      <c r="EA33" s="623"/>
      <c r="EB33" s="623"/>
      <c r="EC33" s="623"/>
      <c r="ED33" s="623"/>
      <c r="EE33" s="623"/>
      <c r="EF33" s="623"/>
      <c r="EG33" s="623"/>
      <c r="EH33" s="623"/>
      <c r="EI33" s="623"/>
      <c r="EJ33" s="623"/>
      <c r="EK33" s="623"/>
      <c r="EL33" s="623"/>
      <c r="EM33" s="623"/>
      <c r="EN33" s="1822"/>
      <c r="EO33" s="8"/>
      <c r="EP33" s="45"/>
      <c r="EQ33" s="45"/>
      <c r="ER33" s="623"/>
      <c r="ES33" s="623"/>
      <c r="ET33" s="2343"/>
      <c r="EU33" s="2343"/>
      <c r="EV33" s="2343"/>
      <c r="EW33" s="2343"/>
      <c r="EX33" s="623"/>
      <c r="EY33" s="623"/>
      <c r="EZ33" s="623"/>
      <c r="FA33" s="623"/>
      <c r="FB33" s="623"/>
      <c r="FC33" s="623"/>
      <c r="FD33" s="623"/>
      <c r="FE33" s="623"/>
      <c r="FF33" s="623"/>
      <c r="FG33" s="623"/>
      <c r="FH33" s="623"/>
      <c r="FI33" s="1822"/>
      <c r="FJ33" s="8"/>
      <c r="FK33" s="623"/>
      <c r="FL33" s="623"/>
      <c r="FM33" s="623"/>
      <c r="FN33" s="623"/>
      <c r="FO33" s="45"/>
      <c r="FP33" s="45"/>
      <c r="FQ33" s="623"/>
      <c r="FR33" s="623"/>
      <c r="FS33" s="2343"/>
      <c r="FT33" s="2343"/>
      <c r="FU33" s="2343"/>
      <c r="FV33" s="2343"/>
      <c r="FW33" s="1825"/>
      <c r="FX33" s="1825"/>
      <c r="FY33" s="623"/>
      <c r="FZ33" s="623"/>
      <c r="GA33" s="623"/>
      <c r="GB33" s="623"/>
      <c r="GC33" s="623"/>
      <c r="GD33" s="623"/>
      <c r="GE33" s="8"/>
      <c r="GF33" s="623"/>
      <c r="GG33" s="623"/>
      <c r="GH33" s="45"/>
      <c r="GI33" s="45"/>
      <c r="GJ33" s="623"/>
      <c r="GK33" s="623"/>
      <c r="GL33" s="2343"/>
      <c r="GM33" s="2343"/>
      <c r="GN33" s="2343"/>
      <c r="GO33" s="2343"/>
      <c r="GP33" s="623"/>
      <c r="GQ33" s="623"/>
      <c r="GR33" s="623"/>
      <c r="GS33" s="1822"/>
      <c r="GT33" s="8"/>
      <c r="GU33" s="623"/>
      <c r="GV33" s="623"/>
      <c r="GW33" s="623"/>
      <c r="GX33" s="623"/>
      <c r="GY33" s="623"/>
      <c r="GZ33" s="623"/>
      <c r="HA33" s="623"/>
      <c r="HB33" s="623"/>
      <c r="HC33" s="623"/>
      <c r="HD33" s="623"/>
      <c r="HE33" s="623"/>
      <c r="HF33" s="623"/>
      <c r="HG33" s="45"/>
      <c r="HH33" s="45"/>
      <c r="HI33" s="45"/>
      <c r="HJ33" s="45"/>
      <c r="HK33" s="623"/>
      <c r="HL33" s="1822"/>
      <c r="HM33" s="8"/>
      <c r="HN33" s="1825"/>
      <c r="HO33" s="2343"/>
      <c r="HP33" s="2343"/>
      <c r="HQ33" s="623"/>
      <c r="HR33" s="623"/>
      <c r="HS33" s="623"/>
      <c r="HT33" s="623"/>
      <c r="HU33" s="623"/>
      <c r="HV33" s="623"/>
      <c r="HW33" s="1824"/>
      <c r="HX33" s="623"/>
      <c r="HY33" s="623"/>
      <c r="HZ33" s="623"/>
      <c r="IA33" s="1822"/>
      <c r="IB33" s="8"/>
      <c r="IC33" s="623"/>
      <c r="ID33" s="623"/>
      <c r="IE33" s="623"/>
      <c r="IF33" s="623"/>
      <c r="IG33" s="1825"/>
      <c r="IH33" s="1825"/>
      <c r="II33" s="1825"/>
      <c r="IJ33" s="1825"/>
      <c r="IK33" s="2343"/>
      <c r="IL33" s="2343"/>
      <c r="IM33" s="623"/>
      <c r="IN33" s="623"/>
      <c r="IO33" s="623"/>
      <c r="IP33" s="623"/>
      <c r="IQ33" s="623"/>
      <c r="IR33" s="1822"/>
    </row>
    <row r="34" spans="1:252" ht="15.75" customHeight="1" x14ac:dyDescent="0.15">
      <c r="A34" s="368">
        <f>A32+1</f>
        <v>10</v>
      </c>
      <c r="B34" s="2392"/>
      <c r="C34" s="2381"/>
      <c r="D34" s="2388"/>
      <c r="E34" s="2389"/>
      <c r="F34" s="1789"/>
      <c r="G34" s="1790"/>
      <c r="H34" s="1791"/>
      <c r="I34" s="1791"/>
      <c r="J34" s="1792"/>
      <c r="K34" s="1790"/>
      <c r="L34" s="1793"/>
      <c r="M34" s="2335"/>
      <c r="N34" s="2335"/>
      <c r="O34" s="2345"/>
      <c r="P34" s="1794"/>
      <c r="Q34" s="1790"/>
      <c r="R34" s="2334"/>
      <c r="S34" s="2345"/>
      <c r="T34" s="2334"/>
      <c r="U34" s="2345"/>
      <c r="V34" s="1792"/>
      <c r="W34" s="1811"/>
      <c r="X34" s="368">
        <f>X32+1</f>
        <v>10</v>
      </c>
      <c r="Y34" s="2334"/>
      <c r="Z34" s="2335"/>
      <c r="AA34" s="1795"/>
      <c r="AB34" s="1795"/>
      <c r="AC34" s="2334"/>
      <c r="AD34" s="2345"/>
      <c r="AE34" s="2334"/>
      <c r="AF34" s="2335"/>
      <c r="AG34" s="1793"/>
      <c r="AH34" s="1793"/>
      <c r="AI34" s="2334"/>
      <c r="AJ34" s="2335"/>
      <c r="AK34" s="1792"/>
      <c r="AL34" s="1790"/>
      <c r="AM34" s="2346"/>
      <c r="AN34" s="2334"/>
      <c r="AO34" s="302"/>
      <c r="AP34" s="302"/>
      <c r="AQ34" s="2362"/>
      <c r="AR34" s="2363"/>
      <c r="AS34" s="1792"/>
      <c r="AT34" s="1790"/>
      <c r="AU34" s="1792"/>
      <c r="AV34" s="1811"/>
      <c r="AW34" s="368">
        <f>AW32+1</f>
        <v>10</v>
      </c>
      <c r="AX34" s="2334"/>
      <c r="AY34" s="2345"/>
      <c r="AZ34" s="1792"/>
      <c r="BA34" s="1790"/>
      <c r="BB34" s="1792"/>
      <c r="BC34" s="1790"/>
      <c r="BD34" s="2334"/>
      <c r="BE34" s="2345"/>
      <c r="BF34" s="2380"/>
      <c r="BG34" s="2381"/>
      <c r="BH34" s="1796"/>
      <c r="BI34" s="1791"/>
      <c r="BJ34" s="1791"/>
      <c r="BK34" s="1797"/>
      <c r="BL34" s="368">
        <f>BL32+1</f>
        <v>10</v>
      </c>
      <c r="BM34" s="1791"/>
      <c r="BN34" s="1791"/>
      <c r="BO34" s="1790"/>
      <c r="BP34" s="1791"/>
      <c r="BQ34" s="1790"/>
      <c r="BR34" s="1790"/>
      <c r="BS34" s="1791"/>
      <c r="BT34" s="1791"/>
      <c r="BU34" s="1790"/>
      <c r="BV34" s="1790"/>
      <c r="BW34" s="1798"/>
      <c r="BX34" s="1795"/>
      <c r="BY34" s="1798"/>
      <c r="BZ34" s="1790"/>
      <c r="CA34" s="1797"/>
      <c r="CB34" s="368">
        <f>CB32+1</f>
        <v>10</v>
      </c>
      <c r="CC34" s="1791"/>
      <c r="CD34" s="1790"/>
      <c r="CE34" s="1793"/>
      <c r="CF34" s="1795"/>
      <c r="CG34" s="2334"/>
      <c r="CH34" s="2345"/>
      <c r="CI34" s="2334"/>
      <c r="CJ34" s="2345"/>
      <c r="CK34" s="2334"/>
      <c r="CL34" s="2335"/>
      <c r="CM34" s="2334"/>
      <c r="CN34" s="2345"/>
      <c r="CO34" s="1795"/>
      <c r="CP34" s="2334"/>
      <c r="CQ34" s="2335"/>
      <c r="CR34" s="1793"/>
      <c r="CS34" s="1799"/>
      <c r="CT34" s="368">
        <f>CT32+1</f>
        <v>10</v>
      </c>
      <c r="CU34" s="2334"/>
      <c r="CV34" s="2335"/>
      <c r="CW34" s="1792"/>
      <c r="CX34" s="1790"/>
      <c r="CY34" s="2346"/>
      <c r="CZ34" s="2334"/>
      <c r="DA34" s="302"/>
      <c r="DB34" s="302"/>
      <c r="DC34" s="301"/>
      <c r="DD34" s="1792"/>
      <c r="DE34" s="1790"/>
      <c r="DF34" s="2334"/>
      <c r="DG34" s="2345"/>
      <c r="DH34" s="2334"/>
      <c r="DI34" s="2335"/>
      <c r="DJ34" s="1795"/>
      <c r="DK34" s="1795"/>
      <c r="DL34" s="1792"/>
      <c r="DM34" s="1790"/>
      <c r="DN34" s="2334"/>
      <c r="DO34" s="2335"/>
      <c r="DP34" s="1793"/>
      <c r="DQ34" s="1799"/>
      <c r="DR34" s="368">
        <f>DR32+1</f>
        <v>10</v>
      </c>
      <c r="DS34" s="2334"/>
      <c r="DT34" s="2345"/>
      <c r="DU34" s="2334"/>
      <c r="DV34" s="2335"/>
      <c r="DW34" s="1795"/>
      <c r="DX34" s="1795"/>
      <c r="DY34" s="1791"/>
      <c r="DZ34" s="1790"/>
      <c r="EA34" s="2334"/>
      <c r="EB34" s="2335"/>
      <c r="EC34" s="1795"/>
      <c r="ED34" s="1795"/>
      <c r="EE34" s="1791"/>
      <c r="EF34" s="1790"/>
      <c r="EG34" s="2334"/>
      <c r="EH34" s="2335"/>
      <c r="EI34" s="2334"/>
      <c r="EJ34" s="2335"/>
      <c r="EK34" s="1792"/>
      <c r="EL34" s="1790"/>
      <c r="EM34" s="1792"/>
      <c r="EN34" s="1811"/>
      <c r="EO34" s="368">
        <f>EO32+1</f>
        <v>10</v>
      </c>
      <c r="EP34" s="301"/>
      <c r="EQ34" s="302"/>
      <c r="ER34" s="1792"/>
      <c r="ES34" s="1790"/>
      <c r="ET34" s="2334"/>
      <c r="EU34" s="2345"/>
      <c r="EV34" s="2334"/>
      <c r="EW34" s="2335"/>
      <c r="EX34" s="1792"/>
      <c r="EY34" s="1793"/>
      <c r="EZ34" s="1793"/>
      <c r="FA34" s="1793"/>
      <c r="FB34" s="1792"/>
      <c r="FC34" s="1793"/>
      <c r="FD34" s="2334"/>
      <c r="FE34" s="2345"/>
      <c r="FF34" s="2334"/>
      <c r="FG34" s="2335"/>
      <c r="FH34" s="1792"/>
      <c r="FI34" s="1811"/>
      <c r="FJ34" s="368">
        <f>FJ32+1</f>
        <v>10</v>
      </c>
      <c r="FK34" s="1792"/>
      <c r="FL34" s="1790"/>
      <c r="FM34" s="2346"/>
      <c r="FN34" s="2334"/>
      <c r="FO34" s="301"/>
      <c r="FP34" s="302"/>
      <c r="FQ34" s="1792"/>
      <c r="FR34" s="1790"/>
      <c r="FS34" s="2334"/>
      <c r="FT34" s="2345"/>
      <c r="FU34" s="2334"/>
      <c r="FV34" s="2335"/>
      <c r="FW34" s="1795"/>
      <c r="FX34" s="1795"/>
      <c r="FY34" s="1792"/>
      <c r="FZ34" s="1793"/>
      <c r="GA34" s="1792"/>
      <c r="GB34" s="1794"/>
      <c r="GC34" s="1794"/>
      <c r="GD34" s="1797"/>
      <c r="GE34" s="368">
        <f>GE32+1</f>
        <v>10</v>
      </c>
      <c r="GF34" s="1792"/>
      <c r="GG34" s="1798"/>
      <c r="GH34" s="301"/>
      <c r="GI34" s="302"/>
      <c r="GJ34" s="1792"/>
      <c r="GK34" s="1790"/>
      <c r="GL34" s="2334"/>
      <c r="GM34" s="2345"/>
      <c r="GN34" s="2334"/>
      <c r="GO34" s="2335"/>
      <c r="GP34" s="1792"/>
      <c r="GQ34" s="1793"/>
      <c r="GR34" s="1792"/>
      <c r="GS34" s="1811"/>
      <c r="GT34" s="368">
        <f>GT32+1</f>
        <v>10</v>
      </c>
      <c r="GU34" s="2334"/>
      <c r="GV34" s="2345"/>
      <c r="GW34" s="2334"/>
      <c r="GX34" s="2335"/>
      <c r="GY34" s="2334"/>
      <c r="GZ34" s="2335"/>
      <c r="HA34" s="1792"/>
      <c r="HB34" s="1793"/>
      <c r="HC34" s="1793"/>
      <c r="HD34" s="1790"/>
      <c r="HE34" s="2346"/>
      <c r="HF34" s="2334"/>
      <c r="HG34" s="301"/>
      <c r="HH34" s="302"/>
      <c r="HI34" s="302"/>
      <c r="HJ34" s="302"/>
      <c r="HK34" s="1792"/>
      <c r="HL34" s="1811"/>
      <c r="HM34" s="368">
        <f>HM32+1</f>
        <v>10</v>
      </c>
      <c r="HN34" s="1794"/>
      <c r="HO34" s="2334"/>
      <c r="HP34" s="2335"/>
      <c r="HQ34" s="1792"/>
      <c r="HR34" s="1793"/>
      <c r="HS34" s="1793"/>
      <c r="HT34" s="1793"/>
      <c r="HU34" s="1792"/>
      <c r="HV34" s="2334"/>
      <c r="HW34" s="2335"/>
      <c r="HX34" s="1795"/>
      <c r="HY34" s="1795"/>
      <c r="HZ34" s="1792"/>
      <c r="IA34" s="1811"/>
      <c r="IB34" s="368">
        <f>IB32+1</f>
        <v>10</v>
      </c>
      <c r="IC34" s="1792"/>
      <c r="ID34" s="1793"/>
      <c r="IE34" s="1793"/>
      <c r="IF34" s="1793"/>
      <c r="IG34" s="1794"/>
      <c r="IH34" s="1795"/>
      <c r="II34" s="1795"/>
      <c r="IJ34" s="1800"/>
      <c r="IK34" s="2334"/>
      <c r="IL34" s="2335"/>
      <c r="IM34" s="1792"/>
      <c r="IN34" s="1793"/>
      <c r="IO34" s="1793"/>
      <c r="IP34" s="1793"/>
      <c r="IQ34" s="1792"/>
      <c r="IR34" s="1811"/>
    </row>
    <row r="35" spans="1:252" ht="15.75" customHeight="1" x14ac:dyDescent="0.15">
      <c r="A35" s="1801">
        <f>A34+1</f>
        <v>11</v>
      </c>
      <c r="B35" s="2386"/>
      <c r="C35" s="2383"/>
      <c r="D35" s="2390"/>
      <c r="E35" s="2391"/>
      <c r="F35" s="1804"/>
      <c r="G35" s="1178"/>
      <c r="H35" s="1159"/>
      <c r="I35" s="1159"/>
      <c r="J35" s="633"/>
      <c r="K35" s="1178"/>
      <c r="L35" s="1182"/>
      <c r="M35" s="2337"/>
      <c r="N35" s="2337"/>
      <c r="O35" s="2344"/>
      <c r="P35" s="1805"/>
      <c r="Q35" s="1178"/>
      <c r="R35" s="2336"/>
      <c r="S35" s="2344"/>
      <c r="T35" s="2336"/>
      <c r="U35" s="2344"/>
      <c r="V35" s="633"/>
      <c r="W35" s="1323"/>
      <c r="X35" s="1801">
        <f>X34+1</f>
        <v>11</v>
      </c>
      <c r="Y35" s="2336"/>
      <c r="Z35" s="2337"/>
      <c r="AA35" s="1806"/>
      <c r="AB35" s="1806"/>
      <c r="AC35" s="2336"/>
      <c r="AD35" s="2344"/>
      <c r="AE35" s="2336"/>
      <c r="AF35" s="2337"/>
      <c r="AG35" s="1182"/>
      <c r="AH35" s="1182"/>
      <c r="AI35" s="2336"/>
      <c r="AJ35" s="2337"/>
      <c r="AK35" s="633"/>
      <c r="AL35" s="1178"/>
      <c r="AM35" s="2342"/>
      <c r="AN35" s="2336"/>
      <c r="AO35" s="307"/>
      <c r="AP35" s="307"/>
      <c r="AQ35" s="2364"/>
      <c r="AR35" s="2365"/>
      <c r="AS35" s="633"/>
      <c r="AT35" s="1178"/>
      <c r="AU35" s="633"/>
      <c r="AV35" s="1323"/>
      <c r="AW35" s="1801">
        <f>AW34+1</f>
        <v>11</v>
      </c>
      <c r="AX35" s="2336"/>
      <c r="AY35" s="2344"/>
      <c r="AZ35" s="633"/>
      <c r="BA35" s="1178"/>
      <c r="BB35" s="633"/>
      <c r="BC35" s="1178"/>
      <c r="BD35" s="2336"/>
      <c r="BE35" s="2344"/>
      <c r="BF35" s="2382"/>
      <c r="BG35" s="2383"/>
      <c r="BH35" s="1808"/>
      <c r="BI35" s="1159"/>
      <c r="BJ35" s="1159"/>
      <c r="BK35" s="1809"/>
      <c r="BL35" s="1801">
        <f>BL34+1</f>
        <v>11</v>
      </c>
      <c r="BM35" s="1159"/>
      <c r="BN35" s="1159"/>
      <c r="BO35" s="1178"/>
      <c r="BP35" s="1159"/>
      <c r="BQ35" s="1178"/>
      <c r="BR35" s="1178"/>
      <c r="BS35" s="1159"/>
      <c r="BT35" s="1159"/>
      <c r="BU35" s="1178"/>
      <c r="BV35" s="1178"/>
      <c r="BW35" s="1810"/>
      <c r="BX35" s="1806"/>
      <c r="BY35" s="1810"/>
      <c r="BZ35" s="1178"/>
      <c r="CA35" s="1809"/>
      <c r="CB35" s="1801">
        <f>CB34+1</f>
        <v>11</v>
      </c>
      <c r="CC35" s="1159"/>
      <c r="CD35" s="1178"/>
      <c r="CE35" s="1182"/>
      <c r="CF35" s="1806"/>
      <c r="CG35" s="2336"/>
      <c r="CH35" s="2344"/>
      <c r="CI35" s="2336"/>
      <c r="CJ35" s="2344"/>
      <c r="CK35" s="2336"/>
      <c r="CL35" s="2337"/>
      <c r="CM35" s="2336"/>
      <c r="CN35" s="2344"/>
      <c r="CO35" s="1806"/>
      <c r="CP35" s="2336"/>
      <c r="CQ35" s="2337"/>
      <c r="CR35" s="1182"/>
      <c r="CS35" s="1323"/>
      <c r="CT35" s="1801">
        <f>CT34+1</f>
        <v>11</v>
      </c>
      <c r="CU35" s="2336"/>
      <c r="CV35" s="2337"/>
      <c r="CW35" s="633"/>
      <c r="CX35" s="1178"/>
      <c r="CY35" s="2342"/>
      <c r="CZ35" s="2336"/>
      <c r="DA35" s="307"/>
      <c r="DB35" s="307"/>
      <c r="DC35" s="316"/>
      <c r="DD35" s="633"/>
      <c r="DE35" s="1178"/>
      <c r="DF35" s="2336"/>
      <c r="DG35" s="2344"/>
      <c r="DH35" s="2336"/>
      <c r="DI35" s="2337"/>
      <c r="DJ35" s="1806"/>
      <c r="DK35" s="1806"/>
      <c r="DL35" s="633"/>
      <c r="DM35" s="1178"/>
      <c r="DN35" s="2336"/>
      <c r="DO35" s="2337"/>
      <c r="DP35" s="1694"/>
      <c r="DQ35" s="1811"/>
      <c r="DR35" s="1801">
        <f>DR34+1</f>
        <v>11</v>
      </c>
      <c r="DS35" s="2336"/>
      <c r="DT35" s="2344"/>
      <c r="DU35" s="2336"/>
      <c r="DV35" s="2337"/>
      <c r="DW35" s="1806"/>
      <c r="DX35" s="1806"/>
      <c r="DY35" s="1159"/>
      <c r="DZ35" s="1178"/>
      <c r="EA35" s="2336"/>
      <c r="EB35" s="2337"/>
      <c r="EC35" s="1806"/>
      <c r="ED35" s="1806"/>
      <c r="EE35" s="1159"/>
      <c r="EF35" s="1178"/>
      <c r="EG35" s="2336"/>
      <c r="EH35" s="2337"/>
      <c r="EI35" s="2336"/>
      <c r="EJ35" s="2337"/>
      <c r="EK35" s="633"/>
      <c r="EL35" s="1178"/>
      <c r="EM35" s="633"/>
      <c r="EN35" s="1323"/>
      <c r="EO35" s="1801">
        <f>EO34+1</f>
        <v>11</v>
      </c>
      <c r="EP35" s="316"/>
      <c r="EQ35" s="307"/>
      <c r="ER35" s="633"/>
      <c r="ES35" s="1178"/>
      <c r="ET35" s="2336"/>
      <c r="EU35" s="2344"/>
      <c r="EV35" s="2336"/>
      <c r="EW35" s="2337"/>
      <c r="EX35" s="633"/>
      <c r="EY35" s="1182"/>
      <c r="EZ35" s="1182"/>
      <c r="FA35" s="1182"/>
      <c r="FB35" s="633"/>
      <c r="FC35" s="1182"/>
      <c r="FD35" s="2336"/>
      <c r="FE35" s="2344"/>
      <c r="FF35" s="2336"/>
      <c r="FG35" s="2337"/>
      <c r="FH35" s="633"/>
      <c r="FI35" s="1323"/>
      <c r="FJ35" s="1801">
        <f>FJ34+1</f>
        <v>11</v>
      </c>
      <c r="FK35" s="633"/>
      <c r="FL35" s="1178"/>
      <c r="FM35" s="2342"/>
      <c r="FN35" s="2336"/>
      <c r="FO35" s="316"/>
      <c r="FP35" s="307"/>
      <c r="FQ35" s="633"/>
      <c r="FR35" s="1178"/>
      <c r="FS35" s="2336"/>
      <c r="FT35" s="2344"/>
      <c r="FU35" s="2336"/>
      <c r="FV35" s="2337"/>
      <c r="FW35" s="1806"/>
      <c r="FX35" s="1806"/>
      <c r="FY35" s="633"/>
      <c r="FZ35" s="1182"/>
      <c r="GA35" s="633"/>
      <c r="GB35" s="1805"/>
      <c r="GC35" s="1805"/>
      <c r="GD35" s="1809"/>
      <c r="GE35" s="1801">
        <f>GE34+1</f>
        <v>11</v>
      </c>
      <c r="GF35" s="633"/>
      <c r="GG35" s="1810"/>
      <c r="GH35" s="316"/>
      <c r="GI35" s="307"/>
      <c r="GJ35" s="633"/>
      <c r="GK35" s="1178"/>
      <c r="GL35" s="2336"/>
      <c r="GM35" s="2344"/>
      <c r="GN35" s="2336"/>
      <c r="GO35" s="2337"/>
      <c r="GP35" s="633"/>
      <c r="GQ35" s="1182"/>
      <c r="GR35" s="633"/>
      <c r="GS35" s="1323"/>
      <c r="GT35" s="1801">
        <f>GT34+1</f>
        <v>11</v>
      </c>
      <c r="GU35" s="2336"/>
      <c r="GV35" s="2344"/>
      <c r="GW35" s="2336"/>
      <c r="GX35" s="2337"/>
      <c r="GY35" s="2336"/>
      <c r="GZ35" s="2337"/>
      <c r="HA35" s="633"/>
      <c r="HB35" s="1182"/>
      <c r="HC35" s="1182"/>
      <c r="HD35" s="1178"/>
      <c r="HE35" s="2342"/>
      <c r="HF35" s="2336"/>
      <c r="HG35" s="316"/>
      <c r="HH35" s="307"/>
      <c r="HI35" s="307"/>
      <c r="HJ35" s="307"/>
      <c r="HK35" s="633"/>
      <c r="HL35" s="1323"/>
      <c r="HM35" s="1801">
        <f>HM34+1</f>
        <v>11</v>
      </c>
      <c r="HN35" s="1805"/>
      <c r="HO35" s="2336"/>
      <c r="HP35" s="2337"/>
      <c r="HQ35" s="633"/>
      <c r="HR35" s="1182"/>
      <c r="HS35" s="1182"/>
      <c r="HT35" s="1182"/>
      <c r="HU35" s="633"/>
      <c r="HV35" s="2336"/>
      <c r="HW35" s="2337"/>
      <c r="HX35" s="1806"/>
      <c r="HY35" s="1806"/>
      <c r="HZ35" s="633"/>
      <c r="IA35" s="1323"/>
      <c r="IB35" s="1801">
        <f>IB34+1</f>
        <v>11</v>
      </c>
      <c r="IC35" s="633"/>
      <c r="ID35" s="1182"/>
      <c r="IE35" s="1182"/>
      <c r="IF35" s="1182"/>
      <c r="IG35" s="1805"/>
      <c r="IH35" s="1806"/>
      <c r="II35" s="1806"/>
      <c r="IJ35" s="1812"/>
      <c r="IK35" s="2336"/>
      <c r="IL35" s="2337"/>
      <c r="IM35" s="633"/>
      <c r="IN35" s="1182"/>
      <c r="IO35" s="1182"/>
      <c r="IP35" s="1182"/>
      <c r="IQ35" s="633"/>
      <c r="IR35" s="1323"/>
    </row>
    <row r="36" spans="1:252" ht="15.75" customHeight="1" thickBot="1" x14ac:dyDescent="0.2">
      <c r="A36" s="367">
        <f>A35+1</f>
        <v>12</v>
      </c>
      <c r="B36" s="2387"/>
      <c r="C36" s="2385"/>
      <c r="D36" s="2393"/>
      <c r="E36" s="2394"/>
      <c r="F36" s="1813"/>
      <c r="G36" s="1814"/>
      <c r="H36" s="1815"/>
      <c r="I36" s="1815"/>
      <c r="J36" s="1816"/>
      <c r="K36" s="1814"/>
      <c r="L36" s="1788"/>
      <c r="M36" s="2339"/>
      <c r="N36" s="2339"/>
      <c r="O36" s="2341"/>
      <c r="P36" s="1817"/>
      <c r="Q36" s="1814"/>
      <c r="R36" s="2338"/>
      <c r="S36" s="2341"/>
      <c r="T36" s="2338"/>
      <c r="U36" s="2341"/>
      <c r="V36" s="1816"/>
      <c r="W36" s="1818"/>
      <c r="X36" s="367">
        <f>X35+1</f>
        <v>12</v>
      </c>
      <c r="Y36" s="2338"/>
      <c r="Z36" s="2339"/>
      <c r="AA36" s="1569"/>
      <c r="AB36" s="1569"/>
      <c r="AC36" s="2338"/>
      <c r="AD36" s="2341"/>
      <c r="AE36" s="2338"/>
      <c r="AF36" s="2339"/>
      <c r="AG36" s="1788"/>
      <c r="AH36" s="1788"/>
      <c r="AI36" s="2338"/>
      <c r="AJ36" s="2339"/>
      <c r="AK36" s="1816"/>
      <c r="AL36" s="1814"/>
      <c r="AM36" s="2340"/>
      <c r="AN36" s="2338"/>
      <c r="AO36" s="306"/>
      <c r="AP36" s="306"/>
      <c r="AQ36" s="2366"/>
      <c r="AR36" s="2367"/>
      <c r="AS36" s="1816"/>
      <c r="AT36" s="1814"/>
      <c r="AU36" s="1816"/>
      <c r="AV36" s="1818"/>
      <c r="AW36" s="367">
        <f>AW35+1</f>
        <v>12</v>
      </c>
      <c r="AX36" s="2338"/>
      <c r="AY36" s="2341"/>
      <c r="AZ36" s="1816"/>
      <c r="BA36" s="1814"/>
      <c r="BB36" s="1816"/>
      <c r="BC36" s="1814"/>
      <c r="BD36" s="2338"/>
      <c r="BE36" s="2341"/>
      <c r="BF36" s="2384"/>
      <c r="BG36" s="2385"/>
      <c r="BH36" s="1819"/>
      <c r="BI36" s="1815"/>
      <c r="BJ36" s="1815"/>
      <c r="BK36" s="1820"/>
      <c r="BL36" s="367">
        <f>BL35+1</f>
        <v>12</v>
      </c>
      <c r="BM36" s="1815"/>
      <c r="BN36" s="1815"/>
      <c r="BO36" s="1814"/>
      <c r="BP36" s="1815"/>
      <c r="BQ36" s="1814"/>
      <c r="BR36" s="1814"/>
      <c r="BS36" s="1815"/>
      <c r="BT36" s="1815"/>
      <c r="BU36" s="1814"/>
      <c r="BV36" s="1814"/>
      <c r="BW36" s="1821"/>
      <c r="BX36" s="1569"/>
      <c r="BY36" s="1821"/>
      <c r="BZ36" s="1814"/>
      <c r="CA36" s="1820"/>
      <c r="CB36" s="367">
        <f>CB35+1</f>
        <v>12</v>
      </c>
      <c r="CC36" s="1815"/>
      <c r="CD36" s="1814"/>
      <c r="CE36" s="1788"/>
      <c r="CF36" s="1569"/>
      <c r="CG36" s="2338"/>
      <c r="CH36" s="2341"/>
      <c r="CI36" s="2338"/>
      <c r="CJ36" s="2341"/>
      <c r="CK36" s="2338"/>
      <c r="CL36" s="2339"/>
      <c r="CM36" s="2338"/>
      <c r="CN36" s="2341"/>
      <c r="CO36" s="1569"/>
      <c r="CP36" s="2338"/>
      <c r="CQ36" s="2339"/>
      <c r="CR36" s="1788"/>
      <c r="CS36" s="1818"/>
      <c r="CT36" s="367">
        <f>CT35+1</f>
        <v>12</v>
      </c>
      <c r="CU36" s="2338"/>
      <c r="CV36" s="2339"/>
      <c r="CW36" s="1816"/>
      <c r="CX36" s="1814"/>
      <c r="CY36" s="2340"/>
      <c r="CZ36" s="2338"/>
      <c r="DA36" s="306"/>
      <c r="DB36" s="306"/>
      <c r="DC36" s="304"/>
      <c r="DD36" s="1816"/>
      <c r="DE36" s="1814"/>
      <c r="DF36" s="2338"/>
      <c r="DG36" s="2341"/>
      <c r="DH36" s="2338"/>
      <c r="DI36" s="2339"/>
      <c r="DJ36" s="1569"/>
      <c r="DK36" s="1569"/>
      <c r="DL36" s="1816"/>
      <c r="DM36" s="1814"/>
      <c r="DN36" s="2338"/>
      <c r="DO36" s="2339"/>
      <c r="DP36" s="1822"/>
      <c r="DQ36" s="1325"/>
      <c r="DR36" s="367">
        <f>DR35+1</f>
        <v>12</v>
      </c>
      <c r="DS36" s="2338"/>
      <c r="DT36" s="2341"/>
      <c r="DU36" s="2338"/>
      <c r="DV36" s="2339"/>
      <c r="DW36" s="1569"/>
      <c r="DX36" s="1569"/>
      <c r="DY36" s="1815"/>
      <c r="DZ36" s="1814"/>
      <c r="EA36" s="2338"/>
      <c r="EB36" s="2339"/>
      <c r="EC36" s="1569"/>
      <c r="ED36" s="1569"/>
      <c r="EE36" s="1815"/>
      <c r="EF36" s="1814"/>
      <c r="EG36" s="2338"/>
      <c r="EH36" s="2339"/>
      <c r="EI36" s="2338"/>
      <c r="EJ36" s="2339"/>
      <c r="EK36" s="1816"/>
      <c r="EL36" s="1814"/>
      <c r="EM36" s="1816"/>
      <c r="EN36" s="1818"/>
      <c r="EO36" s="367">
        <f>EO35+1</f>
        <v>12</v>
      </c>
      <c r="EP36" s="304"/>
      <c r="EQ36" s="306"/>
      <c r="ER36" s="1816"/>
      <c r="ES36" s="1814"/>
      <c r="ET36" s="2338"/>
      <c r="EU36" s="2341"/>
      <c r="EV36" s="2338"/>
      <c r="EW36" s="2339"/>
      <c r="EX36" s="1816"/>
      <c r="EY36" s="1788"/>
      <c r="EZ36" s="1788"/>
      <c r="FA36" s="1788"/>
      <c r="FB36" s="1816"/>
      <c r="FC36" s="1788"/>
      <c r="FD36" s="2338"/>
      <c r="FE36" s="2341"/>
      <c r="FF36" s="2338"/>
      <c r="FG36" s="2339"/>
      <c r="FH36" s="1816"/>
      <c r="FI36" s="1818"/>
      <c r="FJ36" s="367">
        <f>FJ35+1</f>
        <v>12</v>
      </c>
      <c r="FK36" s="1816"/>
      <c r="FL36" s="1814"/>
      <c r="FM36" s="2340"/>
      <c r="FN36" s="2338"/>
      <c r="FO36" s="304"/>
      <c r="FP36" s="306"/>
      <c r="FQ36" s="1816"/>
      <c r="FR36" s="1814"/>
      <c r="FS36" s="2338"/>
      <c r="FT36" s="2341"/>
      <c r="FU36" s="2338"/>
      <c r="FV36" s="2339"/>
      <c r="FW36" s="1569"/>
      <c r="FX36" s="1569"/>
      <c r="FY36" s="1816"/>
      <c r="FZ36" s="1788"/>
      <c r="GA36" s="1816"/>
      <c r="GB36" s="1817"/>
      <c r="GC36" s="1817"/>
      <c r="GD36" s="1820"/>
      <c r="GE36" s="367">
        <f>GE35+1</f>
        <v>12</v>
      </c>
      <c r="GF36" s="1816"/>
      <c r="GG36" s="1821"/>
      <c r="GH36" s="304"/>
      <c r="GI36" s="306"/>
      <c r="GJ36" s="1816"/>
      <c r="GK36" s="1814"/>
      <c r="GL36" s="2338"/>
      <c r="GM36" s="2341"/>
      <c r="GN36" s="2338"/>
      <c r="GO36" s="2339"/>
      <c r="GP36" s="1816"/>
      <c r="GQ36" s="1788"/>
      <c r="GR36" s="1816"/>
      <c r="GS36" s="1818"/>
      <c r="GT36" s="367">
        <f>GT35+1</f>
        <v>12</v>
      </c>
      <c r="GU36" s="2338"/>
      <c r="GV36" s="2341"/>
      <c r="GW36" s="2338"/>
      <c r="GX36" s="2339"/>
      <c r="GY36" s="2338"/>
      <c r="GZ36" s="2339"/>
      <c r="HA36" s="1816"/>
      <c r="HB36" s="1788"/>
      <c r="HC36" s="1788"/>
      <c r="HD36" s="1814"/>
      <c r="HE36" s="2340"/>
      <c r="HF36" s="2338"/>
      <c r="HG36" s="304"/>
      <c r="HH36" s="306"/>
      <c r="HI36" s="306"/>
      <c r="HJ36" s="306"/>
      <c r="HK36" s="1816"/>
      <c r="HL36" s="1818"/>
      <c r="HM36" s="367">
        <f>HM35+1</f>
        <v>12</v>
      </c>
      <c r="HN36" s="1817"/>
      <c r="HO36" s="2338"/>
      <c r="HP36" s="2339"/>
      <c r="HQ36" s="1816"/>
      <c r="HR36" s="1788"/>
      <c r="HS36" s="1788"/>
      <c r="HT36" s="1788"/>
      <c r="HU36" s="1816"/>
      <c r="HV36" s="2338"/>
      <c r="HW36" s="2339"/>
      <c r="HX36" s="1569"/>
      <c r="HY36" s="1569"/>
      <c r="HZ36" s="1816"/>
      <c r="IA36" s="1818"/>
      <c r="IB36" s="367">
        <f>IB35+1</f>
        <v>12</v>
      </c>
      <c r="IC36" s="1816"/>
      <c r="ID36" s="1788"/>
      <c r="IE36" s="1788"/>
      <c r="IF36" s="1788"/>
      <c r="IG36" s="1817"/>
      <c r="IH36" s="1569"/>
      <c r="II36" s="1569"/>
      <c r="IJ36" s="1569"/>
      <c r="IK36" s="2338"/>
      <c r="IL36" s="2339"/>
      <c r="IM36" s="1816"/>
      <c r="IN36" s="1788"/>
      <c r="IO36" s="1788"/>
      <c r="IP36" s="1788"/>
      <c r="IQ36" s="1816"/>
      <c r="IR36" s="1818"/>
    </row>
    <row r="37" spans="1:252" x14ac:dyDescent="0.15">
      <c r="A37" s="623"/>
      <c r="B37" s="576"/>
      <c r="C37" s="576"/>
      <c r="D37" s="576"/>
      <c r="E37" s="576"/>
      <c r="F37" s="576"/>
      <c r="G37" s="576"/>
      <c r="H37" s="576"/>
      <c r="I37" s="576"/>
      <c r="J37" s="576"/>
      <c r="K37" s="576"/>
      <c r="L37" s="576"/>
      <c r="M37" s="576"/>
      <c r="N37" s="576"/>
      <c r="O37" s="576"/>
      <c r="P37" s="576"/>
      <c r="Q37" s="576"/>
      <c r="R37" s="576"/>
      <c r="S37" s="576"/>
      <c r="T37" s="623"/>
      <c r="U37" s="623"/>
      <c r="V37" s="576"/>
      <c r="W37" s="576"/>
      <c r="X37" s="623"/>
      <c r="Y37" s="576"/>
      <c r="Z37" s="576"/>
      <c r="AA37" s="576"/>
      <c r="AB37" s="576"/>
      <c r="AC37" s="576"/>
      <c r="AD37" s="576"/>
      <c r="AE37" s="576"/>
      <c r="AF37" s="576"/>
      <c r="AG37" s="576"/>
      <c r="AH37" s="576"/>
      <c r="AI37" s="576"/>
      <c r="AJ37" s="576"/>
      <c r="AK37" s="576"/>
      <c r="AL37" s="576"/>
      <c r="AM37" s="576"/>
      <c r="AN37" s="576"/>
      <c r="AO37" s="576"/>
      <c r="AP37" s="576"/>
      <c r="AQ37" s="576"/>
      <c r="AR37" s="576"/>
      <c r="AS37" s="576"/>
      <c r="AT37" s="576"/>
      <c r="AU37" s="576"/>
      <c r="AV37" s="576"/>
      <c r="AW37" s="623"/>
      <c r="AX37" s="576"/>
      <c r="AY37" s="576"/>
      <c r="AZ37" s="576"/>
      <c r="BA37" s="576"/>
      <c r="BB37" s="576"/>
      <c r="BC37" s="576"/>
      <c r="BD37" s="576"/>
      <c r="BE37" s="576"/>
      <c r="BF37" s="576"/>
      <c r="BG37" s="576"/>
      <c r="BH37" s="576"/>
      <c r="BI37" s="576"/>
      <c r="BJ37" s="576"/>
      <c r="BK37" s="576"/>
      <c r="BL37" s="623"/>
      <c r="BM37" s="576"/>
      <c r="BN37" s="576"/>
      <c r="BO37" s="576"/>
      <c r="BP37" s="576"/>
      <c r="BQ37" s="576"/>
      <c r="BR37" s="576"/>
      <c r="BS37" s="576"/>
      <c r="BT37" s="576"/>
      <c r="BU37" s="576"/>
      <c r="BV37" s="576"/>
      <c r="BW37" s="576"/>
      <c r="BX37" s="576"/>
      <c r="BY37" s="576"/>
      <c r="BZ37" s="576"/>
      <c r="CA37" s="576"/>
      <c r="CB37" s="623"/>
      <c r="CC37" s="623"/>
      <c r="CD37" s="623"/>
      <c r="CE37" s="623"/>
      <c r="CF37" s="623"/>
      <c r="CG37" s="623"/>
      <c r="CH37" s="623"/>
      <c r="CI37" s="623"/>
      <c r="CJ37" s="623"/>
      <c r="CK37" s="623"/>
      <c r="CL37" s="623"/>
      <c r="CM37" s="623"/>
      <c r="CN37" s="623"/>
      <c r="CO37" s="623"/>
      <c r="CP37" s="623"/>
      <c r="CQ37" s="623"/>
      <c r="CR37" s="623"/>
      <c r="CS37" s="623"/>
      <c r="CT37" s="623"/>
      <c r="CU37" s="623"/>
      <c r="CV37" s="623"/>
      <c r="CW37" s="623"/>
      <c r="CX37" s="623"/>
      <c r="CY37" s="623"/>
      <c r="CZ37" s="623"/>
      <c r="DA37" s="623"/>
      <c r="DB37" s="623"/>
      <c r="DC37" s="623"/>
      <c r="DD37" s="623"/>
      <c r="DE37" s="623"/>
      <c r="DF37" s="623"/>
      <c r="DG37" s="623"/>
      <c r="DH37" s="623"/>
      <c r="DI37" s="1827"/>
      <c r="DJ37" s="623"/>
      <c r="DK37" s="623"/>
      <c r="DL37" s="623"/>
      <c r="DM37" s="623"/>
      <c r="DN37" s="623"/>
      <c r="DO37" s="623"/>
      <c r="DP37" s="623"/>
      <c r="DQ37" s="623"/>
      <c r="DR37" s="623"/>
      <c r="DS37" s="623"/>
      <c r="DT37" s="623"/>
      <c r="DU37" s="623"/>
      <c r="DV37" s="623"/>
      <c r="DW37" s="623"/>
      <c r="DX37" s="623"/>
      <c r="DY37" s="623"/>
      <c r="DZ37" s="623"/>
      <c r="EA37" s="623"/>
      <c r="EB37" s="623"/>
      <c r="EC37" s="623"/>
      <c r="ED37" s="623"/>
      <c r="EE37" s="623"/>
      <c r="EF37" s="623"/>
      <c r="EG37" s="623"/>
      <c r="EH37" s="623"/>
      <c r="EI37" s="623"/>
      <c r="EJ37" s="623"/>
      <c r="EK37" s="623"/>
      <c r="EL37" s="623"/>
      <c r="EM37" s="623"/>
      <c r="EN37" s="623"/>
      <c r="EO37" s="623"/>
      <c r="EP37" s="623"/>
      <c r="EQ37" s="623"/>
      <c r="ER37" s="623"/>
      <c r="ES37" s="623"/>
      <c r="ET37" s="623"/>
      <c r="EU37" s="623"/>
      <c r="EV37" s="623"/>
      <c r="EW37" s="623"/>
      <c r="EX37" s="623"/>
      <c r="EY37" s="623"/>
      <c r="EZ37" s="623"/>
      <c r="FA37" s="623"/>
      <c r="FB37" s="623"/>
      <c r="FC37" s="623"/>
      <c r="FD37" s="623"/>
      <c r="FE37" s="623"/>
      <c r="FF37" s="623"/>
      <c r="FG37" s="623"/>
      <c r="FH37" s="623"/>
      <c r="FI37" s="623"/>
      <c r="FJ37" s="623"/>
      <c r="FK37" s="623"/>
      <c r="FL37" s="623"/>
      <c r="FM37" s="623"/>
      <c r="FN37" s="623"/>
      <c r="FO37" s="623"/>
      <c r="FP37" s="623"/>
      <c r="FQ37" s="623"/>
      <c r="FR37" s="623"/>
      <c r="FS37" s="623"/>
      <c r="FT37" s="623"/>
      <c r="FU37" s="623"/>
      <c r="FV37" s="623"/>
      <c r="FW37" s="623"/>
      <c r="FX37" s="623"/>
      <c r="FY37" s="623"/>
      <c r="FZ37" s="623"/>
      <c r="GA37" s="623"/>
      <c r="GB37" s="623"/>
      <c r="GC37" s="623"/>
      <c r="GD37" s="623"/>
      <c r="GE37" s="623"/>
      <c r="GF37" s="623"/>
      <c r="GG37" s="623"/>
      <c r="GH37" s="623"/>
      <c r="GI37" s="623"/>
      <c r="GJ37" s="623"/>
      <c r="GK37" s="623"/>
      <c r="GL37" s="623"/>
      <c r="GM37" s="623"/>
      <c r="GN37" s="623"/>
      <c r="GO37" s="623"/>
      <c r="GP37" s="623"/>
      <c r="GQ37" s="623"/>
      <c r="GR37" s="623"/>
      <c r="GS37" s="623"/>
      <c r="GT37" s="623"/>
      <c r="GU37" s="623"/>
      <c r="GV37" s="623"/>
      <c r="GW37" s="623"/>
      <c r="GX37" s="623"/>
      <c r="GY37" s="623"/>
      <c r="GZ37" s="623"/>
      <c r="HA37" s="623"/>
      <c r="HB37" s="623"/>
      <c r="HC37" s="623"/>
      <c r="HD37" s="623"/>
      <c r="HE37" s="623"/>
      <c r="HF37" s="623"/>
      <c r="HG37" s="623"/>
      <c r="HH37" s="623"/>
      <c r="HI37" s="623"/>
      <c r="HJ37" s="623"/>
      <c r="HK37" s="623"/>
      <c r="HL37" s="623"/>
      <c r="HM37" s="623"/>
      <c r="HN37" s="623"/>
      <c r="HO37" s="623"/>
      <c r="HP37" s="623"/>
      <c r="HQ37" s="623"/>
      <c r="HR37" s="623"/>
      <c r="HS37" s="623"/>
      <c r="HT37" s="623"/>
      <c r="HU37" s="623"/>
      <c r="HV37" s="623"/>
      <c r="HW37" s="623"/>
      <c r="HX37" s="623"/>
      <c r="HY37" s="623"/>
      <c r="HZ37" s="623"/>
      <c r="IA37" s="623"/>
      <c r="IB37" s="623"/>
      <c r="IC37" s="623"/>
      <c r="ID37" s="623"/>
      <c r="IE37" s="623"/>
      <c r="IF37" s="623"/>
      <c r="IG37" s="623"/>
      <c r="IH37" s="623"/>
      <c r="II37" s="623"/>
      <c r="IJ37" s="623"/>
      <c r="IK37" s="623"/>
      <c r="IL37" s="623"/>
      <c r="IM37" s="623"/>
      <c r="IN37" s="623"/>
      <c r="IO37" s="623"/>
      <c r="IP37" s="623"/>
      <c r="IQ37" s="623"/>
      <c r="IR37" s="623"/>
    </row>
    <row r="38" spans="1:252" x14ac:dyDescent="0.15">
      <c r="A38" s="623"/>
      <c r="B38" s="576"/>
      <c r="C38" s="576"/>
      <c r="D38" s="576"/>
      <c r="E38" s="576"/>
      <c r="F38" s="576"/>
      <c r="G38" s="576"/>
      <c r="H38" s="576"/>
      <c r="I38" s="576"/>
      <c r="J38" s="576"/>
      <c r="K38" s="576"/>
      <c r="L38" s="576"/>
      <c r="M38" s="576"/>
      <c r="N38" s="576"/>
      <c r="O38" s="576"/>
      <c r="P38" s="576"/>
      <c r="Q38" s="576"/>
      <c r="R38" s="576"/>
      <c r="S38" s="576"/>
      <c r="T38" s="623"/>
      <c r="U38" s="623"/>
      <c r="V38" s="576"/>
      <c r="W38" s="576"/>
      <c r="X38" s="623"/>
      <c r="Y38" s="576"/>
      <c r="Z38" s="576"/>
      <c r="AA38" s="576"/>
      <c r="AB38" s="576"/>
      <c r="AC38" s="576"/>
      <c r="AD38" s="576"/>
      <c r="AE38" s="576"/>
      <c r="AF38" s="576"/>
      <c r="AG38" s="576"/>
      <c r="AH38" s="576"/>
      <c r="AI38" s="576"/>
      <c r="AJ38" s="576"/>
      <c r="AK38" s="576"/>
      <c r="AL38" s="576"/>
      <c r="AM38" s="576"/>
      <c r="AN38" s="576"/>
      <c r="AO38" s="576"/>
      <c r="AP38" s="576"/>
      <c r="AQ38" s="576"/>
      <c r="AR38" s="576"/>
      <c r="AS38" s="576"/>
      <c r="AT38" s="576"/>
      <c r="AU38" s="576"/>
      <c r="AV38" s="576"/>
      <c r="AW38" s="623"/>
      <c r="AX38" s="576"/>
      <c r="AY38" s="576"/>
      <c r="AZ38" s="576"/>
      <c r="BA38" s="576"/>
      <c r="BB38" s="576"/>
      <c r="BC38" s="576"/>
      <c r="BD38" s="576"/>
      <c r="BE38" s="576"/>
      <c r="BF38" s="576"/>
      <c r="BG38" s="576"/>
      <c r="BH38" s="576"/>
      <c r="BI38" s="576"/>
      <c r="BJ38" s="576"/>
      <c r="BK38" s="576"/>
      <c r="BL38" s="623"/>
      <c r="BM38" s="576"/>
      <c r="BN38" s="576"/>
      <c r="BO38" s="576"/>
      <c r="BP38" s="576"/>
      <c r="BQ38" s="576"/>
      <c r="BR38" s="576"/>
      <c r="BS38" s="576"/>
      <c r="BT38" s="576"/>
      <c r="BU38" s="576"/>
      <c r="BV38" s="576"/>
      <c r="BW38" s="576"/>
      <c r="BX38" s="576"/>
      <c r="BY38" s="576"/>
      <c r="BZ38" s="576"/>
      <c r="CA38" s="576"/>
      <c r="CB38" s="623"/>
      <c r="CC38" s="623"/>
      <c r="CD38" s="623"/>
      <c r="CE38" s="623"/>
      <c r="CF38" s="623"/>
      <c r="CG38" s="623"/>
      <c r="CH38" s="623"/>
      <c r="CI38" s="623"/>
      <c r="CJ38" s="623"/>
      <c r="CK38" s="623"/>
      <c r="CL38" s="623"/>
      <c r="CM38" s="623"/>
      <c r="CN38" s="623"/>
      <c r="CO38" s="623"/>
      <c r="CP38" s="623"/>
      <c r="CQ38" s="623"/>
      <c r="CR38" s="623"/>
      <c r="CS38" s="623"/>
      <c r="CT38" s="623"/>
      <c r="CU38" s="623"/>
      <c r="CV38" s="623"/>
      <c r="CW38" s="623"/>
      <c r="CX38" s="623"/>
      <c r="CY38" s="623"/>
      <c r="CZ38" s="623"/>
      <c r="DA38" s="623"/>
      <c r="DB38" s="623"/>
      <c r="DC38" s="623"/>
      <c r="DD38" s="623"/>
      <c r="DE38" s="623"/>
      <c r="DF38" s="623"/>
      <c r="DG38" s="623"/>
      <c r="DH38" s="623"/>
      <c r="DI38" s="623"/>
      <c r="DJ38" s="623"/>
      <c r="DK38" s="623"/>
      <c r="DL38" s="623"/>
      <c r="DM38" s="623"/>
      <c r="DN38" s="623"/>
      <c r="DO38" s="623"/>
      <c r="DP38" s="623"/>
      <c r="DQ38" s="623"/>
      <c r="DR38" s="623"/>
      <c r="DS38" s="623"/>
      <c r="DT38" s="623"/>
      <c r="DU38" s="623"/>
      <c r="DV38" s="623"/>
      <c r="DW38" s="623"/>
      <c r="DX38" s="623"/>
      <c r="DY38" s="623"/>
      <c r="DZ38" s="623"/>
      <c r="EA38" s="623"/>
      <c r="EB38" s="623"/>
      <c r="EC38" s="623"/>
      <c r="ED38" s="623"/>
      <c r="EE38" s="623"/>
      <c r="EF38" s="623"/>
      <c r="EG38" s="623"/>
      <c r="EH38" s="623"/>
      <c r="EI38" s="623"/>
      <c r="EJ38" s="623"/>
      <c r="EK38" s="623"/>
      <c r="EL38" s="623"/>
      <c r="EM38" s="623"/>
      <c r="EN38" s="623"/>
      <c r="EO38" s="623"/>
      <c r="EP38" s="623"/>
      <c r="EQ38" s="623"/>
      <c r="ER38" s="623"/>
      <c r="ES38" s="623"/>
      <c r="ET38" s="623"/>
      <c r="EU38" s="623"/>
      <c r="EV38" s="623"/>
      <c r="EW38" s="623"/>
      <c r="EX38" s="623"/>
      <c r="EY38" s="623"/>
      <c r="EZ38" s="623"/>
      <c r="FA38" s="623"/>
      <c r="FB38" s="623"/>
      <c r="FC38" s="623"/>
      <c r="FD38" s="623"/>
      <c r="FE38" s="623"/>
      <c r="FF38" s="623"/>
      <c r="FG38" s="623"/>
      <c r="FH38" s="623"/>
      <c r="FI38" s="623"/>
      <c r="FJ38" s="623"/>
      <c r="FK38" s="623"/>
      <c r="FL38" s="623"/>
      <c r="FM38" s="623"/>
      <c r="FN38" s="623"/>
      <c r="FO38" s="623"/>
      <c r="FP38" s="623"/>
      <c r="FQ38" s="623"/>
      <c r="FR38" s="623"/>
      <c r="FS38" s="623"/>
      <c r="FT38" s="623"/>
      <c r="FU38" s="623"/>
      <c r="FV38" s="623"/>
      <c r="FW38" s="623"/>
      <c r="FX38" s="623"/>
      <c r="FY38" s="623"/>
      <c r="FZ38" s="623"/>
      <c r="GA38" s="623"/>
      <c r="GB38" s="623"/>
      <c r="GC38" s="623"/>
      <c r="GD38" s="623"/>
      <c r="GE38" s="623"/>
      <c r="GF38" s="623"/>
      <c r="GG38" s="623"/>
      <c r="GH38" s="623"/>
      <c r="GI38" s="623"/>
      <c r="GJ38" s="623"/>
      <c r="GK38" s="623"/>
      <c r="GL38" s="623"/>
      <c r="GM38" s="623"/>
      <c r="GN38" s="623"/>
      <c r="GO38" s="623"/>
      <c r="GP38" s="623"/>
      <c r="GQ38" s="623"/>
      <c r="GR38" s="623"/>
      <c r="GS38" s="623"/>
      <c r="GT38" s="623"/>
      <c r="GU38" s="623"/>
      <c r="GV38" s="623"/>
      <c r="GW38" s="623"/>
      <c r="GX38" s="623"/>
      <c r="GY38" s="623"/>
      <c r="GZ38" s="623"/>
      <c r="HA38" s="623"/>
      <c r="HB38" s="623"/>
      <c r="HC38" s="623"/>
      <c r="HD38" s="623"/>
      <c r="HE38" s="623"/>
      <c r="HF38" s="623"/>
      <c r="HG38" s="623"/>
      <c r="HH38" s="623"/>
      <c r="HI38" s="623"/>
      <c r="HJ38" s="623"/>
      <c r="HK38" s="623"/>
      <c r="HL38" s="623"/>
      <c r="HM38" s="623"/>
      <c r="HN38" s="623"/>
      <c r="HO38" s="623"/>
      <c r="HP38" s="623"/>
      <c r="HQ38" s="623"/>
      <c r="HR38" s="623"/>
      <c r="HS38" s="623"/>
      <c r="HT38" s="623"/>
      <c r="HU38" s="623"/>
      <c r="HV38" s="623"/>
      <c r="HW38" s="623"/>
      <c r="HX38" s="623"/>
      <c r="HY38" s="623"/>
      <c r="HZ38" s="623"/>
      <c r="IA38" s="623"/>
      <c r="IB38" s="623"/>
      <c r="IC38" s="623"/>
      <c r="ID38" s="623"/>
      <c r="IE38" s="623"/>
      <c r="IF38" s="623"/>
      <c r="IG38" s="623"/>
      <c r="IH38" s="623"/>
      <c r="II38" s="623"/>
      <c r="IJ38" s="623"/>
      <c r="IK38" s="623"/>
      <c r="IL38" s="623"/>
      <c r="IM38" s="623"/>
      <c r="IN38" s="623"/>
      <c r="IO38" s="623"/>
      <c r="IP38" s="623"/>
      <c r="IQ38" s="623"/>
      <c r="IR38" s="623"/>
    </row>
    <row r="39" spans="1:252" x14ac:dyDescent="0.15">
      <c r="A39" s="623"/>
      <c r="B39" s="576"/>
      <c r="C39" s="576"/>
      <c r="D39" s="576"/>
      <c r="E39" s="576"/>
      <c r="F39" s="576"/>
      <c r="G39" s="576"/>
      <c r="H39" s="576"/>
      <c r="I39" s="576"/>
      <c r="J39" s="576"/>
      <c r="K39" s="576"/>
      <c r="L39" s="576"/>
      <c r="M39" s="576"/>
      <c r="N39" s="576"/>
      <c r="O39" s="576"/>
      <c r="P39" s="576"/>
      <c r="Q39" s="576"/>
      <c r="R39" s="576"/>
      <c r="S39" s="576"/>
      <c r="T39" s="623"/>
      <c r="U39" s="623"/>
      <c r="V39" s="576"/>
      <c r="W39" s="576"/>
      <c r="X39" s="623"/>
      <c r="Y39" s="576"/>
      <c r="Z39" s="576"/>
      <c r="AA39" s="576"/>
      <c r="AB39" s="576"/>
      <c r="AC39" s="576"/>
      <c r="AD39" s="576"/>
      <c r="AE39" s="576"/>
      <c r="AF39" s="576"/>
      <c r="AG39" s="576"/>
      <c r="AH39" s="576"/>
      <c r="AI39" s="576"/>
      <c r="AJ39" s="576"/>
      <c r="AK39" s="576"/>
      <c r="AL39" s="576"/>
      <c r="AM39" s="576"/>
      <c r="AN39" s="576"/>
      <c r="AO39" s="576"/>
      <c r="AP39" s="576"/>
      <c r="AQ39" s="576"/>
      <c r="AR39" s="576"/>
      <c r="AS39" s="576"/>
      <c r="AT39" s="576"/>
      <c r="AU39" s="576"/>
      <c r="AV39" s="576"/>
      <c r="AW39" s="623"/>
      <c r="AX39" s="576"/>
      <c r="AY39" s="576"/>
      <c r="AZ39" s="576"/>
      <c r="BA39" s="576"/>
      <c r="BB39" s="576"/>
      <c r="BC39" s="576"/>
      <c r="BD39" s="576"/>
      <c r="BE39" s="576"/>
      <c r="BF39" s="576"/>
      <c r="BG39" s="576"/>
      <c r="BH39" s="576"/>
      <c r="BI39" s="576"/>
      <c r="BJ39" s="576"/>
      <c r="BK39" s="576"/>
      <c r="BL39" s="623"/>
      <c r="BM39" s="576"/>
      <c r="BN39" s="576"/>
      <c r="BO39" s="576"/>
      <c r="BP39" s="576"/>
      <c r="BQ39" s="576"/>
      <c r="BR39" s="576"/>
      <c r="BS39" s="576"/>
      <c r="BT39" s="576"/>
      <c r="BU39" s="576"/>
      <c r="BV39" s="576"/>
      <c r="BW39" s="576"/>
      <c r="BX39" s="576"/>
      <c r="BY39" s="576"/>
      <c r="BZ39" s="576"/>
      <c r="CA39" s="576"/>
      <c r="CB39" s="623"/>
      <c r="CC39" s="623"/>
      <c r="CD39" s="623"/>
      <c r="CE39" s="623"/>
      <c r="CF39" s="623"/>
      <c r="CG39" s="623"/>
      <c r="CH39" s="623"/>
      <c r="CI39" s="623"/>
      <c r="CJ39" s="623"/>
      <c r="CK39" s="623"/>
      <c r="CL39" s="623"/>
      <c r="CM39" s="623"/>
      <c r="CN39" s="623"/>
      <c r="CO39" s="623"/>
      <c r="CP39" s="623"/>
      <c r="CQ39" s="623"/>
      <c r="CR39" s="623"/>
      <c r="CS39" s="623"/>
      <c r="CT39" s="623"/>
      <c r="CU39" s="623"/>
      <c r="CV39" s="623"/>
      <c r="CW39" s="623"/>
      <c r="CX39" s="623"/>
      <c r="CY39" s="623"/>
      <c r="CZ39" s="623"/>
      <c r="DA39" s="623"/>
      <c r="DB39" s="623"/>
      <c r="DC39" s="623"/>
      <c r="DD39" s="623"/>
      <c r="DE39" s="623"/>
      <c r="DF39" s="623"/>
      <c r="DG39" s="623"/>
      <c r="DH39" s="623"/>
      <c r="DI39" s="623"/>
      <c r="DJ39" s="623"/>
      <c r="DK39" s="623"/>
      <c r="DL39" s="623"/>
      <c r="DM39" s="623"/>
      <c r="DN39" s="623"/>
      <c r="DO39" s="623"/>
      <c r="DP39" s="623"/>
      <c r="DQ39" s="623"/>
      <c r="DR39" s="623"/>
      <c r="DS39" s="623"/>
      <c r="DT39" s="623"/>
      <c r="DU39" s="623"/>
      <c r="DV39" s="623"/>
      <c r="DW39" s="623"/>
      <c r="DX39" s="623"/>
      <c r="DY39" s="623"/>
      <c r="DZ39" s="623"/>
      <c r="EA39" s="623"/>
      <c r="EB39" s="623"/>
      <c r="EC39" s="623"/>
      <c r="ED39" s="623"/>
      <c r="EE39" s="623"/>
      <c r="EF39" s="623"/>
      <c r="EG39" s="623"/>
      <c r="EH39" s="623"/>
      <c r="EI39" s="623"/>
      <c r="EJ39" s="623"/>
      <c r="EK39" s="623"/>
      <c r="EL39" s="623"/>
      <c r="EM39" s="623"/>
      <c r="EN39" s="623"/>
      <c r="EO39" s="623"/>
      <c r="EP39" s="623"/>
      <c r="EQ39" s="623"/>
      <c r="ER39" s="623"/>
      <c r="ES39" s="623"/>
      <c r="ET39" s="623"/>
      <c r="EU39" s="623"/>
      <c r="EV39" s="623"/>
      <c r="EW39" s="623"/>
      <c r="EX39" s="623"/>
      <c r="EY39" s="623"/>
      <c r="EZ39" s="623"/>
      <c r="FA39" s="623"/>
      <c r="FB39" s="623"/>
      <c r="FC39" s="623"/>
      <c r="FD39" s="623"/>
      <c r="FE39" s="623"/>
      <c r="FF39" s="623"/>
      <c r="FG39" s="623"/>
      <c r="FH39" s="623"/>
      <c r="FI39" s="623"/>
      <c r="FJ39" s="623"/>
      <c r="FK39" s="623"/>
      <c r="FL39" s="623"/>
      <c r="FM39" s="623"/>
      <c r="FN39" s="623"/>
      <c r="FO39" s="623"/>
      <c r="FP39" s="623"/>
      <c r="FQ39" s="623"/>
      <c r="FR39" s="623"/>
      <c r="FS39" s="623"/>
      <c r="FT39" s="623"/>
      <c r="FU39" s="623"/>
      <c r="FV39" s="623"/>
      <c r="FW39" s="623"/>
      <c r="FX39" s="623"/>
      <c r="FY39" s="623"/>
      <c r="FZ39" s="623"/>
      <c r="GA39" s="623"/>
      <c r="GB39" s="623"/>
      <c r="GC39" s="623"/>
      <c r="GD39" s="623"/>
      <c r="GE39" s="623"/>
      <c r="GF39" s="623"/>
      <c r="GG39" s="623"/>
      <c r="GH39" s="623"/>
      <c r="GI39" s="623"/>
      <c r="GJ39" s="623"/>
      <c r="GK39" s="623"/>
      <c r="GL39" s="623"/>
      <c r="GM39" s="623"/>
      <c r="GN39" s="623"/>
      <c r="GO39" s="623"/>
      <c r="GP39" s="623"/>
      <c r="GQ39" s="623"/>
      <c r="GR39" s="623"/>
      <c r="GS39" s="623"/>
      <c r="GT39" s="623"/>
      <c r="GU39" s="623"/>
      <c r="GV39" s="623"/>
      <c r="GW39" s="623"/>
      <c r="GX39" s="623"/>
      <c r="GY39" s="623"/>
      <c r="GZ39" s="623"/>
      <c r="HA39" s="623"/>
      <c r="HB39" s="623"/>
      <c r="HC39" s="623"/>
      <c r="HD39" s="623"/>
      <c r="HE39" s="623"/>
      <c r="HF39" s="623"/>
      <c r="HG39" s="623"/>
      <c r="HH39" s="623"/>
      <c r="HI39" s="623"/>
      <c r="HJ39" s="623"/>
      <c r="HK39" s="623"/>
      <c r="HL39" s="623"/>
      <c r="HM39" s="623"/>
      <c r="HN39" s="623"/>
      <c r="HO39" s="623"/>
      <c r="HP39" s="623"/>
      <c r="HQ39" s="623"/>
      <c r="HR39" s="623"/>
      <c r="HS39" s="623"/>
      <c r="HT39" s="623"/>
      <c r="HU39" s="623"/>
      <c r="HV39" s="623"/>
      <c r="HW39" s="623"/>
      <c r="HX39" s="623"/>
      <c r="HY39" s="623"/>
      <c r="HZ39" s="623"/>
      <c r="IA39" s="623"/>
      <c r="IB39" s="623"/>
      <c r="IC39" s="623"/>
      <c r="ID39" s="623"/>
      <c r="IE39" s="623"/>
      <c r="IF39" s="623"/>
      <c r="IG39" s="623"/>
      <c r="IH39" s="623"/>
      <c r="II39" s="623"/>
      <c r="IJ39" s="623"/>
      <c r="IK39" s="623"/>
      <c r="IL39" s="623"/>
      <c r="IM39" s="623"/>
      <c r="IN39" s="623"/>
      <c r="IO39" s="623"/>
      <c r="IP39" s="623"/>
      <c r="IQ39" s="623"/>
      <c r="IR39" s="623"/>
    </row>
  </sheetData>
  <mergeCells count="881">
    <mergeCell ref="IQ6:IR7"/>
    <mergeCell ref="CE20:CF20"/>
    <mergeCell ref="IC20:IF20"/>
    <mergeCell ref="IC6:IF8"/>
    <mergeCell ref="BB20:BC20"/>
    <mergeCell ref="AX20:AY20"/>
    <mergeCell ref="HV6:HY7"/>
    <mergeCell ref="BD24:BE24"/>
    <mergeCell ref="BD26:BE26"/>
    <mergeCell ref="CP23:CQ23"/>
    <mergeCell ref="CU23:CV23"/>
    <mergeCell ref="CP22:CQ22"/>
    <mergeCell ref="CU22:CV22"/>
    <mergeCell ref="DU22:DV22"/>
    <mergeCell ref="BF22:BG22"/>
    <mergeCell ref="CG22:CH22"/>
    <mergeCell ref="CI22:CJ22"/>
    <mergeCell ref="CK22:CL22"/>
    <mergeCell ref="CM22:CN22"/>
    <mergeCell ref="DN22:DO22"/>
    <mergeCell ref="DL20:DM20"/>
    <mergeCell ref="CD13:CD14"/>
    <mergeCell ref="CF16:CF17"/>
    <mergeCell ref="DC6:DC10"/>
    <mergeCell ref="BD22:BE22"/>
    <mergeCell ref="BD23:BE23"/>
    <mergeCell ref="BD30:BE30"/>
    <mergeCell ref="AX28:AY28"/>
    <mergeCell ref="AM28:AN28"/>
    <mergeCell ref="AE30:AF30"/>
    <mergeCell ref="AE31:AF31"/>
    <mergeCell ref="AI30:AJ30"/>
    <mergeCell ref="AI31:AJ31"/>
    <mergeCell ref="T20:U20"/>
    <mergeCell ref="AC22:AD22"/>
    <mergeCell ref="AC20:AD20"/>
    <mergeCell ref="AE20:AH20"/>
    <mergeCell ref="AQ26:AR26"/>
    <mergeCell ref="AX27:AY27"/>
    <mergeCell ref="AX25:AY25"/>
    <mergeCell ref="AC23:AD23"/>
    <mergeCell ref="Y22:Z22"/>
    <mergeCell ref="AX22:AY22"/>
    <mergeCell ref="AX23:AY23"/>
    <mergeCell ref="AK20:AL20"/>
    <mergeCell ref="T36:U36"/>
    <mergeCell ref="AM34:AN34"/>
    <mergeCell ref="AM31:AN31"/>
    <mergeCell ref="D36:E36"/>
    <mergeCell ref="M35:O35"/>
    <mergeCell ref="AM22:AN22"/>
    <mergeCell ref="AM24:AN24"/>
    <mergeCell ref="AM30:AN30"/>
    <mergeCell ref="AC27:AD27"/>
    <mergeCell ref="AC28:AD28"/>
    <mergeCell ref="R36:S36"/>
    <mergeCell ref="AM32:AN32"/>
    <mergeCell ref="AM23:AN23"/>
    <mergeCell ref="M22:O22"/>
    <mergeCell ref="M28:O28"/>
    <mergeCell ref="D26:E26"/>
    <mergeCell ref="R26:S26"/>
    <mergeCell ref="R24:S24"/>
    <mergeCell ref="AM26:AN26"/>
    <mergeCell ref="AE26:AF26"/>
    <mergeCell ref="AM27:AN27"/>
    <mergeCell ref="R35:S35"/>
    <mergeCell ref="T32:U32"/>
    <mergeCell ref="R31:S31"/>
    <mergeCell ref="R34:S34"/>
    <mergeCell ref="T35:U35"/>
    <mergeCell ref="AX24:AY24"/>
    <mergeCell ref="AX26:AY26"/>
    <mergeCell ref="AX29:AY29"/>
    <mergeCell ref="D22:E22"/>
    <mergeCell ref="D23:E23"/>
    <mergeCell ref="D28:E28"/>
    <mergeCell ref="D24:E24"/>
    <mergeCell ref="R32:S32"/>
    <mergeCell ref="Y35:Z35"/>
    <mergeCell ref="AI27:AJ27"/>
    <mergeCell ref="AI28:AJ28"/>
    <mergeCell ref="AX32:AY32"/>
    <mergeCell ref="Y27:Z27"/>
    <mergeCell ref="Y28:Z28"/>
    <mergeCell ref="AE28:AF28"/>
    <mergeCell ref="AE27:AF27"/>
    <mergeCell ref="AI22:AJ22"/>
    <mergeCell ref="AI26:AJ26"/>
    <mergeCell ref="Y26:Z26"/>
    <mergeCell ref="Y24:Z24"/>
    <mergeCell ref="AC26:AD26"/>
    <mergeCell ref="AC24:AD24"/>
    <mergeCell ref="R23:S23"/>
    <mergeCell ref="T24:U24"/>
    <mergeCell ref="M31:O31"/>
    <mergeCell ref="B31:C31"/>
    <mergeCell ref="D31:E31"/>
    <mergeCell ref="R28:S28"/>
    <mergeCell ref="R30:S30"/>
    <mergeCell ref="M30:O30"/>
    <mergeCell ref="R22:S22"/>
    <mergeCell ref="M26:O26"/>
    <mergeCell ref="M27:O27"/>
    <mergeCell ref="R27:S27"/>
    <mergeCell ref="B22:C22"/>
    <mergeCell ref="B24:C24"/>
    <mergeCell ref="T23:U23"/>
    <mergeCell ref="T22:U22"/>
    <mergeCell ref="M36:O36"/>
    <mergeCell ref="B35:C35"/>
    <mergeCell ref="B36:C36"/>
    <mergeCell ref="D34:E34"/>
    <mergeCell ref="M23:O23"/>
    <mergeCell ref="D27:E27"/>
    <mergeCell ref="M24:O24"/>
    <mergeCell ref="D30:E30"/>
    <mergeCell ref="D35:E35"/>
    <mergeCell ref="B30:C30"/>
    <mergeCell ref="B27:C27"/>
    <mergeCell ref="B28:C28"/>
    <mergeCell ref="B32:C32"/>
    <mergeCell ref="M32:O32"/>
    <mergeCell ref="B34:C34"/>
    <mergeCell ref="D32:E32"/>
    <mergeCell ref="M34:O34"/>
    <mergeCell ref="B26:C26"/>
    <mergeCell ref="Y36:Z36"/>
    <mergeCell ref="Y34:Z34"/>
    <mergeCell ref="AC34:AD34"/>
    <mergeCell ref="Y32:Z32"/>
    <mergeCell ref="AC35:AD35"/>
    <mergeCell ref="AX33:AY33"/>
    <mergeCell ref="AX34:AY34"/>
    <mergeCell ref="AC36:AD36"/>
    <mergeCell ref="AC32:AD32"/>
    <mergeCell ref="AE35:AF35"/>
    <mergeCell ref="AM36:AN36"/>
    <mergeCell ref="AE36:AF36"/>
    <mergeCell ref="AE32:AF32"/>
    <mergeCell ref="AX35:AY35"/>
    <mergeCell ref="AM35:AN35"/>
    <mergeCell ref="AI34:AJ34"/>
    <mergeCell ref="AI36:AJ36"/>
    <mergeCell ref="AE34:AF34"/>
    <mergeCell ref="AI35:AJ35"/>
    <mergeCell ref="AX36:AY36"/>
    <mergeCell ref="AI32:AJ32"/>
    <mergeCell ref="BD36:BE36"/>
    <mergeCell ref="AQ35:AR35"/>
    <mergeCell ref="AQ27:AR27"/>
    <mergeCell ref="AQ36:AR36"/>
    <mergeCell ref="AQ34:AR34"/>
    <mergeCell ref="AQ30:AR30"/>
    <mergeCell ref="AQ31:AR31"/>
    <mergeCell ref="AQ32:AR32"/>
    <mergeCell ref="AQ28:AR28"/>
    <mergeCell ref="BD28:BE28"/>
    <mergeCell ref="BD34:BE34"/>
    <mergeCell ref="BD31:BE31"/>
    <mergeCell ref="BD35:BE35"/>
    <mergeCell ref="BD27:BE27"/>
    <mergeCell ref="BD32:BE32"/>
    <mergeCell ref="BF34:BG34"/>
    <mergeCell ref="BF35:BG35"/>
    <mergeCell ref="BF36:BG36"/>
    <mergeCell ref="BF24:BG24"/>
    <mergeCell ref="BF26:BG26"/>
    <mergeCell ref="BF27:BG27"/>
    <mergeCell ref="BF30:BG30"/>
    <mergeCell ref="BF31:BG31"/>
    <mergeCell ref="BF32:BG32"/>
    <mergeCell ref="BF28:BG28"/>
    <mergeCell ref="A3:A20"/>
    <mergeCell ref="AZ20:BA20"/>
    <mergeCell ref="BB4:BC4"/>
    <mergeCell ref="EK20:EL20"/>
    <mergeCell ref="EA20:ED20"/>
    <mergeCell ref="AE3:AJ3"/>
    <mergeCell ref="AC4:AD4"/>
    <mergeCell ref="AX5:AY8"/>
    <mergeCell ref="AQ20:AR20"/>
    <mergeCell ref="AU20:AV20"/>
    <mergeCell ref="AE4:AG4"/>
    <mergeCell ref="V20:W20"/>
    <mergeCell ref="AM20:AP20"/>
    <mergeCell ref="AM4:AP4"/>
    <mergeCell ref="AM5:AP8"/>
    <mergeCell ref="R4:S4"/>
    <mergeCell ref="R5:S7"/>
    <mergeCell ref="I5:K8"/>
    <mergeCell ref="I9:K11"/>
    <mergeCell ref="B15:C19"/>
    <mergeCell ref="I14:K14"/>
    <mergeCell ref="CP5:CR5"/>
    <mergeCell ref="CU5:CV5"/>
    <mergeCell ref="DL5:DM5"/>
    <mergeCell ref="B3:K3"/>
    <mergeCell ref="P4:Q4"/>
    <mergeCell ref="T4:U4"/>
    <mergeCell ref="Y4:AB4"/>
    <mergeCell ref="V4:W4"/>
    <mergeCell ref="X3:X20"/>
    <mergeCell ref="L3:W3"/>
    <mergeCell ref="L4:O4"/>
    <mergeCell ref="D5:G7"/>
    <mergeCell ref="D4:G4"/>
    <mergeCell ref="B5:C11"/>
    <mergeCell ref="H5:H8"/>
    <mergeCell ref="P5:Q10"/>
    <mergeCell ref="T5:U10"/>
    <mergeCell ref="V5:W13"/>
    <mergeCell ref="R20:S20"/>
    <mergeCell ref="J20:K20"/>
    <mergeCell ref="P20:Q20"/>
    <mergeCell ref="M20:O20"/>
    <mergeCell ref="B20:C20"/>
    <mergeCell ref="D20:G20"/>
    <mergeCell ref="M13:M15"/>
    <mergeCell ref="Y3:AD3"/>
    <mergeCell ref="Y20:AB20"/>
    <mergeCell ref="T34:U34"/>
    <mergeCell ref="T31:U31"/>
    <mergeCell ref="T30:U30"/>
    <mergeCell ref="T28:U28"/>
    <mergeCell ref="T27:U27"/>
    <mergeCell ref="T26:U26"/>
    <mergeCell ref="AX31:AY31"/>
    <mergeCell ref="AX30:AY30"/>
    <mergeCell ref="AQ22:AR22"/>
    <mergeCell ref="AQ23:AR23"/>
    <mergeCell ref="AQ24:AR24"/>
    <mergeCell ref="AI23:AJ23"/>
    <mergeCell ref="AI24:AJ24"/>
    <mergeCell ref="Y23:Z23"/>
    <mergeCell ref="AE22:AF22"/>
    <mergeCell ref="AE23:AF23"/>
    <mergeCell ref="AE24:AF24"/>
    <mergeCell ref="AC31:AD31"/>
    <mergeCell ref="Y30:Z30"/>
    <mergeCell ref="Y31:Z31"/>
    <mergeCell ref="AC30:AD30"/>
    <mergeCell ref="BD20:BE20"/>
    <mergeCell ref="AS20:AT20"/>
    <mergeCell ref="AS16:AT17"/>
    <mergeCell ref="AI20:AJ20"/>
    <mergeCell ref="AC5:AD10"/>
    <mergeCell ref="GC5:GC10"/>
    <mergeCell ref="GF5:GF10"/>
    <mergeCell ref="AJ9:AJ10"/>
    <mergeCell ref="BY5:CA5"/>
    <mergeCell ref="GE3:GE20"/>
    <mergeCell ref="EX4:FA4"/>
    <mergeCell ref="DM11:DM12"/>
    <mergeCell ref="DN6:DQ9"/>
    <mergeCell ref="FB5:FC8"/>
    <mergeCell ref="CG5:CH5"/>
    <mergeCell ref="CI5:CJ5"/>
    <mergeCell ref="BD4:BE4"/>
    <mergeCell ref="CK5:CL5"/>
    <mergeCell ref="CM5:CN5"/>
    <mergeCell ref="CW5:CX5"/>
    <mergeCell ref="CY5:DB5"/>
    <mergeCell ref="AZ4:BA4"/>
    <mergeCell ref="AI4:AJ4"/>
    <mergeCell ref="BB5:BC5"/>
    <mergeCell ref="FY4:FZ4"/>
    <mergeCell ref="FS5:FT10"/>
    <mergeCell ref="FO5:FP11"/>
    <mergeCell ref="FM5:FN7"/>
    <mergeCell ref="FF5:FG8"/>
    <mergeCell ref="FH5:FI8"/>
    <mergeCell ref="CM6:CO8"/>
    <mergeCell ref="CW6:CX8"/>
    <mergeCell ref="FD4:FE4"/>
    <mergeCell ref="EP5:EQ8"/>
    <mergeCell ref="ER5:ES8"/>
    <mergeCell ref="ET5:EU9"/>
    <mergeCell ref="EV5:EW8"/>
    <mergeCell ref="ET4:EU4"/>
    <mergeCell ref="CY20:DB20"/>
    <mergeCell ref="CP20:CS20"/>
    <mergeCell ref="CU20:CV20"/>
    <mergeCell ref="CW20:CX20"/>
    <mergeCell ref="DS20:DT20"/>
    <mergeCell ref="DF20:DG20"/>
    <mergeCell ref="DR3:DR20"/>
    <mergeCell ref="DN20:DQ20"/>
    <mergeCell ref="DD20:DE20"/>
    <mergeCell ref="DD5:DE5"/>
    <mergeCell ref="DF5:DG5"/>
    <mergeCell ref="DH5:DI5"/>
    <mergeCell ref="DF6:DG13"/>
    <mergeCell ref="DL6:DM9"/>
    <mergeCell ref="CG24:CH24"/>
    <mergeCell ref="CI24:CJ24"/>
    <mergeCell ref="CG23:CH23"/>
    <mergeCell ref="CI23:CJ23"/>
    <mergeCell ref="CK23:CL23"/>
    <mergeCell ref="CM23:CN23"/>
    <mergeCell ref="CI20:CJ20"/>
    <mergeCell ref="CK20:CL20"/>
    <mergeCell ref="CM20:CN20"/>
    <mergeCell ref="CG20:CH20"/>
    <mergeCell ref="DF22:DG22"/>
    <mergeCell ref="DH22:DI22"/>
    <mergeCell ref="DF23:DG23"/>
    <mergeCell ref="DH23:DI23"/>
    <mergeCell ref="DS23:DT23"/>
    <mergeCell ref="DN24:DO24"/>
    <mergeCell ref="DS22:DT22"/>
    <mergeCell ref="CK26:CL26"/>
    <mergeCell ref="CM26:CN26"/>
    <mergeCell ref="CP26:CQ26"/>
    <mergeCell ref="CY26:CZ26"/>
    <mergeCell ref="DF24:DG24"/>
    <mergeCell ref="DH24:DI24"/>
    <mergeCell ref="DS24:DT24"/>
    <mergeCell ref="DF25:DG25"/>
    <mergeCell ref="DH25:DI25"/>
    <mergeCell ref="CY24:CZ24"/>
    <mergeCell ref="CY22:CZ22"/>
    <mergeCell ref="CK24:CL24"/>
    <mergeCell ref="CM24:CN24"/>
    <mergeCell ref="CP24:CQ24"/>
    <mergeCell ref="CU24:CV24"/>
    <mergeCell ref="CU26:CV26"/>
    <mergeCell ref="CY23:CZ23"/>
    <mergeCell ref="CM28:CN28"/>
    <mergeCell ref="CI27:CJ27"/>
    <mergeCell ref="DN28:DO28"/>
    <mergeCell ref="CP28:CQ28"/>
    <mergeCell ref="DF26:DG26"/>
    <mergeCell ref="DH26:DI26"/>
    <mergeCell ref="CG26:CH26"/>
    <mergeCell ref="CI26:CJ26"/>
    <mergeCell ref="DN26:DO26"/>
    <mergeCell ref="DN27:DO27"/>
    <mergeCell ref="CU28:CV28"/>
    <mergeCell ref="CY28:CZ28"/>
    <mergeCell ref="DF27:DG27"/>
    <mergeCell ref="DH28:DI28"/>
    <mergeCell ref="CM31:CN31"/>
    <mergeCell ref="CP31:CQ31"/>
    <mergeCell ref="CK27:CL27"/>
    <mergeCell ref="CM27:CN27"/>
    <mergeCell ref="DF31:DG31"/>
    <mergeCell ref="CG31:CH31"/>
    <mergeCell ref="CI31:CJ31"/>
    <mergeCell ref="CK31:CL31"/>
    <mergeCell ref="CY30:CZ30"/>
    <mergeCell ref="DF30:DG30"/>
    <mergeCell ref="CG27:CH27"/>
    <mergeCell ref="CP27:CQ27"/>
    <mergeCell ref="CU27:CV27"/>
    <mergeCell ref="CY27:CZ27"/>
    <mergeCell ref="CG30:CH30"/>
    <mergeCell ref="CI30:CJ30"/>
    <mergeCell ref="CK30:CL30"/>
    <mergeCell ref="CM30:CN30"/>
    <mergeCell ref="CP30:CQ30"/>
    <mergeCell ref="CU30:CV30"/>
    <mergeCell ref="CU31:CV31"/>
    <mergeCell ref="CG28:CH28"/>
    <mergeCell ref="CI28:CJ28"/>
    <mergeCell ref="CK28:CL28"/>
    <mergeCell ref="CG34:CH34"/>
    <mergeCell ref="CI34:CJ34"/>
    <mergeCell ref="CK34:CL34"/>
    <mergeCell ref="CM34:CN34"/>
    <mergeCell ref="CP32:CQ32"/>
    <mergeCell ref="CG36:CH36"/>
    <mergeCell ref="CI36:CJ36"/>
    <mergeCell ref="CP36:CQ36"/>
    <mergeCell ref="CG35:CH35"/>
    <mergeCell ref="CI35:CJ35"/>
    <mergeCell ref="CK36:CL36"/>
    <mergeCell ref="CM36:CN36"/>
    <mergeCell ref="CG32:CH32"/>
    <mergeCell ref="CI32:CJ32"/>
    <mergeCell ref="CK32:CL32"/>
    <mergeCell ref="CM32:CN32"/>
    <mergeCell ref="CK35:CL35"/>
    <mergeCell ref="CM35:CN35"/>
    <mergeCell ref="CP35:CQ35"/>
    <mergeCell ref="CP34:CQ34"/>
    <mergeCell ref="CU35:CV35"/>
    <mergeCell ref="CY35:CZ35"/>
    <mergeCell ref="DF35:DG35"/>
    <mergeCell ref="DF33:DG33"/>
    <mergeCell ref="DH33:DI33"/>
    <mergeCell ref="DF36:DG36"/>
    <mergeCell ref="DH36:DI36"/>
    <mergeCell ref="DN31:DO31"/>
    <mergeCell ref="CU36:CV36"/>
    <mergeCell ref="CY36:CZ36"/>
    <mergeCell ref="CU34:CV34"/>
    <mergeCell ref="DH32:DI32"/>
    <mergeCell ref="CU32:CV32"/>
    <mergeCell ref="DH35:DI35"/>
    <mergeCell ref="CY34:CZ34"/>
    <mergeCell ref="DF32:DG32"/>
    <mergeCell ref="ET30:EU30"/>
    <mergeCell ref="DS36:DT36"/>
    <mergeCell ref="CY32:CZ32"/>
    <mergeCell ref="DH20:DK20"/>
    <mergeCell ref="DS35:DT35"/>
    <mergeCell ref="DF34:DG34"/>
    <mergeCell ref="DH34:DI34"/>
    <mergeCell ref="DS34:DT34"/>
    <mergeCell ref="DN30:DO30"/>
    <mergeCell ref="DS30:DT30"/>
    <mergeCell ref="DH31:DI31"/>
    <mergeCell ref="DS31:DT31"/>
    <mergeCell ref="CY31:CZ31"/>
    <mergeCell ref="DH30:DI30"/>
    <mergeCell ref="DH27:DI27"/>
    <mergeCell ref="DS28:DT28"/>
    <mergeCell ref="DH29:DI29"/>
    <mergeCell ref="DN35:DO35"/>
    <mergeCell ref="DN34:DO34"/>
    <mergeCell ref="DS32:DT32"/>
    <mergeCell ref="DF29:DG29"/>
    <mergeCell ref="DF28:DG28"/>
    <mergeCell ref="DN23:DO23"/>
    <mergeCell ref="DN36:DO36"/>
    <mergeCell ref="EP20:EQ20"/>
    <mergeCell ref="EG22:EH22"/>
    <mergeCell ref="EM20:EN20"/>
    <mergeCell ref="ER20:ES20"/>
    <mergeCell ref="EI22:EJ22"/>
    <mergeCell ref="ET20:EU20"/>
    <mergeCell ref="EV20:EW20"/>
    <mergeCell ref="EV24:EW24"/>
    <mergeCell ref="EI20:EJ20"/>
    <mergeCell ref="ET23:EU23"/>
    <mergeCell ref="EV23:EW23"/>
    <mergeCell ref="EO3:EO20"/>
    <mergeCell ref="EK5:EL9"/>
    <mergeCell ref="EM5:EN9"/>
    <mergeCell ref="EK4:EL4"/>
    <mergeCell ref="EA22:EB22"/>
    <mergeCell ref="DS27:DT27"/>
    <mergeCell ref="DS26:DT26"/>
    <mergeCell ref="DN32:DO32"/>
    <mergeCell ref="DU24:DV24"/>
    <mergeCell ref="EA24:EB24"/>
    <mergeCell ref="EG24:EH24"/>
    <mergeCell ref="EI24:EJ24"/>
    <mergeCell ref="ET24:EU24"/>
    <mergeCell ref="DU27:DV27"/>
    <mergeCell ref="EA27:EB27"/>
    <mergeCell ref="EA30:EB30"/>
    <mergeCell ref="DU31:DV31"/>
    <mergeCell ref="EA31:EB31"/>
    <mergeCell ref="EG31:EH31"/>
    <mergeCell ref="EG27:EH27"/>
    <mergeCell ref="EI27:EJ27"/>
    <mergeCell ref="ET22:EU22"/>
    <mergeCell ref="DU23:DV23"/>
    <mergeCell ref="DU28:DV28"/>
    <mergeCell ref="DU30:DV30"/>
    <mergeCell ref="EA23:EB23"/>
    <mergeCell ref="EG23:EH23"/>
    <mergeCell ref="EI23:EJ23"/>
    <mergeCell ref="DU32:DV32"/>
    <mergeCell ref="EA32:EB32"/>
    <mergeCell ref="EG32:EH32"/>
    <mergeCell ref="EI32:EJ32"/>
    <mergeCell ref="EV34:EW34"/>
    <mergeCell ref="FD24:FE24"/>
    <mergeCell ref="FD26:FE26"/>
    <mergeCell ref="EV27:EW27"/>
    <mergeCell ref="ET31:EU31"/>
    <mergeCell ref="EV31:EW31"/>
    <mergeCell ref="ET25:EU25"/>
    <mergeCell ref="EV25:EW25"/>
    <mergeCell ref="DU26:DV26"/>
    <mergeCell ref="EA26:EB26"/>
    <mergeCell ref="EG26:EH26"/>
    <mergeCell ref="EI26:EJ26"/>
    <mergeCell ref="ET26:EU26"/>
    <mergeCell ref="EV26:EW26"/>
    <mergeCell ref="EA28:EB28"/>
    <mergeCell ref="ET27:EU27"/>
    <mergeCell ref="EG28:EH28"/>
    <mergeCell ref="EV30:EW30"/>
    <mergeCell ref="FD30:FE30"/>
    <mergeCell ref="ET29:EU29"/>
    <mergeCell ref="ET33:EU33"/>
    <mergeCell ref="EV33:EW33"/>
    <mergeCell ref="ET32:EU32"/>
    <mergeCell ref="DU36:DV36"/>
    <mergeCell ref="EA36:EB36"/>
    <mergeCell ref="IK30:IL30"/>
    <mergeCell ref="EG36:EH36"/>
    <mergeCell ref="EI36:EJ36"/>
    <mergeCell ref="ET34:EU34"/>
    <mergeCell ref="ET36:EU36"/>
    <mergeCell ref="EV36:EW36"/>
    <mergeCell ref="FD36:FE36"/>
    <mergeCell ref="ET35:EU35"/>
    <mergeCell ref="EV35:EW35"/>
    <mergeCell ref="FD35:FE35"/>
    <mergeCell ref="DU35:DV35"/>
    <mergeCell ref="EA35:EB35"/>
    <mergeCell ref="EG35:EH35"/>
    <mergeCell ref="EI35:EJ35"/>
    <mergeCell ref="DU34:DV34"/>
    <mergeCell ref="FU33:FV33"/>
    <mergeCell ref="EA34:EB34"/>
    <mergeCell ref="EG34:EH34"/>
    <mergeCell ref="EI34:EJ34"/>
    <mergeCell ref="FM20:FN20"/>
    <mergeCell ref="FO20:FP20"/>
    <mergeCell ref="FQ20:FR20"/>
    <mergeCell ref="FS20:FT20"/>
    <mergeCell ref="FQ4:FR4"/>
    <mergeCell ref="FS4:FT4"/>
    <mergeCell ref="FD34:FE34"/>
    <mergeCell ref="EV32:EW32"/>
    <mergeCell ref="FD32:FE32"/>
    <mergeCell ref="EV22:EW22"/>
    <mergeCell ref="EV29:EW29"/>
    <mergeCell ref="FB4:FC4"/>
    <mergeCell ref="FF28:FG28"/>
    <mergeCell ref="FM28:FN28"/>
    <mergeCell ref="FS25:FT25"/>
    <mergeCell ref="GD5:GD9"/>
    <mergeCell ref="GG5:GG9"/>
    <mergeCell ref="HO5:HP5"/>
    <mergeCell ref="GO10:GO11"/>
    <mergeCell ref="HK5:HL5"/>
    <mergeCell ref="HE22:HF22"/>
    <mergeCell ref="IK29:IL29"/>
    <mergeCell ref="FD5:FE13"/>
    <mergeCell ref="FF4:FG4"/>
    <mergeCell ref="FH4:FI4"/>
    <mergeCell ref="FK4:FL4"/>
    <mergeCell ref="FM4:FN4"/>
    <mergeCell ref="FU5:FX9"/>
    <mergeCell ref="FD27:FE27"/>
    <mergeCell ref="FD23:FE23"/>
    <mergeCell ref="GA5:GA11"/>
    <mergeCell ref="GL22:GM22"/>
    <mergeCell ref="GN22:GO22"/>
    <mergeCell ref="HV5:HW5"/>
    <mergeCell ref="FD22:FE22"/>
    <mergeCell ref="FU4:FX4"/>
    <mergeCell ref="FY5:FZ7"/>
    <mergeCell ref="GB5:GB10"/>
    <mergeCell ref="FK20:FL20"/>
    <mergeCell ref="FU25:FV25"/>
    <mergeCell ref="FF26:FG26"/>
    <mergeCell ref="FM26:FN26"/>
    <mergeCell ref="FS26:FT26"/>
    <mergeCell ref="FU26:FV26"/>
    <mergeCell ref="FU24:FV24"/>
    <mergeCell ref="FF24:FG24"/>
    <mergeCell ref="FM24:FN24"/>
    <mergeCell ref="FS24:FT24"/>
    <mergeCell ref="IM20:IP20"/>
    <mergeCell ref="IK23:IL23"/>
    <mergeCell ref="IK24:IL24"/>
    <mergeCell ref="GL26:GM26"/>
    <mergeCell ref="HZ20:IA20"/>
    <mergeCell ref="GN5:GO5"/>
    <mergeCell ref="GP5:GQ5"/>
    <mergeCell ref="FF27:FG27"/>
    <mergeCell ref="FM27:FN27"/>
    <mergeCell ref="FS27:FT27"/>
    <mergeCell ref="FU27:FV27"/>
    <mergeCell ref="IK27:IL27"/>
    <mergeCell ref="FF23:FG23"/>
    <mergeCell ref="FM23:FN23"/>
    <mergeCell ref="FS23:FT23"/>
    <mergeCell ref="FU23:FV23"/>
    <mergeCell ref="IK22:IL22"/>
    <mergeCell ref="GY23:GZ23"/>
    <mergeCell ref="GU22:GV22"/>
    <mergeCell ref="GT3:GT20"/>
    <mergeCell ref="GW6:GX12"/>
    <mergeCell ref="HV24:HW24"/>
    <mergeCell ref="GL25:GM25"/>
    <mergeCell ref="GN25:GO25"/>
    <mergeCell ref="IK25:IL25"/>
    <mergeCell ref="IK26:IL26"/>
    <mergeCell ref="HV26:HW26"/>
    <mergeCell ref="GY5:GZ5"/>
    <mergeCell ref="FS31:FT31"/>
    <mergeCell ref="FU31:FV31"/>
    <mergeCell ref="FS29:FT29"/>
    <mergeCell ref="FS32:FT32"/>
    <mergeCell ref="FU32:FV32"/>
    <mergeCell ref="FS28:FT28"/>
    <mergeCell ref="FU28:FV28"/>
    <mergeCell ref="FS30:FT30"/>
    <mergeCell ref="FU30:FV30"/>
    <mergeCell ref="IK31:IL31"/>
    <mergeCell ref="IK32:IL32"/>
    <mergeCell ref="GJ6:GK9"/>
    <mergeCell ref="HQ20:HT20"/>
    <mergeCell ref="HO20:HP20"/>
    <mergeCell ref="GY20:GZ20"/>
    <mergeCell ref="HE20:HF20"/>
    <mergeCell ref="HO24:HP24"/>
    <mergeCell ref="HE27:HF27"/>
    <mergeCell ref="HO27:HP27"/>
    <mergeCell ref="FS22:FT22"/>
    <mergeCell ref="IK33:IL33"/>
    <mergeCell ref="HV22:HW22"/>
    <mergeCell ref="GL23:GM23"/>
    <mergeCell ref="GN23:GO23"/>
    <mergeCell ref="GU23:GV23"/>
    <mergeCell ref="GW23:GX23"/>
    <mergeCell ref="IK28:IL28"/>
    <mergeCell ref="HO22:HP22"/>
    <mergeCell ref="GW22:GX22"/>
    <mergeCell ref="GY22:GZ22"/>
    <mergeCell ref="GW26:GX26"/>
    <mergeCell ref="GY26:GZ26"/>
    <mergeCell ref="GU28:GV28"/>
    <mergeCell ref="HO31:HP31"/>
    <mergeCell ref="HV27:HW27"/>
    <mergeCell ref="GL27:GM27"/>
    <mergeCell ref="GN27:GO27"/>
    <mergeCell ref="GU27:GV27"/>
    <mergeCell ref="HE26:HF26"/>
    <mergeCell ref="HO26:HP26"/>
    <mergeCell ref="GN26:GO26"/>
    <mergeCell ref="GY24:GZ24"/>
    <mergeCell ref="HE24:HF24"/>
    <mergeCell ref="HE23:HF23"/>
    <mergeCell ref="FF36:FG36"/>
    <mergeCell ref="FM36:FN36"/>
    <mergeCell ref="FF34:FG34"/>
    <mergeCell ref="FM34:FN34"/>
    <mergeCell ref="FF30:FG30"/>
    <mergeCell ref="FF31:FG31"/>
    <mergeCell ref="FM31:FN31"/>
    <mergeCell ref="FS36:FT36"/>
    <mergeCell ref="FU36:FV36"/>
    <mergeCell ref="FF35:FG35"/>
    <mergeCell ref="FM35:FN35"/>
    <mergeCell ref="FS35:FT35"/>
    <mergeCell ref="FU35:FV35"/>
    <mergeCell ref="FS34:FT34"/>
    <mergeCell ref="FU34:FV34"/>
    <mergeCell ref="FF32:FG32"/>
    <mergeCell ref="FM32:FN32"/>
    <mergeCell ref="FM30:FN30"/>
    <mergeCell ref="FS33:FT33"/>
    <mergeCell ref="L5:O8"/>
    <mergeCell ref="FO4:FP4"/>
    <mergeCell ref="EX5:FA9"/>
    <mergeCell ref="DY5:DZ10"/>
    <mergeCell ref="FK5:FL8"/>
    <mergeCell ref="BF4:BG4"/>
    <mergeCell ref="BF12:BG19"/>
    <mergeCell ref="BH5:BH11"/>
    <mergeCell ref="BM5:BR5"/>
    <mergeCell ref="DU4:DX4"/>
    <mergeCell ref="EM4:EN4"/>
    <mergeCell ref="EG4:EH4"/>
    <mergeCell ref="DS5:DT5"/>
    <mergeCell ref="EI5:EJ10"/>
    <mergeCell ref="EP4:EQ4"/>
    <mergeCell ref="EA5:ED10"/>
    <mergeCell ref="EV4:EW4"/>
    <mergeCell ref="DN5:DO5"/>
    <mergeCell ref="ER4:ES4"/>
    <mergeCell ref="AX4:AY4"/>
    <mergeCell ref="Y5:AB8"/>
    <mergeCell ref="CF13:CF14"/>
    <mergeCell ref="BM6:BR7"/>
    <mergeCell ref="CG6:CH10"/>
    <mergeCell ref="HV31:HW31"/>
    <mergeCell ref="GY27:GZ27"/>
    <mergeCell ref="HO32:HP32"/>
    <mergeCell ref="GL31:GM31"/>
    <mergeCell ref="GN31:GO31"/>
    <mergeCell ref="GU31:GV31"/>
    <mergeCell ref="HV32:HW32"/>
    <mergeCell ref="AC12:AD15"/>
    <mergeCell ref="EE5:EF12"/>
    <mergeCell ref="BI4:BK5"/>
    <mergeCell ref="FU29:FV29"/>
    <mergeCell ref="FF22:FG22"/>
    <mergeCell ref="FM22:FN22"/>
    <mergeCell ref="FU22:FV22"/>
    <mergeCell ref="FU20:FX20"/>
    <mergeCell ref="EG30:EH30"/>
    <mergeCell ref="EI30:EJ30"/>
    <mergeCell ref="EI28:EJ28"/>
    <mergeCell ref="ET28:EU28"/>
    <mergeCell ref="EV28:EW28"/>
    <mergeCell ref="EI31:EJ31"/>
    <mergeCell ref="FD31:FE31"/>
    <mergeCell ref="FD28:FE28"/>
    <mergeCell ref="GW28:GX28"/>
    <mergeCell ref="IK20:IL20"/>
    <mergeCell ref="GH20:GI20"/>
    <mergeCell ref="GJ20:GK20"/>
    <mergeCell ref="HA5:HB5"/>
    <mergeCell ref="GR5:GS5"/>
    <mergeCell ref="GU5:GV5"/>
    <mergeCell ref="GN24:GO24"/>
    <mergeCell ref="GU24:GV24"/>
    <mergeCell ref="GW24:GX24"/>
    <mergeCell ref="GW20:GX20"/>
    <mergeCell ref="GL20:GM20"/>
    <mergeCell ref="GN20:GO20"/>
    <mergeCell ref="GP20:GQ20"/>
    <mergeCell ref="HZ6:IA12"/>
    <mergeCell ref="HO23:HP23"/>
    <mergeCell ref="HV23:HW23"/>
    <mergeCell ref="GL24:GM24"/>
    <mergeCell ref="GL6:GM9"/>
    <mergeCell ref="GH6:GI7"/>
    <mergeCell ref="GY28:GZ28"/>
    <mergeCell ref="HE28:HF28"/>
    <mergeCell ref="HO28:HP28"/>
    <mergeCell ref="HV28:HW28"/>
    <mergeCell ref="GL28:GM28"/>
    <mergeCell ref="GN28:GO28"/>
    <mergeCell ref="GH5:GI5"/>
    <mergeCell ref="GJ5:GK5"/>
    <mergeCell ref="GL5:GM5"/>
    <mergeCell ref="HO25:HP25"/>
    <mergeCell ref="HO30:HP30"/>
    <mergeCell ref="HV30:HW30"/>
    <mergeCell ref="GL29:GM29"/>
    <mergeCell ref="GN29:GO29"/>
    <mergeCell ref="HO29:HP29"/>
    <mergeCell ref="GL30:GM30"/>
    <mergeCell ref="GN30:GO30"/>
    <mergeCell ref="GU30:GV30"/>
    <mergeCell ref="GY30:GZ30"/>
    <mergeCell ref="HE30:HF30"/>
    <mergeCell ref="GL32:GM32"/>
    <mergeCell ref="GN32:GO32"/>
    <mergeCell ref="GU32:GV32"/>
    <mergeCell ref="GW31:GX31"/>
    <mergeCell ref="GY31:GZ31"/>
    <mergeCell ref="HE31:HF31"/>
    <mergeCell ref="GW32:GX32"/>
    <mergeCell ref="GY32:GZ32"/>
    <mergeCell ref="HE32:HF32"/>
    <mergeCell ref="GL33:GM33"/>
    <mergeCell ref="GN33:GO33"/>
    <mergeCell ref="GL34:GM34"/>
    <mergeCell ref="IQ20:IR20"/>
    <mergeCell ref="HK20:HL20"/>
    <mergeCell ref="HQ6:HT8"/>
    <mergeCell ref="GU35:GV35"/>
    <mergeCell ref="GY34:GZ34"/>
    <mergeCell ref="HE34:HF34"/>
    <mergeCell ref="HO34:HP34"/>
    <mergeCell ref="GW35:GX35"/>
    <mergeCell ref="GU34:GV34"/>
    <mergeCell ref="HV34:HW34"/>
    <mergeCell ref="IK6:IL10"/>
    <mergeCell ref="IK11:IL18"/>
    <mergeCell ref="IM6:IP10"/>
    <mergeCell ref="GU6:GV11"/>
    <mergeCell ref="HA6:HD13"/>
    <mergeCell ref="HM3:HM20"/>
    <mergeCell ref="GW34:GX34"/>
    <mergeCell ref="GW30:GX30"/>
    <mergeCell ref="GW27:GX27"/>
    <mergeCell ref="GU26:GV26"/>
    <mergeCell ref="GU20:GV20"/>
    <mergeCell ref="AX3:BC3"/>
    <mergeCell ref="AZ5:BA12"/>
    <mergeCell ref="BC11:BC12"/>
    <mergeCell ref="BI7:BK10"/>
    <mergeCell ref="BF3:BK3"/>
    <mergeCell ref="IK34:IL34"/>
    <mergeCell ref="IK35:IL35"/>
    <mergeCell ref="IK36:IL36"/>
    <mergeCell ref="GW36:GX36"/>
    <mergeCell ref="GY36:GZ36"/>
    <mergeCell ref="HE36:HF36"/>
    <mergeCell ref="HO36:HP36"/>
    <mergeCell ref="HV36:HW36"/>
    <mergeCell ref="HV35:HW35"/>
    <mergeCell ref="GL36:GM36"/>
    <mergeCell ref="GN36:GO36"/>
    <mergeCell ref="GU36:GV36"/>
    <mergeCell ref="GY35:GZ35"/>
    <mergeCell ref="HE35:HF35"/>
    <mergeCell ref="HO33:HP33"/>
    <mergeCell ref="GN34:GO34"/>
    <mergeCell ref="HO35:HP35"/>
    <mergeCell ref="GL35:GM35"/>
    <mergeCell ref="GN35:GO35"/>
    <mergeCell ref="AG17:AG19"/>
    <mergeCell ref="AW3:AW20"/>
    <mergeCell ref="AK3:AV3"/>
    <mergeCell ref="AS4:AT4"/>
    <mergeCell ref="AQ4:AR4"/>
    <mergeCell ref="AQ5:AR9"/>
    <mergeCell ref="AE5:AH10"/>
    <mergeCell ref="AI5:AJ7"/>
    <mergeCell ref="AU4:AV4"/>
    <mergeCell ref="AU5:AV12"/>
    <mergeCell ref="AK4:AL4"/>
    <mergeCell ref="AK5:AL11"/>
    <mergeCell ref="AS5:AT11"/>
    <mergeCell ref="BD5:BE12"/>
    <mergeCell ref="BL3:BL20"/>
    <mergeCell ref="FH16:FI19"/>
    <mergeCell ref="FB20:FC20"/>
    <mergeCell ref="DU3:EF3"/>
    <mergeCell ref="DD6:DE10"/>
    <mergeCell ref="DH6:DK9"/>
    <mergeCell ref="EA4:ED4"/>
    <mergeCell ref="CC6:CF7"/>
    <mergeCell ref="DS6:DT7"/>
    <mergeCell ref="CC5:CF5"/>
    <mergeCell ref="DU5:DX11"/>
    <mergeCell ref="CI6:CJ12"/>
    <mergeCell ref="CP6:CS12"/>
    <mergeCell ref="CT3:CT20"/>
    <mergeCell ref="DU20:DX20"/>
    <mergeCell ref="EG20:EH20"/>
    <mergeCell ref="CY6:DB12"/>
    <mergeCell ref="BS6:BX6"/>
    <mergeCell ref="BY6:CA8"/>
    <mergeCell ref="BS5:BV5"/>
    <mergeCell ref="BF5:BG8"/>
    <mergeCell ref="BF20:BG20"/>
    <mergeCell ref="CK6:CL10"/>
    <mergeCell ref="IM5:IN5"/>
    <mergeCell ref="CB3:CB20"/>
    <mergeCell ref="BM3:CA3"/>
    <mergeCell ref="IF15:IF16"/>
    <mergeCell ref="IG6:IJ17"/>
    <mergeCell ref="FD20:FE20"/>
    <mergeCell ref="EX20:FA20"/>
    <mergeCell ref="EG5:EH10"/>
    <mergeCell ref="EI4:EJ4"/>
    <mergeCell ref="GH4:GQ4"/>
    <mergeCell ref="FN12:FN13"/>
    <mergeCell ref="FF20:FG20"/>
    <mergeCell ref="FH20:FI20"/>
    <mergeCell ref="FJ3:FJ20"/>
    <mergeCell ref="FL18:FL19"/>
    <mergeCell ref="FY20:FZ20"/>
    <mergeCell ref="IG20:IJ20"/>
    <mergeCell ref="ID10:ID11"/>
    <mergeCell ref="IF11:IF12"/>
    <mergeCell ref="GY6:GZ10"/>
    <mergeCell ref="HZ5:IA5"/>
    <mergeCell ref="IK5:IL5"/>
    <mergeCell ref="HG5:HJ5"/>
    <mergeCell ref="FQ5:FR11"/>
    <mergeCell ref="IP12:IP13"/>
    <mergeCell ref="GN6:GO9"/>
    <mergeCell ref="GQ17:GQ18"/>
    <mergeCell ref="GP6:GQ9"/>
    <mergeCell ref="GR6:GS12"/>
    <mergeCell ref="HU6:HU14"/>
    <mergeCell ref="IB3:IB20"/>
    <mergeCell ref="HE5:HF5"/>
    <mergeCell ref="IG4:IR4"/>
    <mergeCell ref="GR20:GS20"/>
    <mergeCell ref="HQ5:HT5"/>
    <mergeCell ref="IG5:IJ5"/>
    <mergeCell ref="HK6:HL6"/>
    <mergeCell ref="HN6:HN14"/>
    <mergeCell ref="HO6:HP9"/>
    <mergeCell ref="HE12:HF15"/>
    <mergeCell ref="HV20:HY20"/>
    <mergeCell ref="IC5:ID5"/>
    <mergeCell ref="GW5:GX5"/>
    <mergeCell ref="IQ5:IR5"/>
    <mergeCell ref="HE6:HF10"/>
    <mergeCell ref="HA20:HD20"/>
    <mergeCell ref="HG6:HJ10"/>
    <mergeCell ref="HG20:HJ20"/>
  </mergeCells>
  <phoneticPr fontId="50" type="noConversion"/>
  <pageMargins left="0.25" right="0.25" top="0.75" bottom="0.75" header="0.3" footer="0.3"/>
  <pageSetup paperSize="119" orientation="landscape"/>
  <headerFooter alignWithMargins="0"/>
  <colBreaks count="12" manualBreakCount="12">
    <brk id="23" max="1048575" man="1"/>
    <brk id="48" max="1048575" man="1"/>
    <brk id="63" max="38" man="1"/>
    <brk id="79" max="38" man="1"/>
    <brk id="97" max="38" man="1"/>
    <brk id="121" max="1048575" man="1"/>
    <brk id="144" max="1048575" man="1"/>
    <brk id="165" max="1048575" man="1"/>
    <brk id="186" max="1048575" man="1"/>
    <brk id="201" max="1048575" man="1"/>
    <brk id="220" max="1048575" man="1"/>
    <brk id="235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BD53"/>
  <sheetViews>
    <sheetView topLeftCell="I17" zoomScale="120" zoomScaleNormal="120" zoomScaleSheetLayoutView="70" zoomScalePageLayoutView="120" workbookViewId="0">
      <selection activeCell="I21" sqref="I21"/>
    </sheetView>
  </sheetViews>
  <sheetFormatPr baseColWidth="10" defaultColWidth="9" defaultRowHeight="12" x14ac:dyDescent="0.15"/>
  <cols>
    <col min="1" max="1" width="5.5" style="75" bestFit="1" customWidth="1"/>
    <col min="2" max="4" width="11" style="67" customWidth="1"/>
    <col min="5" max="6" width="4.1640625" style="67" customWidth="1"/>
    <col min="7" max="7" width="3" style="67" customWidth="1"/>
    <col min="8" max="8" width="1.83203125" style="67" customWidth="1"/>
    <col min="9" max="9" width="4.5" style="75" bestFit="1" customWidth="1"/>
    <col min="10" max="12" width="11" style="67" customWidth="1"/>
    <col min="13" max="13" width="3.6640625" style="67" customWidth="1"/>
    <col min="14" max="14" width="4.1640625" style="67" customWidth="1"/>
    <col min="15" max="15" width="1.1640625" style="67" customWidth="1"/>
    <col min="16" max="16" width="4.5" style="75" bestFit="1" customWidth="1"/>
    <col min="17" max="19" width="11" style="67" customWidth="1"/>
    <col min="20" max="20" width="4.6640625" style="67" customWidth="1"/>
    <col min="21" max="21" width="4.33203125" style="67" customWidth="1"/>
    <col min="22" max="22" width="1" style="67" customWidth="1"/>
    <col min="23" max="23" width="4.5" style="67" bestFit="1" customWidth="1"/>
    <col min="24" max="26" width="11" style="67" customWidth="1"/>
    <col min="27" max="27" width="4.1640625" style="67" customWidth="1"/>
    <col min="28" max="28" width="1.1640625" style="67" customWidth="1"/>
    <col min="29" max="29" width="1.6640625" style="67" customWidth="1"/>
    <col min="30" max="30" width="4.5" style="75" bestFit="1" customWidth="1"/>
    <col min="31" max="33" width="11" style="67" customWidth="1"/>
    <col min="34" max="34" width="3.1640625" style="67" customWidth="1"/>
    <col min="35" max="35" width="1.33203125" style="67" customWidth="1"/>
    <col min="36" max="36" width="1.6640625" style="67" customWidth="1"/>
    <col min="37" max="37" width="4.5" style="75" bestFit="1" customWidth="1"/>
    <col min="38" max="40" width="11" style="67" customWidth="1"/>
    <col min="41" max="41" width="2.83203125" style="67" customWidth="1"/>
    <col min="42" max="42" width="1.33203125" style="67" customWidth="1"/>
    <col min="43" max="43" width="1.1640625" style="67" customWidth="1"/>
    <col min="44" max="44" width="4.5" style="67" bestFit="1" customWidth="1"/>
    <col min="45" max="47" width="11" style="67" customWidth="1"/>
    <col min="48" max="48" width="3.5" style="67" customWidth="1"/>
    <col min="49" max="49" width="1.5" style="67" customWidth="1"/>
    <col min="50" max="50" width="1.6640625" style="67" customWidth="1"/>
    <col min="51" max="51" width="4.5" style="75" bestFit="1" customWidth="1"/>
    <col min="52" max="54" width="11" style="67" customWidth="1"/>
    <col min="55" max="55" width="3.5" style="67" customWidth="1"/>
    <col min="56" max="56" width="2.6640625" style="67" customWidth="1"/>
    <col min="57" max="16384" width="9" style="67"/>
  </cols>
  <sheetData>
    <row r="1" spans="1:56" ht="13" thickBot="1" x14ac:dyDescent="0.2">
      <c r="A1" s="75" t="s">
        <v>912</v>
      </c>
      <c r="B1" s="75"/>
      <c r="Q1" s="75" t="s">
        <v>913</v>
      </c>
      <c r="AE1" s="75" t="s">
        <v>914</v>
      </c>
      <c r="AS1" s="75" t="s">
        <v>915</v>
      </c>
    </row>
    <row r="2" spans="1:56" ht="2.25" customHeight="1" thickBot="1" x14ac:dyDescent="0.2">
      <c r="B2" s="75"/>
      <c r="AK2" s="79">
        <f>AD40+1</f>
        <v>-5.2399999999999949</v>
      </c>
      <c r="AL2" s="74" t="s">
        <v>916</v>
      </c>
      <c r="AM2" s="74"/>
      <c r="AN2" s="74"/>
      <c r="AO2" s="74"/>
      <c r="AP2" s="73"/>
    </row>
    <row r="3" spans="1:56" ht="13" thickBot="1" x14ac:dyDescent="0.2">
      <c r="B3" s="75" t="s">
        <v>917</v>
      </c>
      <c r="P3" s="1828">
        <f>I28-(0.01)</f>
        <v>-6.0999999999999979</v>
      </c>
      <c r="Q3" s="74" t="s">
        <v>918</v>
      </c>
      <c r="R3" s="74"/>
      <c r="S3" s="74"/>
      <c r="T3" s="74"/>
      <c r="U3" s="73"/>
      <c r="W3" s="1828">
        <f>P34-(0.01)</f>
        <v>-6.1499999999999968</v>
      </c>
      <c r="X3" s="74" t="s">
        <v>919</v>
      </c>
      <c r="Y3" s="74"/>
      <c r="Z3" s="74"/>
      <c r="AA3" s="74"/>
      <c r="AB3" s="73"/>
      <c r="AD3" s="1828">
        <f>W34-(0.01)</f>
        <v>-6.1899999999999959</v>
      </c>
      <c r="AE3" s="74" t="s">
        <v>727</v>
      </c>
      <c r="AF3" s="74"/>
      <c r="AG3" s="74"/>
      <c r="AH3" s="74"/>
      <c r="AI3" s="73"/>
      <c r="AK3" s="1828">
        <f>AD40-(0.01)</f>
        <v>-6.2499999999999947</v>
      </c>
      <c r="AL3" s="67" t="s">
        <v>920</v>
      </c>
      <c r="AP3" s="68"/>
      <c r="AR3" s="1828">
        <f>AK33-(0.01)</f>
        <v>-6.2999999999999936</v>
      </c>
      <c r="AS3" s="74" t="s">
        <v>697</v>
      </c>
      <c r="AT3" s="74"/>
      <c r="AU3" s="74"/>
      <c r="AV3" s="74"/>
      <c r="AW3" s="73"/>
      <c r="AY3" s="1828">
        <f>AR45-(0.01)</f>
        <v>-6.3899999999999917</v>
      </c>
      <c r="AZ3" s="74" t="s">
        <v>921</v>
      </c>
      <c r="BA3" s="74"/>
      <c r="BB3" s="74"/>
      <c r="BC3" s="74"/>
      <c r="BD3" s="73"/>
    </row>
    <row r="4" spans="1:56" ht="13" thickBot="1" x14ac:dyDescent="0.2">
      <c r="B4" s="75" t="s">
        <v>922</v>
      </c>
      <c r="P4" s="78"/>
      <c r="Q4" s="67" t="s">
        <v>923</v>
      </c>
      <c r="U4" s="68"/>
      <c r="W4" s="69"/>
      <c r="X4" s="67" t="s">
        <v>924</v>
      </c>
      <c r="AB4" s="68"/>
      <c r="AD4" s="78"/>
      <c r="AI4" s="68"/>
      <c r="AK4" s="78"/>
      <c r="AL4" s="67" t="s">
        <v>925</v>
      </c>
      <c r="AP4" s="68"/>
      <c r="AR4" s="69"/>
      <c r="AS4" s="67" t="s">
        <v>926</v>
      </c>
      <c r="AV4" s="77"/>
      <c r="AW4" s="68"/>
      <c r="AY4" s="78"/>
      <c r="AZ4" s="67" t="s">
        <v>927</v>
      </c>
      <c r="BD4" s="68"/>
    </row>
    <row r="5" spans="1:56" ht="13" thickBot="1" x14ac:dyDescent="0.2">
      <c r="B5" s="75" t="s">
        <v>928</v>
      </c>
      <c r="P5" s="78"/>
      <c r="Q5" s="67" t="s">
        <v>929</v>
      </c>
      <c r="U5" s="68"/>
      <c r="W5" s="69"/>
      <c r="AB5" s="68"/>
      <c r="AD5" s="78"/>
      <c r="AE5" s="67" t="s">
        <v>926</v>
      </c>
      <c r="AH5" s="77"/>
      <c r="AI5" s="68"/>
      <c r="AK5" s="78"/>
      <c r="AL5" s="67" t="s">
        <v>926</v>
      </c>
      <c r="AO5" s="77"/>
      <c r="AP5" s="68"/>
      <c r="AR5" s="69"/>
      <c r="AS5" s="67" t="s">
        <v>930</v>
      </c>
      <c r="AV5" s="77"/>
      <c r="AW5" s="68"/>
      <c r="AY5" s="78"/>
      <c r="AZ5" s="67" t="s">
        <v>931</v>
      </c>
      <c r="BC5" s="77"/>
      <c r="BD5" s="68"/>
    </row>
    <row r="6" spans="1:56" ht="13" thickBot="1" x14ac:dyDescent="0.2">
      <c r="B6" s="75" t="s">
        <v>932</v>
      </c>
      <c r="P6" s="78"/>
      <c r="U6" s="68"/>
      <c r="W6" s="69"/>
      <c r="X6" s="67" t="s">
        <v>926</v>
      </c>
      <c r="AA6" s="77"/>
      <c r="AB6" s="68"/>
      <c r="AD6" s="78"/>
      <c r="AE6" s="67" t="s">
        <v>930</v>
      </c>
      <c r="AH6" s="77"/>
      <c r="AI6" s="68"/>
      <c r="AK6" s="78"/>
      <c r="AL6" s="67" t="s">
        <v>930</v>
      </c>
      <c r="AO6" s="77"/>
      <c r="AP6" s="68"/>
      <c r="AR6" s="72"/>
      <c r="AS6" s="71"/>
      <c r="AT6" s="71"/>
      <c r="AU6" s="71"/>
      <c r="AV6" s="71"/>
      <c r="AW6" s="70"/>
      <c r="AY6" s="78"/>
      <c r="AZ6" s="67" t="s">
        <v>933</v>
      </c>
      <c r="BC6" s="77"/>
      <c r="BD6" s="68"/>
    </row>
    <row r="7" spans="1:56" ht="10.5" customHeight="1" thickBot="1" x14ac:dyDescent="0.2">
      <c r="P7" s="78"/>
      <c r="U7" s="68"/>
      <c r="W7" s="69"/>
      <c r="X7" s="67" t="s">
        <v>930</v>
      </c>
      <c r="AA7" s="77"/>
      <c r="AB7" s="68"/>
      <c r="AD7" s="76"/>
      <c r="AE7" s="71"/>
      <c r="AF7" s="71"/>
      <c r="AG7" s="71"/>
      <c r="AH7" s="71"/>
      <c r="AI7" s="70"/>
      <c r="AK7" s="76"/>
      <c r="AL7" s="71"/>
      <c r="AM7" s="71"/>
      <c r="AN7" s="71"/>
      <c r="AO7" s="71"/>
      <c r="AP7" s="70"/>
      <c r="AY7" s="76"/>
      <c r="AZ7" s="71"/>
      <c r="BA7" s="71"/>
      <c r="BB7" s="71"/>
      <c r="BC7" s="71"/>
      <c r="BD7" s="70"/>
    </row>
    <row r="8" spans="1:56" ht="13" thickBot="1" x14ac:dyDescent="0.2">
      <c r="A8" s="137">
        <f>-(6.01)</f>
        <v>-6.01</v>
      </c>
      <c r="B8" s="74" t="s">
        <v>934</v>
      </c>
      <c r="C8" s="74"/>
      <c r="D8" s="74"/>
      <c r="E8" s="74"/>
      <c r="F8" s="74"/>
      <c r="G8" s="73"/>
      <c r="I8" s="1828">
        <f>A35-(0.01)</f>
        <v>-6.0599999999999987</v>
      </c>
      <c r="J8" s="74" t="s">
        <v>935</v>
      </c>
      <c r="K8" s="74"/>
      <c r="L8" s="74"/>
      <c r="M8" s="74"/>
      <c r="N8" s="73"/>
      <c r="P8" s="78"/>
      <c r="Q8" s="67" t="s">
        <v>936</v>
      </c>
      <c r="T8" s="77"/>
      <c r="U8" s="68"/>
      <c r="W8" s="72"/>
      <c r="X8" s="71"/>
      <c r="Y8" s="71"/>
      <c r="Z8" s="71"/>
      <c r="AA8" s="71"/>
      <c r="AB8" s="70"/>
      <c r="AR8" s="1828">
        <f>AR3-(0.01)</f>
        <v>-6.3099999999999934</v>
      </c>
      <c r="AS8" s="74" t="s">
        <v>698</v>
      </c>
      <c r="AT8" s="74"/>
      <c r="AU8" s="74"/>
      <c r="AV8" s="74"/>
      <c r="AW8" s="73"/>
    </row>
    <row r="9" spans="1:56" ht="13" thickBot="1" x14ac:dyDescent="0.2">
      <c r="A9" s="78"/>
      <c r="G9" s="68"/>
      <c r="I9" s="78"/>
      <c r="J9" s="67" t="s">
        <v>937</v>
      </c>
      <c r="N9" s="68"/>
      <c r="P9" s="78"/>
      <c r="Q9" s="67" t="s">
        <v>938</v>
      </c>
      <c r="T9" s="77"/>
      <c r="U9" s="68"/>
      <c r="AD9" s="1828">
        <f>AD3-(0.01)</f>
        <v>-6.1999999999999957</v>
      </c>
      <c r="AE9" s="74" t="s">
        <v>939</v>
      </c>
      <c r="AF9" s="74"/>
      <c r="AG9" s="74"/>
      <c r="AH9" s="74"/>
      <c r="AI9" s="73"/>
      <c r="AK9" s="1828">
        <f>AK3-(0.01)</f>
        <v>-6.2599999999999945</v>
      </c>
      <c r="AL9" s="74" t="s">
        <v>940</v>
      </c>
      <c r="AM9" s="74"/>
      <c r="AN9" s="74"/>
      <c r="AO9" s="74"/>
      <c r="AP9" s="73"/>
      <c r="AR9" s="69"/>
      <c r="AW9" s="68"/>
      <c r="AY9" s="1828">
        <f>AY3-(0.01)</f>
        <v>-6.3999999999999915</v>
      </c>
      <c r="AZ9" s="74" t="s">
        <v>941</v>
      </c>
      <c r="BA9" s="74"/>
      <c r="BB9" s="74"/>
      <c r="BC9" s="74"/>
      <c r="BD9" s="73"/>
    </row>
    <row r="10" spans="1:56" ht="13" thickBot="1" x14ac:dyDescent="0.2">
      <c r="A10" s="78"/>
      <c r="B10" s="67" t="s">
        <v>942</v>
      </c>
      <c r="F10" s="77"/>
      <c r="G10" s="68"/>
      <c r="I10" s="78"/>
      <c r="J10" s="67" t="s">
        <v>926</v>
      </c>
      <c r="M10" s="77"/>
      <c r="N10" s="68"/>
      <c r="P10" s="78"/>
      <c r="Q10" s="67" t="s">
        <v>943</v>
      </c>
      <c r="T10" s="77"/>
      <c r="U10" s="68"/>
      <c r="W10" s="1828">
        <f>W3-(0.01)</f>
        <v>-6.1599999999999966</v>
      </c>
      <c r="X10" s="74" t="s">
        <v>944</v>
      </c>
      <c r="Y10" s="74"/>
      <c r="Z10" s="74"/>
      <c r="AA10" s="74"/>
      <c r="AB10" s="73"/>
      <c r="AD10" s="78"/>
      <c r="AE10" s="67" t="s">
        <v>945</v>
      </c>
      <c r="AI10" s="68"/>
      <c r="AK10" s="78"/>
      <c r="AL10" s="67" t="s">
        <v>946</v>
      </c>
      <c r="AP10" s="68"/>
      <c r="AR10" s="69"/>
      <c r="AS10" s="67" t="s">
        <v>926</v>
      </c>
      <c r="AV10" s="77"/>
      <c r="AW10" s="68"/>
      <c r="AY10" s="78"/>
      <c r="AZ10" s="67" t="s">
        <v>947</v>
      </c>
      <c r="BD10" s="68"/>
    </row>
    <row r="11" spans="1:56" ht="13" thickBot="1" x14ac:dyDescent="0.2">
      <c r="A11" s="76"/>
      <c r="B11" s="71"/>
      <c r="C11" s="71"/>
      <c r="D11" s="71"/>
      <c r="E11" s="71"/>
      <c r="F11" s="71"/>
      <c r="G11" s="70"/>
      <c r="I11" s="78"/>
      <c r="J11" s="67" t="s">
        <v>930</v>
      </c>
      <c r="M11" s="77"/>
      <c r="N11" s="68"/>
      <c r="P11" s="76"/>
      <c r="Q11" s="71"/>
      <c r="R11" s="71"/>
      <c r="S11" s="71"/>
      <c r="T11" s="71"/>
      <c r="U11" s="70"/>
      <c r="W11" s="69"/>
      <c r="X11" s="67" t="s">
        <v>948</v>
      </c>
      <c r="AB11" s="68"/>
      <c r="AD11" s="78"/>
      <c r="AE11" s="67" t="s">
        <v>949</v>
      </c>
      <c r="AI11" s="68"/>
      <c r="AK11" s="78"/>
      <c r="AL11" s="67" t="s">
        <v>926</v>
      </c>
      <c r="AO11" s="77"/>
      <c r="AP11" s="68"/>
      <c r="AR11" s="69"/>
      <c r="AS11" s="67" t="s">
        <v>930</v>
      </c>
      <c r="AV11" s="77"/>
      <c r="AW11" s="68"/>
      <c r="AY11" s="78"/>
      <c r="AZ11" s="67" t="s">
        <v>950</v>
      </c>
      <c r="BD11" s="68"/>
    </row>
    <row r="12" spans="1:56" ht="13.5" customHeight="1" thickBot="1" x14ac:dyDescent="0.2">
      <c r="I12" s="76"/>
      <c r="J12" s="71"/>
      <c r="K12" s="71"/>
      <c r="L12" s="71"/>
      <c r="M12" s="71"/>
      <c r="N12" s="70"/>
      <c r="W12" s="69"/>
      <c r="X12" s="67" t="s">
        <v>951</v>
      </c>
      <c r="AB12" s="68"/>
      <c r="AD12" s="78"/>
      <c r="AE12" s="67" t="s">
        <v>926</v>
      </c>
      <c r="AH12" s="77"/>
      <c r="AI12" s="68"/>
      <c r="AK12" s="78"/>
      <c r="AL12" s="67" t="s">
        <v>930</v>
      </c>
      <c r="AO12" s="77"/>
      <c r="AP12" s="68"/>
      <c r="AR12" s="72"/>
      <c r="AS12" s="71"/>
      <c r="AT12" s="71"/>
      <c r="AU12" s="71"/>
      <c r="AV12" s="71"/>
      <c r="AW12" s="70"/>
      <c r="AY12" s="78"/>
      <c r="AZ12" s="67" t="s">
        <v>950</v>
      </c>
      <c r="BD12" s="68"/>
    </row>
    <row r="13" spans="1:56" ht="13" thickBot="1" x14ac:dyDescent="0.2">
      <c r="A13" s="137">
        <f>A8-(0.01)</f>
        <v>-6.02</v>
      </c>
      <c r="B13" s="74" t="s">
        <v>952</v>
      </c>
      <c r="C13" s="74"/>
      <c r="D13" s="74"/>
      <c r="E13" s="74"/>
      <c r="F13" s="74"/>
      <c r="G13" s="73"/>
      <c r="W13" s="69"/>
      <c r="X13" s="67" t="s">
        <v>953</v>
      </c>
      <c r="AB13" s="68"/>
      <c r="AD13" s="78"/>
      <c r="AE13" s="67" t="s">
        <v>930</v>
      </c>
      <c r="AH13" s="77"/>
      <c r="AI13" s="68"/>
      <c r="AK13" s="76"/>
      <c r="AL13" s="71"/>
      <c r="AM13" s="71"/>
      <c r="AN13" s="71"/>
      <c r="AO13" s="71"/>
      <c r="AP13" s="70"/>
      <c r="AY13" s="76"/>
      <c r="AZ13" s="71"/>
      <c r="BA13" s="71"/>
      <c r="BB13" s="71"/>
      <c r="BC13" s="71"/>
      <c r="BD13" s="70"/>
    </row>
    <row r="14" spans="1:56" ht="13" thickBot="1" x14ac:dyDescent="0.2">
      <c r="A14" s="78"/>
      <c r="B14" s="67" t="s">
        <v>954</v>
      </c>
      <c r="G14" s="68"/>
      <c r="I14" s="1828">
        <f>I8-(0.01)</f>
        <v>-6.0699999999999985</v>
      </c>
      <c r="J14" s="74" t="s">
        <v>955</v>
      </c>
      <c r="K14" s="74"/>
      <c r="L14" s="74"/>
      <c r="M14" s="74"/>
      <c r="N14" s="73"/>
      <c r="P14" s="1828">
        <f>P3-(0.01)</f>
        <v>-6.1099999999999977</v>
      </c>
      <c r="Q14" s="74" t="s">
        <v>956</v>
      </c>
      <c r="R14" s="74"/>
      <c r="S14" s="74"/>
      <c r="T14" s="74"/>
      <c r="U14" s="73"/>
      <c r="W14" s="69"/>
      <c r="AB14" s="68"/>
      <c r="AD14" s="76"/>
      <c r="AE14" s="71"/>
      <c r="AF14" s="71"/>
      <c r="AG14" s="71"/>
      <c r="AH14" s="71"/>
      <c r="AI14" s="70"/>
      <c r="AR14" s="1828">
        <f>AR8-(0.01)</f>
        <v>-6.3199999999999932</v>
      </c>
      <c r="AS14" s="74" t="s">
        <v>699</v>
      </c>
      <c r="AT14" s="74"/>
      <c r="AU14" s="74"/>
      <c r="AV14" s="74"/>
      <c r="AW14" s="73"/>
    </row>
    <row r="15" spans="1:56" ht="13" thickBot="1" x14ac:dyDescent="0.2">
      <c r="A15" s="78"/>
      <c r="G15" s="68"/>
      <c r="I15" s="78"/>
      <c r="J15" s="67" t="s">
        <v>957</v>
      </c>
      <c r="N15" s="68"/>
      <c r="P15" s="78"/>
      <c r="Q15" s="67" t="s">
        <v>958</v>
      </c>
      <c r="U15" s="68"/>
      <c r="W15" s="69"/>
      <c r="X15" s="67" t="s">
        <v>926</v>
      </c>
      <c r="AA15" s="77"/>
      <c r="AB15" s="68"/>
      <c r="AK15" s="1828">
        <f>AK9-(0.01)</f>
        <v>-6.2699999999999942</v>
      </c>
      <c r="AL15" s="74" t="s">
        <v>959</v>
      </c>
      <c r="AM15" s="74"/>
      <c r="AN15" s="74"/>
      <c r="AO15" s="74"/>
      <c r="AP15" s="73"/>
      <c r="AR15" s="69"/>
      <c r="AW15" s="68"/>
      <c r="AY15" s="1828">
        <f>AY9-(0.01)</f>
        <v>-6.4099999999999913</v>
      </c>
      <c r="AZ15" s="74" t="s">
        <v>960</v>
      </c>
      <c r="BA15" s="74"/>
      <c r="BB15" s="74"/>
      <c r="BC15" s="74"/>
      <c r="BD15" s="73"/>
    </row>
    <row r="16" spans="1:56" ht="13" thickBot="1" x14ac:dyDescent="0.2">
      <c r="A16" s="78"/>
      <c r="B16" s="67" t="s">
        <v>961</v>
      </c>
      <c r="E16" s="77"/>
      <c r="G16" s="68"/>
      <c r="I16" s="78"/>
      <c r="N16" s="68"/>
      <c r="P16" s="78"/>
      <c r="U16" s="68"/>
      <c r="W16" s="69"/>
      <c r="X16" s="67" t="s">
        <v>930</v>
      </c>
      <c r="AA16" s="77"/>
      <c r="AB16" s="68"/>
      <c r="AD16" s="1828">
        <f>AD9-(0.01)</f>
        <v>-6.2099999999999955</v>
      </c>
      <c r="AE16" s="74" t="s">
        <v>939</v>
      </c>
      <c r="AF16" s="74"/>
      <c r="AG16" s="74"/>
      <c r="AH16" s="74"/>
      <c r="AI16" s="73"/>
      <c r="AK16" s="78"/>
      <c r="AL16" s="67" t="s">
        <v>962</v>
      </c>
      <c r="AP16" s="68"/>
      <c r="AR16" s="69"/>
      <c r="AS16" s="67" t="s">
        <v>926</v>
      </c>
      <c r="AV16" s="77"/>
      <c r="AW16" s="68"/>
      <c r="AY16" s="78"/>
      <c r="AZ16" s="67" t="s">
        <v>963</v>
      </c>
      <c r="BD16" s="68"/>
    </row>
    <row r="17" spans="1:56" ht="13" thickBot="1" x14ac:dyDescent="0.2">
      <c r="A17" s="78"/>
      <c r="B17" s="67" t="s">
        <v>964</v>
      </c>
      <c r="C17" s="138">
        <f>- I21</f>
        <v>6.0799999999999983</v>
      </c>
      <c r="E17" s="77"/>
      <c r="G17" s="68"/>
      <c r="I17" s="78"/>
      <c r="J17" s="67" t="s">
        <v>926</v>
      </c>
      <c r="M17" s="77"/>
      <c r="N17" s="68"/>
      <c r="P17" s="78"/>
      <c r="U17" s="68"/>
      <c r="W17" s="72"/>
      <c r="X17" s="71"/>
      <c r="Y17" s="71"/>
      <c r="Z17" s="71"/>
      <c r="AA17" s="71"/>
      <c r="AB17" s="70"/>
      <c r="AD17" s="78"/>
      <c r="AE17" s="67" t="s">
        <v>965</v>
      </c>
      <c r="AI17" s="68"/>
      <c r="AK17" s="78"/>
      <c r="AL17" s="67" t="s">
        <v>966</v>
      </c>
      <c r="AP17" s="68"/>
      <c r="AR17" s="69"/>
      <c r="AS17" s="67" t="s">
        <v>930</v>
      </c>
      <c r="AV17" s="77"/>
      <c r="AW17" s="68"/>
      <c r="AY17" s="78"/>
      <c r="AZ17" s="67" t="s">
        <v>967</v>
      </c>
      <c r="BC17" s="77"/>
      <c r="BD17" s="68"/>
    </row>
    <row r="18" spans="1:56" ht="13" thickBot="1" x14ac:dyDescent="0.2">
      <c r="A18" s="76"/>
      <c r="B18" s="71"/>
      <c r="C18" s="71"/>
      <c r="D18" s="71"/>
      <c r="E18" s="71"/>
      <c r="F18" s="71"/>
      <c r="G18" s="70"/>
      <c r="I18" s="78"/>
      <c r="J18" s="67" t="s">
        <v>930</v>
      </c>
      <c r="M18" s="77"/>
      <c r="N18" s="68"/>
      <c r="P18" s="78"/>
      <c r="Q18" s="67" t="s">
        <v>926</v>
      </c>
      <c r="T18" s="77"/>
      <c r="U18" s="68"/>
      <c r="AD18" s="78"/>
      <c r="AE18" s="67" t="s">
        <v>968</v>
      </c>
      <c r="AI18" s="68"/>
      <c r="AK18" s="78"/>
      <c r="AL18" s="67" t="s">
        <v>969</v>
      </c>
      <c r="AO18" s="77"/>
      <c r="AP18" s="68"/>
      <c r="AR18" s="72"/>
      <c r="AS18" s="71"/>
      <c r="AT18" s="71"/>
      <c r="AU18" s="71"/>
      <c r="AV18" s="71"/>
      <c r="AW18" s="70"/>
      <c r="AY18" s="78"/>
      <c r="AZ18" s="67" t="s">
        <v>970</v>
      </c>
      <c r="BC18" s="77"/>
      <c r="BD18" s="68"/>
    </row>
    <row r="19" spans="1:56" ht="13" thickBot="1" x14ac:dyDescent="0.2">
      <c r="I19" s="76"/>
      <c r="J19" s="71"/>
      <c r="K19" s="71"/>
      <c r="L19" s="71"/>
      <c r="M19" s="71"/>
      <c r="N19" s="70"/>
      <c r="P19" s="78"/>
      <c r="Q19" s="67" t="s">
        <v>930</v>
      </c>
      <c r="T19" s="77"/>
      <c r="U19" s="68"/>
      <c r="W19" s="1828">
        <f>W10-(0.01)</f>
        <v>-6.1699999999999964</v>
      </c>
      <c r="X19" s="74" t="s">
        <v>971</v>
      </c>
      <c r="Y19" s="74"/>
      <c r="Z19" s="74"/>
      <c r="AA19" s="74"/>
      <c r="AB19" s="73"/>
      <c r="AD19" s="78"/>
      <c r="AE19" s="67" t="s">
        <v>926</v>
      </c>
      <c r="AH19" s="77"/>
      <c r="AI19" s="68"/>
      <c r="AK19" s="78"/>
      <c r="AL19" s="67" t="s">
        <v>972</v>
      </c>
      <c r="AO19" s="77"/>
      <c r="AP19" s="68"/>
      <c r="AY19" s="78"/>
      <c r="AZ19" s="67" t="s">
        <v>973</v>
      </c>
      <c r="BC19" s="77"/>
      <c r="BD19" s="68"/>
    </row>
    <row r="20" spans="1:56" ht="13" thickBot="1" x14ac:dyDescent="0.2">
      <c r="A20" s="137">
        <f>A13-(0.01)</f>
        <v>-6.0299999999999994</v>
      </c>
      <c r="B20" s="74" t="s">
        <v>974</v>
      </c>
      <c r="C20" s="74"/>
      <c r="D20" s="74"/>
      <c r="E20" s="74"/>
      <c r="F20" s="74"/>
      <c r="G20" s="73"/>
      <c r="P20" s="76"/>
      <c r="Q20" s="71"/>
      <c r="R20" s="71"/>
      <c r="S20" s="71"/>
      <c r="T20" s="71"/>
      <c r="U20" s="70"/>
      <c r="W20" s="69"/>
      <c r="X20" s="67" t="s">
        <v>975</v>
      </c>
      <c r="AA20" s="77"/>
      <c r="AB20" s="68"/>
      <c r="AD20" s="78"/>
      <c r="AE20" s="67" t="s">
        <v>930</v>
      </c>
      <c r="AH20" s="77"/>
      <c r="AI20" s="68"/>
      <c r="AK20" s="78"/>
      <c r="AL20" s="67" t="s">
        <v>976</v>
      </c>
      <c r="AO20" s="77"/>
      <c r="AP20" s="68"/>
      <c r="AR20" s="1828">
        <f>AR14-(0.01)</f>
        <v>-6.329999999999993</v>
      </c>
      <c r="AS20" s="74" t="s">
        <v>700</v>
      </c>
      <c r="AT20" s="74"/>
      <c r="AU20" s="74"/>
      <c r="AV20" s="74"/>
      <c r="AW20" s="73"/>
      <c r="AY20" s="78"/>
      <c r="AZ20" s="67" t="s">
        <v>977</v>
      </c>
      <c r="BC20" s="77"/>
      <c r="BD20" s="68"/>
    </row>
    <row r="21" spans="1:56" ht="13" thickBot="1" x14ac:dyDescent="0.2">
      <c r="A21" s="78"/>
      <c r="G21" s="68"/>
      <c r="I21" s="1828">
        <f>I14-(0.01)</f>
        <v>-6.0799999999999983</v>
      </c>
      <c r="J21" s="74" t="s">
        <v>978</v>
      </c>
      <c r="K21" s="74"/>
      <c r="L21" s="74"/>
      <c r="M21" s="74"/>
      <c r="N21" s="73"/>
      <c r="W21" s="69"/>
      <c r="X21" s="67" t="s">
        <v>979</v>
      </c>
      <c r="AA21" s="77"/>
      <c r="AB21" s="68"/>
      <c r="AD21" s="76"/>
      <c r="AE21" s="71"/>
      <c r="AF21" s="71"/>
      <c r="AG21" s="71"/>
      <c r="AH21" s="71"/>
      <c r="AI21" s="70"/>
      <c r="AK21" s="78"/>
      <c r="AL21" s="67" t="s">
        <v>980</v>
      </c>
      <c r="AO21" s="77"/>
      <c r="AP21" s="68"/>
      <c r="AR21" s="69"/>
      <c r="AS21" s="67" t="s">
        <v>926</v>
      </c>
      <c r="AV21" s="77"/>
      <c r="AW21" s="68"/>
      <c r="AY21" s="78"/>
      <c r="AZ21" s="67" t="s">
        <v>981</v>
      </c>
      <c r="BC21" s="77"/>
      <c r="BD21" s="68"/>
    </row>
    <row r="22" spans="1:56" ht="12" customHeight="1" thickBot="1" x14ac:dyDescent="0.2">
      <c r="A22" s="78"/>
      <c r="B22" s="67" t="s">
        <v>982</v>
      </c>
      <c r="F22" s="77"/>
      <c r="G22" s="68"/>
      <c r="I22" s="78"/>
      <c r="J22" s="67" t="s">
        <v>983</v>
      </c>
      <c r="N22" s="68"/>
      <c r="P22" s="1828">
        <f>P14-(0.01)</f>
        <v>-6.1199999999999974</v>
      </c>
      <c r="Q22" s="74" t="s">
        <v>683</v>
      </c>
      <c r="R22" s="74"/>
      <c r="S22" s="74"/>
      <c r="T22" s="74"/>
      <c r="U22" s="73"/>
      <c r="W22" s="69"/>
      <c r="X22" s="67" t="s">
        <v>984</v>
      </c>
      <c r="AA22" s="77"/>
      <c r="AB22" s="68"/>
      <c r="AK22" s="78"/>
      <c r="AL22" s="67" t="s">
        <v>985</v>
      </c>
      <c r="AO22" s="77"/>
      <c r="AP22" s="68"/>
      <c r="AR22" s="69"/>
      <c r="AS22" s="67" t="s">
        <v>930</v>
      </c>
      <c r="AV22" s="77"/>
      <c r="AW22" s="68"/>
      <c r="AY22" s="78"/>
      <c r="AZ22" s="67" t="s">
        <v>986</v>
      </c>
      <c r="BC22" s="77"/>
      <c r="BD22" s="68"/>
    </row>
    <row r="23" spans="1:56" ht="13" thickBot="1" x14ac:dyDescent="0.2">
      <c r="A23" s="78"/>
      <c r="B23" s="67" t="s">
        <v>987</v>
      </c>
      <c r="F23" s="77"/>
      <c r="G23" s="68"/>
      <c r="I23" s="78"/>
      <c r="N23" s="68"/>
      <c r="P23" s="78"/>
      <c r="U23" s="68"/>
      <c r="W23" s="69"/>
      <c r="X23" s="67" t="s">
        <v>988</v>
      </c>
      <c r="AA23" s="77"/>
      <c r="AB23" s="68"/>
      <c r="AD23" s="1828">
        <f>AD16-(0.01)</f>
        <v>-6.2199999999999953</v>
      </c>
      <c r="AE23" s="74" t="s">
        <v>730</v>
      </c>
      <c r="AF23" s="74"/>
      <c r="AG23" s="74"/>
      <c r="AH23" s="74"/>
      <c r="AI23" s="73"/>
      <c r="AK23" s="78"/>
      <c r="AL23" s="67" t="s">
        <v>989</v>
      </c>
      <c r="AO23" s="77"/>
      <c r="AP23" s="68"/>
      <c r="AR23" s="72"/>
      <c r="AS23" s="71"/>
      <c r="AT23" s="71"/>
      <c r="AU23" s="71"/>
      <c r="AV23" s="71"/>
      <c r="AW23" s="70"/>
      <c r="AY23" s="78"/>
      <c r="AZ23" s="67" t="s">
        <v>990</v>
      </c>
      <c r="BC23" s="77"/>
      <c r="BD23" s="68"/>
    </row>
    <row r="24" spans="1:56" ht="13" thickBot="1" x14ac:dyDescent="0.2">
      <c r="A24" s="78"/>
      <c r="B24" s="67" t="s">
        <v>991</v>
      </c>
      <c r="F24" s="77"/>
      <c r="G24" s="68"/>
      <c r="I24" s="78"/>
      <c r="J24" s="67" t="s">
        <v>926</v>
      </c>
      <c r="M24" s="77"/>
      <c r="N24" s="68"/>
      <c r="P24" s="78"/>
      <c r="Q24" s="67" t="s">
        <v>926</v>
      </c>
      <c r="T24" s="77"/>
      <c r="U24" s="68"/>
      <c r="W24" s="69"/>
      <c r="X24" s="67" t="s">
        <v>992</v>
      </c>
      <c r="AA24" s="77"/>
      <c r="AB24" s="68"/>
      <c r="AD24" s="78"/>
      <c r="AI24" s="68"/>
      <c r="AK24" s="78"/>
      <c r="AL24" s="67" t="s">
        <v>993</v>
      </c>
      <c r="AO24" s="77"/>
      <c r="AP24" s="68"/>
      <c r="AY24" s="78"/>
      <c r="AZ24" s="67" t="s">
        <v>994</v>
      </c>
      <c r="BC24" s="77"/>
      <c r="BD24" s="68"/>
    </row>
    <row r="25" spans="1:56" ht="13" thickBot="1" x14ac:dyDescent="0.2">
      <c r="A25" s="78"/>
      <c r="B25" s="67" t="s">
        <v>995</v>
      </c>
      <c r="F25" s="77"/>
      <c r="G25" s="68"/>
      <c r="I25" s="78"/>
      <c r="J25" s="67" t="s">
        <v>930</v>
      </c>
      <c r="M25" s="77"/>
      <c r="N25" s="68"/>
      <c r="P25" s="78"/>
      <c r="Q25" s="67" t="s">
        <v>930</v>
      </c>
      <c r="R25" s="67" t="s">
        <v>996</v>
      </c>
      <c r="T25" s="77"/>
      <c r="U25" s="68"/>
      <c r="W25" s="69"/>
      <c r="X25" s="67" t="s">
        <v>997</v>
      </c>
      <c r="AA25" s="77"/>
      <c r="AB25" s="68"/>
      <c r="AD25" s="78"/>
      <c r="AE25" s="67" t="s">
        <v>926</v>
      </c>
      <c r="AH25" s="77"/>
      <c r="AI25" s="68"/>
      <c r="AK25" s="78"/>
      <c r="AL25" s="67" t="s">
        <v>998</v>
      </c>
      <c r="AP25" s="68"/>
      <c r="AR25" s="1828">
        <f>AR20-(0.01)</f>
        <v>-6.3399999999999928</v>
      </c>
      <c r="AS25" s="74" t="s">
        <v>701</v>
      </c>
      <c r="AT25" s="74"/>
      <c r="AU25" s="74"/>
      <c r="AV25" s="74"/>
      <c r="AW25" s="73"/>
      <c r="AY25" s="78"/>
      <c r="AZ25" s="67" t="s">
        <v>999</v>
      </c>
      <c r="BC25" s="77"/>
      <c r="BD25" s="68"/>
    </row>
    <row r="26" spans="1:56" ht="13" thickBot="1" x14ac:dyDescent="0.2">
      <c r="A26" s="76"/>
      <c r="B26" s="71"/>
      <c r="C26" s="71"/>
      <c r="D26" s="71"/>
      <c r="E26" s="71"/>
      <c r="F26" s="71"/>
      <c r="G26" s="70"/>
      <c r="I26" s="76"/>
      <c r="J26" s="71"/>
      <c r="K26" s="71"/>
      <c r="L26" s="71"/>
      <c r="M26" s="71"/>
      <c r="N26" s="70"/>
      <c r="P26" s="76"/>
      <c r="Q26" s="71"/>
      <c r="R26" s="71"/>
      <c r="S26" s="71"/>
      <c r="T26" s="71"/>
      <c r="U26" s="70"/>
      <c r="W26" s="69"/>
      <c r="X26" s="67" t="s">
        <v>1000</v>
      </c>
      <c r="AA26" s="77"/>
      <c r="AB26" s="68"/>
      <c r="AD26" s="78"/>
      <c r="AE26" s="67" t="s">
        <v>930</v>
      </c>
      <c r="AH26" s="77"/>
      <c r="AI26" s="68"/>
      <c r="AK26" s="76"/>
      <c r="AL26" s="71"/>
      <c r="AM26" s="71"/>
      <c r="AN26" s="71"/>
      <c r="AO26" s="71"/>
      <c r="AP26" s="70"/>
      <c r="AR26" s="69"/>
      <c r="AS26" s="67" t="s">
        <v>926</v>
      </c>
      <c r="AV26" s="77"/>
      <c r="AW26" s="68"/>
      <c r="AY26" s="78"/>
      <c r="AZ26" s="67" t="s">
        <v>1001</v>
      </c>
      <c r="BD26" s="68"/>
    </row>
    <row r="27" spans="1:56" ht="13" thickBot="1" x14ac:dyDescent="0.2">
      <c r="W27" s="69"/>
      <c r="X27" s="67" t="s">
        <v>1002</v>
      </c>
      <c r="AA27" s="77"/>
      <c r="AB27" s="68"/>
      <c r="AD27" s="76"/>
      <c r="AE27" s="71"/>
      <c r="AF27" s="71"/>
      <c r="AG27" s="71"/>
      <c r="AH27" s="71"/>
      <c r="AI27" s="70"/>
      <c r="AR27" s="69"/>
      <c r="AS27" s="67" t="s">
        <v>930</v>
      </c>
      <c r="AV27" s="77"/>
      <c r="AW27" s="68"/>
      <c r="AY27" s="76"/>
      <c r="AZ27" s="71"/>
      <c r="BA27" s="71"/>
      <c r="BB27" s="71"/>
      <c r="BC27" s="71"/>
      <c r="BD27" s="70"/>
    </row>
    <row r="28" spans="1:56" ht="13" thickBot="1" x14ac:dyDescent="0.2">
      <c r="A28" s="137">
        <f>A20-(0.01)</f>
        <v>-6.0399999999999991</v>
      </c>
      <c r="B28" s="74" t="s">
        <v>1003</v>
      </c>
      <c r="C28" s="74"/>
      <c r="D28" s="74"/>
      <c r="E28" s="74"/>
      <c r="F28" s="74"/>
      <c r="G28" s="73"/>
      <c r="I28" s="1828">
        <f>I21-(0.01)</f>
        <v>-6.0899999999999981</v>
      </c>
      <c r="J28" s="74" t="s">
        <v>1004</v>
      </c>
      <c r="K28" s="74"/>
      <c r="L28" s="74"/>
      <c r="M28" s="74"/>
      <c r="N28" s="73"/>
      <c r="P28" s="1828">
        <f>P22-(0.01)</f>
        <v>-6.1299999999999972</v>
      </c>
      <c r="Q28" s="74" t="s">
        <v>1005</v>
      </c>
      <c r="R28" s="74"/>
      <c r="S28" s="74"/>
      <c r="T28" s="74"/>
      <c r="U28" s="73"/>
      <c r="W28" s="69"/>
      <c r="X28" s="67" t="s">
        <v>1006</v>
      </c>
      <c r="AA28" s="77"/>
      <c r="AB28" s="68"/>
      <c r="AK28" s="1828">
        <f>AK15-(0.01)</f>
        <v>-6.279999999999994</v>
      </c>
      <c r="AL28" s="74" t="s">
        <v>740</v>
      </c>
      <c r="AM28" s="74"/>
      <c r="AN28" s="74"/>
      <c r="AO28" s="74"/>
      <c r="AP28" s="73"/>
      <c r="AR28" s="72"/>
      <c r="AS28" s="71"/>
      <c r="AT28" s="71"/>
      <c r="AU28" s="71"/>
      <c r="AV28" s="71"/>
      <c r="AW28" s="70"/>
    </row>
    <row r="29" spans="1:56" ht="13" thickBot="1" x14ac:dyDescent="0.2">
      <c r="A29" s="78"/>
      <c r="B29" s="67" t="s">
        <v>1007</v>
      </c>
      <c r="G29" s="68"/>
      <c r="I29" s="78"/>
      <c r="J29" s="67" t="s">
        <v>679</v>
      </c>
      <c r="N29" s="68"/>
      <c r="P29" s="78"/>
      <c r="Q29" s="67" t="s">
        <v>1008</v>
      </c>
      <c r="U29" s="68"/>
      <c r="W29" s="69"/>
      <c r="X29" s="67" t="s">
        <v>1009</v>
      </c>
      <c r="AA29" s="77"/>
      <c r="AB29" s="68"/>
      <c r="AD29" s="1828">
        <f>AD23-(0.01)</f>
        <v>-6.2299999999999951</v>
      </c>
      <c r="AE29" s="74" t="s">
        <v>1010</v>
      </c>
      <c r="AF29" s="74"/>
      <c r="AG29" s="74"/>
      <c r="AH29" s="74"/>
      <c r="AI29" s="73"/>
      <c r="AK29" s="78"/>
      <c r="AL29" s="67" t="s">
        <v>926</v>
      </c>
      <c r="AO29" s="77"/>
      <c r="AP29" s="68"/>
    </row>
    <row r="30" spans="1:56" ht="13" thickBot="1" x14ac:dyDescent="0.2">
      <c r="A30" s="78"/>
      <c r="G30" s="68"/>
      <c r="I30" s="78"/>
      <c r="J30" s="67" t="s">
        <v>1011</v>
      </c>
      <c r="N30" s="68"/>
      <c r="P30" s="78"/>
      <c r="Q30" s="67" t="s">
        <v>926</v>
      </c>
      <c r="T30" s="77"/>
      <c r="U30" s="68"/>
      <c r="W30" s="69"/>
      <c r="X30" s="67" t="s">
        <v>1012</v>
      </c>
      <c r="AA30" s="77"/>
      <c r="AB30" s="68"/>
      <c r="AD30" s="78"/>
      <c r="AE30" s="67" t="s">
        <v>1013</v>
      </c>
      <c r="AI30" s="68"/>
      <c r="AK30" s="78"/>
      <c r="AL30" s="67" t="s">
        <v>930</v>
      </c>
      <c r="AO30" s="77"/>
      <c r="AP30" s="68"/>
      <c r="AR30" s="1828">
        <f>AR25-(0.01)</f>
        <v>-6.3499999999999925</v>
      </c>
      <c r="AS30" s="74" t="s">
        <v>702</v>
      </c>
      <c r="AT30" s="74"/>
      <c r="AU30" s="74"/>
      <c r="AV30" s="74"/>
      <c r="AW30" s="73"/>
    </row>
    <row r="31" spans="1:56" ht="13" thickBot="1" x14ac:dyDescent="0.2">
      <c r="A31" s="78"/>
      <c r="B31" s="67" t="s">
        <v>926</v>
      </c>
      <c r="F31" s="77"/>
      <c r="G31" s="68"/>
      <c r="I31" s="78"/>
      <c r="J31" s="2395" t="s">
        <v>1014</v>
      </c>
      <c r="K31" s="2395"/>
      <c r="L31" s="2395"/>
      <c r="M31" s="2395"/>
      <c r="N31" s="2396"/>
      <c r="P31" s="78"/>
      <c r="Q31" s="67" t="s">
        <v>930</v>
      </c>
      <c r="T31" s="77"/>
      <c r="U31" s="68"/>
      <c r="W31" s="69"/>
      <c r="X31" s="67" t="s">
        <v>1015</v>
      </c>
      <c r="AA31" s="77"/>
      <c r="AB31" s="68"/>
      <c r="AD31" s="78"/>
      <c r="AE31" s="67" t="s">
        <v>1016</v>
      </c>
      <c r="AI31" s="68"/>
      <c r="AK31" s="76"/>
      <c r="AL31" s="71"/>
      <c r="AM31" s="71"/>
      <c r="AN31" s="71"/>
      <c r="AO31" s="71"/>
      <c r="AP31" s="70"/>
      <c r="AR31" s="69"/>
      <c r="AS31" s="67" t="s">
        <v>926</v>
      </c>
      <c r="AV31" s="77"/>
      <c r="AW31" s="68"/>
    </row>
    <row r="32" spans="1:56" ht="13" thickBot="1" x14ac:dyDescent="0.2">
      <c r="A32" s="78"/>
      <c r="B32" s="67" t="s">
        <v>930</v>
      </c>
      <c r="F32" s="77"/>
      <c r="G32" s="68"/>
      <c r="I32" s="78"/>
      <c r="J32" s="2395" t="s">
        <v>1014</v>
      </c>
      <c r="K32" s="2395"/>
      <c r="L32" s="2395"/>
      <c r="M32" s="2395"/>
      <c r="N32" s="2396"/>
      <c r="P32" s="76"/>
      <c r="Q32" s="71"/>
      <c r="R32" s="71"/>
      <c r="S32" s="71"/>
      <c r="T32" s="71"/>
      <c r="U32" s="70"/>
      <c r="W32" s="72"/>
      <c r="X32" s="71"/>
      <c r="Y32" s="71"/>
      <c r="Z32" s="71"/>
      <c r="AA32" s="71"/>
      <c r="AB32" s="70"/>
      <c r="AD32" s="78"/>
      <c r="AE32" s="67" t="s">
        <v>1017</v>
      </c>
      <c r="AI32" s="68"/>
      <c r="AR32" s="69"/>
      <c r="AS32" s="67" t="s">
        <v>930</v>
      </c>
      <c r="AV32" s="77"/>
      <c r="AW32" s="68"/>
    </row>
    <row r="33" spans="1:49" ht="13" thickBot="1" x14ac:dyDescent="0.2">
      <c r="A33" s="76"/>
      <c r="B33" s="71"/>
      <c r="C33" s="71"/>
      <c r="D33" s="71"/>
      <c r="E33" s="71"/>
      <c r="F33" s="71"/>
      <c r="G33" s="70"/>
      <c r="I33" s="78"/>
      <c r="J33" s="2395" t="s">
        <v>1014</v>
      </c>
      <c r="K33" s="2395"/>
      <c r="L33" s="2395"/>
      <c r="M33" s="2395"/>
      <c r="N33" s="2396"/>
      <c r="AD33" s="78"/>
      <c r="AE33" s="67" t="s">
        <v>926</v>
      </c>
      <c r="AH33" s="77"/>
      <c r="AI33" s="68"/>
      <c r="AK33" s="1828">
        <f>AK28-(0.01)</f>
        <v>-6.2899999999999938</v>
      </c>
      <c r="AL33" s="74" t="s">
        <v>1018</v>
      </c>
      <c r="AM33" s="74"/>
      <c r="AN33" s="74"/>
      <c r="AO33" s="74"/>
      <c r="AP33" s="73"/>
      <c r="AR33" s="72"/>
      <c r="AS33" s="71"/>
      <c r="AT33" s="71"/>
      <c r="AU33" s="71"/>
      <c r="AV33" s="71"/>
      <c r="AW33" s="70"/>
    </row>
    <row r="34" spans="1:49" ht="13" thickBot="1" x14ac:dyDescent="0.2">
      <c r="I34" s="76"/>
      <c r="J34" s="71"/>
      <c r="K34" s="71"/>
      <c r="L34" s="71"/>
      <c r="M34" s="71"/>
      <c r="N34" s="70"/>
      <c r="P34" s="1828">
        <f>P28-(0.01)</f>
        <v>-6.139999999999997</v>
      </c>
      <c r="Q34" s="74" t="s">
        <v>1019</v>
      </c>
      <c r="R34" s="74"/>
      <c r="S34" s="74"/>
      <c r="T34" s="74"/>
      <c r="U34" s="73"/>
      <c r="W34" s="1828">
        <f>W19-(0.01)</f>
        <v>-6.1799999999999962</v>
      </c>
      <c r="X34" s="74" t="s">
        <v>1020</v>
      </c>
      <c r="Y34" s="74"/>
      <c r="Z34" s="74"/>
      <c r="AA34" s="74"/>
      <c r="AB34" s="73"/>
      <c r="AD34" s="78"/>
      <c r="AE34" s="67" t="s">
        <v>930</v>
      </c>
      <c r="AH34" s="77"/>
      <c r="AI34" s="68"/>
      <c r="AK34" s="78"/>
      <c r="AL34" s="67" t="s">
        <v>1021</v>
      </c>
      <c r="AP34" s="68"/>
    </row>
    <row r="35" spans="1:49" ht="13" thickBot="1" x14ac:dyDescent="0.2">
      <c r="A35" s="1828">
        <f>A28-(0.01)</f>
        <v>-6.0499999999999989</v>
      </c>
      <c r="B35" s="74" t="s">
        <v>1022</v>
      </c>
      <c r="C35" s="74"/>
      <c r="D35" s="74"/>
      <c r="E35" s="74"/>
      <c r="F35" s="74"/>
      <c r="G35" s="73"/>
      <c r="P35" s="78"/>
      <c r="Q35" s="67" t="s">
        <v>1023</v>
      </c>
      <c r="U35" s="68"/>
      <c r="W35" s="69"/>
      <c r="X35" s="67" t="s">
        <v>1024</v>
      </c>
      <c r="AB35" s="68"/>
      <c r="AD35" s="78"/>
      <c r="AI35" s="68"/>
      <c r="AK35" s="78"/>
      <c r="AL35" s="67" t="s">
        <v>1025</v>
      </c>
      <c r="AP35" s="68"/>
      <c r="AR35" s="1828">
        <f>AR30-(0.01)</f>
        <v>-6.3599999999999923</v>
      </c>
      <c r="AS35" s="74" t="s">
        <v>1026</v>
      </c>
      <c r="AT35" s="74"/>
      <c r="AU35" s="74"/>
      <c r="AV35" s="74"/>
      <c r="AW35" s="73"/>
    </row>
    <row r="36" spans="1:49" ht="13" thickBot="1" x14ac:dyDescent="0.2">
      <c r="A36" s="78"/>
      <c r="G36" s="68"/>
      <c r="P36" s="78"/>
      <c r="Q36" s="67" t="s">
        <v>1027</v>
      </c>
      <c r="U36" s="68"/>
      <c r="W36" s="69"/>
      <c r="AB36" s="68"/>
      <c r="AD36" s="78"/>
      <c r="AE36" s="67" t="s">
        <v>1028</v>
      </c>
      <c r="AI36" s="68"/>
      <c r="AK36" s="78"/>
      <c r="AL36" s="67" t="s">
        <v>1029</v>
      </c>
      <c r="AO36" s="77"/>
      <c r="AP36" s="68"/>
      <c r="AR36" s="69"/>
      <c r="AS36" s="67" t="s">
        <v>926</v>
      </c>
      <c r="AV36" s="77"/>
      <c r="AW36" s="68"/>
    </row>
    <row r="37" spans="1:49" ht="13" thickBot="1" x14ac:dyDescent="0.2">
      <c r="A37" s="78"/>
      <c r="B37" s="67" t="s">
        <v>1030</v>
      </c>
      <c r="F37" s="77"/>
      <c r="G37" s="68"/>
      <c r="P37" s="78"/>
      <c r="Q37" s="67" t="s">
        <v>926</v>
      </c>
      <c r="T37" s="77"/>
      <c r="U37" s="68"/>
      <c r="W37" s="69"/>
      <c r="X37" s="67" t="s">
        <v>942</v>
      </c>
      <c r="AA37" s="77"/>
      <c r="AB37" s="68"/>
      <c r="AD37" s="78"/>
      <c r="AE37" s="67" t="s">
        <v>1031</v>
      </c>
      <c r="AI37" s="68"/>
      <c r="AK37" s="78"/>
      <c r="AL37" s="67" t="s">
        <v>1032</v>
      </c>
      <c r="AO37" s="77"/>
      <c r="AP37" s="68"/>
      <c r="AR37" s="69"/>
      <c r="AS37" s="67" t="s">
        <v>930</v>
      </c>
      <c r="AV37" s="77"/>
      <c r="AW37" s="68"/>
    </row>
    <row r="38" spans="1:49" ht="13" thickBot="1" x14ac:dyDescent="0.2">
      <c r="A38" s="78"/>
      <c r="B38" s="67" t="s">
        <v>1033</v>
      </c>
      <c r="F38" s="77"/>
      <c r="G38" s="68"/>
      <c r="P38" s="78"/>
      <c r="Q38" s="67" t="s">
        <v>930</v>
      </c>
      <c r="T38" s="77"/>
      <c r="U38" s="68"/>
      <c r="W38" s="69"/>
      <c r="X38" s="67" t="s">
        <v>1034</v>
      </c>
      <c r="AB38" s="68"/>
      <c r="AD38" s="76"/>
      <c r="AE38" s="71"/>
      <c r="AF38" s="71"/>
      <c r="AG38" s="71"/>
      <c r="AH38" s="71"/>
      <c r="AI38" s="70"/>
      <c r="AK38" s="78"/>
      <c r="AL38" s="67" t="s">
        <v>1035</v>
      </c>
      <c r="AO38" s="77"/>
      <c r="AP38" s="68"/>
      <c r="AR38" s="72"/>
      <c r="AS38" s="71"/>
      <c r="AT38" s="71"/>
      <c r="AU38" s="71"/>
      <c r="AV38" s="71"/>
      <c r="AW38" s="70"/>
    </row>
    <row r="39" spans="1:49" ht="13" thickBot="1" x14ac:dyDescent="0.2">
      <c r="A39" s="76"/>
      <c r="B39" s="71"/>
      <c r="C39" s="71"/>
      <c r="D39" s="71"/>
      <c r="E39" s="71"/>
      <c r="F39" s="71"/>
      <c r="G39" s="70"/>
      <c r="P39" s="76"/>
      <c r="Q39" s="71"/>
      <c r="R39" s="71"/>
      <c r="S39" s="71"/>
      <c r="T39" s="71"/>
      <c r="U39" s="70"/>
      <c r="W39" s="69"/>
      <c r="X39" s="67" t="s">
        <v>1036</v>
      </c>
      <c r="AB39" s="68"/>
      <c r="AK39" s="78"/>
      <c r="AL39" s="67" t="s">
        <v>1037</v>
      </c>
      <c r="AO39" s="77"/>
      <c r="AP39" s="68"/>
    </row>
    <row r="40" spans="1:49" ht="13" thickBot="1" x14ac:dyDescent="0.2">
      <c r="W40" s="69" t="s">
        <v>1038</v>
      </c>
      <c r="AB40" s="68"/>
      <c r="AD40" s="1828">
        <f>AD29-(0.01)</f>
        <v>-6.2399999999999949</v>
      </c>
      <c r="AE40" s="74" t="s">
        <v>1039</v>
      </c>
      <c r="AF40" s="74"/>
      <c r="AG40" s="74"/>
      <c r="AH40" s="74"/>
      <c r="AI40" s="73"/>
      <c r="AK40" s="78"/>
      <c r="AL40" s="67" t="s">
        <v>1040</v>
      </c>
      <c r="AO40" s="77"/>
      <c r="AP40" s="68"/>
      <c r="AR40" s="1828">
        <f>AR35-(0.01)</f>
        <v>-6.3699999999999921</v>
      </c>
      <c r="AS40" s="74" t="s">
        <v>704</v>
      </c>
      <c r="AT40" s="74"/>
      <c r="AU40" s="74"/>
      <c r="AV40" s="74"/>
      <c r="AW40" s="73"/>
    </row>
    <row r="41" spans="1:49" ht="13" thickBot="1" x14ac:dyDescent="0.2">
      <c r="W41" s="72"/>
      <c r="X41" s="71"/>
      <c r="Y41" s="71"/>
      <c r="Z41" s="71"/>
      <c r="AA41" s="71"/>
      <c r="AB41" s="70"/>
      <c r="AD41" s="78"/>
      <c r="AE41" s="67" t="s">
        <v>1041</v>
      </c>
      <c r="AI41" s="68"/>
      <c r="AK41" s="78"/>
      <c r="AL41" s="67" t="s">
        <v>1037</v>
      </c>
      <c r="AO41" s="77"/>
      <c r="AP41" s="68"/>
      <c r="AR41" s="69"/>
      <c r="AS41" s="67" t="s">
        <v>926</v>
      </c>
      <c r="AV41" s="77"/>
      <c r="AW41" s="68"/>
    </row>
    <row r="42" spans="1:49" ht="13" thickBot="1" x14ac:dyDescent="0.2">
      <c r="AD42" s="78"/>
      <c r="AE42" s="67" t="s">
        <v>926</v>
      </c>
      <c r="AH42" s="77"/>
      <c r="AI42" s="68"/>
      <c r="AK42" s="78"/>
      <c r="AL42" s="67" t="s">
        <v>1042</v>
      </c>
      <c r="AO42" s="77"/>
      <c r="AP42" s="68"/>
      <c r="AR42" s="69"/>
      <c r="AS42" s="67" t="s">
        <v>930</v>
      </c>
      <c r="AV42" s="77"/>
      <c r="AW42" s="68"/>
    </row>
    <row r="43" spans="1:49" ht="13" thickBot="1" x14ac:dyDescent="0.2">
      <c r="AD43" s="78"/>
      <c r="AE43" s="67" t="s">
        <v>930</v>
      </c>
      <c r="AH43" s="77"/>
      <c r="AI43" s="68"/>
      <c r="AK43" s="78"/>
      <c r="AL43" s="67" t="s">
        <v>1043</v>
      </c>
      <c r="AO43" s="77"/>
      <c r="AP43" s="68"/>
      <c r="AR43" s="72"/>
      <c r="AS43" s="71"/>
      <c r="AT43" s="71"/>
      <c r="AU43" s="71"/>
      <c r="AV43" s="71"/>
      <c r="AW43" s="70"/>
    </row>
    <row r="44" spans="1:49" ht="13" thickBot="1" x14ac:dyDescent="0.2">
      <c r="AD44" s="78"/>
      <c r="AI44" s="68"/>
      <c r="AK44" s="78"/>
      <c r="AL44" s="67" t="s">
        <v>1044</v>
      </c>
      <c r="AO44" s="77"/>
      <c r="AP44" s="68"/>
    </row>
    <row r="45" spans="1:49" ht="13" thickBot="1" x14ac:dyDescent="0.2">
      <c r="AD45" s="78"/>
      <c r="AE45" s="67" t="s">
        <v>1045</v>
      </c>
      <c r="AI45" s="68"/>
      <c r="AK45" s="78"/>
      <c r="AL45" s="67" t="s">
        <v>1046</v>
      </c>
      <c r="AO45" s="77"/>
      <c r="AP45" s="68"/>
      <c r="AR45" s="1828">
        <f>AR40-(0.01)</f>
        <v>-6.3799999999999919</v>
      </c>
      <c r="AS45" s="74" t="s">
        <v>1047</v>
      </c>
      <c r="AT45" s="74"/>
      <c r="AU45" s="74"/>
      <c r="AV45" s="74"/>
      <c r="AW45" s="73"/>
    </row>
    <row r="46" spans="1:49" ht="13" thickBot="1" x14ac:dyDescent="0.2">
      <c r="AD46" s="78"/>
      <c r="AE46" s="67" t="s">
        <v>1031</v>
      </c>
      <c r="AI46" s="68"/>
      <c r="AK46" s="78"/>
      <c r="AL46" s="67" t="s">
        <v>1048</v>
      </c>
      <c r="AO46" s="77"/>
      <c r="AP46" s="68"/>
      <c r="AR46" s="69"/>
      <c r="AS46" s="67" t="s">
        <v>1049</v>
      </c>
      <c r="AW46" s="68"/>
    </row>
    <row r="47" spans="1:49" ht="13" thickBot="1" x14ac:dyDescent="0.2">
      <c r="AD47" s="76"/>
      <c r="AE47" s="71"/>
      <c r="AF47" s="71"/>
      <c r="AG47" s="71"/>
      <c r="AH47" s="71"/>
      <c r="AI47" s="70"/>
      <c r="AK47" s="78"/>
      <c r="AL47" s="67" t="s">
        <v>1050</v>
      </c>
      <c r="AO47" s="77"/>
      <c r="AP47" s="68"/>
      <c r="AR47" s="69"/>
      <c r="AS47" s="67" t="s">
        <v>926</v>
      </c>
      <c r="AV47" s="77"/>
      <c r="AW47" s="68"/>
    </row>
    <row r="48" spans="1:49" ht="13" thickBot="1" x14ac:dyDescent="0.2">
      <c r="AK48" s="78"/>
      <c r="AL48" s="67" t="s">
        <v>1051</v>
      </c>
      <c r="AO48" s="77"/>
      <c r="AP48" s="68"/>
      <c r="AR48" s="69"/>
      <c r="AS48" s="67" t="s">
        <v>930</v>
      </c>
      <c r="AV48" s="77"/>
      <c r="AW48" s="68"/>
    </row>
    <row r="49" spans="37:49" ht="13" thickBot="1" x14ac:dyDescent="0.2">
      <c r="AK49" s="78"/>
      <c r="AL49" s="67" t="s">
        <v>1052</v>
      </c>
      <c r="AO49" s="77"/>
      <c r="AP49" s="68"/>
      <c r="AR49" s="72"/>
      <c r="AS49" s="71"/>
      <c r="AT49" s="71"/>
      <c r="AU49" s="71"/>
      <c r="AV49" s="71"/>
      <c r="AW49" s="70"/>
    </row>
    <row r="50" spans="37:49" ht="13" thickBot="1" x14ac:dyDescent="0.2">
      <c r="AK50" s="78"/>
      <c r="AL50" s="67" t="s">
        <v>1053</v>
      </c>
      <c r="AO50" s="77"/>
      <c r="AP50" s="68"/>
    </row>
    <row r="51" spans="37:49" ht="13" thickBot="1" x14ac:dyDescent="0.2">
      <c r="AK51" s="78"/>
      <c r="AL51" s="67" t="s">
        <v>1054</v>
      </c>
      <c r="AO51" s="77"/>
      <c r="AP51" s="68"/>
    </row>
    <row r="52" spans="37:49" ht="13" thickBot="1" x14ac:dyDescent="0.2">
      <c r="AK52" s="78"/>
      <c r="AL52" s="67" t="s">
        <v>1055</v>
      </c>
      <c r="AO52" s="77"/>
      <c r="AP52" s="68"/>
    </row>
    <row r="53" spans="37:49" ht="13" thickBot="1" x14ac:dyDescent="0.2">
      <c r="AK53" s="76"/>
      <c r="AL53" s="71"/>
      <c r="AM53" s="71"/>
      <c r="AN53" s="71"/>
      <c r="AO53" s="71"/>
      <c r="AP53" s="70"/>
    </row>
  </sheetData>
  <mergeCells count="3">
    <mergeCell ref="J32:N32"/>
    <mergeCell ref="J31:N31"/>
    <mergeCell ref="J33:N33"/>
  </mergeCells>
  <pageMargins left="0.25" right="0.25" top="0.75" bottom="0.75" header="0.3" footer="0.3"/>
  <pageSetup orientation="portrait" horizontalDpi="4294967292" verticalDpi="4294967292"/>
  <headerFooter alignWithMargins="0"/>
  <colBreaks count="3" manualBreakCount="3">
    <brk id="14" max="53" man="1"/>
    <brk id="28" max="53" man="1"/>
    <brk id="42" max="53" man="1"/>
  </colBreak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B2:B3"/>
  <sheetViews>
    <sheetView zoomScale="60" zoomScaleNormal="60" zoomScalePageLayoutView="60" workbookViewId="0">
      <selection activeCell="AM27" sqref="AM27:AN30"/>
    </sheetView>
  </sheetViews>
  <sheetFormatPr baseColWidth="10" defaultColWidth="9" defaultRowHeight="16" x14ac:dyDescent="0.2"/>
  <cols>
    <col min="1" max="1" width="9" style="2" customWidth="1"/>
    <col min="2" max="2" width="34.1640625" style="2" bestFit="1" customWidth="1"/>
    <col min="3" max="16384" width="9" style="2"/>
  </cols>
  <sheetData>
    <row r="2" spans="2:2" ht="34" x14ac:dyDescent="0.4">
      <c r="B2" s="5"/>
    </row>
    <row r="3" spans="2:2" ht="34" x14ac:dyDescent="0.4">
      <c r="B3" s="5"/>
    </row>
  </sheetData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BJ43"/>
  <sheetViews>
    <sheetView topLeftCell="K1" zoomScale="80" zoomScaleNormal="80" zoomScaleSheetLayoutView="80" zoomScalePageLayoutView="80" workbookViewId="0">
      <selection activeCell="BF3" sqref="BF3:BF11"/>
    </sheetView>
  </sheetViews>
  <sheetFormatPr baseColWidth="10" defaultColWidth="9" defaultRowHeight="16" x14ac:dyDescent="0.2"/>
  <cols>
    <col min="1" max="1" width="3.5" style="67" bestFit="1" customWidth="1"/>
    <col min="2" max="4" width="11" style="67" customWidth="1"/>
    <col min="5" max="5" width="3.6640625" style="67" customWidth="1"/>
    <col min="6" max="6" width="2.1640625" style="67" customWidth="1"/>
    <col min="7" max="7" width="2.33203125" style="6" customWidth="1"/>
    <col min="8" max="8" width="3.5" style="75" bestFit="1" customWidth="1"/>
    <col min="9" max="11" width="11" style="67" customWidth="1"/>
    <col min="12" max="12" width="3.83203125" style="67" customWidth="1"/>
    <col min="13" max="13" width="2.83203125" style="67" customWidth="1"/>
    <col min="14" max="14" width="2.33203125" style="6" customWidth="1"/>
    <col min="15" max="15" width="3.5" style="75" bestFit="1" customWidth="1"/>
    <col min="16" max="18" width="11" style="67" customWidth="1"/>
    <col min="19" max="19" width="3.5" style="67" customWidth="1"/>
    <col min="20" max="20" width="2.1640625" style="67" customWidth="1"/>
    <col min="21" max="21" width="2.33203125" style="6" customWidth="1"/>
    <col min="22" max="22" width="4.33203125" style="75" bestFit="1" customWidth="1"/>
    <col min="23" max="25" width="11" style="67" customWidth="1"/>
    <col min="26" max="26" width="3.33203125" style="67" customWidth="1"/>
    <col min="27" max="27" width="2" style="67" customWidth="1"/>
    <col min="28" max="28" width="2.33203125" style="67" customWidth="1"/>
    <col min="29" max="29" width="4.33203125" style="75" bestFit="1" customWidth="1"/>
    <col min="30" max="32" width="11" style="67" customWidth="1"/>
    <col min="33" max="33" width="3.83203125" style="67" customWidth="1"/>
    <col min="34" max="34" width="3.5" style="67" customWidth="1"/>
    <col min="35" max="35" width="1.6640625" style="67" customWidth="1"/>
    <col min="36" max="36" width="4.33203125" style="81" bestFit="1" customWidth="1"/>
    <col min="37" max="39" width="11" style="67" customWidth="1"/>
    <col min="40" max="40" width="4" style="67" customWidth="1"/>
    <col min="41" max="41" width="3.1640625" style="67" customWidth="1"/>
    <col min="42" max="42" width="1.83203125" style="67" customWidth="1"/>
    <col min="43" max="43" width="4.33203125" style="81" bestFit="1" customWidth="1"/>
    <col min="44" max="46" width="11" style="67" customWidth="1"/>
    <col min="47" max="47" width="3.6640625" style="67" customWidth="1"/>
    <col min="48" max="48" width="2.33203125" style="67" customWidth="1"/>
    <col min="49" max="49" width="2.5" style="67" customWidth="1"/>
    <col min="50" max="50" width="6.5" style="75" bestFit="1" customWidth="1"/>
    <col min="51" max="53" width="11" style="67" customWidth="1"/>
    <col min="54" max="54" width="3.5" style="67" customWidth="1"/>
    <col min="55" max="55" width="1.83203125" style="67" customWidth="1"/>
    <col min="56" max="56" width="2.1640625" style="67" customWidth="1"/>
    <col min="57" max="57" width="4.33203125" style="67" bestFit="1" customWidth="1"/>
    <col min="58" max="60" width="11" style="67" customWidth="1"/>
    <col min="61" max="61" width="3.6640625" style="67" customWidth="1"/>
    <col min="62" max="62" width="2.6640625" style="67" customWidth="1"/>
    <col min="63" max="16384" width="9" style="67"/>
  </cols>
  <sheetData>
    <row r="1" spans="1:62" ht="13" thickBot="1" x14ac:dyDescent="0.2">
      <c r="B1" s="67" t="s">
        <v>913</v>
      </c>
      <c r="G1" s="67"/>
      <c r="N1" s="67"/>
      <c r="O1" s="67"/>
      <c r="P1" s="67" t="s">
        <v>1056</v>
      </c>
      <c r="U1" s="67"/>
      <c r="AC1" s="1829" t="s">
        <v>1057</v>
      </c>
      <c r="AD1" s="74" t="s">
        <v>1058</v>
      </c>
      <c r="AE1" s="74"/>
      <c r="AF1" s="74"/>
      <c r="AG1" s="74"/>
      <c r="AH1" s="73"/>
      <c r="AJ1" s="1829" t="s">
        <v>1059</v>
      </c>
      <c r="AK1" s="74" t="s">
        <v>740</v>
      </c>
      <c r="AL1" s="74"/>
      <c r="AM1" s="74"/>
      <c r="AN1" s="74"/>
      <c r="AO1" s="73"/>
      <c r="AQ1" s="1829" t="s">
        <v>1060</v>
      </c>
      <c r="AR1" s="74" t="s">
        <v>1061</v>
      </c>
      <c r="AS1" s="74"/>
      <c r="AT1" s="74"/>
      <c r="AU1" s="74"/>
      <c r="AV1" s="73"/>
      <c r="AX1" s="1829" t="s">
        <v>1062</v>
      </c>
      <c r="AY1" s="74" t="s">
        <v>701</v>
      </c>
      <c r="AZ1" s="74"/>
      <c r="BA1" s="74"/>
      <c r="BB1" s="74"/>
      <c r="BC1" s="73"/>
      <c r="BE1" s="117">
        <f>AX33+1</f>
        <v>180</v>
      </c>
      <c r="BF1" s="74" t="s">
        <v>1063</v>
      </c>
      <c r="BG1" s="74"/>
      <c r="BH1" s="74"/>
      <c r="BI1" s="74"/>
      <c r="BJ1" s="73"/>
    </row>
    <row r="2" spans="1:62" ht="13" thickBot="1" x14ac:dyDescent="0.2">
      <c r="B2" s="67" t="s">
        <v>1064</v>
      </c>
      <c r="G2" s="67"/>
      <c r="N2" s="67"/>
      <c r="U2" s="67"/>
      <c r="AC2" s="78"/>
      <c r="AD2" s="67" t="s">
        <v>1065</v>
      </c>
      <c r="AH2" s="68"/>
      <c r="AJ2" s="80"/>
      <c r="AK2" s="67" t="s">
        <v>926</v>
      </c>
      <c r="AL2" s="67" t="s">
        <v>1066</v>
      </c>
      <c r="AN2" s="77"/>
      <c r="AO2" s="68"/>
      <c r="AQ2" s="80"/>
      <c r="AR2" s="67" t="s">
        <v>1067</v>
      </c>
      <c r="AV2" s="68"/>
      <c r="AX2" s="78"/>
      <c r="AY2" s="67" t="s">
        <v>926</v>
      </c>
      <c r="BB2" s="77"/>
      <c r="BC2" s="68"/>
      <c r="BE2" s="78"/>
      <c r="BF2" s="67" t="s">
        <v>963</v>
      </c>
      <c r="BJ2" s="68"/>
    </row>
    <row r="3" spans="1:62" ht="13" thickBot="1" x14ac:dyDescent="0.2">
      <c r="B3" s="67" t="s">
        <v>1068</v>
      </c>
      <c r="G3" s="67"/>
      <c r="N3" s="67"/>
      <c r="O3" s="1829" t="s">
        <v>1069</v>
      </c>
      <c r="P3" s="74" t="s">
        <v>1070</v>
      </c>
      <c r="Q3" s="74"/>
      <c r="R3" s="74"/>
      <c r="S3" s="74"/>
      <c r="T3" s="73"/>
      <c r="U3" s="67"/>
      <c r="V3" s="1829" t="s">
        <v>1071</v>
      </c>
      <c r="W3" s="74" t="s">
        <v>914</v>
      </c>
      <c r="X3" s="74"/>
      <c r="Y3" s="74"/>
      <c r="Z3" s="74"/>
      <c r="AA3" s="73"/>
      <c r="AC3" s="78"/>
      <c r="AD3" s="67" t="s">
        <v>926</v>
      </c>
      <c r="AG3" s="77"/>
      <c r="AH3" s="68"/>
      <c r="AJ3" s="80"/>
      <c r="AK3" s="67" t="s">
        <v>930</v>
      </c>
      <c r="AN3" s="77"/>
      <c r="AO3" s="68"/>
      <c r="AQ3" s="80"/>
      <c r="AR3" s="67" t="s">
        <v>926</v>
      </c>
      <c r="AU3" s="77"/>
      <c r="AV3" s="68"/>
      <c r="AX3" s="78"/>
      <c r="AY3" s="67" t="s">
        <v>930</v>
      </c>
      <c r="BB3" s="77"/>
      <c r="BC3" s="68"/>
      <c r="BE3" s="78"/>
      <c r="BF3" s="67" t="s">
        <v>967</v>
      </c>
      <c r="BI3" s="77"/>
      <c r="BJ3" s="68"/>
    </row>
    <row r="4" spans="1:62" ht="13" thickBot="1" x14ac:dyDescent="0.2">
      <c r="G4" s="67"/>
      <c r="N4" s="67"/>
      <c r="O4" s="78"/>
      <c r="P4" s="67" t="s">
        <v>1072</v>
      </c>
      <c r="T4" s="68"/>
      <c r="U4" s="67"/>
      <c r="V4" s="78"/>
      <c r="W4" s="67" t="s">
        <v>727</v>
      </c>
      <c r="AA4" s="68"/>
      <c r="AC4" s="78"/>
      <c r="AD4" s="67" t="s">
        <v>930</v>
      </c>
      <c r="AG4" s="77"/>
      <c r="AH4" s="68"/>
      <c r="AJ4" s="82"/>
      <c r="AK4" s="71"/>
      <c r="AL4" s="71"/>
      <c r="AM4" s="71"/>
      <c r="AN4" s="71"/>
      <c r="AO4" s="70"/>
      <c r="AQ4" s="80"/>
      <c r="AR4" s="67" t="s">
        <v>930</v>
      </c>
      <c r="AU4" s="77"/>
      <c r="AV4" s="68"/>
      <c r="AX4" s="76"/>
      <c r="AY4" s="71"/>
      <c r="AZ4" s="71"/>
      <c r="BA4" s="71"/>
      <c r="BB4" s="71"/>
      <c r="BC4" s="70"/>
      <c r="BE4" s="78"/>
      <c r="BF4" s="67" t="s">
        <v>970</v>
      </c>
      <c r="BI4" s="77"/>
      <c r="BJ4" s="68"/>
    </row>
    <row r="5" spans="1:62" ht="13" thickBot="1" x14ac:dyDescent="0.2">
      <c r="A5" s="1829" t="s">
        <v>1073</v>
      </c>
      <c r="B5" s="74" t="s">
        <v>1074</v>
      </c>
      <c r="C5" s="74"/>
      <c r="D5" s="74"/>
      <c r="E5" s="74"/>
      <c r="F5" s="73"/>
      <c r="G5" s="67"/>
      <c r="H5" s="1829" t="s">
        <v>1075</v>
      </c>
      <c r="I5" s="74" t="s">
        <v>1076</v>
      </c>
      <c r="J5" s="74"/>
      <c r="K5" s="74"/>
      <c r="L5" s="74"/>
      <c r="M5" s="73"/>
      <c r="N5" s="67"/>
      <c r="O5" s="78"/>
      <c r="P5" s="67" t="s">
        <v>926</v>
      </c>
      <c r="S5" s="77"/>
      <c r="T5" s="68"/>
      <c r="U5" s="67"/>
      <c r="V5" s="78"/>
      <c r="W5" s="67" t="s">
        <v>926</v>
      </c>
      <c r="Z5" s="77"/>
      <c r="AA5" s="68"/>
      <c r="AC5" s="76"/>
      <c r="AD5" s="71"/>
      <c r="AE5" s="71"/>
      <c r="AF5" s="71"/>
      <c r="AG5" s="71"/>
      <c r="AH5" s="70"/>
      <c r="AQ5" s="82"/>
      <c r="AR5" s="71"/>
      <c r="AS5" s="71"/>
      <c r="AT5" s="71"/>
      <c r="AU5" s="71"/>
      <c r="AV5" s="70"/>
      <c r="BE5" s="78"/>
      <c r="BF5" s="67" t="s">
        <v>973</v>
      </c>
      <c r="BI5" s="77"/>
      <c r="BJ5" s="68"/>
    </row>
    <row r="6" spans="1:62" ht="13" thickBot="1" x14ac:dyDescent="0.2">
      <c r="A6" s="69"/>
      <c r="B6" s="67" t="s">
        <v>1077</v>
      </c>
      <c r="F6" s="68"/>
      <c r="G6" s="67"/>
      <c r="H6" s="78"/>
      <c r="I6" s="67" t="s">
        <v>1078</v>
      </c>
      <c r="M6" s="68"/>
      <c r="N6" s="67"/>
      <c r="O6" s="78"/>
      <c r="P6" s="67" t="s">
        <v>930</v>
      </c>
      <c r="S6" s="77"/>
      <c r="T6" s="68"/>
      <c r="U6" s="67"/>
      <c r="V6" s="78"/>
      <c r="W6" s="67" t="s">
        <v>930</v>
      </c>
      <c r="Z6" s="77"/>
      <c r="AA6" s="68"/>
      <c r="AJ6" s="1829" t="s">
        <v>1079</v>
      </c>
      <c r="AK6" s="74" t="s">
        <v>1018</v>
      </c>
      <c r="AL6" s="74"/>
      <c r="AM6" s="74"/>
      <c r="AN6" s="74"/>
      <c r="AO6" s="73"/>
      <c r="AX6" s="1829" t="s">
        <v>1080</v>
      </c>
      <c r="AY6" s="74" t="s">
        <v>702</v>
      </c>
      <c r="AZ6" s="74"/>
      <c r="BA6" s="74"/>
      <c r="BB6" s="74"/>
      <c r="BC6" s="73"/>
      <c r="BE6" s="78"/>
      <c r="BF6" s="67" t="s">
        <v>977</v>
      </c>
      <c r="BI6" s="77"/>
      <c r="BJ6" s="68"/>
    </row>
    <row r="7" spans="1:62" ht="13" thickBot="1" x14ac:dyDescent="0.2">
      <c r="A7" s="69"/>
      <c r="B7" s="67" t="s">
        <v>1081</v>
      </c>
      <c r="F7" s="68"/>
      <c r="G7" s="67"/>
      <c r="H7" s="78"/>
      <c r="M7" s="68"/>
      <c r="N7" s="67"/>
      <c r="O7" s="76"/>
      <c r="P7" s="71"/>
      <c r="Q7" s="71"/>
      <c r="R7" s="71"/>
      <c r="S7" s="71"/>
      <c r="T7" s="70"/>
      <c r="U7" s="67"/>
      <c r="V7" s="76"/>
      <c r="W7" s="71"/>
      <c r="X7" s="71"/>
      <c r="Y7" s="71"/>
      <c r="Z7" s="71"/>
      <c r="AA7" s="70"/>
      <c r="AC7" s="124" t="s">
        <v>1082</v>
      </c>
      <c r="AD7" s="74" t="s">
        <v>1083</v>
      </c>
      <c r="AE7" s="74"/>
      <c r="AF7" s="74"/>
      <c r="AG7" s="74"/>
      <c r="AH7" s="73"/>
      <c r="AJ7" s="80"/>
      <c r="AK7" s="67" t="s">
        <v>1021</v>
      </c>
      <c r="AO7" s="68"/>
      <c r="AQ7" s="1829" t="s">
        <v>1084</v>
      </c>
      <c r="AR7" s="74" t="s">
        <v>1085</v>
      </c>
      <c r="AS7" s="74"/>
      <c r="AT7" s="74"/>
      <c r="AU7" s="74"/>
      <c r="AV7" s="73"/>
      <c r="AX7" s="78"/>
      <c r="AY7" s="67" t="s">
        <v>926</v>
      </c>
      <c r="BB7" s="77"/>
      <c r="BC7" s="68"/>
      <c r="BE7" s="78"/>
      <c r="BF7" s="67" t="s">
        <v>981</v>
      </c>
      <c r="BI7" s="77"/>
      <c r="BJ7" s="68"/>
    </row>
    <row r="8" spans="1:62" ht="13" thickBot="1" x14ac:dyDescent="0.2">
      <c r="A8" s="69"/>
      <c r="B8" s="67" t="s">
        <v>1086</v>
      </c>
      <c r="F8" s="68"/>
      <c r="G8" s="67"/>
      <c r="H8" s="78"/>
      <c r="I8" s="67" t="s">
        <v>926</v>
      </c>
      <c r="L8" s="77"/>
      <c r="M8" s="68"/>
      <c r="N8" s="67"/>
      <c r="U8" s="67"/>
      <c r="AC8" s="78"/>
      <c r="AD8" s="67" t="s">
        <v>1087</v>
      </c>
      <c r="AH8" s="68"/>
      <c r="AJ8" s="80"/>
      <c r="AK8" s="67" t="s">
        <v>1025</v>
      </c>
      <c r="AO8" s="68"/>
      <c r="AQ8" s="80"/>
      <c r="AR8" s="67" t="s">
        <v>1088</v>
      </c>
      <c r="AT8" s="127"/>
      <c r="AV8" s="68"/>
      <c r="AX8" s="78"/>
      <c r="AY8" s="67" t="s">
        <v>930</v>
      </c>
      <c r="BB8" s="77"/>
      <c r="BC8" s="68"/>
      <c r="BE8" s="78"/>
      <c r="BF8" s="67" t="s">
        <v>986</v>
      </c>
      <c r="BI8" s="77"/>
      <c r="BJ8" s="68"/>
    </row>
    <row r="9" spans="1:62" ht="13" thickBot="1" x14ac:dyDescent="0.2">
      <c r="A9" s="69"/>
      <c r="B9" s="67" t="s">
        <v>936</v>
      </c>
      <c r="E9" s="77"/>
      <c r="F9" s="68"/>
      <c r="G9" s="67"/>
      <c r="H9" s="78"/>
      <c r="I9" s="67" t="s">
        <v>930</v>
      </c>
      <c r="L9" s="77"/>
      <c r="M9" s="68"/>
      <c r="N9" s="67"/>
      <c r="O9" s="1829" t="s">
        <v>1089</v>
      </c>
      <c r="P9" s="74" t="s">
        <v>1090</v>
      </c>
      <c r="Q9" s="74"/>
      <c r="R9" s="74"/>
      <c r="S9" s="74"/>
      <c r="T9" s="73"/>
      <c r="U9" s="67"/>
      <c r="V9" s="1829" t="s">
        <v>1091</v>
      </c>
      <c r="W9" s="74" t="s">
        <v>939</v>
      </c>
      <c r="X9" s="74"/>
      <c r="Y9" s="74"/>
      <c r="Z9" s="74"/>
      <c r="AA9" s="73"/>
      <c r="AC9" s="78"/>
      <c r="AD9" s="67" t="s">
        <v>1087</v>
      </c>
      <c r="AH9" s="68"/>
      <c r="AJ9" s="80"/>
      <c r="AK9" s="1830" t="s">
        <v>1092</v>
      </c>
      <c r="AN9" s="77"/>
      <c r="AO9" s="68"/>
      <c r="AQ9" s="82"/>
      <c r="AR9" s="71"/>
      <c r="AS9" s="71"/>
      <c r="AT9" s="71"/>
      <c r="AU9" s="71"/>
      <c r="AV9" s="70"/>
      <c r="AX9" s="76"/>
      <c r="AY9" s="71"/>
      <c r="AZ9" s="71"/>
      <c r="BA9" s="71"/>
      <c r="BB9" s="71"/>
      <c r="BC9" s="70"/>
      <c r="BE9" s="78"/>
      <c r="BF9" s="67" t="s">
        <v>990</v>
      </c>
      <c r="BI9" s="77"/>
      <c r="BJ9" s="68"/>
    </row>
    <row r="10" spans="1:62" ht="13" thickBot="1" x14ac:dyDescent="0.2">
      <c r="A10" s="69"/>
      <c r="B10" s="67" t="s">
        <v>938</v>
      </c>
      <c r="E10" s="77"/>
      <c r="F10" s="68"/>
      <c r="G10" s="67"/>
      <c r="H10" s="76"/>
      <c r="I10" s="71"/>
      <c r="J10" s="71"/>
      <c r="K10" s="71"/>
      <c r="L10" s="71"/>
      <c r="M10" s="70"/>
      <c r="N10" s="67"/>
      <c r="O10" s="78"/>
      <c r="P10" s="67" t="s">
        <v>1093</v>
      </c>
      <c r="T10" s="68"/>
      <c r="U10" s="67"/>
      <c r="V10" s="78"/>
      <c r="W10" s="67" t="s">
        <v>945</v>
      </c>
      <c r="AA10" s="68"/>
      <c r="AC10" s="78"/>
      <c r="AD10" s="67" t="s">
        <v>1087</v>
      </c>
      <c r="AH10" s="68"/>
      <c r="AJ10" s="80"/>
      <c r="AK10" s="1830" t="s">
        <v>1094</v>
      </c>
      <c r="AN10" s="77"/>
      <c r="AO10" s="68"/>
      <c r="BE10" s="78"/>
      <c r="BF10" s="67" t="s">
        <v>994</v>
      </c>
      <c r="BI10" s="77"/>
      <c r="BJ10" s="68"/>
    </row>
    <row r="11" spans="1:62" ht="13" thickBot="1" x14ac:dyDescent="0.2">
      <c r="A11" s="69"/>
      <c r="B11" s="67" t="s">
        <v>1095</v>
      </c>
      <c r="E11" s="77"/>
      <c r="F11" s="68"/>
      <c r="G11" s="67"/>
      <c r="N11" s="67"/>
      <c r="O11" s="78"/>
      <c r="P11" s="67" t="s">
        <v>926</v>
      </c>
      <c r="S11" s="77"/>
      <c r="T11" s="68"/>
      <c r="U11" s="67"/>
      <c r="V11" s="78"/>
      <c r="W11" s="67" t="s">
        <v>1096</v>
      </c>
      <c r="AA11" s="68"/>
      <c r="AC11" s="76"/>
      <c r="AD11" s="71"/>
      <c r="AE11" s="71"/>
      <c r="AF11" s="71"/>
      <c r="AG11" s="71"/>
      <c r="AH11" s="70"/>
      <c r="AJ11" s="80"/>
      <c r="AK11" s="1830" t="s">
        <v>1097</v>
      </c>
      <c r="AN11" s="77"/>
      <c r="AO11" s="68"/>
      <c r="AQ11" s="79" t="s">
        <v>1098</v>
      </c>
      <c r="AR11" s="74" t="s">
        <v>1099</v>
      </c>
      <c r="AS11" s="74"/>
      <c r="AT11" s="74"/>
      <c r="AU11" s="74"/>
      <c r="AV11" s="73"/>
      <c r="AX11" s="1829" t="s">
        <v>1100</v>
      </c>
      <c r="AY11" s="74" t="s">
        <v>1026</v>
      </c>
      <c r="AZ11" s="74"/>
      <c r="BA11" s="74"/>
      <c r="BB11" s="74"/>
      <c r="BC11" s="73"/>
      <c r="BE11" s="78"/>
      <c r="BF11" s="67" t="s">
        <v>999</v>
      </c>
      <c r="BI11" s="77"/>
      <c r="BJ11" s="68"/>
    </row>
    <row r="12" spans="1:62" ht="13" thickBot="1" x14ac:dyDescent="0.2">
      <c r="A12" s="72"/>
      <c r="B12" s="71"/>
      <c r="C12" s="71"/>
      <c r="D12" s="71"/>
      <c r="E12" s="71"/>
      <c r="F12" s="70"/>
      <c r="G12" s="67"/>
      <c r="H12" s="1829" t="s">
        <v>1101</v>
      </c>
      <c r="I12" s="74" t="s">
        <v>1102</v>
      </c>
      <c r="J12" s="74"/>
      <c r="K12" s="74"/>
      <c r="L12" s="74"/>
      <c r="M12" s="73"/>
      <c r="N12" s="67"/>
      <c r="O12" s="78"/>
      <c r="P12" s="67" t="s">
        <v>930</v>
      </c>
      <c r="S12" s="77"/>
      <c r="T12" s="68"/>
      <c r="U12" s="67"/>
      <c r="V12" s="78"/>
      <c r="W12" s="67" t="s">
        <v>926</v>
      </c>
      <c r="Z12" s="77"/>
      <c r="AA12" s="68"/>
      <c r="AJ12" s="80"/>
      <c r="AK12" s="1830" t="s">
        <v>1103</v>
      </c>
      <c r="AN12" s="77"/>
      <c r="AO12" s="68"/>
      <c r="AQ12" s="80"/>
      <c r="AR12" s="67" t="s">
        <v>1104</v>
      </c>
      <c r="AV12" s="68"/>
      <c r="AX12" s="78"/>
      <c r="AY12" s="67" t="s">
        <v>926</v>
      </c>
      <c r="BB12" s="77"/>
      <c r="BC12" s="68"/>
      <c r="BE12" s="78"/>
      <c r="BF12" s="67" t="s">
        <v>1001</v>
      </c>
      <c r="BJ12" s="68"/>
    </row>
    <row r="13" spans="1:62" ht="14.25" customHeight="1" thickBot="1" x14ac:dyDescent="0.25">
      <c r="H13" s="78"/>
      <c r="I13" s="67" t="s">
        <v>1105</v>
      </c>
      <c r="M13" s="68"/>
      <c r="O13" s="76"/>
      <c r="P13" s="71"/>
      <c r="Q13" s="71"/>
      <c r="R13" s="71"/>
      <c r="S13" s="71"/>
      <c r="T13" s="70"/>
      <c r="V13" s="78"/>
      <c r="W13" s="67" t="s">
        <v>930</v>
      </c>
      <c r="Z13" s="77"/>
      <c r="AA13" s="68"/>
      <c r="AC13" s="1829" t="s">
        <v>1106</v>
      </c>
      <c r="AD13" s="74" t="s">
        <v>1107</v>
      </c>
      <c r="AE13" s="74"/>
      <c r="AF13" s="74"/>
      <c r="AG13" s="74"/>
      <c r="AH13" s="73"/>
      <c r="AJ13" s="80"/>
      <c r="AK13" s="1830" t="s">
        <v>1108</v>
      </c>
      <c r="AN13" s="77"/>
      <c r="AO13" s="68"/>
      <c r="AQ13" s="80"/>
      <c r="AR13" s="67" t="s">
        <v>1031</v>
      </c>
      <c r="AV13" s="68"/>
      <c r="AX13" s="78"/>
      <c r="AY13" s="67" t="s">
        <v>930</v>
      </c>
      <c r="BB13" s="77"/>
      <c r="BC13" s="68"/>
      <c r="BE13" s="76"/>
      <c r="BF13" s="71"/>
      <c r="BG13" s="71"/>
      <c r="BH13" s="71"/>
      <c r="BI13" s="71"/>
      <c r="BJ13" s="70"/>
    </row>
    <row r="14" spans="1:62" ht="13" thickBot="1" x14ac:dyDescent="0.2">
      <c r="A14" s="1829" t="s">
        <v>1109</v>
      </c>
      <c r="B14" s="74" t="s">
        <v>1110</v>
      </c>
      <c r="C14" s="74"/>
      <c r="D14" s="74"/>
      <c r="E14" s="74"/>
      <c r="F14" s="73"/>
      <c r="G14" s="67"/>
      <c r="H14" s="78"/>
      <c r="I14" s="67" t="s">
        <v>1111</v>
      </c>
      <c r="M14" s="68"/>
      <c r="N14" s="67"/>
      <c r="U14" s="67"/>
      <c r="V14" s="76"/>
      <c r="W14" s="71"/>
      <c r="X14" s="71"/>
      <c r="Y14" s="71"/>
      <c r="Z14" s="71"/>
      <c r="AA14" s="70"/>
      <c r="AC14" s="78"/>
      <c r="AD14" s="67" t="s">
        <v>1112</v>
      </c>
      <c r="AH14" s="68"/>
      <c r="AJ14" s="80"/>
      <c r="AK14" s="1830" t="s">
        <v>1103</v>
      </c>
      <c r="AN14" s="77"/>
      <c r="AO14" s="68"/>
      <c r="AQ14" s="82"/>
      <c r="AR14" s="71"/>
      <c r="AS14" s="71"/>
      <c r="AT14" s="71"/>
      <c r="AU14" s="71"/>
      <c r="AV14" s="70"/>
      <c r="AX14" s="76"/>
      <c r="AY14" s="71"/>
      <c r="AZ14" s="71"/>
      <c r="BA14" s="71"/>
      <c r="BB14" s="71"/>
      <c r="BC14" s="70"/>
    </row>
    <row r="15" spans="1:62" ht="13" thickBot="1" x14ac:dyDescent="0.2">
      <c r="A15" s="69"/>
      <c r="B15" s="67" t="s">
        <v>1113</v>
      </c>
      <c r="F15" s="68"/>
      <c r="G15" s="67"/>
      <c r="H15" s="78"/>
      <c r="I15" s="67" t="s">
        <v>1114</v>
      </c>
      <c r="M15" s="68"/>
      <c r="N15" s="67"/>
      <c r="O15" s="1829" t="s">
        <v>1115</v>
      </c>
      <c r="P15" s="74" t="s">
        <v>1116</v>
      </c>
      <c r="Q15" s="74"/>
      <c r="R15" s="74"/>
      <c r="S15" s="74"/>
      <c r="T15" s="73"/>
      <c r="U15" s="67"/>
      <c r="AC15" s="78"/>
      <c r="AH15" s="68"/>
      <c r="AJ15" s="80"/>
      <c r="AK15" s="1830" t="s">
        <v>1117</v>
      </c>
      <c r="AN15" s="77"/>
      <c r="AO15" s="68"/>
    </row>
    <row r="16" spans="1:62" ht="13" thickBot="1" x14ac:dyDescent="0.2">
      <c r="A16" s="69"/>
      <c r="B16" s="67" t="s">
        <v>958</v>
      </c>
      <c r="F16" s="68"/>
      <c r="G16" s="67"/>
      <c r="H16" s="78"/>
      <c r="I16" s="67" t="s">
        <v>926</v>
      </c>
      <c r="L16" s="77"/>
      <c r="M16" s="68"/>
      <c r="N16" s="67"/>
      <c r="O16" s="78"/>
      <c r="P16" s="67" t="s">
        <v>1118</v>
      </c>
      <c r="T16" s="68"/>
      <c r="U16" s="67"/>
      <c r="V16" s="1829" t="s">
        <v>1119</v>
      </c>
      <c r="W16" s="74" t="s">
        <v>939</v>
      </c>
      <c r="X16" s="74"/>
      <c r="Y16" s="74"/>
      <c r="Z16" s="74"/>
      <c r="AA16" s="73"/>
      <c r="AC16" s="78"/>
      <c r="AD16" s="67" t="s">
        <v>926</v>
      </c>
      <c r="AG16" s="77"/>
      <c r="AH16" s="68"/>
      <c r="AJ16" s="80"/>
      <c r="AK16" s="1830" t="s">
        <v>1120</v>
      </c>
      <c r="AN16" s="77"/>
      <c r="AO16" s="68"/>
      <c r="AQ16" s="75" t="s">
        <v>1121</v>
      </c>
      <c r="AX16" s="1829" t="s">
        <v>1122</v>
      </c>
      <c r="AY16" s="74" t="s">
        <v>704</v>
      </c>
      <c r="AZ16" s="74"/>
      <c r="BA16" s="74"/>
      <c r="BB16" s="74"/>
      <c r="BC16" s="73"/>
    </row>
    <row r="17" spans="1:55" ht="13" thickBot="1" x14ac:dyDescent="0.2">
      <c r="A17" s="69"/>
      <c r="B17" s="67" t="s">
        <v>926</v>
      </c>
      <c r="E17" s="77"/>
      <c r="F17" s="68"/>
      <c r="G17" s="67"/>
      <c r="H17" s="78"/>
      <c r="I17" s="67" t="s">
        <v>930</v>
      </c>
      <c r="L17" s="77"/>
      <c r="M17" s="68"/>
      <c r="N17" s="67"/>
      <c r="O17" s="78"/>
      <c r="P17" s="67" t="s">
        <v>1123</v>
      </c>
      <c r="T17" s="68"/>
      <c r="U17" s="67"/>
      <c r="V17" s="78"/>
      <c r="W17" s="67" t="s">
        <v>965</v>
      </c>
      <c r="AA17" s="68"/>
      <c r="AC17" s="78"/>
      <c r="AD17" s="67" t="s">
        <v>930</v>
      </c>
      <c r="AG17" s="77"/>
      <c r="AH17" s="68"/>
      <c r="AJ17" s="80"/>
      <c r="AK17" s="1830" t="s">
        <v>1124</v>
      </c>
      <c r="AN17" s="77"/>
      <c r="AO17" s="68"/>
      <c r="AQ17" s="1829" t="s">
        <v>1125</v>
      </c>
      <c r="AR17" s="74" t="s">
        <v>697</v>
      </c>
      <c r="AS17" s="74"/>
      <c r="AT17" s="74"/>
      <c r="AU17" s="74"/>
      <c r="AV17" s="73"/>
      <c r="AX17" s="78"/>
      <c r="AY17" s="67" t="s">
        <v>926</v>
      </c>
      <c r="BB17" s="77"/>
      <c r="BC17" s="68"/>
    </row>
    <row r="18" spans="1:55" ht="13" thickBot="1" x14ac:dyDescent="0.2">
      <c r="A18" s="69"/>
      <c r="B18" s="67" t="s">
        <v>930</v>
      </c>
      <c r="E18" s="77"/>
      <c r="F18" s="68"/>
      <c r="G18" s="67"/>
      <c r="H18" s="76"/>
      <c r="I18" s="71"/>
      <c r="J18" s="71"/>
      <c r="K18" s="71"/>
      <c r="L18" s="71"/>
      <c r="M18" s="70"/>
      <c r="N18" s="67"/>
      <c r="O18" s="78"/>
      <c r="P18" s="67" t="s">
        <v>1126</v>
      </c>
      <c r="T18" s="68"/>
      <c r="U18" s="67"/>
      <c r="V18" s="78"/>
      <c r="W18" s="67" t="s">
        <v>968</v>
      </c>
      <c r="AA18" s="68"/>
      <c r="AC18" s="76"/>
      <c r="AD18" s="71"/>
      <c r="AE18" s="71"/>
      <c r="AF18" s="71"/>
      <c r="AG18" s="71"/>
      <c r="AH18" s="70"/>
      <c r="AJ18" s="80"/>
      <c r="AK18" s="1830" t="s">
        <v>1127</v>
      </c>
      <c r="AN18" s="77"/>
      <c r="AO18" s="68"/>
      <c r="AQ18" s="78"/>
      <c r="AR18" s="67" t="s">
        <v>926</v>
      </c>
      <c r="AU18" s="77"/>
      <c r="AV18" s="68"/>
      <c r="AX18" s="78"/>
      <c r="AY18" s="67" t="s">
        <v>930</v>
      </c>
      <c r="BB18" s="77"/>
      <c r="BC18" s="68"/>
    </row>
    <row r="19" spans="1:55" ht="13" thickBot="1" x14ac:dyDescent="0.2">
      <c r="A19" s="72"/>
      <c r="B19" s="71"/>
      <c r="C19" s="71"/>
      <c r="D19" s="71"/>
      <c r="E19" s="71"/>
      <c r="F19" s="70"/>
      <c r="G19" s="67"/>
      <c r="N19" s="67"/>
      <c r="O19" s="76"/>
      <c r="P19" s="71"/>
      <c r="Q19" s="71"/>
      <c r="R19" s="71"/>
      <c r="S19" s="71"/>
      <c r="T19" s="70"/>
      <c r="U19" s="67"/>
      <c r="V19" s="78"/>
      <c r="W19" s="67" t="s">
        <v>926</v>
      </c>
      <c r="Z19" s="77"/>
      <c r="AA19" s="68"/>
      <c r="AJ19" s="80"/>
      <c r="AK19" s="1830" t="s">
        <v>1128</v>
      </c>
      <c r="AN19" s="77"/>
      <c r="AO19" s="68"/>
      <c r="AQ19" s="78"/>
      <c r="AR19" s="67" t="s">
        <v>930</v>
      </c>
      <c r="AU19" s="77"/>
      <c r="AV19" s="68"/>
      <c r="AX19" s="76"/>
      <c r="AY19" s="71"/>
      <c r="AZ19" s="71"/>
      <c r="BA19" s="71"/>
      <c r="BB19" s="71"/>
      <c r="BC19" s="70"/>
    </row>
    <row r="20" spans="1:55" ht="17" thickBot="1" x14ac:dyDescent="0.25">
      <c r="H20" s="1829" t="s">
        <v>1129</v>
      </c>
      <c r="I20" s="74" t="s">
        <v>1130</v>
      </c>
      <c r="J20" s="74"/>
      <c r="K20" s="74"/>
      <c r="L20" s="73"/>
      <c r="V20" s="78"/>
      <c r="W20" s="67" t="s">
        <v>930</v>
      </c>
      <c r="Z20" s="77"/>
      <c r="AA20" s="68"/>
      <c r="AC20" s="1829" t="s">
        <v>1131</v>
      </c>
      <c r="AD20" s="74" t="s">
        <v>916</v>
      </c>
      <c r="AE20" s="74"/>
      <c r="AF20" s="74"/>
      <c r="AG20" s="74"/>
      <c r="AH20" s="73"/>
      <c r="AJ20" s="80"/>
      <c r="AK20" s="1830" t="s">
        <v>1132</v>
      </c>
      <c r="AN20" s="77"/>
      <c r="AO20" s="68"/>
      <c r="AQ20" s="76"/>
      <c r="AR20" s="71"/>
      <c r="AS20" s="71"/>
      <c r="AT20" s="71"/>
      <c r="AU20" s="71"/>
      <c r="AV20" s="70"/>
    </row>
    <row r="21" spans="1:55" ht="13.5" customHeight="1" thickBot="1" x14ac:dyDescent="0.25">
      <c r="A21" s="1829" t="s">
        <v>1133</v>
      </c>
      <c r="B21" s="74" t="s">
        <v>683</v>
      </c>
      <c r="C21" s="74"/>
      <c r="D21" s="74"/>
      <c r="E21" s="74"/>
      <c r="F21" s="73"/>
      <c r="H21" s="78"/>
      <c r="I21" s="67" t="s">
        <v>975</v>
      </c>
      <c r="L21" s="77"/>
      <c r="O21" s="1829" t="s">
        <v>1134</v>
      </c>
      <c r="P21" s="74" t="s">
        <v>715</v>
      </c>
      <c r="Q21" s="74"/>
      <c r="R21" s="74"/>
      <c r="S21" s="74"/>
      <c r="T21" s="73"/>
      <c r="V21" s="76"/>
      <c r="W21" s="71"/>
      <c r="X21" s="71"/>
      <c r="Y21" s="71"/>
      <c r="Z21" s="71"/>
      <c r="AA21" s="70"/>
      <c r="AC21" s="78"/>
      <c r="AD21" s="67" t="s">
        <v>1135</v>
      </c>
      <c r="AH21" s="68"/>
      <c r="AJ21" s="80"/>
      <c r="AK21" s="1830" t="s">
        <v>1136</v>
      </c>
      <c r="AN21" s="77"/>
      <c r="AO21" s="68"/>
      <c r="AQ21" s="75"/>
      <c r="AX21" s="1829" t="s">
        <v>1137</v>
      </c>
      <c r="AY21" s="74" t="s">
        <v>1047</v>
      </c>
      <c r="AZ21" s="74"/>
      <c r="BA21" s="74"/>
      <c r="BB21" s="74"/>
      <c r="BC21" s="73"/>
    </row>
    <row r="22" spans="1:55" ht="12.75" customHeight="1" thickBot="1" x14ac:dyDescent="0.25">
      <c r="A22" s="69"/>
      <c r="B22" s="67" t="s">
        <v>926</v>
      </c>
      <c r="E22" s="77"/>
      <c r="F22" s="68"/>
      <c r="H22" s="78"/>
      <c r="I22" s="67" t="s">
        <v>979</v>
      </c>
      <c r="L22" s="77"/>
      <c r="O22" s="78"/>
      <c r="P22" s="67" t="s">
        <v>926</v>
      </c>
      <c r="S22" s="77"/>
      <c r="T22" s="68"/>
      <c r="AC22" s="78"/>
      <c r="AD22" s="67" t="s">
        <v>1138</v>
      </c>
      <c r="AH22" s="68"/>
      <c r="AJ22" s="80"/>
      <c r="AK22" s="1830" t="s">
        <v>1139</v>
      </c>
      <c r="AN22" s="77"/>
      <c r="AO22" s="68"/>
      <c r="AQ22" s="1829" t="s">
        <v>1140</v>
      </c>
      <c r="AR22" s="74" t="s">
        <v>698</v>
      </c>
      <c r="AS22" s="74"/>
      <c r="AT22" s="74"/>
      <c r="AU22" s="74"/>
      <c r="AV22" s="73"/>
      <c r="AX22" s="78"/>
      <c r="AY22" s="67" t="s">
        <v>1049</v>
      </c>
      <c r="BC22" s="68"/>
    </row>
    <row r="23" spans="1:55" ht="17" thickBot="1" x14ac:dyDescent="0.25">
      <c r="A23" s="69"/>
      <c r="B23" s="67" t="s">
        <v>930</v>
      </c>
      <c r="E23" s="77"/>
      <c r="F23" s="68"/>
      <c r="H23" s="78"/>
      <c r="I23" s="67" t="s">
        <v>984</v>
      </c>
      <c r="L23" s="77"/>
      <c r="O23" s="78"/>
      <c r="P23" s="67" t="s">
        <v>930</v>
      </c>
      <c r="Q23" s="67" t="s">
        <v>1141</v>
      </c>
      <c r="S23" s="77"/>
      <c r="T23" s="68"/>
      <c r="V23" s="1829" t="s">
        <v>1142</v>
      </c>
      <c r="W23" s="74" t="s">
        <v>730</v>
      </c>
      <c r="X23" s="74"/>
      <c r="Y23" s="74"/>
      <c r="Z23" s="74"/>
      <c r="AA23" s="73"/>
      <c r="AC23" s="78"/>
      <c r="AD23" s="67" t="s">
        <v>926</v>
      </c>
      <c r="AG23" s="77"/>
      <c r="AH23" s="68"/>
      <c r="AJ23" s="80"/>
      <c r="AK23" s="1830" t="s">
        <v>1143</v>
      </c>
      <c r="AN23" s="77"/>
      <c r="AO23" s="68"/>
      <c r="AQ23" s="78"/>
      <c r="AV23" s="68"/>
      <c r="AX23" s="78"/>
      <c r="AY23" s="67" t="s">
        <v>926</v>
      </c>
      <c r="BB23" s="77"/>
      <c r="BC23" s="68"/>
    </row>
    <row r="24" spans="1:55" ht="17" thickBot="1" x14ac:dyDescent="0.25">
      <c r="A24" s="72"/>
      <c r="B24" s="71"/>
      <c r="C24" s="71"/>
      <c r="D24" s="71"/>
      <c r="E24" s="71"/>
      <c r="F24" s="70"/>
      <c r="H24" s="78"/>
      <c r="I24" s="67" t="s">
        <v>988</v>
      </c>
      <c r="L24" s="77"/>
      <c r="O24" s="76"/>
      <c r="P24" s="71"/>
      <c r="Q24" s="71"/>
      <c r="R24" s="71"/>
      <c r="S24" s="71"/>
      <c r="T24" s="70"/>
      <c r="V24" s="78"/>
      <c r="W24" s="67" t="s">
        <v>926</v>
      </c>
      <c r="Z24" s="77"/>
      <c r="AA24" s="68"/>
      <c r="AC24" s="78"/>
      <c r="AD24" s="67" t="s">
        <v>930</v>
      </c>
      <c r="AG24" s="77"/>
      <c r="AH24" s="68"/>
      <c r="AJ24" s="80"/>
      <c r="AK24" s="1830" t="s">
        <v>1144</v>
      </c>
      <c r="AN24" s="77"/>
      <c r="AO24" s="68"/>
      <c r="AQ24" s="78"/>
      <c r="AR24" s="67" t="s">
        <v>926</v>
      </c>
      <c r="AU24" s="77"/>
      <c r="AV24" s="68"/>
      <c r="AX24" s="78"/>
      <c r="AY24" s="67" t="s">
        <v>930</v>
      </c>
      <c r="BB24" s="77"/>
      <c r="BC24" s="68"/>
    </row>
    <row r="25" spans="1:55" ht="17" thickBot="1" x14ac:dyDescent="0.25">
      <c r="H25" s="78"/>
      <c r="I25" s="67" t="s">
        <v>992</v>
      </c>
      <c r="L25" s="77"/>
      <c r="V25" s="78"/>
      <c r="W25" s="67" t="s">
        <v>930</v>
      </c>
      <c r="Z25" s="77"/>
      <c r="AA25" s="68"/>
      <c r="AC25" s="76"/>
      <c r="AD25" s="71"/>
      <c r="AE25" s="71"/>
      <c r="AF25" s="71"/>
      <c r="AG25" s="71"/>
      <c r="AH25" s="70"/>
      <c r="AJ25" s="80"/>
      <c r="AK25" s="1830" t="s">
        <v>1145</v>
      </c>
      <c r="AN25" s="77"/>
      <c r="AO25" s="68"/>
      <c r="AQ25" s="78"/>
      <c r="AR25" s="67" t="s">
        <v>930</v>
      </c>
      <c r="AU25" s="77"/>
      <c r="AV25" s="68"/>
      <c r="AX25" s="76"/>
      <c r="AY25" s="71"/>
      <c r="AZ25" s="71"/>
      <c r="BA25" s="71"/>
      <c r="BB25" s="71"/>
      <c r="BC25" s="70"/>
    </row>
    <row r="26" spans="1:55" ht="17" thickBot="1" x14ac:dyDescent="0.25">
      <c r="A26" s="1829" t="s">
        <v>1146</v>
      </c>
      <c r="B26" s="74" t="s">
        <v>1005</v>
      </c>
      <c r="C26" s="74"/>
      <c r="D26" s="74"/>
      <c r="E26" s="74"/>
      <c r="F26" s="73"/>
      <c r="H26" s="78"/>
      <c r="I26" s="67" t="s">
        <v>997</v>
      </c>
      <c r="L26" s="77"/>
      <c r="O26" s="1829" t="s">
        <v>1147</v>
      </c>
      <c r="P26" s="74" t="s">
        <v>1085</v>
      </c>
      <c r="Q26" s="74"/>
      <c r="R26" s="74"/>
      <c r="S26" s="74"/>
      <c r="T26" s="73"/>
      <c r="V26" s="76"/>
      <c r="W26" s="71"/>
      <c r="X26" s="71"/>
      <c r="Y26" s="71"/>
      <c r="Z26" s="71"/>
      <c r="AA26" s="70"/>
      <c r="AJ26" s="82"/>
      <c r="AK26" s="71"/>
      <c r="AL26" s="71"/>
      <c r="AM26" s="71"/>
      <c r="AN26" s="71"/>
      <c r="AO26" s="70"/>
      <c r="AQ26" s="76"/>
      <c r="AR26" s="71"/>
      <c r="AS26" s="71"/>
      <c r="AT26" s="71"/>
      <c r="AU26" s="71"/>
      <c r="AV26" s="70"/>
    </row>
    <row r="27" spans="1:55" ht="17" thickBot="1" x14ac:dyDescent="0.25">
      <c r="A27" s="69"/>
      <c r="B27" s="67" t="s">
        <v>685</v>
      </c>
      <c r="F27" s="68"/>
      <c r="H27" s="78"/>
      <c r="I27" s="67" t="s">
        <v>1000</v>
      </c>
      <c r="L27" s="77"/>
      <c r="O27" s="78"/>
      <c r="P27" s="67" t="s">
        <v>1148</v>
      </c>
      <c r="T27" s="68"/>
      <c r="AC27" s="1829" t="s">
        <v>1149</v>
      </c>
      <c r="AD27" s="74" t="s">
        <v>738</v>
      </c>
      <c r="AE27" s="74"/>
      <c r="AF27" s="74"/>
      <c r="AG27" s="74"/>
      <c r="AH27" s="73"/>
      <c r="AQ27" s="75"/>
      <c r="AX27" s="1829" t="s">
        <v>1137</v>
      </c>
      <c r="AY27" s="74" t="s">
        <v>921</v>
      </c>
      <c r="AZ27" s="74"/>
      <c r="BA27" s="74"/>
      <c r="BB27" s="74"/>
      <c r="BC27" s="73"/>
    </row>
    <row r="28" spans="1:55" ht="17" thickBot="1" x14ac:dyDescent="0.25">
      <c r="A28" s="69"/>
      <c r="B28" s="67" t="s">
        <v>926</v>
      </c>
      <c r="E28" s="77"/>
      <c r="F28" s="68"/>
      <c r="H28" s="78"/>
      <c r="I28" s="67" t="s">
        <v>1002</v>
      </c>
      <c r="L28" s="77"/>
      <c r="O28" s="78"/>
      <c r="P28" s="67" t="s">
        <v>1150</v>
      </c>
      <c r="T28" s="68"/>
      <c r="V28" s="124" t="s">
        <v>1151</v>
      </c>
      <c r="W28" s="74" t="s">
        <v>1010</v>
      </c>
      <c r="X28" s="74"/>
      <c r="Y28" s="74"/>
      <c r="Z28" s="74"/>
      <c r="AA28" s="73"/>
      <c r="AC28" s="78"/>
      <c r="AD28" s="67" t="s">
        <v>926</v>
      </c>
      <c r="AG28" s="77"/>
      <c r="AH28" s="68"/>
      <c r="AJ28" s="1829" t="s">
        <v>1152</v>
      </c>
      <c r="AK28" s="74" t="s">
        <v>1153</v>
      </c>
      <c r="AL28" s="74"/>
      <c r="AM28" s="74"/>
      <c r="AN28" s="74"/>
      <c r="AO28" s="73"/>
      <c r="AQ28" s="1829" t="s">
        <v>1154</v>
      </c>
      <c r="AR28" s="74" t="s">
        <v>699</v>
      </c>
      <c r="AS28" s="74"/>
      <c r="AT28" s="74"/>
      <c r="AU28" s="74"/>
      <c r="AV28" s="73"/>
      <c r="AX28" s="78"/>
      <c r="AY28" s="67" t="s">
        <v>927</v>
      </c>
      <c r="BC28" s="68"/>
    </row>
    <row r="29" spans="1:55" ht="17" thickBot="1" x14ac:dyDescent="0.25">
      <c r="A29" s="69"/>
      <c r="B29" s="67" t="s">
        <v>930</v>
      </c>
      <c r="E29" s="77"/>
      <c r="F29" s="68"/>
      <c r="H29" s="78"/>
      <c r="I29" s="67" t="s">
        <v>1006</v>
      </c>
      <c r="L29" s="77"/>
      <c r="O29" s="78"/>
      <c r="P29" s="67" t="s">
        <v>1155</v>
      </c>
      <c r="T29" s="68"/>
      <c r="V29" s="78"/>
      <c r="W29" s="67" t="s">
        <v>1087</v>
      </c>
      <c r="AA29" s="68"/>
      <c r="AC29" s="78"/>
      <c r="AD29" s="67" t="s">
        <v>930</v>
      </c>
      <c r="AG29" s="77"/>
      <c r="AH29" s="68"/>
      <c r="AJ29" s="80"/>
      <c r="AK29" s="67" t="s">
        <v>1156</v>
      </c>
      <c r="AO29" s="68"/>
      <c r="AQ29" s="78"/>
      <c r="AV29" s="68"/>
      <c r="AX29" s="78"/>
      <c r="AY29" s="67" t="s">
        <v>931</v>
      </c>
      <c r="BB29" s="77"/>
      <c r="BC29" s="68"/>
    </row>
    <row r="30" spans="1:55" ht="17" thickBot="1" x14ac:dyDescent="0.25">
      <c r="A30" s="72"/>
      <c r="B30" s="71"/>
      <c r="C30" s="71"/>
      <c r="D30" s="71"/>
      <c r="E30" s="71"/>
      <c r="F30" s="70"/>
      <c r="H30" s="78"/>
      <c r="I30" s="67" t="s">
        <v>1009</v>
      </c>
      <c r="L30" s="77"/>
      <c r="O30" s="78"/>
      <c r="P30" s="67" t="s">
        <v>950</v>
      </c>
      <c r="T30" s="68"/>
      <c r="V30" s="78"/>
      <c r="W30" s="67" t="s">
        <v>1087</v>
      </c>
      <c r="AA30" s="68"/>
      <c r="AC30" s="76"/>
      <c r="AD30" s="71"/>
      <c r="AE30" s="71"/>
      <c r="AF30" s="71"/>
      <c r="AG30" s="71"/>
      <c r="AH30" s="70"/>
      <c r="AJ30" s="80"/>
      <c r="AK30" s="67" t="s">
        <v>1157</v>
      </c>
      <c r="AO30" s="68"/>
      <c r="AQ30" s="78"/>
      <c r="AR30" s="67" t="s">
        <v>926</v>
      </c>
      <c r="AU30" s="77"/>
      <c r="AV30" s="68"/>
      <c r="AX30" s="78"/>
      <c r="AY30" s="67" t="s">
        <v>933</v>
      </c>
      <c r="BB30" s="77"/>
      <c r="BC30" s="68"/>
    </row>
    <row r="31" spans="1:55" ht="17" thickBot="1" x14ac:dyDescent="0.25">
      <c r="H31" s="78"/>
      <c r="I31" s="67" t="s">
        <v>1012</v>
      </c>
      <c r="L31" s="77"/>
      <c r="O31" s="78"/>
      <c r="P31" s="67" t="s">
        <v>950</v>
      </c>
      <c r="T31" s="68"/>
      <c r="V31" s="76"/>
      <c r="W31" s="71"/>
      <c r="X31" s="71"/>
      <c r="Y31" s="71"/>
      <c r="Z31" s="71"/>
      <c r="AA31" s="70"/>
      <c r="AJ31" s="80"/>
      <c r="AK31" s="67" t="s">
        <v>926</v>
      </c>
      <c r="AN31" s="77"/>
      <c r="AO31" s="68"/>
      <c r="AQ31" s="78"/>
      <c r="AR31" s="67" t="s">
        <v>930</v>
      </c>
      <c r="AU31" s="77"/>
      <c r="AV31" s="68"/>
      <c r="AX31" s="76"/>
      <c r="AY31" s="71"/>
      <c r="AZ31" s="71"/>
      <c r="BA31" s="71"/>
      <c r="BB31" s="71"/>
      <c r="BC31" s="70"/>
    </row>
    <row r="32" spans="1:55" ht="17" thickBot="1" x14ac:dyDescent="0.25">
      <c r="A32" s="1829" t="s">
        <v>1158</v>
      </c>
      <c r="B32" s="74" t="s">
        <v>1159</v>
      </c>
      <c r="C32" s="74"/>
      <c r="D32" s="74"/>
      <c r="E32" s="74"/>
      <c r="F32" s="73"/>
      <c r="H32" s="78"/>
      <c r="I32" s="67" t="s">
        <v>1015</v>
      </c>
      <c r="L32" s="77"/>
      <c r="O32" s="78"/>
      <c r="P32" s="67" t="s">
        <v>950</v>
      </c>
      <c r="T32" s="68"/>
      <c r="AC32" s="1829" t="s">
        <v>1160</v>
      </c>
      <c r="AD32" s="74" t="s">
        <v>1161</v>
      </c>
      <c r="AE32" s="74"/>
      <c r="AF32" s="74"/>
      <c r="AG32" s="74"/>
      <c r="AH32" s="73"/>
      <c r="AJ32" s="80"/>
      <c r="AK32" s="67" t="s">
        <v>930</v>
      </c>
      <c r="AN32" s="77"/>
      <c r="AO32" s="68"/>
      <c r="AQ32" s="76"/>
      <c r="AR32" s="71"/>
      <c r="AS32" s="71"/>
      <c r="AT32" s="71"/>
      <c r="AU32" s="71"/>
      <c r="AV32" s="70"/>
    </row>
    <row r="33" spans="1:55" ht="17" thickBot="1" x14ac:dyDescent="0.25">
      <c r="A33" s="69"/>
      <c r="B33" s="67" t="s">
        <v>1162</v>
      </c>
      <c r="F33" s="68"/>
      <c r="H33" s="76"/>
      <c r="I33" s="71"/>
      <c r="J33" s="71"/>
      <c r="K33" s="71"/>
      <c r="L33" s="70"/>
      <c r="O33" s="76"/>
      <c r="P33" s="71"/>
      <c r="Q33" s="71"/>
      <c r="R33" s="71"/>
      <c r="S33" s="71"/>
      <c r="T33" s="70"/>
      <c r="V33" s="1829" t="s">
        <v>1163</v>
      </c>
      <c r="W33" s="74" t="s">
        <v>1013</v>
      </c>
      <c r="X33" s="74"/>
      <c r="Y33" s="74"/>
      <c r="Z33" s="74"/>
      <c r="AA33" s="73"/>
      <c r="AC33" s="78"/>
      <c r="AD33" s="67" t="s">
        <v>1164</v>
      </c>
      <c r="AH33" s="68"/>
      <c r="AJ33" s="82"/>
      <c r="AK33" s="71"/>
      <c r="AL33" s="71"/>
      <c r="AM33" s="71"/>
      <c r="AN33" s="71"/>
      <c r="AO33" s="70"/>
      <c r="AQ33" s="75"/>
      <c r="AX33" s="117">
        <f>AX27+1</f>
        <v>179</v>
      </c>
      <c r="AY33" s="74" t="s">
        <v>941</v>
      </c>
      <c r="AZ33" s="74"/>
      <c r="BA33" s="74"/>
      <c r="BB33" s="74"/>
      <c r="BC33" s="73"/>
    </row>
    <row r="34" spans="1:55" ht="17" thickBot="1" x14ac:dyDescent="0.25">
      <c r="A34" s="69"/>
      <c r="B34" s="67" t="s">
        <v>1165</v>
      </c>
      <c r="F34" s="68"/>
      <c r="V34" s="78"/>
      <c r="W34" s="67" t="s">
        <v>1166</v>
      </c>
      <c r="AA34" s="68"/>
      <c r="AC34" s="78"/>
      <c r="AD34" s="67" t="s">
        <v>1167</v>
      </c>
      <c r="AH34" s="68"/>
      <c r="AQ34" s="1829" t="s">
        <v>1168</v>
      </c>
      <c r="AR34" s="74" t="s">
        <v>700</v>
      </c>
      <c r="AS34" s="74"/>
      <c r="AT34" s="74"/>
      <c r="AU34" s="74"/>
      <c r="AV34" s="73"/>
      <c r="AX34" s="78"/>
      <c r="AY34" s="67" t="s">
        <v>950</v>
      </c>
      <c r="BC34" s="68"/>
    </row>
    <row r="35" spans="1:55" ht="17" thickBot="1" x14ac:dyDescent="0.25">
      <c r="A35" s="69"/>
      <c r="B35" s="67" t="s">
        <v>926</v>
      </c>
      <c r="E35" s="77"/>
      <c r="F35" s="68"/>
      <c r="H35" s="1829" t="s">
        <v>1169</v>
      </c>
      <c r="I35" s="74" t="s">
        <v>1020</v>
      </c>
      <c r="J35" s="74"/>
      <c r="K35" s="74"/>
      <c r="L35" s="74"/>
      <c r="M35" s="73"/>
      <c r="V35" s="78"/>
      <c r="W35" s="67" t="s">
        <v>1170</v>
      </c>
      <c r="AA35" s="68"/>
      <c r="AC35" s="78"/>
      <c r="AD35" s="67" t="s">
        <v>1171</v>
      </c>
      <c r="AG35" s="77"/>
      <c r="AH35" s="68"/>
      <c r="AJ35" s="1829" t="s">
        <v>1172</v>
      </c>
      <c r="AK35" s="74" t="s">
        <v>1173</v>
      </c>
      <c r="AL35" s="74"/>
      <c r="AM35" s="74"/>
      <c r="AN35" s="74"/>
      <c r="AO35" s="73"/>
      <c r="AQ35" s="78"/>
      <c r="AR35" s="67" t="s">
        <v>926</v>
      </c>
      <c r="AU35" s="77"/>
      <c r="AV35" s="68"/>
      <c r="AX35" s="76"/>
      <c r="AY35" s="71"/>
      <c r="AZ35" s="71"/>
      <c r="BA35" s="71"/>
      <c r="BB35" s="71"/>
      <c r="BC35" s="70"/>
    </row>
    <row r="36" spans="1:55" ht="17" thickBot="1" x14ac:dyDescent="0.25">
      <c r="A36" s="69"/>
      <c r="B36" s="67" t="s">
        <v>930</v>
      </c>
      <c r="E36" s="77"/>
      <c r="F36" s="68"/>
      <c r="H36" s="78"/>
      <c r="I36" s="67" t="s">
        <v>1024</v>
      </c>
      <c r="M36" s="68"/>
      <c r="V36" s="78"/>
      <c r="W36" s="67" t="s">
        <v>926</v>
      </c>
      <c r="Z36" s="77"/>
      <c r="AA36" s="68"/>
      <c r="AC36" s="78"/>
      <c r="AD36" s="67" t="s">
        <v>1174</v>
      </c>
      <c r="AH36" s="68"/>
      <c r="AJ36" s="80"/>
      <c r="AK36" s="67" t="s">
        <v>1088</v>
      </c>
      <c r="AM36" s="125"/>
      <c r="AN36" s="126"/>
      <c r="AO36" s="68"/>
      <c r="AQ36" s="78"/>
      <c r="AR36" s="67" t="s">
        <v>930</v>
      </c>
      <c r="AU36" s="77"/>
      <c r="AV36" s="68"/>
    </row>
    <row r="37" spans="1:55" ht="17" thickBot="1" x14ac:dyDescent="0.25">
      <c r="A37" s="72"/>
      <c r="B37" s="71"/>
      <c r="C37" s="71"/>
      <c r="D37" s="71"/>
      <c r="E37" s="71"/>
      <c r="F37" s="70"/>
      <c r="H37" s="78"/>
      <c r="I37" s="67" t="s">
        <v>942</v>
      </c>
      <c r="K37" s="77"/>
      <c r="L37" s="77"/>
      <c r="M37" s="68"/>
      <c r="V37" s="78"/>
      <c r="W37" s="67" t="s">
        <v>930</v>
      </c>
      <c r="Z37" s="77"/>
      <c r="AA37" s="68"/>
      <c r="AC37" s="78"/>
      <c r="AD37" s="67" t="s">
        <v>976</v>
      </c>
      <c r="AG37" s="77"/>
      <c r="AH37" s="68"/>
      <c r="AJ37" s="82"/>
      <c r="AK37" s="71"/>
      <c r="AL37" s="71"/>
      <c r="AM37" s="71"/>
      <c r="AN37" s="71"/>
      <c r="AO37" s="70"/>
      <c r="AQ37" s="76"/>
      <c r="AR37" s="71"/>
      <c r="AS37" s="71"/>
      <c r="AT37" s="71"/>
      <c r="AU37" s="71"/>
      <c r="AV37" s="70"/>
      <c r="AX37" s="124" t="s">
        <v>1175</v>
      </c>
      <c r="AY37" s="74" t="s">
        <v>1176</v>
      </c>
      <c r="AZ37" s="74"/>
      <c r="BA37" s="74"/>
      <c r="BB37" s="74"/>
      <c r="BC37" s="73"/>
    </row>
    <row r="38" spans="1:55" ht="17" thickBot="1" x14ac:dyDescent="0.25">
      <c r="H38" s="76"/>
      <c r="I38" s="71"/>
      <c r="J38" s="71"/>
      <c r="K38" s="71"/>
      <c r="L38" s="71"/>
      <c r="M38" s="70"/>
      <c r="V38" s="76"/>
      <c r="W38" s="71"/>
      <c r="X38" s="71"/>
      <c r="Y38" s="71"/>
      <c r="Z38" s="71"/>
      <c r="AA38" s="70"/>
      <c r="AC38" s="78"/>
      <c r="AD38" s="67" t="s">
        <v>980</v>
      </c>
      <c r="AG38" s="77"/>
      <c r="AH38" s="68"/>
      <c r="AX38" s="78"/>
      <c r="AY38" s="67" t="s">
        <v>950</v>
      </c>
      <c r="BC38" s="68"/>
    </row>
    <row r="39" spans="1:55" ht="17" thickBot="1" x14ac:dyDescent="0.25">
      <c r="AC39" s="78"/>
      <c r="AD39" s="67" t="s">
        <v>985</v>
      </c>
      <c r="AG39" s="77"/>
      <c r="AH39" s="68"/>
      <c r="AJ39" s="79" t="s">
        <v>1177</v>
      </c>
      <c r="AK39" s="74" t="s">
        <v>1178</v>
      </c>
      <c r="AL39" s="74"/>
      <c r="AM39" s="74"/>
      <c r="AN39" s="74"/>
      <c r="AO39" s="73"/>
      <c r="AX39" s="76"/>
      <c r="AY39" s="71"/>
      <c r="AZ39" s="71"/>
      <c r="BA39" s="71"/>
      <c r="BB39" s="71"/>
      <c r="BC39" s="70"/>
    </row>
    <row r="40" spans="1:55" ht="17" thickBot="1" x14ac:dyDescent="0.25">
      <c r="AC40" s="78"/>
      <c r="AD40" s="67" t="s">
        <v>989</v>
      </c>
      <c r="AG40" s="77"/>
      <c r="AH40" s="68"/>
      <c r="AJ40" s="80"/>
      <c r="AK40" s="67" t="s">
        <v>1179</v>
      </c>
      <c r="AO40" s="68"/>
      <c r="AX40" s="67"/>
    </row>
    <row r="41" spans="1:55" ht="17" thickBot="1" x14ac:dyDescent="0.25">
      <c r="AC41" s="78"/>
      <c r="AD41" s="67" t="s">
        <v>993</v>
      </c>
      <c r="AG41" s="77"/>
      <c r="AH41" s="68"/>
      <c r="AJ41" s="80"/>
      <c r="AK41" s="67" t="s">
        <v>1179</v>
      </c>
      <c r="AO41" s="68"/>
      <c r="AX41" s="124" t="s">
        <v>1180</v>
      </c>
      <c r="AY41" s="74" t="s">
        <v>1181</v>
      </c>
      <c r="AZ41" s="74"/>
      <c r="BA41" s="74"/>
      <c r="BB41" s="74"/>
      <c r="BC41" s="73"/>
    </row>
    <row r="42" spans="1:55" ht="17" thickBot="1" x14ac:dyDescent="0.25">
      <c r="AC42" s="78"/>
      <c r="AD42" s="67" t="s">
        <v>1031</v>
      </c>
      <c r="AH42" s="68"/>
      <c r="AJ42" s="82"/>
      <c r="AK42" s="71"/>
      <c r="AL42" s="71"/>
      <c r="AM42" s="71"/>
      <c r="AN42" s="71"/>
      <c r="AO42" s="70"/>
      <c r="AX42" s="78"/>
      <c r="AY42" s="67" t="s">
        <v>950</v>
      </c>
      <c r="BC42" s="68"/>
    </row>
    <row r="43" spans="1:55" ht="17" thickBot="1" x14ac:dyDescent="0.25">
      <c r="AC43" s="76"/>
      <c r="AD43" s="71"/>
      <c r="AE43" s="71"/>
      <c r="AF43" s="71"/>
      <c r="AG43" s="71"/>
      <c r="AH43" s="70"/>
      <c r="AX43" s="76"/>
      <c r="AY43" s="71"/>
      <c r="AZ43" s="71"/>
      <c r="BA43" s="71"/>
      <c r="BB43" s="71"/>
      <c r="BC43" s="70"/>
    </row>
  </sheetData>
  <pageMargins left="0.25" right="0.25" top="0.75" bottom="0.75" header="0.3" footer="0.3"/>
  <pageSetup orientation="portrait" horizontalDpi="4294967292" verticalDpi="4294967292"/>
  <headerFooter alignWithMargins="0"/>
  <colBreaks count="4" manualBreakCount="4">
    <brk id="13" max="38" man="1"/>
    <brk id="27" max="38" man="1"/>
    <brk id="41" max="38" man="1"/>
    <brk id="55" max="38" man="1"/>
  </colBreak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 tint="0.59999389629810485"/>
  </sheetPr>
  <dimension ref="A1"/>
  <sheetViews>
    <sheetView workbookViewId="0">
      <selection sqref="A1:IV65536"/>
    </sheetView>
  </sheetViews>
  <sheetFormatPr baseColWidth="10" defaultColWidth="9" defaultRowHeight="16" x14ac:dyDescent="0.2"/>
  <cols>
    <col min="1" max="16384" width="9" style="2"/>
  </cols>
  <sheetData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14999847407452621"/>
  </sheetPr>
  <dimension ref="B1:U31"/>
  <sheetViews>
    <sheetView showGridLines="0" view="pageBreakPreview" zoomScale="150" zoomScaleNormal="125" zoomScaleSheetLayoutView="150" zoomScalePageLayoutView="125" workbookViewId="0">
      <selection activeCell="K51" sqref="K51"/>
    </sheetView>
  </sheetViews>
  <sheetFormatPr baseColWidth="10" defaultColWidth="9" defaultRowHeight="13" customHeight="1" x14ac:dyDescent="0.2"/>
  <cols>
    <col min="1" max="1" width="1.1640625" style="686" customWidth="1"/>
    <col min="2" max="2" width="7.5" style="686" customWidth="1"/>
    <col min="3" max="3" width="7.1640625" style="686" customWidth="1"/>
    <col min="4" max="4" width="2.83203125" style="686" bestFit="1" customWidth="1"/>
    <col min="5" max="5" width="11.33203125" style="686" customWidth="1"/>
    <col min="6" max="6" width="2.1640625" style="686" customWidth="1"/>
    <col min="7" max="7" width="4.33203125" style="686" customWidth="1"/>
    <col min="8" max="8" width="2.6640625" style="686" customWidth="1"/>
    <col min="9" max="9" width="2.1640625" style="686" customWidth="1"/>
    <col min="10" max="10" width="2.33203125" style="686" bestFit="1" customWidth="1"/>
    <col min="11" max="11" width="12.5" style="686" customWidth="1"/>
    <col min="12" max="12" width="2.83203125" style="686" bestFit="1" customWidth="1"/>
    <col min="13" max="13" width="20" style="686" customWidth="1"/>
    <col min="14" max="14" width="2.83203125" style="1042" bestFit="1" customWidth="1"/>
    <col min="15" max="15" width="6.83203125" style="1042" customWidth="1"/>
    <col min="16" max="17" width="2.83203125" style="686" customWidth="1"/>
    <col min="18" max="18" width="2.33203125" style="686" bestFit="1" customWidth="1"/>
    <col min="19" max="19" width="12.33203125" style="686" customWidth="1"/>
    <col min="20" max="20" width="2.5" style="686" customWidth="1"/>
    <col min="21" max="21" width="10" style="686" customWidth="1"/>
    <col min="22" max="22" width="0.83203125" style="686" customWidth="1"/>
    <col min="23" max="16384" width="9" style="686"/>
  </cols>
  <sheetData>
    <row r="1" spans="2:21" s="596" customFormat="1" ht="13" customHeight="1" x14ac:dyDescent="0.2">
      <c r="B1" s="754" t="s">
        <v>1182</v>
      </c>
      <c r="N1" s="654"/>
      <c r="O1" s="654"/>
    </row>
    <row r="2" spans="2:21" s="596" customFormat="1" ht="13" customHeight="1" x14ac:dyDescent="0.2">
      <c r="B2" s="596" t="s">
        <v>1183</v>
      </c>
      <c r="M2" s="1363"/>
    </row>
    <row r="3" spans="2:21" s="596" customFormat="1" ht="13" customHeight="1" x14ac:dyDescent="0.2">
      <c r="B3" s="596" t="s">
        <v>1184</v>
      </c>
      <c r="N3" s="654"/>
      <c r="O3" s="654"/>
    </row>
    <row r="4" spans="2:21" s="1008" customFormat="1" ht="13" customHeight="1" x14ac:dyDescent="0.2">
      <c r="B4" s="1030"/>
      <c r="C4" s="1031"/>
      <c r="D4" s="2407">
        <f>-6.01</f>
        <v>-6.01</v>
      </c>
      <c r="E4" s="2407"/>
      <c r="F4" s="568"/>
      <c r="G4" s="568"/>
      <c r="H4" s="2411">
        <f>D4-(0.01)</f>
        <v>-6.02</v>
      </c>
      <c r="I4" s="2407"/>
      <c r="J4" s="568"/>
      <c r="K4" s="568"/>
      <c r="L4" s="2411">
        <f>H4-(0.01)</f>
        <v>-6.0299999999999994</v>
      </c>
      <c r="M4" s="2412"/>
      <c r="N4" s="2411">
        <f>L4-(0.01)</f>
        <v>-6.0399999999999991</v>
      </c>
      <c r="O4" s="2412"/>
      <c r="P4" s="2411">
        <f>N4-(0.01)</f>
        <v>-6.0499999999999989</v>
      </c>
      <c r="Q4" s="2407"/>
      <c r="R4" s="568"/>
      <c r="S4" s="568"/>
      <c r="T4" s="2411">
        <f>P4-0.01</f>
        <v>-6.0599999999999987</v>
      </c>
      <c r="U4" s="2412"/>
    </row>
    <row r="5" spans="2:21" s="596" customFormat="1" ht="13" customHeight="1" x14ac:dyDescent="0.2">
      <c r="B5" s="2405" t="s">
        <v>573</v>
      </c>
      <c r="C5" s="2249" t="s">
        <v>574</v>
      </c>
      <c r="D5" s="2290" t="s">
        <v>1185</v>
      </c>
      <c r="E5" s="2290"/>
      <c r="F5" s="2290"/>
      <c r="G5" s="2291"/>
      <c r="H5" s="2414" t="s">
        <v>1186</v>
      </c>
      <c r="I5" s="2290"/>
      <c r="J5" s="2290"/>
      <c r="K5" s="2290"/>
      <c r="L5" s="1967" t="s">
        <v>1187</v>
      </c>
      <c r="M5" s="1958"/>
      <c r="N5" s="1967" t="s">
        <v>1188</v>
      </c>
      <c r="O5" s="1958"/>
      <c r="P5" s="1967" t="s">
        <v>1189</v>
      </c>
      <c r="Q5" s="1952"/>
      <c r="R5" s="1952"/>
      <c r="S5" s="1958"/>
      <c r="T5" s="1967" t="s">
        <v>1190</v>
      </c>
      <c r="U5" s="1958"/>
    </row>
    <row r="6" spans="2:21" s="596" customFormat="1" ht="13" customHeight="1" x14ac:dyDescent="0.2">
      <c r="B6" s="2405"/>
      <c r="C6" s="2249"/>
      <c r="D6" s="2290"/>
      <c r="E6" s="2290"/>
      <c r="F6" s="2290"/>
      <c r="G6" s="2291"/>
      <c r="H6" s="2414"/>
      <c r="I6" s="2290"/>
      <c r="J6" s="2290"/>
      <c r="K6" s="2290"/>
      <c r="L6" s="1967"/>
      <c r="M6" s="1958"/>
      <c r="N6" s="1967"/>
      <c r="O6" s="1958"/>
      <c r="P6" s="1967"/>
      <c r="Q6" s="1952"/>
      <c r="R6" s="1952"/>
      <c r="S6" s="1958"/>
      <c r="T6" s="1967"/>
      <c r="U6" s="1958"/>
    </row>
    <row r="7" spans="2:21" s="596" customFormat="1" ht="13" customHeight="1" x14ac:dyDescent="0.2">
      <c r="B7" s="2405"/>
      <c r="C7" s="2249"/>
      <c r="D7" s="2290"/>
      <c r="E7" s="2290"/>
      <c r="F7" s="2290"/>
      <c r="G7" s="2291"/>
      <c r="H7" s="2414"/>
      <c r="I7" s="2290"/>
      <c r="J7" s="2290"/>
      <c r="K7" s="2290"/>
      <c r="L7" s="1967"/>
      <c r="M7" s="1958"/>
      <c r="N7" s="1967"/>
      <c r="O7" s="1958"/>
      <c r="P7" s="1967"/>
      <c r="Q7" s="1952"/>
      <c r="R7" s="1952"/>
      <c r="S7" s="1958"/>
      <c r="T7" s="1967"/>
      <c r="U7" s="1958"/>
    </row>
    <row r="8" spans="2:21" s="596" customFormat="1" ht="13" customHeight="1" x14ac:dyDescent="0.2">
      <c r="B8" s="2405"/>
      <c r="C8" s="2249"/>
      <c r="H8" s="631"/>
      <c r="L8" s="631"/>
      <c r="M8" s="628"/>
      <c r="N8" s="1967"/>
      <c r="O8" s="1958"/>
      <c r="P8" s="925">
        <v>1</v>
      </c>
      <c r="Q8" s="654" t="s">
        <v>81</v>
      </c>
      <c r="R8" s="670" t="s">
        <v>84</v>
      </c>
      <c r="S8" s="1033" t="s">
        <v>535</v>
      </c>
      <c r="T8" s="925"/>
      <c r="U8" s="628"/>
    </row>
    <row r="9" spans="2:21" s="596" customFormat="1" ht="13" customHeight="1" x14ac:dyDescent="0.2">
      <c r="B9" s="2405"/>
      <c r="C9" s="2249"/>
      <c r="D9" s="689">
        <v>1</v>
      </c>
      <c r="E9" s="686" t="s">
        <v>1191</v>
      </c>
      <c r="F9" s="670" t="s">
        <v>84</v>
      </c>
      <c r="G9" s="1034">
        <f>L4</f>
        <v>-6.0299999999999994</v>
      </c>
      <c r="H9" s="925">
        <v>1</v>
      </c>
      <c r="I9" s="654" t="s">
        <v>81</v>
      </c>
      <c r="J9" s="654"/>
      <c r="K9" s="654"/>
      <c r="L9" s="631"/>
      <c r="M9" s="628"/>
      <c r="N9" s="925"/>
      <c r="O9" s="628"/>
      <c r="P9" s="925">
        <v>2</v>
      </c>
      <c r="Q9" s="654" t="s">
        <v>83</v>
      </c>
      <c r="R9" s="670"/>
      <c r="S9" s="930"/>
      <c r="T9" s="631"/>
      <c r="U9" s="628"/>
    </row>
    <row r="10" spans="2:21" s="596" customFormat="1" ht="13" customHeight="1" x14ac:dyDescent="0.2">
      <c r="B10" s="2405"/>
      <c r="C10" s="2249"/>
      <c r="D10" s="689">
        <v>2</v>
      </c>
      <c r="E10" s="1035" t="s">
        <v>1192</v>
      </c>
      <c r="F10" s="654"/>
      <c r="G10" s="654"/>
      <c r="H10" s="925">
        <v>2</v>
      </c>
      <c r="I10" s="654" t="s">
        <v>83</v>
      </c>
      <c r="J10" s="670" t="s">
        <v>84</v>
      </c>
      <c r="K10" s="1036" t="s">
        <v>535</v>
      </c>
      <c r="L10" s="925">
        <v>1</v>
      </c>
      <c r="M10" s="628" t="s">
        <v>1193</v>
      </c>
      <c r="N10" s="922">
        <v>1</v>
      </c>
      <c r="O10" s="708" t="s">
        <v>81</v>
      </c>
      <c r="P10" s="631"/>
      <c r="Q10" s="654"/>
      <c r="R10" s="670"/>
      <c r="S10" s="927"/>
      <c r="T10" s="631"/>
      <c r="U10" s="708"/>
    </row>
    <row r="11" spans="2:21" s="596" customFormat="1" ht="13" customHeight="1" x14ac:dyDescent="0.2">
      <c r="B11" s="2405"/>
      <c r="C11" s="2249"/>
      <c r="D11" s="689">
        <v>3</v>
      </c>
      <c r="E11" s="1035" t="s">
        <v>1194</v>
      </c>
      <c r="F11" s="654"/>
      <c r="G11" s="654"/>
      <c r="H11" s="631"/>
      <c r="I11" s="654"/>
      <c r="J11" s="670"/>
      <c r="K11" s="1036"/>
      <c r="L11" s="925">
        <v>2</v>
      </c>
      <c r="M11" s="628" t="s">
        <v>1195</v>
      </c>
      <c r="N11" s="922">
        <v>2</v>
      </c>
      <c r="O11" s="708" t="s">
        <v>83</v>
      </c>
      <c r="P11" s="631"/>
      <c r="Q11" s="654"/>
      <c r="R11" s="670"/>
      <c r="S11" s="1036"/>
      <c r="T11" s="631"/>
      <c r="U11" s="708"/>
    </row>
    <row r="12" spans="2:21" s="596" customFormat="1" ht="13" customHeight="1" x14ac:dyDescent="0.2">
      <c r="B12" s="2405"/>
      <c r="C12" s="2249"/>
      <c r="D12" s="689">
        <v>4</v>
      </c>
      <c r="E12" s="1035" t="s">
        <v>1196</v>
      </c>
      <c r="F12" s="654"/>
      <c r="G12" s="654"/>
      <c r="H12" s="631"/>
      <c r="I12" s="654"/>
      <c r="J12" s="670"/>
      <c r="K12" s="1036"/>
      <c r="L12" s="925">
        <v>3</v>
      </c>
      <c r="M12" s="708" t="s">
        <v>1197</v>
      </c>
      <c r="N12" s="1037"/>
      <c r="O12" s="708"/>
      <c r="P12" s="631"/>
      <c r="Q12" s="654"/>
      <c r="R12" s="670"/>
      <c r="S12" s="1036"/>
      <c r="T12" s="631"/>
      <c r="U12" s="628"/>
    </row>
    <row r="13" spans="2:21" s="596" customFormat="1" ht="13" customHeight="1" x14ac:dyDescent="0.2">
      <c r="B13" s="2405"/>
      <c r="C13" s="2249"/>
      <c r="D13" s="689">
        <v>5</v>
      </c>
      <c r="E13" s="1035" t="s">
        <v>1198</v>
      </c>
      <c r="F13" s="654"/>
      <c r="G13" s="654"/>
      <c r="H13" s="631"/>
      <c r="L13" s="925">
        <v>4</v>
      </c>
      <c r="M13" s="708" t="s">
        <v>1199</v>
      </c>
      <c r="N13" s="1037"/>
      <c r="O13" s="2413"/>
      <c r="P13" s="631"/>
      <c r="T13" s="631"/>
      <c r="U13" s="628"/>
    </row>
    <row r="14" spans="2:21" s="596" customFormat="1" ht="13" customHeight="1" x14ac:dyDescent="0.2">
      <c r="B14" s="2405"/>
      <c r="C14" s="2249"/>
      <c r="D14" s="689">
        <v>6</v>
      </c>
      <c r="E14" s="1035" t="s">
        <v>1200</v>
      </c>
      <c r="F14" s="654"/>
      <c r="G14" s="654"/>
      <c r="H14" s="631"/>
      <c r="L14" s="631"/>
      <c r="M14" s="628"/>
      <c r="N14" s="1037"/>
      <c r="O14" s="2413"/>
      <c r="P14" s="631"/>
      <c r="T14" s="631"/>
      <c r="U14" s="628"/>
    </row>
    <row r="15" spans="2:21" s="596" customFormat="1" ht="13" customHeight="1" x14ac:dyDescent="0.2">
      <c r="B15" s="2405"/>
      <c r="C15" s="2249"/>
      <c r="E15" s="654"/>
      <c r="F15" s="654"/>
      <c r="G15" s="654"/>
      <c r="H15" s="631"/>
      <c r="L15" s="631"/>
      <c r="M15" s="628"/>
      <c r="N15" s="1037"/>
      <c r="O15" s="1450"/>
      <c r="P15" s="631"/>
      <c r="T15" s="631"/>
      <c r="U15" s="628"/>
    </row>
    <row r="16" spans="2:21" s="596" customFormat="1" ht="13" customHeight="1" x14ac:dyDescent="0.2">
      <c r="B16" s="2405"/>
      <c r="C16" s="2249"/>
      <c r="D16" s="596">
        <v>98</v>
      </c>
      <c r="E16" s="596" t="s">
        <v>242</v>
      </c>
      <c r="H16" s="596">
        <v>98</v>
      </c>
      <c r="I16" s="596" t="s">
        <v>242</v>
      </c>
      <c r="L16" s="596">
        <v>98</v>
      </c>
      <c r="M16" s="596" t="s">
        <v>242</v>
      </c>
      <c r="N16" s="596">
        <v>98</v>
      </c>
      <c r="O16" s="596" t="s">
        <v>242</v>
      </c>
      <c r="P16" s="631"/>
      <c r="T16" s="596">
        <v>98</v>
      </c>
      <c r="U16" s="596" t="s">
        <v>242</v>
      </c>
    </row>
    <row r="17" spans="2:21" s="596" customFormat="1" ht="13" customHeight="1" x14ac:dyDescent="0.2">
      <c r="B17" s="2405"/>
      <c r="C17" s="2249"/>
      <c r="H17" s="631"/>
      <c r="L17" s="631"/>
      <c r="M17" s="628"/>
      <c r="N17" s="1037"/>
      <c r="O17" s="708"/>
      <c r="P17" s="631"/>
      <c r="T17" s="631"/>
      <c r="U17" s="628"/>
    </row>
    <row r="18" spans="2:21" s="596" customFormat="1" ht="13" customHeight="1" x14ac:dyDescent="0.2">
      <c r="B18" s="2405"/>
      <c r="C18" s="2249"/>
      <c r="H18" s="631"/>
      <c r="L18" s="631"/>
      <c r="M18" s="628"/>
      <c r="N18" s="1037"/>
      <c r="O18" s="708"/>
      <c r="P18" s="631"/>
      <c r="T18" s="631"/>
      <c r="U18" s="628"/>
    </row>
    <row r="19" spans="2:21" s="596" customFormat="1" ht="13" customHeight="1" x14ac:dyDescent="0.2">
      <c r="B19" s="2405"/>
      <c r="C19" s="2249"/>
      <c r="H19" s="631"/>
      <c r="L19" s="631"/>
      <c r="M19" s="628"/>
      <c r="N19" s="1037"/>
      <c r="O19" s="708"/>
      <c r="P19" s="631"/>
      <c r="T19" s="631"/>
      <c r="U19" s="628"/>
    </row>
    <row r="20" spans="2:21" s="596" customFormat="1" ht="13" customHeight="1" x14ac:dyDescent="0.2">
      <c r="B20" s="2406"/>
      <c r="C20" s="2250"/>
      <c r="H20" s="631"/>
      <c r="K20" s="683"/>
      <c r="L20" s="682"/>
      <c r="M20" s="724"/>
      <c r="N20" s="1037"/>
      <c r="O20" s="708"/>
      <c r="P20" s="631"/>
      <c r="T20" s="682"/>
      <c r="U20" s="724"/>
    </row>
    <row r="21" spans="2:21" s="1039" customFormat="1" ht="13" customHeight="1" x14ac:dyDescent="0.2">
      <c r="B21" s="964" t="s">
        <v>642</v>
      </c>
      <c r="C21" s="964" t="s">
        <v>642</v>
      </c>
      <c r="D21" s="2403" t="s">
        <v>266</v>
      </c>
      <c r="E21" s="2404"/>
      <c r="F21" s="1038"/>
      <c r="G21" s="1038"/>
      <c r="H21" s="2403" t="s">
        <v>266</v>
      </c>
      <c r="I21" s="2404"/>
      <c r="J21" s="2404"/>
      <c r="K21" s="2410"/>
      <c r="L21" s="2403" t="s">
        <v>266</v>
      </c>
      <c r="M21" s="2410"/>
      <c r="N21" s="2408" t="s">
        <v>266</v>
      </c>
      <c r="O21" s="2409"/>
      <c r="P21" s="2403" t="s">
        <v>266</v>
      </c>
      <c r="Q21" s="2404"/>
      <c r="R21" s="2404"/>
      <c r="S21" s="2410"/>
      <c r="T21" s="2403" t="s">
        <v>318</v>
      </c>
      <c r="U21" s="2410"/>
    </row>
    <row r="22" spans="2:21" s="1039" customFormat="1" ht="3" customHeight="1" x14ac:dyDescent="0.2">
      <c r="B22" s="1010"/>
      <c r="C22" s="964"/>
      <c r="D22" s="1040"/>
      <c r="E22" s="1040"/>
      <c r="F22" s="1040"/>
      <c r="G22" s="1040"/>
      <c r="H22" s="1040"/>
      <c r="I22" s="1040"/>
      <c r="J22" s="1040"/>
      <c r="K22" s="1040"/>
      <c r="L22" s="1040"/>
      <c r="M22" s="1040"/>
      <c r="N22" s="1041"/>
      <c r="O22" s="1041"/>
      <c r="P22" s="1040"/>
      <c r="Q22" s="1040"/>
      <c r="R22" s="1040"/>
      <c r="S22" s="1040"/>
      <c r="T22" s="1040"/>
      <c r="U22" s="1040"/>
    </row>
    <row r="23" spans="2:21" ht="13" customHeight="1" x14ac:dyDescent="0.2">
      <c r="B23" s="2237"/>
      <c r="C23" s="967"/>
      <c r="D23" s="2397"/>
      <c r="E23" s="2398"/>
      <c r="F23" s="2398"/>
      <c r="G23" s="2399"/>
      <c r="H23" s="2397"/>
      <c r="I23" s="2398"/>
      <c r="J23" s="2398"/>
      <c r="K23" s="2399"/>
      <c r="L23" s="2397"/>
      <c r="M23" s="2399"/>
      <c r="N23" s="2397"/>
      <c r="O23" s="2399"/>
      <c r="P23" s="2397"/>
      <c r="Q23" s="2398"/>
      <c r="R23" s="2398"/>
      <c r="S23" s="2399"/>
      <c r="T23" s="2397"/>
      <c r="U23" s="2399"/>
    </row>
    <row r="24" spans="2:21" ht="13" customHeight="1" x14ac:dyDescent="0.2">
      <c r="B24" s="2238"/>
      <c r="C24" s="981"/>
      <c r="D24" s="2400"/>
      <c r="E24" s="2401"/>
      <c r="F24" s="2401"/>
      <c r="G24" s="2402"/>
      <c r="H24" s="2400"/>
      <c r="I24" s="2401"/>
      <c r="J24" s="2401"/>
      <c r="K24" s="2402"/>
      <c r="L24" s="2400"/>
      <c r="M24" s="2402"/>
      <c r="N24" s="2400"/>
      <c r="O24" s="2402"/>
      <c r="P24" s="2400"/>
      <c r="Q24" s="2401"/>
      <c r="R24" s="2401"/>
      <c r="S24" s="2402"/>
      <c r="T24" s="2400"/>
      <c r="U24" s="2402"/>
    </row>
    <row r="25" spans="2:21" ht="13" customHeight="1" x14ac:dyDescent="0.2">
      <c r="B25" s="2239"/>
      <c r="C25" s="992"/>
      <c r="D25" s="2397"/>
      <c r="E25" s="2398"/>
      <c r="F25" s="2398"/>
      <c r="G25" s="2399"/>
      <c r="H25" s="2397"/>
      <c r="I25" s="2398"/>
      <c r="J25" s="2398"/>
      <c r="K25" s="2399"/>
      <c r="L25" s="2397"/>
      <c r="M25" s="2399"/>
      <c r="N25" s="2397"/>
      <c r="O25" s="2399"/>
      <c r="P25" s="2397"/>
      <c r="Q25" s="2398"/>
      <c r="R25" s="2398"/>
      <c r="S25" s="2399"/>
      <c r="T25" s="2397"/>
      <c r="U25" s="2399"/>
    </row>
    <row r="26" spans="2:21" ht="13" customHeight="1" x14ac:dyDescent="0.2">
      <c r="B26" s="2237"/>
      <c r="C26" s="967"/>
      <c r="D26" s="2397"/>
      <c r="E26" s="2398"/>
      <c r="F26" s="2398"/>
      <c r="G26" s="2399"/>
      <c r="H26" s="2397"/>
      <c r="I26" s="2398"/>
      <c r="J26" s="2398"/>
      <c r="K26" s="2399"/>
      <c r="L26" s="2397"/>
      <c r="M26" s="2399"/>
      <c r="N26" s="2397"/>
      <c r="O26" s="2399"/>
      <c r="P26" s="2397"/>
      <c r="Q26" s="2398"/>
      <c r="R26" s="2398"/>
      <c r="S26" s="2399"/>
      <c r="T26" s="2397"/>
      <c r="U26" s="2399"/>
    </row>
    <row r="27" spans="2:21" ht="13" customHeight="1" x14ac:dyDescent="0.2">
      <c r="B27" s="2238"/>
      <c r="C27" s="981"/>
      <c r="D27" s="2400"/>
      <c r="E27" s="2401"/>
      <c r="F27" s="2401"/>
      <c r="G27" s="2402"/>
      <c r="H27" s="2400"/>
      <c r="I27" s="2401"/>
      <c r="J27" s="2401"/>
      <c r="K27" s="2402"/>
      <c r="L27" s="2400"/>
      <c r="M27" s="2402"/>
      <c r="N27" s="2400"/>
      <c r="O27" s="2402"/>
      <c r="P27" s="2400"/>
      <c r="Q27" s="2401"/>
      <c r="R27" s="2401"/>
      <c r="S27" s="2402"/>
      <c r="T27" s="2400"/>
      <c r="U27" s="2402"/>
    </row>
    <row r="28" spans="2:21" ht="13" customHeight="1" x14ac:dyDescent="0.2">
      <c r="B28" s="2239"/>
      <c r="C28" s="967"/>
      <c r="D28" s="2397"/>
      <c r="E28" s="2398"/>
      <c r="F28" s="2398"/>
      <c r="G28" s="2399"/>
      <c r="H28" s="2397"/>
      <c r="I28" s="2398"/>
      <c r="J28" s="2398"/>
      <c r="K28" s="2399"/>
      <c r="L28" s="2397"/>
      <c r="M28" s="2399"/>
      <c r="N28" s="2397"/>
      <c r="O28" s="2399"/>
      <c r="P28" s="2397"/>
      <c r="Q28" s="2398"/>
      <c r="R28" s="2398"/>
      <c r="S28" s="2399"/>
      <c r="T28" s="2397"/>
      <c r="U28" s="2399"/>
    </row>
    <row r="29" spans="2:21" ht="13" customHeight="1" x14ac:dyDescent="0.2">
      <c r="B29" s="2237"/>
      <c r="C29" s="967"/>
      <c r="D29" s="2397"/>
      <c r="E29" s="2398"/>
      <c r="F29" s="2398"/>
      <c r="G29" s="2399"/>
      <c r="H29" s="2397"/>
      <c r="I29" s="2398"/>
      <c r="J29" s="2398"/>
      <c r="K29" s="2399"/>
      <c r="L29" s="2397"/>
      <c r="M29" s="2399"/>
      <c r="N29" s="2397"/>
      <c r="O29" s="2399"/>
      <c r="P29" s="2397"/>
      <c r="Q29" s="2398"/>
      <c r="R29" s="2398"/>
      <c r="S29" s="2399"/>
      <c r="T29" s="2397"/>
      <c r="U29" s="2399"/>
    </row>
    <row r="30" spans="2:21" ht="13" customHeight="1" x14ac:dyDescent="0.2">
      <c r="B30" s="2238"/>
      <c r="C30" s="981"/>
      <c r="D30" s="2400"/>
      <c r="E30" s="2401"/>
      <c r="F30" s="2401"/>
      <c r="G30" s="2402"/>
      <c r="H30" s="2400"/>
      <c r="I30" s="2401"/>
      <c r="J30" s="2401"/>
      <c r="K30" s="2402"/>
      <c r="L30" s="2400"/>
      <c r="M30" s="2402"/>
      <c r="N30" s="2400"/>
      <c r="O30" s="2402"/>
      <c r="P30" s="2400"/>
      <c r="Q30" s="2401"/>
      <c r="R30" s="2401"/>
      <c r="S30" s="2402"/>
      <c r="T30" s="2400"/>
      <c r="U30" s="2402"/>
    </row>
    <row r="31" spans="2:21" ht="13" customHeight="1" x14ac:dyDescent="0.2">
      <c r="B31" s="2239"/>
      <c r="C31" s="967"/>
      <c r="D31" s="2397"/>
      <c r="E31" s="2398"/>
      <c r="F31" s="2398"/>
      <c r="G31" s="2399"/>
      <c r="H31" s="2397"/>
      <c r="I31" s="2398"/>
      <c r="J31" s="2398"/>
      <c r="K31" s="2399"/>
      <c r="L31" s="2397"/>
      <c r="M31" s="2399"/>
      <c r="N31" s="2397"/>
      <c r="O31" s="2399"/>
      <c r="P31" s="2397"/>
      <c r="Q31" s="2398"/>
      <c r="R31" s="2398"/>
      <c r="S31" s="2399"/>
      <c r="T31" s="2397"/>
      <c r="U31" s="2399"/>
    </row>
  </sheetData>
  <mergeCells count="78">
    <mergeCell ref="T21:U21"/>
    <mergeCell ref="L21:M21"/>
    <mergeCell ref="N5:O8"/>
    <mergeCell ref="P21:S21"/>
    <mergeCell ref="T4:U4"/>
    <mergeCell ref="T5:U7"/>
    <mergeCell ref="P4:Q4"/>
    <mergeCell ref="P5:S7"/>
    <mergeCell ref="N4:O4"/>
    <mergeCell ref="D4:E4"/>
    <mergeCell ref="D5:G7"/>
    <mergeCell ref="N21:O21"/>
    <mergeCell ref="H21:K21"/>
    <mergeCell ref="H4:I4"/>
    <mergeCell ref="L4:M4"/>
    <mergeCell ref="O13:O14"/>
    <mergeCell ref="H5:K7"/>
    <mergeCell ref="B29:B31"/>
    <mergeCell ref="D23:G23"/>
    <mergeCell ref="D24:G24"/>
    <mergeCell ref="H23:K23"/>
    <mergeCell ref="L5:M7"/>
    <mergeCell ref="D21:E21"/>
    <mergeCell ref="L24:M24"/>
    <mergeCell ref="D26:G26"/>
    <mergeCell ref="B5:B20"/>
    <mergeCell ref="C5:C20"/>
    <mergeCell ref="B23:B25"/>
    <mergeCell ref="B26:B28"/>
    <mergeCell ref="H26:K26"/>
    <mergeCell ref="L26:M26"/>
    <mergeCell ref="D29:G29"/>
    <mergeCell ref="H29:K29"/>
    <mergeCell ref="T23:U23"/>
    <mergeCell ref="T24:U24"/>
    <mergeCell ref="D25:G25"/>
    <mergeCell ref="H25:K25"/>
    <mergeCell ref="L25:M25"/>
    <mergeCell ref="N25:O25"/>
    <mergeCell ref="P25:S25"/>
    <mergeCell ref="T25:U25"/>
    <mergeCell ref="H24:K24"/>
    <mergeCell ref="L23:M23"/>
    <mergeCell ref="N23:O23"/>
    <mergeCell ref="N24:O24"/>
    <mergeCell ref="P23:S23"/>
    <mergeCell ref="P24:S24"/>
    <mergeCell ref="N26:O26"/>
    <mergeCell ref="P26:S26"/>
    <mergeCell ref="T31:U31"/>
    <mergeCell ref="T29:U29"/>
    <mergeCell ref="T30:U30"/>
    <mergeCell ref="T27:U27"/>
    <mergeCell ref="T28:U28"/>
    <mergeCell ref="T26:U26"/>
    <mergeCell ref="L29:M29"/>
    <mergeCell ref="N29:O29"/>
    <mergeCell ref="P29:S29"/>
    <mergeCell ref="D31:G31"/>
    <mergeCell ref="H31:K31"/>
    <mergeCell ref="L31:M31"/>
    <mergeCell ref="N31:O31"/>
    <mergeCell ref="P31:S31"/>
    <mergeCell ref="D30:G30"/>
    <mergeCell ref="H30:K30"/>
    <mergeCell ref="L30:M30"/>
    <mergeCell ref="N30:O30"/>
    <mergeCell ref="P30:S30"/>
    <mergeCell ref="D27:G27"/>
    <mergeCell ref="H27:K27"/>
    <mergeCell ref="L27:M27"/>
    <mergeCell ref="N27:O27"/>
    <mergeCell ref="P27:S27"/>
    <mergeCell ref="D28:G28"/>
    <mergeCell ref="H28:K28"/>
    <mergeCell ref="L28:M28"/>
    <mergeCell ref="N28:O28"/>
    <mergeCell ref="P28:S28"/>
  </mergeCells>
  <phoneticPr fontId="51" type="noConversion"/>
  <pageMargins left="0.23622047244094491" right="0.23622047244094491" top="0.74803149606299213" bottom="0.74803149606299213" header="0.31496062992125984" footer="0.31496062992125984"/>
  <pageSetup orientation="landscape" r:id="rId1"/>
  <headerFooter alignWithMargins="0">
    <oddFooter>&amp;L&amp;9&amp;F&amp;C&amp;9Página &amp;P&amp;R&amp;9Versión 17.08.05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6"/>
  </sheetPr>
  <dimension ref="A1:AK37"/>
  <sheetViews>
    <sheetView showGridLines="0" zoomScaleSheetLayoutView="136" workbookViewId="0">
      <selection activeCell="K33" sqref="K33"/>
    </sheetView>
  </sheetViews>
  <sheetFormatPr baseColWidth="10" defaultColWidth="9" defaultRowHeight="12" x14ac:dyDescent="0.15"/>
  <cols>
    <col min="1" max="1" width="4.1640625" style="136" customWidth="1"/>
    <col min="2" max="2" width="5" style="136" bestFit="1" customWidth="1"/>
    <col min="3" max="3" width="13.1640625" style="136" customWidth="1"/>
    <col min="4" max="4" width="2.1640625" style="136" bestFit="1" customWidth="1"/>
    <col min="5" max="5" width="12.33203125" style="136" customWidth="1"/>
    <col min="6" max="6" width="2.33203125" style="136" bestFit="1" customWidth="1"/>
    <col min="7" max="7" width="4.33203125" style="136" customWidth="1"/>
    <col min="8" max="8" width="2.1640625" style="136" bestFit="1" customWidth="1"/>
    <col min="9" max="9" width="13.1640625" style="136" customWidth="1"/>
    <col min="10" max="10" width="2.1640625" style="136" bestFit="1" customWidth="1"/>
    <col min="11" max="11" width="18" style="136" bestFit="1" customWidth="1"/>
    <col min="12" max="12" width="2.1640625" style="136" bestFit="1" customWidth="1"/>
    <col min="13" max="13" width="12.6640625" style="136" customWidth="1"/>
    <col min="14" max="14" width="2.33203125" style="136" bestFit="1" customWidth="1"/>
    <col min="15" max="15" width="4.5" style="136" bestFit="1" customWidth="1"/>
    <col min="16" max="16" width="2.1640625" style="136" bestFit="1" customWidth="1"/>
    <col min="17" max="17" width="13.33203125" style="136" customWidth="1"/>
    <col min="18" max="18" width="3.83203125" style="136" customWidth="1"/>
    <col min="19" max="19" width="2.1640625" style="136" bestFit="1" customWidth="1"/>
    <col min="20" max="20" width="14" style="136" customWidth="1"/>
    <col min="21" max="21" width="8.83203125" style="136" customWidth="1"/>
    <col min="22" max="22" width="9.6640625" style="136" customWidth="1"/>
    <col min="23" max="23" width="4.1640625" style="136" customWidth="1"/>
    <col min="24" max="24" width="2.5" style="136" customWidth="1"/>
    <col min="25" max="25" width="4" style="136" customWidth="1"/>
    <col min="26" max="26" width="3.6640625" style="136" customWidth="1"/>
    <col min="27" max="27" width="5.33203125" style="136" customWidth="1"/>
    <col min="28" max="28" width="5.5" style="136" customWidth="1"/>
    <col min="29" max="29" width="10.6640625" style="136" customWidth="1"/>
    <col min="30" max="30" width="2.5" style="136" customWidth="1"/>
    <col min="31" max="31" width="2.6640625" style="136" customWidth="1"/>
    <col min="32" max="32" width="3.5" style="136" customWidth="1"/>
    <col min="33" max="33" width="5" style="136" customWidth="1"/>
    <col min="34" max="34" width="5.1640625" style="136" customWidth="1"/>
    <col min="35" max="35" width="5.6640625" style="136" customWidth="1"/>
    <col min="36" max="16384" width="9" style="136"/>
  </cols>
  <sheetData>
    <row r="1" spans="1:37" ht="15.75" customHeight="1" x14ac:dyDescent="0.2">
      <c r="A1" s="623"/>
      <c r="B1" s="159" t="s">
        <v>1201</v>
      </c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  <c r="T1" s="623"/>
      <c r="U1" s="623"/>
      <c r="V1" s="623"/>
      <c r="W1" s="623"/>
      <c r="X1" s="623"/>
      <c r="Y1" s="623"/>
      <c r="Z1" s="623"/>
      <c r="AA1" s="623"/>
      <c r="AB1" s="623"/>
      <c r="AC1" s="623"/>
      <c r="AD1" s="623"/>
      <c r="AE1" s="623"/>
      <c r="AF1" s="623"/>
      <c r="AG1" s="623"/>
      <c r="AH1" s="623"/>
      <c r="AI1" s="623"/>
      <c r="AJ1" s="623"/>
      <c r="AK1" s="623"/>
    </row>
    <row r="2" spans="1:37" ht="15.75" customHeight="1" x14ac:dyDescent="0.15">
      <c r="A2" s="623"/>
      <c r="B2" s="648" t="s">
        <v>1202</v>
      </c>
      <c r="C2" s="623"/>
      <c r="D2" s="623"/>
      <c r="E2" s="623"/>
      <c r="F2" s="623"/>
      <c r="G2" s="623"/>
      <c r="H2" s="623"/>
      <c r="I2" s="623"/>
      <c r="J2" s="623"/>
      <c r="K2" s="623"/>
      <c r="L2" s="623"/>
      <c r="M2" s="623"/>
      <c r="N2" s="623"/>
      <c r="O2" s="623"/>
      <c r="P2" s="623"/>
      <c r="Q2" s="623"/>
      <c r="R2" s="623"/>
      <c r="S2" s="623"/>
      <c r="T2" s="623"/>
      <c r="U2" s="623"/>
      <c r="V2" s="623"/>
      <c r="W2" s="623"/>
      <c r="X2" s="623"/>
      <c r="Y2" s="623"/>
      <c r="Z2" s="623"/>
      <c r="AA2" s="623"/>
      <c r="AB2" s="623"/>
      <c r="AC2" s="623"/>
      <c r="AD2" s="623"/>
      <c r="AE2" s="623"/>
      <c r="AF2" s="623"/>
      <c r="AG2" s="623"/>
      <c r="AH2" s="623"/>
      <c r="AI2" s="623"/>
      <c r="AJ2" s="623"/>
      <c r="AK2" s="623"/>
    </row>
    <row r="3" spans="1:37" s="163" customFormat="1" ht="12.75" customHeight="1" x14ac:dyDescent="0.15">
      <c r="A3" s="2026" t="s">
        <v>287</v>
      </c>
      <c r="B3" s="2415">
        <f>-6.01</f>
        <v>-6.01</v>
      </c>
      <c r="C3" s="2421"/>
      <c r="D3" s="2416">
        <f>B3-0.01</f>
        <v>-6.02</v>
      </c>
      <c r="E3" s="2416"/>
      <c r="F3" s="1831"/>
      <c r="G3" s="1832"/>
      <c r="H3" s="2415">
        <f>D3-(0.01)</f>
        <v>-6.0299999999999994</v>
      </c>
      <c r="I3" s="2421"/>
      <c r="J3" s="2415">
        <f>H3-(0.01)</f>
        <v>-6.0399999999999991</v>
      </c>
      <c r="K3" s="2421"/>
      <c r="L3" s="2415">
        <f>J3-0.01</f>
        <v>-6.0499999999999989</v>
      </c>
      <c r="M3" s="2416"/>
      <c r="N3" s="1833"/>
      <c r="O3" s="1832"/>
      <c r="P3" s="2415">
        <f>L3-(0.01)</f>
        <v>-6.0599999999999987</v>
      </c>
      <c r="Q3" s="2421"/>
      <c r="R3" s="2026" t="s">
        <v>287</v>
      </c>
      <c r="S3" s="2415">
        <f>P3-(0.01)</f>
        <v>-6.0699999999999985</v>
      </c>
      <c r="T3" s="2421"/>
      <c r="U3" s="2434">
        <f>S3-0.01</f>
        <v>-6.0799999999999983</v>
      </c>
      <c r="V3" s="2444"/>
      <c r="W3" s="2433">
        <f>U3-0.01</f>
        <v>-6.0899999999999981</v>
      </c>
      <c r="X3" s="2434"/>
      <c r="Y3" s="2434"/>
      <c r="Z3" s="2434"/>
      <c r="AA3" s="2433">
        <f>W3-0.01</f>
        <v>-6.0999999999999979</v>
      </c>
      <c r="AB3" s="2434"/>
      <c r="AC3" s="2444"/>
      <c r="AD3" s="2433">
        <f>+AA3-0.01</f>
        <v>-6.1099999999999977</v>
      </c>
      <c r="AE3" s="2434"/>
      <c r="AF3" s="2434"/>
      <c r="AG3" s="2434"/>
      <c r="AH3" s="2433">
        <f>AD3-0.01</f>
        <v>-6.1199999999999974</v>
      </c>
      <c r="AI3" s="2434"/>
      <c r="AJ3" s="2434"/>
      <c r="AK3" s="1834">
        <f>AH3-0.01</f>
        <v>-6.1299999999999972</v>
      </c>
    </row>
    <row r="4" spans="1:37" ht="12.75" customHeight="1" x14ac:dyDescent="0.15">
      <c r="A4" s="2027"/>
      <c r="B4" s="2300" t="s">
        <v>1203</v>
      </c>
      <c r="C4" s="2302"/>
      <c r="D4" s="2301" t="s">
        <v>1204</v>
      </c>
      <c r="E4" s="2301"/>
      <c r="F4" s="2301"/>
      <c r="G4" s="2302"/>
      <c r="H4" s="2300" t="s">
        <v>1205</v>
      </c>
      <c r="I4" s="2302"/>
      <c r="J4" s="2300" t="s">
        <v>1206</v>
      </c>
      <c r="K4" s="2302"/>
      <c r="L4" s="2300" t="s">
        <v>1207</v>
      </c>
      <c r="M4" s="2301"/>
      <c r="N4" s="2301"/>
      <c r="O4" s="2302"/>
      <c r="P4" s="2300" t="s">
        <v>1208</v>
      </c>
      <c r="Q4" s="2302"/>
      <c r="R4" s="2027"/>
      <c r="S4" s="2300" t="s">
        <v>1209</v>
      </c>
      <c r="T4" s="2302"/>
      <c r="U4" s="2436" t="s">
        <v>1210</v>
      </c>
      <c r="V4" s="2437"/>
      <c r="W4" s="2435" t="s">
        <v>1211</v>
      </c>
      <c r="X4" s="2436"/>
      <c r="Y4" s="2436"/>
      <c r="Z4" s="2436"/>
      <c r="AA4" s="2435" t="s">
        <v>1212</v>
      </c>
      <c r="AB4" s="2436"/>
      <c r="AC4" s="2437"/>
      <c r="AD4" s="2435" t="s">
        <v>1213</v>
      </c>
      <c r="AE4" s="2436"/>
      <c r="AF4" s="2436"/>
      <c r="AG4" s="2436"/>
      <c r="AH4" s="2447" t="s">
        <v>1214</v>
      </c>
      <c r="AI4" s="2448"/>
      <c r="AJ4" s="2449"/>
      <c r="AK4" s="2371" t="s">
        <v>1215</v>
      </c>
    </row>
    <row r="5" spans="1:37" ht="12.75" customHeight="1" x14ac:dyDescent="0.15">
      <c r="A5" s="2027"/>
      <c r="B5" s="2300"/>
      <c r="C5" s="2302"/>
      <c r="D5" s="2301"/>
      <c r="E5" s="2301"/>
      <c r="F5" s="2301"/>
      <c r="G5" s="2302"/>
      <c r="H5" s="2300"/>
      <c r="I5" s="2302"/>
      <c r="J5" s="2300"/>
      <c r="K5" s="2302"/>
      <c r="L5" s="2300"/>
      <c r="M5" s="2301"/>
      <c r="N5" s="2301"/>
      <c r="O5" s="2302"/>
      <c r="P5" s="2300"/>
      <c r="Q5" s="2302"/>
      <c r="R5" s="2027"/>
      <c r="S5" s="2300"/>
      <c r="T5" s="2302"/>
      <c r="U5" s="2436"/>
      <c r="V5" s="2437"/>
      <c r="W5" s="2435"/>
      <c r="X5" s="2436"/>
      <c r="Y5" s="2436"/>
      <c r="Z5" s="2436"/>
      <c r="AA5" s="2435"/>
      <c r="AB5" s="2436"/>
      <c r="AC5" s="2437"/>
      <c r="AD5" s="2435"/>
      <c r="AE5" s="2436"/>
      <c r="AF5" s="2436"/>
      <c r="AG5" s="2436"/>
      <c r="AH5" s="2435"/>
      <c r="AI5" s="2436"/>
      <c r="AJ5" s="2437"/>
      <c r="AK5" s="2371"/>
    </row>
    <row r="6" spans="1:37" ht="12.75" customHeight="1" x14ac:dyDescent="0.15">
      <c r="A6" s="2027"/>
      <c r="B6" s="1110"/>
      <c r="C6" s="1111"/>
      <c r="D6" s="2301"/>
      <c r="E6" s="2301"/>
      <c r="F6" s="2301"/>
      <c r="G6" s="2302"/>
      <c r="H6" s="2300"/>
      <c r="I6" s="2302"/>
      <c r="J6" s="1110"/>
      <c r="K6" s="1111"/>
      <c r="L6" s="2300"/>
      <c r="M6" s="2301"/>
      <c r="N6" s="2301"/>
      <c r="O6" s="2302"/>
      <c r="P6" s="2300"/>
      <c r="Q6" s="2302"/>
      <c r="R6" s="2027"/>
      <c r="S6" s="2300"/>
      <c r="T6" s="2302"/>
      <c r="U6" s="2436" t="s">
        <v>1216</v>
      </c>
      <c r="V6" s="2437"/>
      <c r="W6" s="2435"/>
      <c r="X6" s="2436"/>
      <c r="Y6" s="2436"/>
      <c r="Z6" s="2436"/>
      <c r="AA6" s="2435"/>
      <c r="AB6" s="2436"/>
      <c r="AC6" s="2437"/>
      <c r="AD6" s="2435"/>
      <c r="AE6" s="2436"/>
      <c r="AF6" s="2436"/>
      <c r="AG6" s="2436"/>
      <c r="AH6" s="2435"/>
      <c r="AI6" s="2436"/>
      <c r="AJ6" s="2437"/>
      <c r="AK6" s="2371"/>
    </row>
    <row r="7" spans="1:37" ht="12.75" customHeight="1" x14ac:dyDescent="0.15">
      <c r="A7" s="2027"/>
      <c r="B7" s="1725">
        <v>1</v>
      </c>
      <c r="C7" s="154" t="s">
        <v>1217</v>
      </c>
      <c r="D7" s="1728">
        <v>1</v>
      </c>
      <c r="E7" s="152" t="s">
        <v>1218</v>
      </c>
      <c r="F7" s="152"/>
      <c r="G7" s="1111"/>
      <c r="H7" s="1725">
        <v>1</v>
      </c>
      <c r="I7" s="154" t="s">
        <v>1219</v>
      </c>
      <c r="J7" s="1725">
        <v>1</v>
      </c>
      <c r="K7" s="154" t="s">
        <v>1220</v>
      </c>
      <c r="L7" s="1725">
        <v>1</v>
      </c>
      <c r="M7" s="152" t="s">
        <v>1218</v>
      </c>
      <c r="N7" s="152"/>
      <c r="O7" s="1111"/>
      <c r="P7" s="1725">
        <v>1</v>
      </c>
      <c r="Q7" s="154" t="s">
        <v>1221</v>
      </c>
      <c r="R7" s="2027"/>
      <c r="S7" s="2300"/>
      <c r="T7" s="2302"/>
      <c r="U7" s="2436"/>
      <c r="V7" s="2437"/>
      <c r="W7" s="2435"/>
      <c r="X7" s="2436"/>
      <c r="Y7" s="2436"/>
      <c r="Z7" s="2436"/>
      <c r="AA7" s="480">
        <v>1</v>
      </c>
      <c r="AB7" s="2425" t="s">
        <v>1222</v>
      </c>
      <c r="AC7" s="2426"/>
      <c r="AD7" s="2435"/>
      <c r="AE7" s="2436"/>
      <c r="AF7" s="2436"/>
      <c r="AG7" s="2436"/>
      <c r="AH7" s="481">
        <v>1</v>
      </c>
      <c r="AI7" s="2450" t="s">
        <v>1223</v>
      </c>
      <c r="AJ7" s="2451"/>
      <c r="AK7" s="2371"/>
    </row>
    <row r="8" spans="1:37" ht="12.75" customHeight="1" x14ac:dyDescent="0.15">
      <c r="A8" s="2027"/>
      <c r="B8" s="1725">
        <v>2</v>
      </c>
      <c r="C8" s="154" t="s">
        <v>1224</v>
      </c>
      <c r="D8" s="1728">
        <v>2</v>
      </c>
      <c r="E8" s="152" t="s">
        <v>1225</v>
      </c>
      <c r="F8" s="152"/>
      <c r="G8" s="1111"/>
      <c r="H8" s="1725">
        <v>2</v>
      </c>
      <c r="I8" s="154" t="s">
        <v>1226</v>
      </c>
      <c r="J8" s="1725">
        <v>2</v>
      </c>
      <c r="K8" s="154" t="s">
        <v>1227</v>
      </c>
      <c r="L8" s="1725">
        <v>2</v>
      </c>
      <c r="M8" s="152" t="s">
        <v>1225</v>
      </c>
      <c r="N8" s="152"/>
      <c r="O8" s="1111"/>
      <c r="P8" s="1725">
        <v>2</v>
      </c>
      <c r="Q8" s="154" t="s">
        <v>1228</v>
      </c>
      <c r="R8" s="2027"/>
      <c r="S8" s="2300"/>
      <c r="T8" s="2302"/>
      <c r="U8" s="2436"/>
      <c r="V8" s="2437"/>
      <c r="W8" s="2435"/>
      <c r="X8" s="2436"/>
      <c r="Y8" s="2436"/>
      <c r="Z8" s="2436"/>
      <c r="AA8" s="482"/>
      <c r="AB8" s="2427"/>
      <c r="AC8" s="2428"/>
      <c r="AD8" s="2435"/>
      <c r="AE8" s="2436"/>
      <c r="AF8" s="2436"/>
      <c r="AG8" s="2436"/>
      <c r="AH8" s="2429">
        <v>2</v>
      </c>
      <c r="AI8" s="2431" t="s">
        <v>1229</v>
      </c>
      <c r="AJ8" s="2432"/>
      <c r="AK8" s="2371"/>
    </row>
    <row r="9" spans="1:37" ht="12.75" customHeight="1" x14ac:dyDescent="0.15">
      <c r="A9" s="2027"/>
      <c r="B9" s="1725">
        <v>3</v>
      </c>
      <c r="C9" s="154" t="s">
        <v>1230</v>
      </c>
      <c r="D9" s="1728">
        <v>3</v>
      </c>
      <c r="E9" s="152" t="s">
        <v>1231</v>
      </c>
      <c r="F9" s="152"/>
      <c r="G9" s="1111"/>
      <c r="H9" s="1725">
        <v>3</v>
      </c>
      <c r="I9" s="154" t="s">
        <v>1232</v>
      </c>
      <c r="J9" s="1725">
        <v>3</v>
      </c>
      <c r="K9" s="154" t="s">
        <v>1233</v>
      </c>
      <c r="L9" s="1725">
        <v>3</v>
      </c>
      <c r="M9" s="152" t="s">
        <v>1234</v>
      </c>
      <c r="N9" s="152"/>
      <c r="O9" s="1111"/>
      <c r="P9" s="1725">
        <v>3</v>
      </c>
      <c r="Q9" s="154" t="s">
        <v>1235</v>
      </c>
      <c r="R9" s="2027"/>
      <c r="S9" s="2300"/>
      <c r="T9" s="2302"/>
      <c r="U9" s="2417" t="s">
        <v>1236</v>
      </c>
      <c r="V9" s="2417"/>
      <c r="W9" s="2435"/>
      <c r="X9" s="2436"/>
      <c r="Y9" s="2436"/>
      <c r="Z9" s="2436"/>
      <c r="AA9" s="483">
        <v>2</v>
      </c>
      <c r="AB9" s="484" t="s">
        <v>1237</v>
      </c>
      <c r="AC9" s="484"/>
      <c r="AD9" s="2435"/>
      <c r="AE9" s="2436"/>
      <c r="AF9" s="2436"/>
      <c r="AG9" s="2436"/>
      <c r="AH9" s="2430"/>
      <c r="AI9" s="2431"/>
      <c r="AJ9" s="2432"/>
      <c r="AK9" s="2371"/>
    </row>
    <row r="10" spans="1:37" ht="12.75" customHeight="1" x14ac:dyDescent="0.15">
      <c r="A10" s="2027"/>
      <c r="B10" s="1725">
        <v>4</v>
      </c>
      <c r="C10" s="154" t="s">
        <v>1238</v>
      </c>
      <c r="D10" s="1728">
        <v>4</v>
      </c>
      <c r="E10" s="152" t="s">
        <v>1239</v>
      </c>
      <c r="F10" s="152"/>
      <c r="G10" s="1111"/>
      <c r="H10" s="1725">
        <v>4</v>
      </c>
      <c r="I10" s="154" t="s">
        <v>1240</v>
      </c>
      <c r="J10" s="1725">
        <v>4</v>
      </c>
      <c r="K10" s="154" t="s">
        <v>1241</v>
      </c>
      <c r="L10" s="1725">
        <v>4</v>
      </c>
      <c r="M10" s="152" t="s">
        <v>1239</v>
      </c>
      <c r="N10" s="152"/>
      <c r="O10" s="1111"/>
      <c r="P10" s="1725">
        <v>4</v>
      </c>
      <c r="Q10" s="154" t="s">
        <v>1242</v>
      </c>
      <c r="R10" s="2027"/>
      <c r="S10" s="1110"/>
      <c r="T10" s="1111"/>
      <c r="U10" s="2417"/>
      <c r="V10" s="2417"/>
      <c r="W10" s="2435"/>
      <c r="X10" s="2436"/>
      <c r="Y10" s="2436"/>
      <c r="Z10" s="2436"/>
      <c r="AA10" s="483">
        <v>3</v>
      </c>
      <c r="AB10" s="484" t="s">
        <v>1243</v>
      </c>
      <c r="AC10" s="484"/>
      <c r="AD10" s="2442"/>
      <c r="AE10" s="2443"/>
      <c r="AF10" s="2443"/>
      <c r="AG10" s="2443"/>
      <c r="AH10" s="2429">
        <v>3</v>
      </c>
      <c r="AI10" s="2438" t="s">
        <v>1244</v>
      </c>
      <c r="AJ10" s="2439"/>
      <c r="AK10" s="2371"/>
    </row>
    <row r="11" spans="1:37" ht="12.75" customHeight="1" x14ac:dyDescent="0.15">
      <c r="A11" s="2027"/>
      <c r="B11" s="1725">
        <v>5</v>
      </c>
      <c r="C11" s="154" t="s">
        <v>1245</v>
      </c>
      <c r="D11" s="1728">
        <v>5</v>
      </c>
      <c r="E11" s="152" t="s">
        <v>1246</v>
      </c>
      <c r="F11" s="152"/>
      <c r="G11" s="1111"/>
      <c r="H11" s="1110">
        <v>66</v>
      </c>
      <c r="I11" s="1111" t="s">
        <v>1247</v>
      </c>
      <c r="J11" s="1725">
        <v>5</v>
      </c>
      <c r="K11" s="154" t="s">
        <v>1248</v>
      </c>
      <c r="L11" s="1725">
        <v>5</v>
      </c>
      <c r="M11" s="152" t="s">
        <v>1246</v>
      </c>
      <c r="N11" s="152"/>
      <c r="O11" s="1111"/>
      <c r="P11" s="1725">
        <v>5</v>
      </c>
      <c r="Q11" s="154" t="s">
        <v>1249</v>
      </c>
      <c r="R11" s="2027"/>
      <c r="S11" s="1725">
        <v>1</v>
      </c>
      <c r="T11" s="154" t="s">
        <v>1250</v>
      </c>
      <c r="U11" s="2417"/>
      <c r="V11" s="2417"/>
      <c r="W11" s="2435"/>
      <c r="X11" s="2436"/>
      <c r="Y11" s="2436"/>
      <c r="Z11" s="2436"/>
      <c r="AA11" s="485">
        <v>4</v>
      </c>
      <c r="AB11" s="2438" t="s">
        <v>1251</v>
      </c>
      <c r="AC11" s="2439"/>
      <c r="AD11" s="2442"/>
      <c r="AE11" s="2443"/>
      <c r="AF11" s="2443"/>
      <c r="AG11" s="2443"/>
      <c r="AH11" s="2452"/>
      <c r="AI11" s="2440"/>
      <c r="AJ11" s="2441"/>
      <c r="AK11" s="2371"/>
    </row>
    <row r="12" spans="1:37" ht="12.75" customHeight="1" x14ac:dyDescent="0.15">
      <c r="A12" s="2027"/>
      <c r="B12" s="1725">
        <v>6</v>
      </c>
      <c r="C12" s="154" t="s">
        <v>1252</v>
      </c>
      <c r="D12" s="1728">
        <v>6</v>
      </c>
      <c r="E12" s="152" t="s">
        <v>1253</v>
      </c>
      <c r="F12" s="152"/>
      <c r="G12" s="1111"/>
      <c r="H12" s="1110">
        <v>77</v>
      </c>
      <c r="I12" s="154" t="s">
        <v>1254</v>
      </c>
      <c r="J12" s="1110">
        <v>66</v>
      </c>
      <c r="K12" s="154" t="s">
        <v>1255</v>
      </c>
      <c r="L12" s="1725">
        <v>6</v>
      </c>
      <c r="M12" s="152" t="s">
        <v>1253</v>
      </c>
      <c r="N12" s="152"/>
      <c r="O12" s="1111"/>
      <c r="P12" s="1725">
        <v>6</v>
      </c>
      <c r="Q12" s="154" t="s">
        <v>1256</v>
      </c>
      <c r="R12" s="2027"/>
      <c r="S12" s="1725">
        <v>2</v>
      </c>
      <c r="T12" s="154" t="s">
        <v>1257</v>
      </c>
      <c r="U12" s="2417"/>
      <c r="V12" s="2417"/>
      <c r="W12" s="2435"/>
      <c r="X12" s="2436"/>
      <c r="Y12" s="2436"/>
      <c r="Z12" s="2436"/>
      <c r="AA12" s="486"/>
      <c r="AB12" s="2440"/>
      <c r="AC12" s="2441"/>
      <c r="AD12" s="2442"/>
      <c r="AE12" s="2443"/>
      <c r="AF12" s="2443"/>
      <c r="AG12" s="2443"/>
      <c r="AH12" s="487">
        <v>4</v>
      </c>
      <c r="AI12" s="2453" t="s">
        <v>1258</v>
      </c>
      <c r="AJ12" s="2454"/>
      <c r="AK12" s="2371"/>
    </row>
    <row r="13" spans="1:37" ht="12.75" customHeight="1" x14ac:dyDescent="0.15">
      <c r="A13" s="2027"/>
      <c r="B13" s="1725">
        <v>66</v>
      </c>
      <c r="C13" s="154" t="s">
        <v>1255</v>
      </c>
      <c r="D13" s="623">
        <v>77</v>
      </c>
      <c r="E13" s="152" t="s">
        <v>1259</v>
      </c>
      <c r="F13" s="275" t="s">
        <v>84</v>
      </c>
      <c r="G13" s="1835">
        <f>L3</f>
        <v>-6.0499999999999989</v>
      </c>
      <c r="H13" s="1110">
        <v>88</v>
      </c>
      <c r="I13" s="154" t="s">
        <v>1260</v>
      </c>
      <c r="J13" s="1110">
        <v>88</v>
      </c>
      <c r="K13" s="154" t="s">
        <v>1260</v>
      </c>
      <c r="L13" s="1110">
        <v>77</v>
      </c>
      <c r="M13" s="152" t="s">
        <v>1261</v>
      </c>
      <c r="N13" s="152" t="s">
        <v>84</v>
      </c>
      <c r="O13" s="1835">
        <f>S3</f>
        <v>-6.0699999999999985</v>
      </c>
      <c r="P13" s="1725">
        <v>7</v>
      </c>
      <c r="Q13" s="154" t="s">
        <v>1262</v>
      </c>
      <c r="R13" s="2027"/>
      <c r="S13" s="1725">
        <v>3</v>
      </c>
      <c r="T13" s="154" t="s">
        <v>1263</v>
      </c>
      <c r="U13" s="2417" t="s">
        <v>1264</v>
      </c>
      <c r="V13" s="2417"/>
      <c r="W13" s="488"/>
      <c r="X13" s="489"/>
      <c r="Y13" s="489"/>
      <c r="Z13" s="490"/>
      <c r="AA13" s="487">
        <v>5</v>
      </c>
      <c r="AB13" s="484" t="s">
        <v>1265</v>
      </c>
      <c r="AC13" s="491"/>
      <c r="AD13" s="492"/>
      <c r="AE13" s="489"/>
      <c r="AF13" s="489"/>
      <c r="AG13" s="489"/>
      <c r="AH13" s="2455">
        <v>5</v>
      </c>
      <c r="AI13" s="2431" t="s">
        <v>1266</v>
      </c>
      <c r="AJ13" s="2432"/>
      <c r="AK13" s="2371"/>
    </row>
    <row r="14" spans="1:37" ht="12.75" customHeight="1" x14ac:dyDescent="0.15">
      <c r="A14" s="2027"/>
      <c r="B14" s="1110"/>
      <c r="C14" s="1111"/>
      <c r="D14" s="623">
        <v>88</v>
      </c>
      <c r="E14" s="152" t="s">
        <v>1267</v>
      </c>
      <c r="F14" s="275" t="s">
        <v>84</v>
      </c>
      <c r="G14" s="1835">
        <f>L3</f>
        <v>-6.0499999999999989</v>
      </c>
      <c r="H14" s="1110">
        <v>99</v>
      </c>
      <c r="I14" s="154" t="s">
        <v>1268</v>
      </c>
      <c r="J14" s="1110">
        <v>99</v>
      </c>
      <c r="K14" s="154" t="s">
        <v>1269</v>
      </c>
      <c r="L14" s="1110">
        <v>88</v>
      </c>
      <c r="M14" s="152" t="s">
        <v>1267</v>
      </c>
      <c r="N14" s="152" t="s">
        <v>84</v>
      </c>
      <c r="O14" s="1835">
        <f>S3</f>
        <v>-6.0699999999999985</v>
      </c>
      <c r="P14" s="1725">
        <v>8</v>
      </c>
      <c r="Q14" s="154" t="s">
        <v>1270</v>
      </c>
      <c r="R14" s="2027"/>
      <c r="S14" s="162">
        <v>88</v>
      </c>
      <c r="T14" s="154" t="s">
        <v>1271</v>
      </c>
      <c r="U14" s="2417"/>
      <c r="V14" s="2417"/>
      <c r="W14" s="493">
        <v>1</v>
      </c>
      <c r="X14" s="484" t="s">
        <v>81</v>
      </c>
      <c r="Y14" s="484"/>
      <c r="Z14" s="491"/>
      <c r="AA14" s="485">
        <v>6</v>
      </c>
      <c r="AB14" s="2425" t="s">
        <v>1272</v>
      </c>
      <c r="AC14" s="2426"/>
      <c r="AD14" s="483">
        <v>1</v>
      </c>
      <c r="AE14" s="484" t="s">
        <v>81</v>
      </c>
      <c r="AF14" s="484"/>
      <c r="AG14" s="494"/>
      <c r="AH14" s="2455"/>
      <c r="AI14" s="2431"/>
      <c r="AJ14" s="2432"/>
      <c r="AK14" s="2371"/>
    </row>
    <row r="15" spans="1:37" ht="12.75" customHeight="1" x14ac:dyDescent="0.15">
      <c r="A15" s="2027"/>
      <c r="B15" s="1110"/>
      <c r="C15" s="1111"/>
      <c r="D15" s="623">
        <v>99</v>
      </c>
      <c r="E15" s="152" t="s">
        <v>1273</v>
      </c>
      <c r="F15" s="275" t="s">
        <v>84</v>
      </c>
      <c r="G15" s="1835">
        <f>L3</f>
        <v>-6.0499999999999989</v>
      </c>
      <c r="H15" s="623"/>
      <c r="I15" s="1111"/>
      <c r="J15" s="623"/>
      <c r="K15" s="1111"/>
      <c r="L15" s="1110">
        <v>99</v>
      </c>
      <c r="M15" s="152" t="s">
        <v>1274</v>
      </c>
      <c r="N15" s="152" t="s">
        <v>84</v>
      </c>
      <c r="O15" s="1835">
        <f>S3</f>
        <v>-6.0699999999999985</v>
      </c>
      <c r="P15" s="162">
        <v>66</v>
      </c>
      <c r="Q15" s="154" t="s">
        <v>1275</v>
      </c>
      <c r="R15" s="2027"/>
      <c r="S15" s="162">
        <v>99</v>
      </c>
      <c r="T15" s="154" t="s">
        <v>1269</v>
      </c>
      <c r="U15" s="2417"/>
      <c r="V15" s="2417"/>
      <c r="W15" s="493">
        <v>2</v>
      </c>
      <c r="X15" s="484" t="s">
        <v>83</v>
      </c>
      <c r="Y15" s="495" t="s">
        <v>84</v>
      </c>
      <c r="Z15" s="496">
        <f>AD3</f>
        <v>-6.1099999999999977</v>
      </c>
      <c r="AA15" s="486"/>
      <c r="AB15" s="2427"/>
      <c r="AC15" s="2428"/>
      <c r="AD15" s="483">
        <v>2</v>
      </c>
      <c r="AE15" s="484" t="s">
        <v>83</v>
      </c>
      <c r="AF15" s="495" t="s">
        <v>84</v>
      </c>
      <c r="AG15" s="497">
        <f>AK3</f>
        <v>-6.1299999999999972</v>
      </c>
      <c r="AH15" s="2456"/>
      <c r="AI15" s="2431"/>
      <c r="AJ15" s="2432"/>
      <c r="AK15" s="2371"/>
    </row>
    <row r="16" spans="1:37" ht="12.75" customHeight="1" x14ac:dyDescent="0.15">
      <c r="A16" s="2027"/>
      <c r="B16" s="1110"/>
      <c r="C16" s="1111"/>
      <c r="D16" s="623"/>
      <c r="E16" s="623"/>
      <c r="F16" s="623"/>
      <c r="G16" s="1111"/>
      <c r="H16" s="623"/>
      <c r="I16" s="1111"/>
      <c r="J16" s="623"/>
      <c r="K16" s="1111"/>
      <c r="L16" s="623"/>
      <c r="M16" s="623"/>
      <c r="N16" s="623"/>
      <c r="O16" s="1111"/>
      <c r="P16" s="162">
        <v>88</v>
      </c>
      <c r="Q16" s="154" t="s">
        <v>1260</v>
      </c>
      <c r="R16" s="2027"/>
      <c r="S16" s="1110"/>
      <c r="T16" s="1111"/>
      <c r="U16" s="2417"/>
      <c r="V16" s="2417"/>
      <c r="W16" s="480"/>
      <c r="X16" s="498"/>
      <c r="Y16" s="498"/>
      <c r="Z16" s="499"/>
      <c r="AA16" s="487">
        <v>7</v>
      </c>
      <c r="AB16" s="484" t="s">
        <v>1276</v>
      </c>
      <c r="AC16" s="500"/>
      <c r="AD16" s="501"/>
      <c r="AE16" s="498"/>
      <c r="AF16" s="498"/>
      <c r="AG16" s="498"/>
      <c r="AH16" s="487">
        <v>6</v>
      </c>
      <c r="AI16" s="484" t="s">
        <v>1277</v>
      </c>
      <c r="AJ16" s="502"/>
      <c r="AK16" s="1158"/>
    </row>
    <row r="17" spans="1:37" ht="12.75" customHeight="1" x14ac:dyDescent="0.15">
      <c r="A17" s="2027"/>
      <c r="B17" s="1110"/>
      <c r="C17" s="1111"/>
      <c r="D17" s="623"/>
      <c r="E17" s="623"/>
      <c r="F17" s="623"/>
      <c r="G17" s="1111"/>
      <c r="H17" s="623"/>
      <c r="I17" s="1111"/>
      <c r="J17" s="623"/>
      <c r="K17" s="1111"/>
      <c r="L17" s="623"/>
      <c r="M17" s="623"/>
      <c r="N17" s="623"/>
      <c r="O17" s="1111"/>
      <c r="P17" s="162">
        <v>99</v>
      </c>
      <c r="Q17" s="154" t="s">
        <v>1268</v>
      </c>
      <c r="R17" s="2027"/>
      <c r="S17" s="1110"/>
      <c r="T17" s="1111"/>
      <c r="U17" s="576"/>
      <c r="V17" s="576"/>
      <c r="W17" s="480"/>
      <c r="X17" s="498"/>
      <c r="Y17" s="498"/>
      <c r="Z17" s="499"/>
      <c r="AA17" s="487">
        <v>8</v>
      </c>
      <c r="AB17" s="484" t="s">
        <v>639</v>
      </c>
      <c r="AC17" s="500"/>
      <c r="AD17" s="501"/>
      <c r="AE17" s="498"/>
      <c r="AF17" s="498"/>
      <c r="AG17" s="498"/>
      <c r="AH17" s="487">
        <v>7</v>
      </c>
      <c r="AI17" s="484" t="s">
        <v>639</v>
      </c>
      <c r="AJ17" s="502"/>
      <c r="AK17" s="1158"/>
    </row>
    <row r="18" spans="1:37" ht="12.75" customHeight="1" x14ac:dyDescent="0.15">
      <c r="A18" s="2027"/>
      <c r="B18" s="1110"/>
      <c r="C18" s="1111"/>
      <c r="D18" s="623"/>
      <c r="E18" s="623"/>
      <c r="F18" s="623"/>
      <c r="G18" s="1111"/>
      <c r="H18" s="1110"/>
      <c r="I18" s="1111"/>
      <c r="J18" s="1110"/>
      <c r="K18" s="1111"/>
      <c r="L18" s="1110"/>
      <c r="M18" s="623"/>
      <c r="N18" s="623"/>
      <c r="O18" s="1836"/>
      <c r="P18" s="1110"/>
      <c r="Q18" s="1111"/>
      <c r="R18" s="2027"/>
      <c r="S18" s="1110"/>
      <c r="T18" s="1111"/>
      <c r="U18" s="576"/>
      <c r="V18" s="576"/>
      <c r="W18" s="480"/>
      <c r="X18" s="498"/>
      <c r="Y18" s="498"/>
      <c r="Z18" s="499"/>
      <c r="AA18" s="503"/>
      <c r="AB18" s="503"/>
      <c r="AC18" s="503"/>
      <c r="AD18" s="501"/>
      <c r="AE18" s="498"/>
      <c r="AF18" s="498"/>
      <c r="AG18" s="498"/>
      <c r="AH18" s="504"/>
      <c r="AI18" s="503"/>
      <c r="AJ18" s="505"/>
      <c r="AK18" s="1158"/>
    </row>
    <row r="19" spans="1:37" ht="12.75" customHeight="1" x14ac:dyDescent="0.15">
      <c r="A19" s="2027"/>
      <c r="B19" s="1110"/>
      <c r="C19" s="1111"/>
      <c r="D19" s="623"/>
      <c r="E19" s="623"/>
      <c r="F19" s="623"/>
      <c r="G19" s="1111"/>
      <c r="H19" s="1110"/>
      <c r="I19" s="1111"/>
      <c r="J19" s="1110"/>
      <c r="K19" s="1111"/>
      <c r="L19" s="1110"/>
      <c r="M19" s="623"/>
      <c r="N19" s="623"/>
      <c r="O19" s="1111"/>
      <c r="P19" s="1110"/>
      <c r="Q19" s="1111"/>
      <c r="R19" s="2027"/>
      <c r="S19" s="1110"/>
      <c r="T19" s="1111"/>
      <c r="U19" s="576"/>
      <c r="V19" s="576"/>
      <c r="W19" s="480"/>
      <c r="X19" s="498"/>
      <c r="Y19" s="498"/>
      <c r="Z19" s="499"/>
      <c r="AA19" s="503"/>
      <c r="AB19" s="503"/>
      <c r="AC19" s="503"/>
      <c r="AD19" s="501"/>
      <c r="AE19" s="498"/>
      <c r="AF19" s="498"/>
      <c r="AG19" s="498"/>
      <c r="AH19" s="504"/>
      <c r="AI19" s="503"/>
      <c r="AJ19" s="505"/>
      <c r="AK19" s="1158"/>
    </row>
    <row r="20" spans="1:37" ht="12.75" customHeight="1" x14ac:dyDescent="0.15">
      <c r="A20" s="2027"/>
      <c r="B20" s="1837"/>
      <c r="C20" s="1112"/>
      <c r="D20" s="623"/>
      <c r="E20" s="623"/>
      <c r="F20" s="623"/>
      <c r="G20" s="1111"/>
      <c r="H20" s="1110"/>
      <c r="I20" s="1111"/>
      <c r="J20" s="1110"/>
      <c r="K20" s="1111"/>
      <c r="L20" s="1110"/>
      <c r="M20" s="623"/>
      <c r="N20" s="623"/>
      <c r="O20" s="1111"/>
      <c r="P20" s="1837"/>
      <c r="Q20" s="1112"/>
      <c r="R20" s="2027"/>
      <c r="S20" s="1837"/>
      <c r="T20" s="1112"/>
      <c r="U20" s="1693" t="s">
        <v>1278</v>
      </c>
      <c r="V20" s="576"/>
      <c r="W20" s="480"/>
      <c r="X20" s="498"/>
      <c r="Y20" s="498"/>
      <c r="Z20" s="499"/>
      <c r="AA20" s="503"/>
      <c r="AB20" s="503"/>
      <c r="AC20" s="503"/>
      <c r="AD20" s="501"/>
      <c r="AE20" s="498"/>
      <c r="AF20" s="498"/>
      <c r="AG20" s="498"/>
      <c r="AH20" s="504"/>
      <c r="AI20" s="503"/>
      <c r="AJ20" s="505"/>
      <c r="AK20" s="1158"/>
    </row>
    <row r="21" spans="1:37" s="153" customFormat="1" ht="12.75" customHeight="1" x14ac:dyDescent="0.15">
      <c r="A21" s="2028"/>
      <c r="B21" s="2418" t="s">
        <v>266</v>
      </c>
      <c r="C21" s="2419"/>
      <c r="D21" s="2418" t="s">
        <v>266</v>
      </c>
      <c r="E21" s="2420"/>
      <c r="F21" s="2420"/>
      <c r="G21" s="2419"/>
      <c r="H21" s="2418" t="s">
        <v>266</v>
      </c>
      <c r="I21" s="2419"/>
      <c r="J21" s="2418" t="s">
        <v>266</v>
      </c>
      <c r="K21" s="2419"/>
      <c r="L21" s="2418" t="s">
        <v>266</v>
      </c>
      <c r="M21" s="2420"/>
      <c r="N21" s="2420"/>
      <c r="O21" s="2419"/>
      <c r="P21" s="2418" t="s">
        <v>266</v>
      </c>
      <c r="Q21" s="2419"/>
      <c r="R21" s="2028"/>
      <c r="S21" s="2418" t="s">
        <v>266</v>
      </c>
      <c r="T21" s="2419"/>
      <c r="U21" s="2445" t="s">
        <v>1279</v>
      </c>
      <c r="V21" s="2446"/>
      <c r="W21" s="2422" t="s">
        <v>266</v>
      </c>
      <c r="X21" s="2423"/>
      <c r="Y21" s="2423"/>
      <c r="Z21" s="2424"/>
      <c r="AA21" s="2422" t="s">
        <v>390</v>
      </c>
      <c r="AB21" s="2424"/>
      <c r="AC21" s="506" t="s">
        <v>643</v>
      </c>
      <c r="AD21" s="2422" t="s">
        <v>266</v>
      </c>
      <c r="AE21" s="2423"/>
      <c r="AF21" s="2423"/>
      <c r="AG21" s="2424"/>
      <c r="AH21" s="2422" t="s">
        <v>390</v>
      </c>
      <c r="AI21" s="2424"/>
      <c r="AJ21" s="506" t="s">
        <v>643</v>
      </c>
      <c r="AK21" s="1070" t="s">
        <v>904</v>
      </c>
    </row>
    <row r="22" spans="1:37" ht="3.75" customHeight="1" thickBot="1" x14ac:dyDescent="0.2">
      <c r="A22" s="623"/>
      <c r="B22" s="623"/>
      <c r="C22" s="623"/>
      <c r="D22" s="623"/>
      <c r="E22" s="623"/>
      <c r="F22" s="623"/>
      <c r="G22" s="623"/>
      <c r="H22" s="623"/>
      <c r="I22" s="623"/>
      <c r="J22" s="623"/>
      <c r="K22" s="623"/>
      <c r="L22" s="623"/>
      <c r="M22" s="623"/>
      <c r="N22" s="623"/>
      <c r="O22" s="623"/>
      <c r="P22" s="623"/>
      <c r="Q22" s="623"/>
      <c r="R22" s="623"/>
      <c r="S22" s="623"/>
      <c r="T22" s="623"/>
      <c r="U22" s="623"/>
      <c r="V22" s="623"/>
      <c r="W22" s="623"/>
      <c r="X22" s="623"/>
      <c r="Y22" s="623"/>
      <c r="Z22" s="623"/>
      <c r="AA22" s="623"/>
      <c r="AB22" s="623"/>
      <c r="AC22" s="623"/>
      <c r="AD22" s="623"/>
      <c r="AE22" s="623"/>
      <c r="AF22" s="623"/>
      <c r="AG22" s="623"/>
      <c r="AH22" s="623"/>
      <c r="AI22" s="623"/>
      <c r="AJ22" s="623"/>
      <c r="AK22" s="623"/>
    </row>
    <row r="23" spans="1:37" ht="16.5" customHeight="1" x14ac:dyDescent="0.15">
      <c r="A23" s="366">
        <v>1</v>
      </c>
      <c r="B23" s="1838"/>
      <c r="C23" s="1839"/>
      <c r="D23" s="1827"/>
      <c r="E23" s="1827"/>
      <c r="F23" s="1827"/>
      <c r="G23" s="1839"/>
      <c r="H23" s="1827"/>
      <c r="I23" s="1839"/>
      <c r="J23" s="1827"/>
      <c r="K23" s="1839"/>
      <c r="L23" s="1827"/>
      <c r="M23" s="1827"/>
      <c r="N23" s="1827"/>
      <c r="O23" s="1839"/>
      <c r="P23" s="1827"/>
      <c r="Q23" s="1839"/>
      <c r="R23" s="366">
        <v>1</v>
      </c>
      <c r="S23" s="1827"/>
      <c r="T23" s="1839"/>
      <c r="U23" s="1827"/>
      <c r="V23" s="1839"/>
      <c r="W23" s="1827"/>
      <c r="X23" s="1827"/>
      <c r="Y23" s="1827"/>
      <c r="Z23" s="1839"/>
      <c r="AA23" s="1827"/>
      <c r="AB23" s="1839"/>
      <c r="AC23" s="1322"/>
      <c r="AD23" s="1827"/>
      <c r="AE23" s="1827"/>
      <c r="AF23" s="1827"/>
      <c r="AG23" s="1839"/>
      <c r="AH23" s="1827"/>
      <c r="AI23" s="1839"/>
      <c r="AJ23" s="1322"/>
      <c r="AK23" s="1840"/>
    </row>
    <row r="24" spans="1:37" ht="15.75" customHeight="1" x14ac:dyDescent="0.15">
      <c r="A24" s="1841">
        <f>A23+1</f>
        <v>2</v>
      </c>
      <c r="B24" s="1842"/>
      <c r="C24" s="1178"/>
      <c r="D24" s="1182"/>
      <c r="E24" s="1182"/>
      <c r="F24" s="1182"/>
      <c r="G24" s="1178"/>
      <c r="H24" s="1182"/>
      <c r="I24" s="1178"/>
      <c r="J24" s="1182"/>
      <c r="K24" s="1178"/>
      <c r="L24" s="1182"/>
      <c r="M24" s="1182"/>
      <c r="N24" s="1182"/>
      <c r="O24" s="1178"/>
      <c r="P24" s="1182"/>
      <c r="Q24" s="1178"/>
      <c r="R24" s="1841">
        <f>R23+1</f>
        <v>2</v>
      </c>
      <c r="S24" s="1182"/>
      <c r="T24" s="1178"/>
      <c r="U24" s="1182"/>
      <c r="V24" s="1178"/>
      <c r="W24" s="1182"/>
      <c r="X24" s="1182"/>
      <c r="Y24" s="1182"/>
      <c r="Z24" s="1178"/>
      <c r="AA24" s="1182"/>
      <c r="AB24" s="1178"/>
      <c r="AC24" s="1178"/>
      <c r="AD24" s="1182"/>
      <c r="AE24" s="1182"/>
      <c r="AF24" s="1182"/>
      <c r="AG24" s="1178"/>
      <c r="AH24" s="1182"/>
      <c r="AI24" s="1178"/>
      <c r="AJ24" s="1178"/>
      <c r="AK24" s="1159"/>
    </row>
    <row r="25" spans="1:37" ht="17.25" customHeight="1" thickBot="1" x14ac:dyDescent="0.2">
      <c r="A25" s="390">
        <f>A24+1</f>
        <v>3</v>
      </c>
      <c r="B25" s="1843"/>
      <c r="C25" s="1844"/>
      <c r="D25" s="1822"/>
      <c r="E25" s="1822"/>
      <c r="F25" s="1822"/>
      <c r="G25" s="1844"/>
      <c r="H25" s="1822"/>
      <c r="I25" s="1844"/>
      <c r="J25" s="1822"/>
      <c r="K25" s="1844"/>
      <c r="L25" s="1822"/>
      <c r="M25" s="1822"/>
      <c r="N25" s="1822"/>
      <c r="O25" s="1844"/>
      <c r="P25" s="1822"/>
      <c r="Q25" s="1844"/>
      <c r="R25" s="390">
        <f>R24+1</f>
        <v>3</v>
      </c>
      <c r="S25" s="1822"/>
      <c r="T25" s="1844"/>
      <c r="U25" s="1822"/>
      <c r="V25" s="1844"/>
      <c r="W25" s="1822"/>
      <c r="X25" s="1822"/>
      <c r="Y25" s="1822"/>
      <c r="Z25" s="1844"/>
      <c r="AA25" s="1822"/>
      <c r="AB25" s="1844"/>
      <c r="AC25" s="1325"/>
      <c r="AD25" s="1822"/>
      <c r="AE25" s="1822"/>
      <c r="AF25" s="1822"/>
      <c r="AG25" s="1844"/>
      <c r="AH25" s="1822"/>
      <c r="AI25" s="1844"/>
      <c r="AJ25" s="1325"/>
      <c r="AK25" s="1845"/>
    </row>
    <row r="26" spans="1:37" ht="3.75" customHeight="1" thickBot="1" x14ac:dyDescent="0.2">
      <c r="A26" s="388"/>
      <c r="B26" s="623"/>
      <c r="C26" s="623"/>
      <c r="D26" s="1824"/>
      <c r="E26" s="623"/>
      <c r="F26" s="623"/>
      <c r="G26" s="623"/>
      <c r="H26" s="1824"/>
      <c r="I26" s="623"/>
      <c r="J26" s="1824"/>
      <c r="K26" s="623"/>
      <c r="L26" s="1824"/>
      <c r="M26" s="623"/>
      <c r="N26" s="623"/>
      <c r="O26" s="1824"/>
      <c r="P26" s="623"/>
      <c r="Q26" s="623"/>
      <c r="R26" s="388"/>
      <c r="S26" s="1824"/>
      <c r="T26" s="623"/>
      <c r="U26" s="1824"/>
      <c r="V26" s="623"/>
      <c r="W26" s="1824"/>
      <c r="X26" s="623"/>
      <c r="Y26" s="623"/>
      <c r="Z26" s="1824"/>
      <c r="AA26" s="1824"/>
      <c r="AB26" s="623"/>
      <c r="AC26" s="1824"/>
      <c r="AD26" s="1824"/>
      <c r="AE26" s="623"/>
      <c r="AF26" s="623"/>
      <c r="AG26" s="1824"/>
      <c r="AH26" s="1824"/>
      <c r="AI26" s="623"/>
      <c r="AJ26" s="1824"/>
      <c r="AK26" s="623"/>
    </row>
    <row r="27" spans="1:37" ht="16.5" customHeight="1" x14ac:dyDescent="0.15">
      <c r="A27" s="386">
        <f>A25+1</f>
        <v>4</v>
      </c>
      <c r="B27" s="1838"/>
      <c r="C27" s="1839"/>
      <c r="D27" s="1827"/>
      <c r="E27" s="1827"/>
      <c r="F27" s="1827"/>
      <c r="G27" s="1839"/>
      <c r="H27" s="1827"/>
      <c r="I27" s="1839"/>
      <c r="J27" s="1827"/>
      <c r="K27" s="1839"/>
      <c r="L27" s="1827"/>
      <c r="M27" s="1827"/>
      <c r="N27" s="1827"/>
      <c r="O27" s="1839"/>
      <c r="P27" s="1827"/>
      <c r="Q27" s="1839"/>
      <c r="R27" s="386">
        <f>R25+1</f>
        <v>4</v>
      </c>
      <c r="S27" s="1827"/>
      <c r="T27" s="1839"/>
      <c r="U27" s="1827"/>
      <c r="V27" s="1839"/>
      <c r="W27" s="1827"/>
      <c r="X27" s="1827"/>
      <c r="Y27" s="1827"/>
      <c r="Z27" s="1839"/>
      <c r="AA27" s="1827"/>
      <c r="AB27" s="1839"/>
      <c r="AC27" s="1322"/>
      <c r="AD27" s="1827"/>
      <c r="AE27" s="1827"/>
      <c r="AF27" s="1827"/>
      <c r="AG27" s="1839"/>
      <c r="AH27" s="1827"/>
      <c r="AI27" s="1839"/>
      <c r="AJ27" s="1322"/>
      <c r="AK27" s="1840"/>
    </row>
    <row r="28" spans="1:37" ht="16.5" customHeight="1" x14ac:dyDescent="0.15">
      <c r="A28" s="1846">
        <f>A27+1</f>
        <v>5</v>
      </c>
      <c r="B28" s="633"/>
      <c r="C28" s="1178"/>
      <c r="D28" s="1182"/>
      <c r="E28" s="1182"/>
      <c r="F28" s="1182"/>
      <c r="G28" s="1178"/>
      <c r="H28" s="1182"/>
      <c r="I28" s="1178"/>
      <c r="J28" s="1182"/>
      <c r="K28" s="1178"/>
      <c r="L28" s="1182"/>
      <c r="M28" s="1182"/>
      <c r="N28" s="1182"/>
      <c r="O28" s="1178"/>
      <c r="P28" s="1182"/>
      <c r="Q28" s="1178"/>
      <c r="R28" s="1846">
        <f>R27+1</f>
        <v>5</v>
      </c>
      <c r="S28" s="1182"/>
      <c r="T28" s="1178"/>
      <c r="U28" s="1182"/>
      <c r="V28" s="1178"/>
      <c r="W28" s="1182"/>
      <c r="X28" s="1182"/>
      <c r="Y28" s="1182"/>
      <c r="Z28" s="1178"/>
      <c r="AA28" s="1182"/>
      <c r="AB28" s="1178"/>
      <c r="AC28" s="1178"/>
      <c r="AD28" s="1182"/>
      <c r="AE28" s="1182"/>
      <c r="AF28" s="1182"/>
      <c r="AG28" s="1178"/>
      <c r="AH28" s="1182"/>
      <c r="AI28" s="1178"/>
      <c r="AJ28" s="1178"/>
      <c r="AK28" s="1159"/>
    </row>
    <row r="29" spans="1:37" ht="16.5" customHeight="1" thickBot="1" x14ac:dyDescent="0.2">
      <c r="A29" s="385">
        <f>A28+1</f>
        <v>6</v>
      </c>
      <c r="B29" s="1843"/>
      <c r="C29" s="1844"/>
      <c r="D29" s="1822"/>
      <c r="E29" s="1822"/>
      <c r="F29" s="1822"/>
      <c r="G29" s="1844"/>
      <c r="H29" s="1822"/>
      <c r="I29" s="1844"/>
      <c r="J29" s="1822"/>
      <c r="K29" s="1844"/>
      <c r="L29" s="1822"/>
      <c r="M29" s="1822"/>
      <c r="N29" s="1822"/>
      <c r="O29" s="1844"/>
      <c r="P29" s="1822"/>
      <c r="Q29" s="1844"/>
      <c r="R29" s="385">
        <f>R28+1</f>
        <v>6</v>
      </c>
      <c r="S29" s="1822"/>
      <c r="T29" s="1844"/>
      <c r="U29" s="1822"/>
      <c r="V29" s="1844"/>
      <c r="W29" s="1822"/>
      <c r="X29" s="1822"/>
      <c r="Y29" s="1822"/>
      <c r="Z29" s="1844"/>
      <c r="AA29" s="1822"/>
      <c r="AB29" s="1844"/>
      <c r="AC29" s="1325"/>
      <c r="AD29" s="1822"/>
      <c r="AE29" s="1822"/>
      <c r="AF29" s="1822"/>
      <c r="AG29" s="1844"/>
      <c r="AH29" s="1822"/>
      <c r="AI29" s="1844"/>
      <c r="AJ29" s="1325"/>
      <c r="AK29" s="1845"/>
    </row>
    <row r="30" spans="1:37" ht="3.75" customHeight="1" thickBot="1" x14ac:dyDescent="0.2">
      <c r="A30" s="389"/>
      <c r="B30" s="623"/>
      <c r="C30" s="623"/>
      <c r="D30" s="1824"/>
      <c r="E30" s="623"/>
      <c r="F30" s="623"/>
      <c r="G30" s="623"/>
      <c r="H30" s="1824"/>
      <c r="I30" s="623"/>
      <c r="J30" s="1824"/>
      <c r="K30" s="623"/>
      <c r="L30" s="623"/>
      <c r="M30" s="623"/>
      <c r="N30" s="623"/>
      <c r="O30" s="623"/>
      <c r="P30" s="1824"/>
      <c r="Q30" s="623"/>
      <c r="R30" s="389"/>
      <c r="S30" s="1824"/>
      <c r="T30" s="1824"/>
      <c r="U30" s="1824"/>
      <c r="V30" s="623"/>
      <c r="W30" s="623"/>
      <c r="X30" s="623"/>
      <c r="Y30" s="623"/>
      <c r="Z30" s="623"/>
      <c r="AA30" s="1824"/>
      <c r="AB30" s="623"/>
      <c r="AC30" s="1824"/>
      <c r="AD30" s="623"/>
      <c r="AE30" s="623"/>
      <c r="AF30" s="623"/>
      <c r="AG30" s="623"/>
      <c r="AH30" s="1824"/>
      <c r="AI30" s="623"/>
      <c r="AJ30" s="1824"/>
      <c r="AK30" s="1824"/>
    </row>
    <row r="31" spans="1:37" ht="17.25" customHeight="1" x14ac:dyDescent="0.15">
      <c r="A31" s="387">
        <f>A29+1</f>
        <v>7</v>
      </c>
      <c r="B31" s="1838"/>
      <c r="C31" s="1839"/>
      <c r="D31" s="1827"/>
      <c r="E31" s="1827"/>
      <c r="F31" s="1827"/>
      <c r="G31" s="1839"/>
      <c r="H31" s="1827"/>
      <c r="I31" s="1839"/>
      <c r="J31" s="1827"/>
      <c r="K31" s="1839"/>
      <c r="L31" s="1827"/>
      <c r="M31" s="1827"/>
      <c r="N31" s="1827"/>
      <c r="O31" s="1839"/>
      <c r="P31" s="1827"/>
      <c r="Q31" s="1839"/>
      <c r="R31" s="387">
        <f>R29+1</f>
        <v>7</v>
      </c>
      <c r="S31" s="1827"/>
      <c r="T31" s="1839"/>
      <c r="U31" s="1827"/>
      <c r="V31" s="1839"/>
      <c r="W31" s="1827"/>
      <c r="X31" s="1827"/>
      <c r="Y31" s="1827"/>
      <c r="Z31" s="1839"/>
      <c r="AA31" s="1827"/>
      <c r="AB31" s="1839"/>
      <c r="AC31" s="1322"/>
      <c r="AD31" s="1827"/>
      <c r="AE31" s="1827"/>
      <c r="AF31" s="1827"/>
      <c r="AG31" s="1839"/>
      <c r="AH31" s="1827"/>
      <c r="AI31" s="1839"/>
      <c r="AJ31" s="1322"/>
      <c r="AK31" s="1840"/>
    </row>
    <row r="32" spans="1:37" ht="16.5" customHeight="1" x14ac:dyDescent="0.15">
      <c r="A32" s="1846">
        <f>A31+1</f>
        <v>8</v>
      </c>
      <c r="B32" s="633"/>
      <c r="C32" s="1178"/>
      <c r="D32" s="1182"/>
      <c r="E32" s="1182"/>
      <c r="F32" s="1182"/>
      <c r="G32" s="1178"/>
      <c r="H32" s="1182"/>
      <c r="I32" s="1178"/>
      <c r="J32" s="1182"/>
      <c r="K32" s="1178"/>
      <c r="L32" s="1182"/>
      <c r="M32" s="1182"/>
      <c r="N32" s="1182"/>
      <c r="O32" s="1178"/>
      <c r="P32" s="1182"/>
      <c r="Q32" s="1178"/>
      <c r="R32" s="1846">
        <f>R31+1</f>
        <v>8</v>
      </c>
      <c r="S32" s="1182"/>
      <c r="T32" s="1178"/>
      <c r="U32" s="1182"/>
      <c r="V32" s="1178"/>
      <c r="W32" s="1182"/>
      <c r="X32" s="1182"/>
      <c r="Y32" s="1182"/>
      <c r="Z32" s="1178"/>
      <c r="AA32" s="1182"/>
      <c r="AB32" s="1178"/>
      <c r="AC32" s="1178"/>
      <c r="AD32" s="1182"/>
      <c r="AE32" s="1182"/>
      <c r="AF32" s="1182"/>
      <c r="AG32" s="1178"/>
      <c r="AH32" s="1182"/>
      <c r="AI32" s="1178"/>
      <c r="AJ32" s="1178"/>
      <c r="AK32" s="1159"/>
    </row>
    <row r="33" spans="1:37" ht="16.5" customHeight="1" thickBot="1" x14ac:dyDescent="0.2">
      <c r="A33" s="385">
        <f>A32+1</f>
        <v>9</v>
      </c>
      <c r="B33" s="1843"/>
      <c r="C33" s="1844"/>
      <c r="D33" s="1822"/>
      <c r="E33" s="1822"/>
      <c r="F33" s="1822"/>
      <c r="G33" s="1844"/>
      <c r="H33" s="1822"/>
      <c r="I33" s="1844"/>
      <c r="J33" s="1822"/>
      <c r="K33" s="1844"/>
      <c r="L33" s="1822"/>
      <c r="M33" s="1822"/>
      <c r="N33" s="1822"/>
      <c r="O33" s="1844"/>
      <c r="P33" s="1822"/>
      <c r="Q33" s="1844"/>
      <c r="R33" s="385">
        <f>R32+1</f>
        <v>9</v>
      </c>
      <c r="S33" s="1822"/>
      <c r="T33" s="1844"/>
      <c r="U33" s="1822"/>
      <c r="V33" s="1844"/>
      <c r="W33" s="1822"/>
      <c r="X33" s="1822"/>
      <c r="Y33" s="1822"/>
      <c r="Z33" s="1844"/>
      <c r="AA33" s="1822"/>
      <c r="AB33" s="1844"/>
      <c r="AC33" s="1325"/>
      <c r="AD33" s="1822"/>
      <c r="AE33" s="1822"/>
      <c r="AF33" s="1822"/>
      <c r="AG33" s="1844"/>
      <c r="AH33" s="1822"/>
      <c r="AI33" s="1844"/>
      <c r="AJ33" s="1325"/>
      <c r="AK33" s="1845"/>
    </row>
    <row r="34" spans="1:37" ht="3.75" customHeight="1" thickBot="1" x14ac:dyDescent="0.2">
      <c r="A34" s="8"/>
      <c r="B34" s="623"/>
      <c r="C34" s="1824"/>
      <c r="D34" s="1824"/>
      <c r="E34" s="623"/>
      <c r="F34" s="623"/>
      <c r="G34" s="1824"/>
      <c r="H34" s="623"/>
      <c r="I34" s="623"/>
      <c r="J34" s="1824"/>
      <c r="K34" s="623"/>
      <c r="L34" s="623"/>
      <c r="M34" s="623"/>
      <c r="N34" s="623"/>
      <c r="O34" s="623"/>
      <c r="P34" s="1824"/>
      <c r="Q34" s="1824"/>
      <c r="R34" s="8"/>
      <c r="S34" s="623"/>
      <c r="T34" s="1824"/>
      <c r="U34" s="1824"/>
      <c r="V34" s="623"/>
      <c r="W34" s="623"/>
      <c r="X34" s="623"/>
      <c r="Y34" s="623"/>
      <c r="Z34" s="623"/>
      <c r="AA34" s="1824"/>
      <c r="AB34" s="623"/>
      <c r="AC34" s="1824"/>
      <c r="AD34" s="623"/>
      <c r="AE34" s="623"/>
      <c r="AF34" s="623"/>
      <c r="AG34" s="623"/>
      <c r="AH34" s="1824"/>
      <c r="AI34" s="623"/>
      <c r="AJ34" s="1824"/>
      <c r="AK34" s="1824"/>
    </row>
    <row r="35" spans="1:37" ht="17.25" customHeight="1" x14ac:dyDescent="0.15">
      <c r="A35" s="386">
        <f>A33+1</f>
        <v>10</v>
      </c>
      <c r="B35" s="1838"/>
      <c r="C35" s="1839"/>
      <c r="D35" s="1827"/>
      <c r="E35" s="1827"/>
      <c r="F35" s="1827"/>
      <c r="G35" s="1839"/>
      <c r="H35" s="1827"/>
      <c r="I35" s="1839"/>
      <c r="J35" s="1827"/>
      <c r="K35" s="1839"/>
      <c r="L35" s="1827"/>
      <c r="M35" s="1827"/>
      <c r="N35" s="1827"/>
      <c r="O35" s="1839"/>
      <c r="P35" s="1827"/>
      <c r="Q35" s="1839"/>
      <c r="R35" s="386">
        <f>R33+1</f>
        <v>10</v>
      </c>
      <c r="S35" s="1827"/>
      <c r="T35" s="1839"/>
      <c r="U35" s="1827"/>
      <c r="V35" s="1839"/>
      <c r="W35" s="1827"/>
      <c r="X35" s="1827"/>
      <c r="Y35" s="1827"/>
      <c r="Z35" s="1839"/>
      <c r="AA35" s="1827"/>
      <c r="AB35" s="1839"/>
      <c r="AC35" s="1322"/>
      <c r="AD35" s="1827"/>
      <c r="AE35" s="1827"/>
      <c r="AF35" s="1827"/>
      <c r="AG35" s="1839"/>
      <c r="AH35" s="1827"/>
      <c r="AI35" s="1839"/>
      <c r="AJ35" s="1322"/>
      <c r="AK35" s="1840"/>
    </row>
    <row r="36" spans="1:37" ht="16.5" customHeight="1" x14ac:dyDescent="0.15">
      <c r="A36" s="1846">
        <f>A35+1</f>
        <v>11</v>
      </c>
      <c r="B36" s="633"/>
      <c r="C36" s="1178"/>
      <c r="D36" s="1182"/>
      <c r="E36" s="1182"/>
      <c r="F36" s="1182"/>
      <c r="G36" s="1178"/>
      <c r="H36" s="1182"/>
      <c r="I36" s="1178"/>
      <c r="J36" s="1182"/>
      <c r="K36" s="1178"/>
      <c r="L36" s="1182"/>
      <c r="M36" s="1182"/>
      <c r="N36" s="1182"/>
      <c r="O36" s="1178"/>
      <c r="P36" s="1182"/>
      <c r="Q36" s="1178"/>
      <c r="R36" s="1846">
        <f>R35+1</f>
        <v>11</v>
      </c>
      <c r="S36" s="1182"/>
      <c r="T36" s="1178"/>
      <c r="U36" s="1182"/>
      <c r="V36" s="1178"/>
      <c r="W36" s="1182"/>
      <c r="X36" s="1182"/>
      <c r="Y36" s="1182"/>
      <c r="Z36" s="1178"/>
      <c r="AA36" s="1182"/>
      <c r="AB36" s="1178"/>
      <c r="AC36" s="1178"/>
      <c r="AD36" s="1182"/>
      <c r="AE36" s="1182"/>
      <c r="AF36" s="1182"/>
      <c r="AG36" s="1178"/>
      <c r="AH36" s="1182"/>
      <c r="AI36" s="1178"/>
      <c r="AJ36" s="1178"/>
      <c r="AK36" s="1159"/>
    </row>
    <row r="37" spans="1:37" ht="16.5" customHeight="1" thickBot="1" x14ac:dyDescent="0.2">
      <c r="A37" s="385">
        <f>A36+1</f>
        <v>12</v>
      </c>
      <c r="B37" s="1843"/>
      <c r="C37" s="1844"/>
      <c r="D37" s="1822"/>
      <c r="E37" s="1822"/>
      <c r="F37" s="1822"/>
      <c r="G37" s="1844"/>
      <c r="H37" s="1822"/>
      <c r="I37" s="1844"/>
      <c r="J37" s="1822"/>
      <c r="K37" s="1844"/>
      <c r="L37" s="1822"/>
      <c r="M37" s="1822"/>
      <c r="N37" s="1822"/>
      <c r="O37" s="1844"/>
      <c r="P37" s="1822"/>
      <c r="Q37" s="1844"/>
      <c r="R37" s="385">
        <f>R36+1</f>
        <v>12</v>
      </c>
      <c r="S37" s="1822"/>
      <c r="T37" s="1844"/>
      <c r="U37" s="1822"/>
      <c r="V37" s="1844"/>
      <c r="W37" s="1822"/>
      <c r="X37" s="1822"/>
      <c r="Y37" s="1822"/>
      <c r="Z37" s="1844"/>
      <c r="AA37" s="1822"/>
      <c r="AB37" s="1844"/>
      <c r="AC37" s="1325"/>
      <c r="AD37" s="1822"/>
      <c r="AE37" s="1822"/>
      <c r="AF37" s="1822"/>
      <c r="AG37" s="1844"/>
      <c r="AH37" s="1822"/>
      <c r="AI37" s="1844"/>
      <c r="AJ37" s="1325"/>
      <c r="AK37" s="1845"/>
    </row>
  </sheetData>
  <mergeCells count="54">
    <mergeCell ref="AK4:AK15"/>
    <mergeCell ref="AI10:AJ11"/>
    <mergeCell ref="AI13:AJ15"/>
    <mergeCell ref="AB14:AC15"/>
    <mergeCell ref="AH4:AJ6"/>
    <mergeCell ref="AI7:AJ7"/>
    <mergeCell ref="AH10:AH11"/>
    <mergeCell ref="AI12:AJ12"/>
    <mergeCell ref="AH13:AH15"/>
    <mergeCell ref="P3:Q3"/>
    <mergeCell ref="W3:Z3"/>
    <mergeCell ref="S3:T3"/>
    <mergeCell ref="AA3:AC3"/>
    <mergeCell ref="L4:O6"/>
    <mergeCell ref="P4:Q6"/>
    <mergeCell ref="R3:R21"/>
    <mergeCell ref="U3:V3"/>
    <mergeCell ref="W21:Z21"/>
    <mergeCell ref="AA21:AB21"/>
    <mergeCell ref="U21:V21"/>
    <mergeCell ref="U4:V5"/>
    <mergeCell ref="U6:V8"/>
    <mergeCell ref="U9:V12"/>
    <mergeCell ref="S21:T21"/>
    <mergeCell ref="S4:T9"/>
    <mergeCell ref="AD3:AG3"/>
    <mergeCell ref="AH3:AJ3"/>
    <mergeCell ref="W4:Z12"/>
    <mergeCell ref="AA4:AC6"/>
    <mergeCell ref="AB11:AC12"/>
    <mergeCell ref="AD4:AG9"/>
    <mergeCell ref="AD10:AG12"/>
    <mergeCell ref="L21:O21"/>
    <mergeCell ref="AD21:AG21"/>
    <mergeCell ref="AH21:AI21"/>
    <mergeCell ref="AB7:AC8"/>
    <mergeCell ref="AH8:AH9"/>
    <mergeCell ref="AI8:AJ9"/>
    <mergeCell ref="L3:M3"/>
    <mergeCell ref="U13:V16"/>
    <mergeCell ref="P21:Q21"/>
    <mergeCell ref="A3:A21"/>
    <mergeCell ref="B21:C21"/>
    <mergeCell ref="D21:G21"/>
    <mergeCell ref="H4:I6"/>
    <mergeCell ref="J4:K5"/>
    <mergeCell ref="D4:G6"/>
    <mergeCell ref="J3:K3"/>
    <mergeCell ref="B4:C5"/>
    <mergeCell ref="H21:I21"/>
    <mergeCell ref="J21:K21"/>
    <mergeCell ref="B3:C3"/>
    <mergeCell ref="D3:E3"/>
    <mergeCell ref="H3:I3"/>
  </mergeCells>
  <phoneticPr fontId="51" type="noConversion"/>
  <pageMargins left="0.23622047244094491" right="0.23622047244094491" top="0.74803149606299213" bottom="0.74803149606299213" header="0.31496062992125984" footer="0.31496062992125984"/>
  <pageSetup paperSize="119" orientation="landscape"/>
  <headerFooter alignWithMargins="0">
    <oddFooter>Página &amp;P</oddFooter>
  </headerFooter>
  <colBreaks count="1" manualBreakCount="1">
    <brk id="17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6"/>
  </sheetPr>
  <dimension ref="A1:M52"/>
  <sheetViews>
    <sheetView showGridLines="0" zoomScaleSheetLayoutView="100" workbookViewId="0">
      <selection sqref="A1:IV65536"/>
    </sheetView>
  </sheetViews>
  <sheetFormatPr baseColWidth="10" defaultColWidth="9" defaultRowHeight="11" x14ac:dyDescent="0.15"/>
  <cols>
    <col min="1" max="1" width="1.1640625" style="315" customWidth="1"/>
    <col min="2" max="2" width="5.6640625" style="315" customWidth="1"/>
    <col min="3" max="3" width="40.83203125" style="315" customWidth="1"/>
    <col min="4" max="4" width="6" style="315" customWidth="1"/>
    <col min="5" max="5" width="5.5" style="315" customWidth="1"/>
    <col min="6" max="7" width="4.1640625" style="315" customWidth="1"/>
    <col min="8" max="8" width="5.1640625" style="315" customWidth="1"/>
    <col min="9" max="9" width="8.5" style="315" customWidth="1"/>
    <col min="10" max="10" width="5.1640625" style="315" customWidth="1"/>
    <col min="11" max="11" width="4.83203125" style="315" customWidth="1"/>
    <col min="12" max="12" width="14.83203125" style="315" customWidth="1"/>
    <col min="13" max="13" width="16.33203125" style="315" customWidth="1"/>
    <col min="14" max="16384" width="9" style="315"/>
  </cols>
  <sheetData>
    <row r="1" spans="1:13" x14ac:dyDescent="0.15">
      <c r="A1" s="432"/>
      <c r="B1" s="2457" t="s">
        <v>1280</v>
      </c>
      <c r="C1" s="2457"/>
      <c r="D1" s="2457"/>
      <c r="E1" s="2457"/>
      <c r="F1" s="2457"/>
      <c r="G1" s="2457"/>
      <c r="H1" s="2457"/>
      <c r="I1" s="2457"/>
      <c r="J1" s="2457"/>
      <c r="K1" s="432"/>
      <c r="L1" s="432"/>
      <c r="M1" s="432"/>
    </row>
    <row r="2" spans="1:13" x14ac:dyDescent="0.15">
      <c r="A2" s="432"/>
      <c r="B2" s="507"/>
      <c r="C2" s="2458" t="s">
        <v>1281</v>
      </c>
      <c r="D2" s="2458"/>
      <c r="E2" s="2459"/>
      <c r="F2" s="508"/>
      <c r="G2" s="508"/>
      <c r="H2" s="432"/>
      <c r="I2" s="2458" t="s">
        <v>1282</v>
      </c>
      <c r="J2" s="2459"/>
      <c r="K2" s="2460"/>
      <c r="L2" s="2461"/>
      <c r="M2" s="432"/>
    </row>
    <row r="3" spans="1:13" x14ac:dyDescent="0.15">
      <c r="A3" s="432"/>
      <c r="B3" s="509"/>
      <c r="C3" s="510"/>
      <c r="D3" s="511"/>
      <c r="E3" s="438"/>
      <c r="F3" s="510"/>
      <c r="G3" s="432"/>
      <c r="H3" s="432"/>
      <c r="I3" s="432"/>
      <c r="J3" s="432"/>
      <c r="K3" s="432"/>
      <c r="L3" s="432"/>
      <c r="M3" s="432"/>
    </row>
    <row r="4" spans="1:13" x14ac:dyDescent="0.15">
      <c r="A4" s="432"/>
      <c r="B4" s="512" t="s">
        <v>1283</v>
      </c>
      <c r="C4" s="510"/>
      <c r="D4" s="511"/>
      <c r="E4" s="510"/>
      <c r="F4" s="432"/>
      <c r="G4" s="432"/>
      <c r="H4" s="432"/>
      <c r="I4" s="432"/>
      <c r="J4" s="432"/>
      <c r="K4" s="434"/>
      <c r="L4" s="509"/>
      <c r="M4" s="510"/>
    </row>
    <row r="5" spans="1:13" x14ac:dyDescent="0.15">
      <c r="A5" s="432"/>
      <c r="B5" s="2462" t="s">
        <v>1284</v>
      </c>
      <c r="C5" s="2462"/>
      <c r="D5" s="2462"/>
      <c r="E5" s="2462"/>
      <c r="F5" s="2463">
        <f>B8-0.01</f>
        <v>-6.1499999999999968</v>
      </c>
      <c r="G5" s="2464"/>
      <c r="H5" s="2463">
        <f>F5-0.01</f>
        <v>-6.1599999999999966</v>
      </c>
      <c r="I5" s="2464"/>
      <c r="J5" s="513">
        <f>H5-0.01</f>
        <v>-6.1699999999999964</v>
      </c>
      <c r="K5" s="514"/>
      <c r="L5" s="515">
        <f>J5-0.01</f>
        <v>-6.1799999999999962</v>
      </c>
      <c r="M5" s="542">
        <f>L5-0.01</f>
        <v>-6.1899999999999959</v>
      </c>
    </row>
    <row r="6" spans="1:13" ht="12" x14ac:dyDescent="0.15">
      <c r="A6" s="432"/>
      <c r="B6" s="2462"/>
      <c r="C6" s="2462"/>
      <c r="D6" s="2462"/>
      <c r="E6" s="2462"/>
      <c r="F6" s="516"/>
      <c r="G6" s="517"/>
      <c r="H6" s="518"/>
      <c r="I6" s="519"/>
      <c r="J6" s="2479" t="s">
        <v>1285</v>
      </c>
      <c r="K6" s="2480"/>
      <c r="L6" s="2476" t="s">
        <v>1286</v>
      </c>
      <c r="M6" s="520" t="s">
        <v>1287</v>
      </c>
    </row>
    <row r="7" spans="1:13" ht="12" x14ac:dyDescent="0.15">
      <c r="A7" s="432"/>
      <c r="B7" s="2462"/>
      <c r="C7" s="2462"/>
      <c r="D7" s="2462"/>
      <c r="E7" s="2462"/>
      <c r="F7" s="2481" t="s">
        <v>1288</v>
      </c>
      <c r="G7" s="2482"/>
      <c r="H7" s="2479" t="s">
        <v>1289</v>
      </c>
      <c r="I7" s="2480"/>
      <c r="J7" s="518">
        <v>1</v>
      </c>
      <c r="K7" s="519" t="s">
        <v>81</v>
      </c>
      <c r="L7" s="2477"/>
      <c r="M7" s="2465" t="s">
        <v>1290</v>
      </c>
    </row>
    <row r="8" spans="1:13" ht="12" x14ac:dyDescent="0.15">
      <c r="A8" s="434"/>
      <c r="B8" s="2463">
        <f>'6.  ALIMENTACIÓN DEL NIÑO'!AK3-0.01</f>
        <v>-6.139999999999997</v>
      </c>
      <c r="C8" s="2464"/>
      <c r="D8" s="521"/>
      <c r="E8" s="522"/>
      <c r="F8" s="523"/>
      <c r="G8" s="524"/>
      <c r="H8" s="525"/>
      <c r="I8" s="526"/>
      <c r="J8" s="525">
        <v>2</v>
      </c>
      <c r="K8" s="526" t="s">
        <v>83</v>
      </c>
      <c r="L8" s="2478"/>
      <c r="M8" s="2466"/>
    </row>
    <row r="9" spans="1:13" x14ac:dyDescent="0.15">
      <c r="A9" s="435"/>
      <c r="B9" s="2467" t="s">
        <v>1291</v>
      </c>
      <c r="C9" s="2468"/>
      <c r="D9" s="2468"/>
      <c r="E9" s="2469"/>
      <c r="F9" s="2470"/>
      <c r="G9" s="2471"/>
      <c r="H9" s="527"/>
      <c r="I9" s="528"/>
      <c r="J9" s="527"/>
      <c r="K9" s="528"/>
      <c r="L9" s="529"/>
      <c r="M9" s="529"/>
    </row>
    <row r="10" spans="1:13" x14ac:dyDescent="0.15">
      <c r="A10" s="435"/>
      <c r="B10" s="2467"/>
      <c r="C10" s="2468"/>
      <c r="D10" s="2468"/>
      <c r="E10" s="2469"/>
      <c r="F10" s="527"/>
      <c r="G10" s="528"/>
      <c r="H10" s="527"/>
      <c r="I10" s="528"/>
      <c r="J10" s="527"/>
      <c r="K10" s="528"/>
      <c r="L10" s="529"/>
      <c r="M10" s="529"/>
    </row>
    <row r="11" spans="1:13" x14ac:dyDescent="0.15">
      <c r="A11" s="435"/>
      <c r="B11" s="2467"/>
      <c r="C11" s="2468"/>
      <c r="D11" s="2468"/>
      <c r="E11" s="2469"/>
      <c r="F11" s="527"/>
      <c r="G11" s="528"/>
      <c r="H11" s="527"/>
      <c r="I11" s="528"/>
      <c r="J11" s="527"/>
      <c r="K11" s="528"/>
      <c r="L11" s="529"/>
      <c r="M11" s="529"/>
    </row>
    <row r="12" spans="1:13" x14ac:dyDescent="0.15">
      <c r="A12" s="432"/>
      <c r="B12" s="2467"/>
      <c r="C12" s="2468"/>
      <c r="D12" s="2468"/>
      <c r="E12" s="2469"/>
      <c r="F12" s="527"/>
      <c r="G12" s="528"/>
      <c r="H12" s="527"/>
      <c r="I12" s="528"/>
      <c r="J12" s="527"/>
      <c r="K12" s="528"/>
      <c r="L12" s="529"/>
      <c r="M12" s="529"/>
    </row>
    <row r="13" spans="1:13" x14ac:dyDescent="0.15">
      <c r="A13" s="432"/>
      <c r="B13" s="2472" t="s">
        <v>1292</v>
      </c>
      <c r="C13" s="2473"/>
      <c r="D13" s="2473"/>
      <c r="E13" s="2474"/>
      <c r="F13" s="527"/>
      <c r="G13" s="528"/>
      <c r="H13" s="527"/>
      <c r="I13" s="528"/>
      <c r="J13" s="527"/>
      <c r="K13" s="528"/>
      <c r="L13" s="529"/>
      <c r="M13" s="529"/>
    </row>
    <row r="14" spans="1:13" x14ac:dyDescent="0.15">
      <c r="A14" s="432"/>
      <c r="B14" s="2472"/>
      <c r="C14" s="2473"/>
      <c r="D14" s="2473"/>
      <c r="E14" s="2474"/>
      <c r="F14" s="527"/>
      <c r="G14" s="528"/>
      <c r="H14" s="527"/>
      <c r="I14" s="528"/>
      <c r="J14" s="527"/>
      <c r="K14" s="528"/>
      <c r="L14" s="529"/>
      <c r="M14" s="529"/>
    </row>
    <row r="15" spans="1:13" x14ac:dyDescent="0.15">
      <c r="A15" s="432"/>
      <c r="B15" s="530"/>
      <c r="C15" s="531"/>
      <c r="D15" s="531"/>
      <c r="E15" s="532"/>
      <c r="F15" s="527"/>
      <c r="G15" s="528"/>
      <c r="H15" s="527"/>
      <c r="I15" s="528"/>
      <c r="J15" s="527"/>
      <c r="K15" s="528"/>
      <c r="L15" s="529"/>
      <c r="M15" s="529"/>
    </row>
    <row r="16" spans="1:13" x14ac:dyDescent="0.15">
      <c r="A16" s="432"/>
      <c r="B16" s="2472" t="s">
        <v>1293</v>
      </c>
      <c r="C16" s="2473"/>
      <c r="D16" s="2473"/>
      <c r="E16" s="2474"/>
      <c r="F16" s="527"/>
      <c r="G16" s="528"/>
      <c r="H16" s="527"/>
      <c r="I16" s="528"/>
      <c r="J16" s="527"/>
      <c r="K16" s="528"/>
      <c r="L16" s="529"/>
      <c r="M16" s="529"/>
    </row>
    <row r="17" spans="1:13" x14ac:dyDescent="0.15">
      <c r="A17" s="432"/>
      <c r="B17" s="2472"/>
      <c r="C17" s="2473"/>
      <c r="D17" s="2473"/>
      <c r="E17" s="2474"/>
      <c r="F17" s="527"/>
      <c r="G17" s="528"/>
      <c r="H17" s="527"/>
      <c r="I17" s="528"/>
      <c r="J17" s="527"/>
      <c r="K17" s="528"/>
      <c r="L17" s="529"/>
      <c r="M17" s="529"/>
    </row>
    <row r="18" spans="1:13" x14ac:dyDescent="0.15">
      <c r="A18" s="432"/>
      <c r="B18" s="533"/>
      <c r="C18" s="534"/>
      <c r="D18" s="535">
        <v>1</v>
      </c>
      <c r="E18" s="536" t="s">
        <v>81</v>
      </c>
      <c r="F18" s="527"/>
      <c r="G18" s="528"/>
      <c r="H18" s="527"/>
      <c r="I18" s="528"/>
      <c r="J18" s="527"/>
      <c r="K18" s="528"/>
      <c r="L18" s="529"/>
      <c r="M18" s="529"/>
    </row>
    <row r="19" spans="1:13" x14ac:dyDescent="0.15">
      <c r="A19" s="432"/>
      <c r="B19" s="533"/>
      <c r="C19" s="534"/>
      <c r="D19" s="535">
        <v>2</v>
      </c>
      <c r="E19" s="536" t="s">
        <v>83</v>
      </c>
      <c r="F19" s="527"/>
      <c r="G19" s="528"/>
      <c r="H19" s="527"/>
      <c r="I19" s="528"/>
      <c r="J19" s="527"/>
      <c r="K19" s="528"/>
      <c r="L19" s="529"/>
      <c r="M19" s="529"/>
    </row>
    <row r="20" spans="1:13" ht="9" customHeight="1" x14ac:dyDescent="0.15">
      <c r="A20" s="432"/>
      <c r="B20" s="2470" t="s">
        <v>1294</v>
      </c>
      <c r="C20" s="2483"/>
      <c r="D20" s="2486" t="s">
        <v>1295</v>
      </c>
      <c r="E20" s="2487"/>
      <c r="F20" s="527"/>
      <c r="G20" s="528"/>
      <c r="H20" s="527"/>
      <c r="I20" s="528"/>
      <c r="J20" s="527"/>
      <c r="K20" s="528"/>
      <c r="L20" s="529"/>
      <c r="M20" s="529"/>
    </row>
    <row r="21" spans="1:13" ht="9" customHeight="1" x14ac:dyDescent="0.15">
      <c r="A21" s="432"/>
      <c r="B21" s="2484"/>
      <c r="C21" s="2485"/>
      <c r="D21" s="2488"/>
      <c r="E21" s="2489"/>
      <c r="F21" s="433"/>
      <c r="G21" s="436"/>
      <c r="H21" s="437"/>
      <c r="I21" s="436"/>
      <c r="J21" s="437"/>
      <c r="K21" s="436"/>
      <c r="L21" s="529"/>
      <c r="M21" s="529"/>
    </row>
    <row r="22" spans="1:13" ht="24" x14ac:dyDescent="0.15">
      <c r="A22" s="438"/>
      <c r="B22" s="537">
        <v>1</v>
      </c>
      <c r="C22" s="538" t="s">
        <v>1296</v>
      </c>
      <c r="D22" s="2490"/>
      <c r="E22" s="2491"/>
      <c r="F22" s="2475"/>
      <c r="G22" s="2475"/>
      <c r="H22" s="2475"/>
      <c r="I22" s="2475"/>
      <c r="J22" s="2475"/>
      <c r="K22" s="2475"/>
      <c r="L22" s="537"/>
      <c r="M22" s="537"/>
    </row>
    <row r="23" spans="1:13" ht="12" x14ac:dyDescent="0.15">
      <c r="A23" s="438"/>
      <c r="B23" s="537">
        <v>2</v>
      </c>
      <c r="C23" s="538" t="s">
        <v>1297</v>
      </c>
      <c r="D23" s="539"/>
      <c r="E23" s="540"/>
      <c r="F23" s="2475"/>
      <c r="G23" s="2475"/>
      <c r="H23" s="2475"/>
      <c r="I23" s="2475"/>
      <c r="J23" s="2475"/>
      <c r="K23" s="2475"/>
      <c r="L23" s="537"/>
      <c r="M23" s="537"/>
    </row>
    <row r="24" spans="1:13" ht="12" x14ac:dyDescent="0.15">
      <c r="A24" s="438"/>
      <c r="B24" s="537">
        <v>3</v>
      </c>
      <c r="C24" s="538" t="s">
        <v>1298</v>
      </c>
      <c r="D24" s="2490"/>
      <c r="E24" s="2491"/>
      <c r="F24" s="2475"/>
      <c r="G24" s="2475"/>
      <c r="H24" s="2475"/>
      <c r="I24" s="2475"/>
      <c r="J24" s="2475"/>
      <c r="K24" s="2475"/>
      <c r="L24" s="537"/>
      <c r="M24" s="537"/>
    </row>
    <row r="25" spans="1:13" ht="12" x14ac:dyDescent="0.15">
      <c r="A25" s="438"/>
      <c r="B25" s="537">
        <v>4</v>
      </c>
      <c r="C25" s="538" t="s">
        <v>1299</v>
      </c>
      <c r="D25" s="2490"/>
      <c r="E25" s="2491"/>
      <c r="F25" s="2475"/>
      <c r="G25" s="2475"/>
      <c r="H25" s="2475"/>
      <c r="I25" s="2475"/>
      <c r="J25" s="2475"/>
      <c r="K25" s="2475"/>
      <c r="L25" s="537"/>
      <c r="M25" s="537"/>
    </row>
    <row r="26" spans="1:13" ht="12" x14ac:dyDescent="0.15">
      <c r="A26" s="438"/>
      <c r="B26" s="537">
        <v>5</v>
      </c>
      <c r="C26" s="538" t="s">
        <v>1300</v>
      </c>
      <c r="D26" s="2490"/>
      <c r="E26" s="2491"/>
      <c r="F26" s="2475"/>
      <c r="G26" s="2475"/>
      <c r="H26" s="2475"/>
      <c r="I26" s="2475"/>
      <c r="J26" s="2475"/>
      <c r="K26" s="2475"/>
      <c r="L26" s="537"/>
      <c r="M26" s="537"/>
    </row>
    <row r="27" spans="1:13" ht="12" x14ac:dyDescent="0.15">
      <c r="A27" s="438"/>
      <c r="B27" s="537">
        <v>6</v>
      </c>
      <c r="C27" s="538" t="s">
        <v>1301</v>
      </c>
      <c r="D27" s="2490"/>
      <c r="E27" s="2491"/>
      <c r="F27" s="2475"/>
      <c r="G27" s="2475"/>
      <c r="H27" s="2475"/>
      <c r="I27" s="2475"/>
      <c r="J27" s="2475"/>
      <c r="K27" s="2475"/>
      <c r="L27" s="537"/>
      <c r="M27" s="537"/>
    </row>
    <row r="28" spans="1:13" ht="12" x14ac:dyDescent="0.15">
      <c r="A28" s="438"/>
      <c r="B28" s="541">
        <v>7</v>
      </c>
      <c r="C28" s="538" t="s">
        <v>1302</v>
      </c>
      <c r="D28" s="2490"/>
      <c r="E28" s="2491"/>
      <c r="F28" s="2475"/>
      <c r="G28" s="2475"/>
      <c r="H28" s="2475"/>
      <c r="I28" s="2475"/>
      <c r="J28" s="2475"/>
      <c r="K28" s="2475"/>
      <c r="L28" s="537"/>
      <c r="M28" s="537"/>
    </row>
    <row r="29" spans="1:13" ht="24" x14ac:dyDescent="0.15">
      <c r="A29" s="438"/>
      <c r="B29" s="541">
        <v>8</v>
      </c>
      <c r="C29" s="538" t="s">
        <v>1303</v>
      </c>
      <c r="D29" s="2490"/>
      <c r="E29" s="2491"/>
      <c r="F29" s="2475"/>
      <c r="G29" s="2475"/>
      <c r="H29" s="2475"/>
      <c r="I29" s="2475"/>
      <c r="J29" s="2475"/>
      <c r="K29" s="2475"/>
      <c r="L29" s="537"/>
      <c r="M29" s="537"/>
    </row>
    <row r="30" spans="1:13" ht="12" x14ac:dyDescent="0.15">
      <c r="A30" s="432"/>
      <c r="B30" s="537">
        <v>9</v>
      </c>
      <c r="C30" s="538" t="s">
        <v>1304</v>
      </c>
      <c r="D30" s="2490"/>
      <c r="E30" s="2491"/>
      <c r="F30" s="2475"/>
      <c r="G30" s="2475"/>
      <c r="H30" s="2475"/>
      <c r="I30" s="2475"/>
      <c r="J30" s="2475"/>
      <c r="K30" s="2475"/>
      <c r="L30" s="537"/>
      <c r="M30" s="537"/>
    </row>
    <row r="31" spans="1:13" ht="12" x14ac:dyDescent="0.15">
      <c r="A31" s="432"/>
      <c r="B31" s="541">
        <v>10</v>
      </c>
      <c r="C31" s="538" t="s">
        <v>1305</v>
      </c>
      <c r="D31" s="2490"/>
      <c r="E31" s="2491"/>
      <c r="F31" s="2475"/>
      <c r="G31" s="2475"/>
      <c r="H31" s="2475"/>
      <c r="I31" s="2475"/>
      <c r="J31" s="2475"/>
      <c r="K31" s="2475"/>
      <c r="L31" s="537"/>
      <c r="M31" s="537"/>
    </row>
    <row r="32" spans="1:13" ht="12" x14ac:dyDescent="0.15">
      <c r="A32" s="432"/>
      <c r="B32" s="541">
        <v>11</v>
      </c>
      <c r="C32" s="538" t="s">
        <v>1306</v>
      </c>
      <c r="D32" s="2490"/>
      <c r="E32" s="2491"/>
      <c r="F32" s="2475"/>
      <c r="G32" s="2475"/>
      <c r="H32" s="2475"/>
      <c r="I32" s="2475"/>
      <c r="J32" s="2475"/>
      <c r="K32" s="2475"/>
      <c r="L32" s="537"/>
      <c r="M32" s="537"/>
    </row>
    <row r="33" spans="1:13" ht="12" x14ac:dyDescent="0.15">
      <c r="A33" s="438"/>
      <c r="B33" s="537">
        <v>12</v>
      </c>
      <c r="C33" s="538" t="s">
        <v>1307</v>
      </c>
      <c r="D33" s="2490"/>
      <c r="E33" s="2491"/>
      <c r="F33" s="2475"/>
      <c r="G33" s="2475"/>
      <c r="H33" s="2475"/>
      <c r="I33" s="2475"/>
      <c r="J33" s="2475"/>
      <c r="K33" s="2475"/>
      <c r="L33" s="537"/>
      <c r="M33" s="537"/>
    </row>
    <row r="34" spans="1:13" ht="24" x14ac:dyDescent="0.15">
      <c r="A34" s="438"/>
      <c r="B34" s="537">
        <v>13</v>
      </c>
      <c r="C34" s="538" t="s">
        <v>1308</v>
      </c>
      <c r="D34" s="2490"/>
      <c r="E34" s="2491"/>
      <c r="F34" s="2475"/>
      <c r="G34" s="2475"/>
      <c r="H34" s="2475"/>
      <c r="I34" s="2475"/>
      <c r="J34" s="2475"/>
      <c r="K34" s="2475"/>
      <c r="L34" s="537"/>
      <c r="M34" s="537"/>
    </row>
    <row r="35" spans="1:13" ht="24" x14ac:dyDescent="0.15">
      <c r="A35" s="438"/>
      <c r="B35" s="537">
        <v>14</v>
      </c>
      <c r="C35" s="538" t="s">
        <v>1309</v>
      </c>
      <c r="D35" s="2490"/>
      <c r="E35" s="2491"/>
      <c r="F35" s="2475"/>
      <c r="G35" s="2475"/>
      <c r="H35" s="2475"/>
      <c r="I35" s="2475"/>
      <c r="J35" s="2475"/>
      <c r="K35" s="2475"/>
      <c r="L35" s="542"/>
      <c r="M35" s="542"/>
    </row>
    <row r="36" spans="1:13" ht="12" x14ac:dyDescent="0.15">
      <c r="A36" s="438"/>
      <c r="B36" s="537">
        <v>15</v>
      </c>
      <c r="C36" s="538" t="s">
        <v>1310</v>
      </c>
      <c r="D36" s="2490"/>
      <c r="E36" s="2491"/>
      <c r="F36" s="2475"/>
      <c r="G36" s="2475"/>
      <c r="H36" s="2475"/>
      <c r="I36" s="2475"/>
      <c r="J36" s="2475"/>
      <c r="K36" s="2475"/>
      <c r="L36" s="543"/>
      <c r="M36" s="543"/>
    </row>
    <row r="37" spans="1:13" x14ac:dyDescent="0.15">
      <c r="A37" s="432"/>
      <c r="B37" s="432"/>
      <c r="C37" s="438"/>
      <c r="D37" s="438"/>
      <c r="E37" s="503"/>
      <c r="F37" s="432"/>
      <c r="G37" s="432"/>
      <c r="H37" s="432"/>
      <c r="I37" s="432"/>
      <c r="J37" s="432"/>
      <c r="K37" s="432"/>
      <c r="L37" s="432"/>
      <c r="M37" s="432"/>
    </row>
    <row r="39" spans="1:13" ht="12" x14ac:dyDescent="0.15">
      <c r="B39" s="544">
        <f>M5-0.01</f>
        <v>-6.1999999999999957</v>
      </c>
      <c r="C39" s="545" t="s">
        <v>1311</v>
      </c>
    </row>
    <row r="41" spans="1:13" x14ac:dyDescent="0.15">
      <c r="C41" s="315" t="s">
        <v>1312</v>
      </c>
    </row>
    <row r="42" spans="1:13" x14ac:dyDescent="0.15">
      <c r="C42" s="546"/>
      <c r="D42" s="546"/>
      <c r="E42" s="546"/>
      <c r="F42" s="546"/>
    </row>
    <row r="43" spans="1:13" x14ac:dyDescent="0.15">
      <c r="C43" s="315" t="s">
        <v>1313</v>
      </c>
    </row>
    <row r="44" spans="1:13" x14ac:dyDescent="0.15">
      <c r="C44" s="546"/>
      <c r="D44" s="546"/>
      <c r="E44" s="546"/>
      <c r="F44" s="546"/>
    </row>
    <row r="45" spans="1:13" x14ac:dyDescent="0.15">
      <c r="C45" s="315" t="s">
        <v>1314</v>
      </c>
    </row>
    <row r="47" spans="1:13" x14ac:dyDescent="0.15">
      <c r="C47" s="546"/>
      <c r="D47" s="546"/>
      <c r="E47" s="546"/>
      <c r="F47" s="546"/>
    </row>
    <row r="48" spans="1:13" x14ac:dyDescent="0.15">
      <c r="C48" s="315" t="s">
        <v>1315</v>
      </c>
    </row>
    <row r="49" spans="3:4" ht="12" x14ac:dyDescent="0.15">
      <c r="C49" s="339">
        <v>1</v>
      </c>
      <c r="D49" s="478" t="s">
        <v>81</v>
      </c>
    </row>
    <row r="50" spans="3:4" ht="12" x14ac:dyDescent="0.15">
      <c r="C50" s="339">
        <v>2</v>
      </c>
      <c r="D50" s="478" t="s">
        <v>83</v>
      </c>
    </row>
    <row r="52" spans="3:4" x14ac:dyDescent="0.15">
      <c r="C52" s="315" t="s">
        <v>1316</v>
      </c>
    </row>
  </sheetData>
  <mergeCells count="78">
    <mergeCell ref="D36:E36"/>
    <mergeCell ref="F36:G36"/>
    <mergeCell ref="H36:I36"/>
    <mergeCell ref="J36:K36"/>
    <mergeCell ref="D35:E35"/>
    <mergeCell ref="F35:G35"/>
    <mergeCell ref="H35:I35"/>
    <mergeCell ref="J35:K35"/>
    <mergeCell ref="F23:G23"/>
    <mergeCell ref="H23:I23"/>
    <mergeCell ref="J23:K23"/>
    <mergeCell ref="D34:E34"/>
    <mergeCell ref="H30:I30"/>
    <mergeCell ref="J30:K30"/>
    <mergeCell ref="D31:E31"/>
    <mergeCell ref="F31:G31"/>
    <mergeCell ref="H31:I31"/>
    <mergeCell ref="J31:K31"/>
    <mergeCell ref="H32:I32"/>
    <mergeCell ref="J32:K32"/>
    <mergeCell ref="D33:E33"/>
    <mergeCell ref="F33:G33"/>
    <mergeCell ref="H33:I33"/>
    <mergeCell ref="J33:K33"/>
    <mergeCell ref="F34:G34"/>
    <mergeCell ref="H34:I34"/>
    <mergeCell ref="J34:K34"/>
    <mergeCell ref="J28:K28"/>
    <mergeCell ref="D29:E29"/>
    <mergeCell ref="F29:G29"/>
    <mergeCell ref="H29:I29"/>
    <mergeCell ref="J29:K29"/>
    <mergeCell ref="D32:E32"/>
    <mergeCell ref="F32:G32"/>
    <mergeCell ref="D28:E28"/>
    <mergeCell ref="F28:G28"/>
    <mergeCell ref="H28:I28"/>
    <mergeCell ref="D30:E30"/>
    <mergeCell ref="F30:G30"/>
    <mergeCell ref="F27:G27"/>
    <mergeCell ref="H27:I27"/>
    <mergeCell ref="J27:K27"/>
    <mergeCell ref="D24:E24"/>
    <mergeCell ref="F24:G24"/>
    <mergeCell ref="H24:I24"/>
    <mergeCell ref="J24:K24"/>
    <mergeCell ref="D25:E25"/>
    <mergeCell ref="F25:G25"/>
    <mergeCell ref="H25:I25"/>
    <mergeCell ref="D26:E26"/>
    <mergeCell ref="F26:G26"/>
    <mergeCell ref="H26:I26"/>
    <mergeCell ref="J26:K26"/>
    <mergeCell ref="D27:E27"/>
    <mergeCell ref="J25:K25"/>
    <mergeCell ref="J22:K22"/>
    <mergeCell ref="B16:E17"/>
    <mergeCell ref="L6:L8"/>
    <mergeCell ref="J6:K6"/>
    <mergeCell ref="F7:G7"/>
    <mergeCell ref="H7:I7"/>
    <mergeCell ref="B20:C21"/>
    <mergeCell ref="D20:E21"/>
    <mergeCell ref="D22:E22"/>
    <mergeCell ref="F22:G22"/>
    <mergeCell ref="H22:I22"/>
    <mergeCell ref="M7:M8"/>
    <mergeCell ref="B8:C8"/>
    <mergeCell ref="B9:E12"/>
    <mergeCell ref="F9:G9"/>
    <mergeCell ref="B13:E14"/>
    <mergeCell ref="B1:J1"/>
    <mergeCell ref="C2:E2"/>
    <mergeCell ref="I2:J2"/>
    <mergeCell ref="K2:L2"/>
    <mergeCell ref="B5:E7"/>
    <mergeCell ref="F5:G5"/>
    <mergeCell ref="H5:I5"/>
  </mergeCells>
  <phoneticPr fontId="51" type="noConversion"/>
  <pageMargins left="0.23622047244094491" right="0.23622047244094491" top="0.5" bottom="0.74803149606299213" header="0.31496062992125984" footer="0.31496062992125984"/>
  <pageSetup paperSize="119" orientation="landscape"/>
  <headerFooter alignWithMargins="0">
    <oddFooter>Página 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14999847407452621"/>
  </sheetPr>
  <dimension ref="B1:BH31"/>
  <sheetViews>
    <sheetView showGridLines="0" view="pageBreakPreview" topLeftCell="BH1" zoomScale="167" zoomScaleNormal="83" zoomScalePageLayoutView="83" workbookViewId="0">
      <selection activeCell="S5" sqref="S5:V8"/>
    </sheetView>
  </sheetViews>
  <sheetFormatPr baseColWidth="10" defaultColWidth="9" defaultRowHeight="13" customHeight="1" x14ac:dyDescent="0.2"/>
  <cols>
    <col min="1" max="1" width="0.6640625" style="908" customWidth="1"/>
    <col min="2" max="3" width="4.1640625" style="908" customWidth="1"/>
    <col min="4" max="4" width="2.6640625" style="908" customWidth="1"/>
    <col min="5" max="5" width="1.33203125" style="908" customWidth="1"/>
    <col min="6" max="6" width="13.5" style="908" customWidth="1"/>
    <col min="7" max="7" width="2.83203125" style="908" customWidth="1"/>
    <col min="8" max="8" width="9.83203125" style="908" customWidth="1"/>
    <col min="9" max="9" width="5" style="908" customWidth="1"/>
    <col min="10" max="10" width="2.83203125" style="908" bestFit="1" customWidth="1"/>
    <col min="11" max="11" width="12.33203125" style="908" customWidth="1"/>
    <col min="12" max="12" width="2.33203125" style="908" bestFit="1" customWidth="1"/>
    <col min="13" max="13" width="4.33203125" style="908" customWidth="1"/>
    <col min="14" max="14" width="2.83203125" style="908" bestFit="1" customWidth="1"/>
    <col min="15" max="15" width="14.1640625" style="908" customWidth="1"/>
    <col min="16" max="16" width="4" style="908" customWidth="1"/>
    <col min="17" max="17" width="18" style="908" bestFit="1" customWidth="1"/>
    <col min="18" max="18" width="3.83203125" style="908" customWidth="1"/>
    <col min="19" max="19" width="3" style="908" customWidth="1"/>
    <col min="20" max="20" width="12.6640625" style="908" customWidth="1"/>
    <col min="21" max="21" width="2.33203125" style="908" bestFit="1" customWidth="1"/>
    <col min="22" max="22" width="6.5" style="908" bestFit="1" customWidth="1"/>
    <col min="23" max="23" width="3.5" style="910" customWidth="1"/>
    <col min="24" max="24" width="4.6640625" style="910" customWidth="1"/>
    <col min="25" max="25" width="3.33203125" style="910" customWidth="1"/>
    <col min="26" max="26" width="5.1640625" style="910" customWidth="1"/>
    <col min="27" max="27" width="3.83203125" style="910" customWidth="1"/>
    <col min="28" max="28" width="4.83203125" style="998" customWidth="1"/>
    <col min="29" max="29" width="3" style="908" customWidth="1"/>
    <col min="30" max="30" width="12.6640625" style="908" customWidth="1"/>
    <col min="31" max="31" width="2.33203125" style="908" bestFit="1" customWidth="1"/>
    <col min="32" max="32" width="4.6640625" style="908" bestFit="1" customWidth="1"/>
    <col min="33" max="33" width="3" style="908" customWidth="1"/>
    <col min="34" max="34" width="12.6640625" style="908" customWidth="1"/>
    <col min="35" max="35" width="3.5" style="910" customWidth="1"/>
    <col min="36" max="36" width="4.6640625" style="910" customWidth="1"/>
    <col min="37" max="37" width="3.33203125" style="910" customWidth="1"/>
    <col min="38" max="38" width="5.1640625" style="910" customWidth="1"/>
    <col min="39" max="39" width="3.83203125" style="910" customWidth="1"/>
    <col min="40" max="40" width="4.83203125" style="998" customWidth="1"/>
    <col min="41" max="41" width="3.83203125" style="908" customWidth="1"/>
    <col min="42" max="42" width="2.1640625" style="908" customWidth="1"/>
    <col min="43" max="43" width="14" style="908" customWidth="1"/>
    <col min="44" max="44" width="8.83203125" style="908" customWidth="1"/>
    <col min="45" max="45" width="11" style="908" customWidth="1"/>
    <col min="46" max="46" width="4.1640625" style="908" customWidth="1"/>
    <col min="47" max="47" width="2.5" style="908" customWidth="1"/>
    <col min="48" max="48" width="4" style="908" customWidth="1"/>
    <col min="49" max="49" width="3.6640625" style="908" customWidth="1"/>
    <col min="50" max="50" width="3.5" style="908" customWidth="1"/>
    <col min="51" max="51" width="5.5" style="908" customWidth="1"/>
    <col min="52" max="52" width="13.33203125" style="908" customWidth="1"/>
    <col min="53" max="53" width="2.5" style="908" customWidth="1"/>
    <col min="54" max="54" width="2.6640625" style="908" customWidth="1"/>
    <col min="55" max="55" width="3.5" style="908" customWidth="1"/>
    <col min="56" max="56" width="7" style="908" customWidth="1"/>
    <col min="57" max="57" width="4.33203125" style="908" customWidth="1"/>
    <col min="58" max="58" width="5.6640625" style="908" customWidth="1"/>
    <col min="59" max="60" width="9" style="908" customWidth="1"/>
    <col min="61" max="16384" width="9" style="908"/>
  </cols>
  <sheetData>
    <row r="1" spans="2:60" ht="13" customHeight="1" x14ac:dyDescent="0.2">
      <c r="B1" s="596"/>
      <c r="C1" s="754" t="s">
        <v>1317</v>
      </c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6"/>
      <c r="R1" s="596"/>
      <c r="S1" s="596"/>
      <c r="T1" s="596"/>
      <c r="U1" s="596"/>
      <c r="V1" s="596"/>
      <c r="W1" s="907"/>
      <c r="X1" s="907"/>
      <c r="Y1" s="907"/>
      <c r="Z1" s="907"/>
      <c r="AA1" s="907"/>
      <c r="AB1" s="1043"/>
      <c r="AC1" s="596"/>
      <c r="AD1" s="596"/>
      <c r="AE1" s="596"/>
      <c r="AF1" s="596"/>
      <c r="AG1" s="596"/>
      <c r="AH1" s="596"/>
      <c r="AI1" s="907"/>
      <c r="AJ1" s="907"/>
      <c r="AK1" s="907"/>
      <c r="AL1" s="907"/>
      <c r="AM1" s="907"/>
      <c r="AN1" s="1043"/>
      <c r="AO1" s="596"/>
    </row>
    <row r="2" spans="2:60" ht="13" customHeight="1" x14ac:dyDescent="0.2">
      <c r="B2" s="596"/>
      <c r="C2" s="1044"/>
      <c r="D2" s="596"/>
      <c r="E2" s="596"/>
      <c r="F2" s="596"/>
      <c r="G2" s="596"/>
      <c r="H2" s="596"/>
      <c r="I2" s="596"/>
      <c r="J2" s="596"/>
      <c r="K2" s="596"/>
      <c r="L2" s="596"/>
      <c r="M2" s="596"/>
      <c r="N2" s="596"/>
      <c r="O2" s="596"/>
      <c r="P2" s="596"/>
      <c r="Q2" s="1363"/>
      <c r="R2" s="596"/>
      <c r="S2" s="596"/>
      <c r="T2" s="596"/>
      <c r="U2" s="596"/>
      <c r="V2" s="596"/>
      <c r="AC2" s="596"/>
      <c r="AD2" s="596"/>
      <c r="AE2" s="596"/>
      <c r="AF2" s="596"/>
      <c r="AG2" s="596"/>
      <c r="AH2" s="596"/>
      <c r="AO2" s="596"/>
    </row>
    <row r="3" spans="2:60" ht="13" customHeight="1" x14ac:dyDescent="0.2">
      <c r="B3" s="596"/>
      <c r="C3" s="1044" t="s">
        <v>1318</v>
      </c>
      <c r="D3" s="596"/>
      <c r="E3" s="596"/>
      <c r="F3" s="596"/>
      <c r="G3" s="596"/>
      <c r="H3" s="596"/>
      <c r="I3" s="654"/>
      <c r="J3" s="654"/>
      <c r="K3" s="654"/>
      <c r="L3" s="654"/>
      <c r="M3" s="654"/>
      <c r="N3" s="654"/>
      <c r="O3" s="654"/>
      <c r="P3" s="596"/>
      <c r="Q3" s="596"/>
      <c r="R3" s="596"/>
      <c r="S3" s="596"/>
      <c r="T3" s="596"/>
      <c r="U3" s="596"/>
      <c r="V3" s="596"/>
      <c r="AC3" s="596"/>
      <c r="AD3" s="596"/>
      <c r="AE3" s="596"/>
      <c r="AF3" s="596"/>
      <c r="AG3" s="596"/>
      <c r="AH3" s="596"/>
      <c r="AO3" s="596"/>
    </row>
    <row r="4" spans="2:60" s="1045" customFormat="1" ht="13" customHeight="1" x14ac:dyDescent="0.2">
      <c r="B4" s="2492" t="s">
        <v>1319</v>
      </c>
      <c r="C4" s="2494">
        <f>-7.01</f>
        <v>-7.01</v>
      </c>
      <c r="D4" s="2493"/>
      <c r="E4" s="2493"/>
      <c r="F4" s="2495"/>
      <c r="G4" s="2493">
        <f>C4-0.01</f>
        <v>-7.02</v>
      </c>
      <c r="H4" s="2493"/>
      <c r="I4" s="2493"/>
      <c r="J4" s="2494">
        <f>G4-0.01</f>
        <v>-7.0299999999999994</v>
      </c>
      <c r="K4" s="2493"/>
      <c r="L4" s="1330"/>
      <c r="M4" s="1847"/>
      <c r="N4" s="2411">
        <f>J4-(0.01)</f>
        <v>-7.0399999999999991</v>
      </c>
      <c r="O4" s="2412"/>
      <c r="P4" s="2411">
        <f>N4-(0.01)</f>
        <v>-7.0499999999999989</v>
      </c>
      <c r="Q4" s="2412"/>
      <c r="R4" s="2026" t="s">
        <v>1319</v>
      </c>
      <c r="S4" s="2411">
        <f>P4-0.01</f>
        <v>-7.0599999999999987</v>
      </c>
      <c r="T4" s="2407"/>
      <c r="U4" s="195"/>
      <c r="V4" s="195"/>
      <c r="W4" s="2411">
        <f>S4-0.01</f>
        <v>-7.0699999999999985</v>
      </c>
      <c r="X4" s="2407"/>
      <c r="Y4" s="1329"/>
      <c r="Z4" s="1329"/>
      <c r="AA4" s="1329"/>
      <c r="AB4" s="1848"/>
      <c r="AC4" s="2411">
        <f>W4-0.01</f>
        <v>-7.0799999999999983</v>
      </c>
      <c r="AD4" s="2407"/>
      <c r="AE4" s="195"/>
      <c r="AF4" s="1674"/>
      <c r="AG4" s="2494">
        <f>AC4-0.01</f>
        <v>-7.0899999999999981</v>
      </c>
      <c r="AH4" s="2493"/>
      <c r="AI4" s="2411">
        <f>AG4-0.01</f>
        <v>-7.0999999999999979</v>
      </c>
      <c r="AJ4" s="2407"/>
      <c r="AK4" s="1329"/>
      <c r="AL4" s="1329"/>
      <c r="AM4" s="1329"/>
      <c r="AN4" s="1848"/>
      <c r="AO4" s="2026" t="s">
        <v>1319</v>
      </c>
      <c r="AP4" s="2266">
        <f>AI4-0.01</f>
        <v>-7.1099999999999977</v>
      </c>
      <c r="AQ4" s="2351"/>
      <c r="AR4" s="2526">
        <f>AP4-0.01</f>
        <v>-7.1199999999999974</v>
      </c>
      <c r="AS4" s="2528"/>
      <c r="AT4" s="2526">
        <f>AR4-0.01</f>
        <v>-7.1299999999999972</v>
      </c>
      <c r="AU4" s="2527"/>
      <c r="AV4" s="2527"/>
      <c r="AW4" s="2527"/>
      <c r="AX4" s="2526">
        <f>AT4-0.01</f>
        <v>-7.139999999999997</v>
      </c>
      <c r="AY4" s="2527"/>
      <c r="AZ4" s="2528"/>
      <c r="BA4" s="2527">
        <f>+AX4-0.01</f>
        <v>-7.1499999999999968</v>
      </c>
      <c r="BB4" s="2527"/>
      <c r="BC4" s="2527"/>
      <c r="BD4" s="2528"/>
      <c r="BE4" s="2527">
        <f>BA4-0.01</f>
        <v>-7.1599999999999966</v>
      </c>
      <c r="BF4" s="2527"/>
      <c r="BG4" s="2528"/>
      <c r="BH4" s="1688">
        <f>BE4-0.01</f>
        <v>-7.1699999999999964</v>
      </c>
    </row>
    <row r="5" spans="2:60" ht="40" customHeight="1" x14ac:dyDescent="0.2">
      <c r="B5" s="2405"/>
      <c r="C5" s="2414" t="s">
        <v>1320</v>
      </c>
      <c r="D5" s="2290"/>
      <c r="E5" s="2290"/>
      <c r="F5" s="2291"/>
      <c r="G5" s="1967" t="s">
        <v>1321</v>
      </c>
      <c r="H5" s="1952"/>
      <c r="I5" s="1958"/>
      <c r="J5" s="2414" t="s">
        <v>1322</v>
      </c>
      <c r="K5" s="2290"/>
      <c r="L5" s="2290"/>
      <c r="M5" s="2291"/>
      <c r="N5" s="1967" t="s">
        <v>1323</v>
      </c>
      <c r="O5" s="1958"/>
      <c r="P5" s="1967" t="s">
        <v>1324</v>
      </c>
      <c r="Q5" s="1958"/>
      <c r="R5" s="2027"/>
      <c r="S5" s="1967" t="s">
        <v>1325</v>
      </c>
      <c r="T5" s="1952"/>
      <c r="U5" s="1952"/>
      <c r="V5" s="1958"/>
      <c r="W5" s="2503" t="s">
        <v>1208</v>
      </c>
      <c r="X5" s="2504"/>
      <c r="Y5" s="2504"/>
      <c r="Z5" s="2504"/>
      <c r="AA5" s="2504"/>
      <c r="AB5" s="2505"/>
      <c r="AC5" s="1967" t="s">
        <v>1326</v>
      </c>
      <c r="AD5" s="1952"/>
      <c r="AE5" s="1952"/>
      <c r="AF5" s="1958"/>
      <c r="AG5" s="2414" t="s">
        <v>1327</v>
      </c>
      <c r="AH5" s="2290"/>
      <c r="AI5" s="2503" t="s">
        <v>1328</v>
      </c>
      <c r="AJ5" s="2504"/>
      <c r="AK5" s="2504"/>
      <c r="AL5" s="2504"/>
      <c r="AM5" s="2504"/>
      <c r="AN5" s="2505"/>
      <c r="AO5" s="2027"/>
      <c r="AP5" s="2112" t="s">
        <v>1329</v>
      </c>
      <c r="AQ5" s="2116"/>
      <c r="AR5" s="2509" t="s">
        <v>1330</v>
      </c>
      <c r="AS5" s="2510"/>
      <c r="AT5" s="2509" t="s">
        <v>1331</v>
      </c>
      <c r="AU5" s="2517"/>
      <c r="AV5" s="2517"/>
      <c r="AW5" s="2517"/>
      <c r="AX5" s="2509" t="s">
        <v>1212</v>
      </c>
      <c r="AY5" s="2517"/>
      <c r="AZ5" s="2510"/>
      <c r="BA5" s="2517" t="s">
        <v>1213</v>
      </c>
      <c r="BB5" s="2517"/>
      <c r="BC5" s="2517"/>
      <c r="BD5" s="2510"/>
      <c r="BE5" s="2517" t="s">
        <v>1214</v>
      </c>
      <c r="BF5" s="2517"/>
      <c r="BG5" s="2510"/>
      <c r="BH5" s="2116" t="s">
        <v>1332</v>
      </c>
    </row>
    <row r="6" spans="2:60" ht="13" customHeight="1" x14ac:dyDescent="0.2">
      <c r="B6" s="2405"/>
      <c r="C6" s="2414"/>
      <c r="D6" s="2290"/>
      <c r="E6" s="2290"/>
      <c r="F6" s="2291"/>
      <c r="G6" s="1967"/>
      <c r="H6" s="1952"/>
      <c r="I6" s="1958"/>
      <c r="J6" s="2414"/>
      <c r="K6" s="2290"/>
      <c r="L6" s="2290"/>
      <c r="M6" s="2291"/>
      <c r="N6" s="1967"/>
      <c r="O6" s="1958"/>
      <c r="P6" s="1967"/>
      <c r="Q6" s="1958"/>
      <c r="R6" s="2027"/>
      <c r="S6" s="1967"/>
      <c r="T6" s="1952"/>
      <c r="U6" s="1952"/>
      <c r="V6" s="1958"/>
      <c r="W6" s="2503"/>
      <c r="X6" s="2504"/>
      <c r="Y6" s="2504"/>
      <c r="Z6" s="2504"/>
      <c r="AA6" s="2504"/>
      <c r="AB6" s="2505"/>
      <c r="AC6" s="1967"/>
      <c r="AD6" s="1952"/>
      <c r="AE6" s="1952"/>
      <c r="AF6" s="1958"/>
      <c r="AG6" s="2414"/>
      <c r="AH6" s="2290"/>
      <c r="AI6" s="569"/>
      <c r="AJ6" s="548"/>
      <c r="AK6" s="548"/>
      <c r="AL6" s="548"/>
      <c r="AM6" s="548"/>
      <c r="AN6" s="549"/>
      <c r="AO6" s="2027"/>
      <c r="AP6" s="2112"/>
      <c r="AQ6" s="2116"/>
      <c r="AR6" s="2509" t="s">
        <v>1216</v>
      </c>
      <c r="AS6" s="2510"/>
      <c r="AT6" s="2509"/>
      <c r="AU6" s="2517"/>
      <c r="AV6" s="2517"/>
      <c r="AW6" s="2517"/>
      <c r="AX6" s="2509"/>
      <c r="AY6" s="2517"/>
      <c r="AZ6" s="2510"/>
      <c r="BA6" s="2517"/>
      <c r="BB6" s="2517"/>
      <c r="BC6" s="2517"/>
      <c r="BD6" s="2510"/>
      <c r="BE6" s="2517"/>
      <c r="BF6" s="2517"/>
      <c r="BG6" s="2510"/>
      <c r="BH6" s="2116"/>
    </row>
    <row r="7" spans="2:60" ht="13" customHeight="1" x14ac:dyDescent="0.2">
      <c r="B7" s="2405"/>
      <c r="C7" s="2414"/>
      <c r="D7" s="2290"/>
      <c r="E7" s="2290"/>
      <c r="F7" s="2291"/>
      <c r="G7" s="1967"/>
      <c r="H7" s="1952"/>
      <c r="I7" s="1958"/>
      <c r="J7" s="2414"/>
      <c r="K7" s="2290"/>
      <c r="L7" s="2290"/>
      <c r="M7" s="2291"/>
      <c r="N7" s="1967"/>
      <c r="O7" s="1958"/>
      <c r="P7" s="1967"/>
      <c r="Q7" s="1958"/>
      <c r="R7" s="2027"/>
      <c r="S7" s="1967"/>
      <c r="T7" s="1952"/>
      <c r="U7" s="1952"/>
      <c r="V7" s="1958"/>
      <c r="W7" s="719">
        <v>1</v>
      </c>
      <c r="X7" s="834" t="s">
        <v>1333</v>
      </c>
      <c r="Y7" s="596"/>
      <c r="Z7" s="596"/>
      <c r="AA7" s="596"/>
      <c r="AB7" s="920"/>
      <c r="AC7" s="719">
        <v>1</v>
      </c>
      <c r="AD7" s="596" t="s">
        <v>1334</v>
      </c>
      <c r="AE7" s="596"/>
      <c r="AF7" s="628"/>
      <c r="AG7" s="922"/>
      <c r="AH7" s="654"/>
      <c r="AI7" s="937"/>
      <c r="AK7" s="926"/>
      <c r="AL7" s="926"/>
      <c r="AM7" s="926"/>
      <c r="AN7" s="920"/>
      <c r="AO7" s="2027"/>
      <c r="AP7" s="2112"/>
      <c r="AQ7" s="2116"/>
      <c r="AR7" s="2509"/>
      <c r="AS7" s="2510"/>
      <c r="AT7" s="2509"/>
      <c r="AU7" s="2517"/>
      <c r="AV7" s="2517"/>
      <c r="AW7" s="2517"/>
      <c r="AX7" s="1335">
        <v>1</v>
      </c>
      <c r="AY7" s="1952" t="s">
        <v>1222</v>
      </c>
      <c r="AZ7" s="1958"/>
      <c r="BA7" s="2517"/>
      <c r="BB7" s="2517"/>
      <c r="BC7" s="2517"/>
      <c r="BD7" s="2510"/>
      <c r="BE7" s="1354">
        <v>1</v>
      </c>
      <c r="BF7" s="2511" t="s">
        <v>1223</v>
      </c>
      <c r="BG7" s="2512"/>
      <c r="BH7" s="2116"/>
    </row>
    <row r="8" spans="2:60" ht="13" customHeight="1" x14ac:dyDescent="0.2">
      <c r="B8" s="2405"/>
      <c r="C8" s="631"/>
      <c r="D8" s="596"/>
      <c r="E8" s="596"/>
      <c r="F8" s="628"/>
      <c r="G8" s="925">
        <v>1</v>
      </c>
      <c r="H8" s="1032" t="s">
        <v>1335</v>
      </c>
      <c r="I8" s="628"/>
      <c r="J8" s="689"/>
      <c r="K8" s="654"/>
      <c r="L8" s="654"/>
      <c r="M8" s="628"/>
      <c r="N8" s="1967"/>
      <c r="O8" s="1958"/>
      <c r="R8" s="2027"/>
      <c r="S8" s="1967"/>
      <c r="T8" s="1952"/>
      <c r="U8" s="1952"/>
      <c r="V8" s="1958"/>
      <c r="W8" s="719">
        <v>2</v>
      </c>
      <c r="X8" s="834" t="s">
        <v>1336</v>
      </c>
      <c r="Y8" s="596"/>
      <c r="Z8" s="596"/>
      <c r="AA8" s="596"/>
      <c r="AB8" s="920"/>
      <c r="AC8" s="719">
        <v>2</v>
      </c>
      <c r="AD8" s="596" t="s">
        <v>1337</v>
      </c>
      <c r="AE8" s="596"/>
      <c r="AF8" s="628"/>
      <c r="AG8" s="689"/>
      <c r="AH8" s="654"/>
      <c r="AI8" s="937"/>
      <c r="AK8" s="926"/>
      <c r="AL8" s="926"/>
      <c r="AM8" s="926"/>
      <c r="AN8" s="920"/>
      <c r="AO8" s="2027"/>
      <c r="AP8" s="2112"/>
      <c r="AQ8" s="2116"/>
      <c r="AR8" s="2509"/>
      <c r="AS8" s="2510"/>
      <c r="AT8" s="2509"/>
      <c r="AU8" s="2517"/>
      <c r="AV8" s="2517"/>
      <c r="AW8" s="2517"/>
      <c r="AX8" s="1335"/>
      <c r="AY8" s="1952"/>
      <c r="AZ8" s="1958"/>
      <c r="BA8" s="2517"/>
      <c r="BB8" s="2517"/>
      <c r="BC8" s="2517"/>
      <c r="BD8" s="2510"/>
      <c r="BE8" s="2513">
        <v>2</v>
      </c>
      <c r="BF8" s="1952" t="s">
        <v>1229</v>
      </c>
      <c r="BG8" s="1958"/>
      <c r="BH8" s="2116"/>
    </row>
    <row r="9" spans="2:60" ht="13" customHeight="1" x14ac:dyDescent="0.2">
      <c r="B9" s="2405"/>
      <c r="C9" s="1046"/>
      <c r="D9" s="1047"/>
      <c r="E9" s="1047"/>
      <c r="F9" s="1047"/>
      <c r="G9" s="925">
        <v>2</v>
      </c>
      <c r="H9" s="1032" t="s">
        <v>1338</v>
      </c>
      <c r="I9" s="628"/>
      <c r="J9" s="2499" t="s">
        <v>1339</v>
      </c>
      <c r="K9" s="2500"/>
      <c r="L9" s="2500"/>
      <c r="M9" s="2413"/>
      <c r="N9" s="925">
        <v>1</v>
      </c>
      <c r="O9" s="830" t="s">
        <v>1340</v>
      </c>
      <c r="P9" s="925">
        <v>1</v>
      </c>
      <c r="Q9" s="830" t="s">
        <v>1341</v>
      </c>
      <c r="R9" s="2027"/>
      <c r="S9" s="629"/>
      <c r="T9" s="583"/>
      <c r="U9" s="583"/>
      <c r="V9" s="583"/>
      <c r="W9" s="719">
        <v>3</v>
      </c>
      <c r="X9" s="834" t="s">
        <v>1342</v>
      </c>
      <c r="Y9" s="596"/>
      <c r="Z9" s="596"/>
      <c r="AA9" s="596"/>
      <c r="AB9" s="920"/>
      <c r="AC9" s="719">
        <v>3</v>
      </c>
      <c r="AD9" s="596" t="s">
        <v>1343</v>
      </c>
      <c r="AE9" s="596" t="s">
        <v>84</v>
      </c>
      <c r="AF9" s="1000">
        <f>AP4</f>
        <v>-7.1099999999999977</v>
      </c>
      <c r="AG9" s="2499" t="s">
        <v>1339</v>
      </c>
      <c r="AH9" s="2500"/>
      <c r="AI9" s="925">
        <v>1</v>
      </c>
      <c r="AJ9" s="1032" t="s">
        <v>1333</v>
      </c>
      <c r="AK9" s="926"/>
      <c r="AL9" s="926"/>
      <c r="AM9" s="926"/>
      <c r="AN9" s="920"/>
      <c r="AO9" s="2027"/>
      <c r="AP9" s="2112"/>
      <c r="AQ9" s="2116"/>
      <c r="AR9" s="2112" t="s">
        <v>1236</v>
      </c>
      <c r="AS9" s="2116"/>
      <c r="AT9" s="2509"/>
      <c r="AU9" s="2517"/>
      <c r="AV9" s="2517"/>
      <c r="AW9" s="2517"/>
      <c r="AX9" s="1335">
        <v>2</v>
      </c>
      <c r="AY9" s="596" t="s">
        <v>1237</v>
      </c>
      <c r="AZ9" s="628"/>
      <c r="BA9" s="2517"/>
      <c r="BB9" s="2517"/>
      <c r="BC9" s="2517"/>
      <c r="BD9" s="2510"/>
      <c r="BE9" s="2513"/>
      <c r="BF9" s="1952"/>
      <c r="BG9" s="1958"/>
      <c r="BH9" s="2116"/>
    </row>
    <row r="10" spans="2:60" ht="13" customHeight="1" x14ac:dyDescent="0.2">
      <c r="B10" s="2405"/>
      <c r="C10" s="925">
        <v>1</v>
      </c>
      <c r="D10" s="654" t="s">
        <v>81</v>
      </c>
      <c r="E10" s="689"/>
      <c r="F10" s="596"/>
      <c r="G10" s="925">
        <v>3</v>
      </c>
      <c r="H10" s="1032" t="s">
        <v>1344</v>
      </c>
      <c r="I10" s="628"/>
      <c r="J10" s="2499"/>
      <c r="K10" s="2500"/>
      <c r="L10" s="2500"/>
      <c r="M10" s="2413"/>
      <c r="N10" s="925">
        <v>2</v>
      </c>
      <c r="O10" s="830" t="s">
        <v>1345</v>
      </c>
      <c r="P10" s="925">
        <v>2</v>
      </c>
      <c r="Q10" s="830" t="s">
        <v>1346</v>
      </c>
      <c r="R10" s="2027"/>
      <c r="S10" s="629"/>
      <c r="T10" s="583"/>
      <c r="U10" s="583"/>
      <c r="V10" s="583"/>
      <c r="W10" s="719">
        <v>4</v>
      </c>
      <c r="X10" s="834" t="s">
        <v>1347</v>
      </c>
      <c r="Y10" s="596"/>
      <c r="Z10" s="596"/>
      <c r="AA10" s="596"/>
      <c r="AB10" s="920"/>
      <c r="AC10" s="925"/>
      <c r="AD10" s="596"/>
      <c r="AE10" s="596"/>
      <c r="AF10" s="628"/>
      <c r="AG10" s="2499"/>
      <c r="AH10" s="2500"/>
      <c r="AI10" s="925">
        <v>2</v>
      </c>
      <c r="AJ10" s="1032" t="s">
        <v>1336</v>
      </c>
      <c r="AK10" s="926"/>
      <c r="AL10" s="926"/>
      <c r="AM10" s="926"/>
      <c r="AN10" s="920"/>
      <c r="AO10" s="2027"/>
      <c r="AP10" s="940"/>
      <c r="AQ10" s="924"/>
      <c r="AR10" s="2112"/>
      <c r="AS10" s="2116"/>
      <c r="AT10" s="2509"/>
      <c r="AU10" s="2517"/>
      <c r="AV10" s="2517"/>
      <c r="AW10" s="2517"/>
      <c r="AX10" s="1335">
        <v>3</v>
      </c>
      <c r="AY10" s="596" t="s">
        <v>1243</v>
      </c>
      <c r="AZ10" s="628"/>
      <c r="BA10" s="2518"/>
      <c r="BB10" s="2518"/>
      <c r="BC10" s="2518"/>
      <c r="BD10" s="2519"/>
      <c r="BE10" s="2513">
        <v>3</v>
      </c>
      <c r="BF10" s="1952" t="s">
        <v>1244</v>
      </c>
      <c r="BG10" s="1958"/>
      <c r="BH10" s="2116"/>
    </row>
    <row r="11" spans="2:60" ht="13" customHeight="1" x14ac:dyDescent="0.2">
      <c r="B11" s="2405"/>
      <c r="C11" s="925">
        <v>2</v>
      </c>
      <c r="D11" s="654" t="s">
        <v>83</v>
      </c>
      <c r="E11" s="718" t="s">
        <v>84</v>
      </c>
      <c r="F11" s="1000">
        <f>+' 8. SERVICIOS DE SALUD INFANTIL'!C4:C4</f>
        <v>-8.01</v>
      </c>
      <c r="G11" s="925">
        <v>4</v>
      </c>
      <c r="H11" s="1032" t="s">
        <v>1348</v>
      </c>
      <c r="I11" s="628"/>
      <c r="J11" s="2499"/>
      <c r="K11" s="2500"/>
      <c r="L11" s="2500"/>
      <c r="M11" s="2413"/>
      <c r="N11" s="925">
        <v>3</v>
      </c>
      <c r="O11" s="830" t="s">
        <v>1198</v>
      </c>
      <c r="P11" s="925">
        <v>3</v>
      </c>
      <c r="Q11" s="830" t="s">
        <v>1349</v>
      </c>
      <c r="R11" s="2027"/>
      <c r="S11" s="629"/>
      <c r="T11" s="583"/>
      <c r="U11" s="583"/>
      <c r="V11" s="583"/>
      <c r="W11" s="719">
        <v>5</v>
      </c>
      <c r="X11" s="834" t="s">
        <v>1350</v>
      </c>
      <c r="Y11" s="596"/>
      <c r="Z11" s="596"/>
      <c r="AA11" s="596"/>
      <c r="AB11" s="920"/>
      <c r="AC11" s="925"/>
      <c r="AD11" s="596"/>
      <c r="AE11" s="596"/>
      <c r="AF11" s="628"/>
      <c r="AG11" s="2499"/>
      <c r="AH11" s="2500"/>
      <c r="AI11" s="925">
        <v>3</v>
      </c>
      <c r="AJ11" s="1032" t="s">
        <v>1347</v>
      </c>
      <c r="AK11" s="926"/>
      <c r="AL11" s="926"/>
      <c r="AM11" s="926"/>
      <c r="AN11" s="920"/>
      <c r="AO11" s="2027"/>
      <c r="AP11" s="923">
        <v>1</v>
      </c>
      <c r="AQ11" s="924" t="s">
        <v>1250</v>
      </c>
      <c r="AR11" s="2112"/>
      <c r="AS11" s="2116"/>
      <c r="AT11" s="2509"/>
      <c r="AU11" s="2517"/>
      <c r="AV11" s="2517"/>
      <c r="AW11" s="2517"/>
      <c r="AX11" s="1338">
        <v>4</v>
      </c>
      <c r="AY11" s="1952" t="s">
        <v>1251</v>
      </c>
      <c r="AZ11" s="1958"/>
      <c r="BA11" s="2518"/>
      <c r="BB11" s="2518"/>
      <c r="BC11" s="2518"/>
      <c r="BD11" s="2519"/>
      <c r="BE11" s="2513"/>
      <c r="BF11" s="1952"/>
      <c r="BG11" s="1958"/>
      <c r="BH11" s="2116"/>
    </row>
    <row r="12" spans="2:60" ht="13" customHeight="1" x14ac:dyDescent="0.2">
      <c r="B12" s="2405"/>
      <c r="C12" s="1046"/>
      <c r="D12" s="1047"/>
      <c r="E12" s="1047"/>
      <c r="F12" s="1047"/>
      <c r="G12" s="925">
        <v>5</v>
      </c>
      <c r="H12" s="1032" t="s">
        <v>1351</v>
      </c>
      <c r="I12" s="628"/>
      <c r="J12" s="2499"/>
      <c r="K12" s="2500"/>
      <c r="L12" s="2500"/>
      <c r="M12" s="2413"/>
      <c r="N12" s="925">
        <v>4</v>
      </c>
      <c r="O12" s="830" t="s">
        <v>1352</v>
      </c>
      <c r="P12" s="925">
        <v>4</v>
      </c>
      <c r="Q12" s="830" t="s">
        <v>1353</v>
      </c>
      <c r="R12" s="2027"/>
      <c r="S12" s="2496" t="s">
        <v>1339</v>
      </c>
      <c r="T12" s="2497"/>
      <c r="U12" s="2497"/>
      <c r="V12" s="2497"/>
      <c r="W12" s="719">
        <v>6</v>
      </c>
      <c r="X12" s="834" t="s">
        <v>1354</v>
      </c>
      <c r="Y12" s="596"/>
      <c r="Z12" s="596"/>
      <c r="AA12" s="596"/>
      <c r="AB12" s="920"/>
      <c r="AC12" s="925"/>
      <c r="AD12" s="596"/>
      <c r="AE12" s="596"/>
      <c r="AF12" s="628"/>
      <c r="AG12" s="2499"/>
      <c r="AH12" s="2500"/>
      <c r="AI12" s="925">
        <v>4</v>
      </c>
      <c r="AJ12" s="1032" t="s">
        <v>1355</v>
      </c>
      <c r="AK12" s="926"/>
      <c r="AL12" s="926"/>
      <c r="AM12" s="926"/>
      <c r="AN12" s="920"/>
      <c r="AO12" s="2027"/>
      <c r="AP12" s="923">
        <v>2</v>
      </c>
      <c r="AQ12" s="924" t="s">
        <v>1257</v>
      </c>
      <c r="AR12" s="2112"/>
      <c r="AS12" s="2116"/>
      <c r="AT12" s="2509"/>
      <c r="AU12" s="2517"/>
      <c r="AV12" s="2517"/>
      <c r="AW12" s="2517"/>
      <c r="AX12" s="1338"/>
      <c r="AY12" s="1952"/>
      <c r="AZ12" s="1958"/>
      <c r="BA12" s="2518"/>
      <c r="BB12" s="2518"/>
      <c r="BC12" s="2518"/>
      <c r="BD12" s="2519"/>
      <c r="BE12" s="1355">
        <v>4</v>
      </c>
      <c r="BF12" s="2511" t="s">
        <v>1356</v>
      </c>
      <c r="BG12" s="2512"/>
      <c r="BH12" s="2116"/>
    </row>
    <row r="13" spans="2:60" ht="13" customHeight="1" x14ac:dyDescent="0.2">
      <c r="B13" s="2405"/>
      <c r="C13" s="1046"/>
      <c r="D13" s="1047"/>
      <c r="E13" s="1047"/>
      <c r="F13" s="1047"/>
      <c r="G13" s="925">
        <v>6</v>
      </c>
      <c r="H13" s="1032" t="s">
        <v>1357</v>
      </c>
      <c r="I13" s="628"/>
      <c r="J13" s="596"/>
      <c r="K13" s="654"/>
      <c r="L13" s="718"/>
      <c r="M13" s="1000"/>
      <c r="N13" s="631">
        <v>66</v>
      </c>
      <c r="O13" s="830" t="s">
        <v>1358</v>
      </c>
      <c r="P13" s="925">
        <v>5</v>
      </c>
      <c r="Q13" s="830" t="s">
        <v>1359</v>
      </c>
      <c r="R13" s="2027"/>
      <c r="S13" s="2496"/>
      <c r="T13" s="2497"/>
      <c r="U13" s="2497"/>
      <c r="V13" s="2497"/>
      <c r="W13" s="719">
        <v>7</v>
      </c>
      <c r="X13" s="834" t="s">
        <v>1360</v>
      </c>
      <c r="Y13" s="596"/>
      <c r="Z13" s="596"/>
      <c r="AA13" s="596"/>
      <c r="AB13" s="920"/>
      <c r="AC13" s="631"/>
      <c r="AD13" s="596"/>
      <c r="AE13" s="596"/>
      <c r="AF13" s="1000"/>
      <c r="AG13" s="1037"/>
      <c r="AH13" s="654"/>
      <c r="AI13" s="925">
        <v>5</v>
      </c>
      <c r="AJ13" s="1032" t="s">
        <v>1354</v>
      </c>
      <c r="AK13" s="926"/>
      <c r="AL13" s="926"/>
      <c r="AM13" s="926"/>
      <c r="AN13" s="920"/>
      <c r="AO13" s="2027"/>
      <c r="AP13" s="923">
        <v>3</v>
      </c>
      <c r="AQ13" s="924" t="s">
        <v>1263</v>
      </c>
      <c r="AR13" s="2532" t="s">
        <v>1264</v>
      </c>
      <c r="AS13" s="2533"/>
      <c r="AT13" s="1338"/>
      <c r="AU13" s="1339"/>
      <c r="AV13" s="1339"/>
      <c r="AW13" s="1339"/>
      <c r="AX13" s="1338">
        <v>5</v>
      </c>
      <c r="AY13" s="596" t="s">
        <v>1265</v>
      </c>
      <c r="AZ13" s="1345"/>
      <c r="BA13" s="1339"/>
      <c r="BB13" s="1339"/>
      <c r="BC13" s="1339"/>
      <c r="BD13" s="1340"/>
      <c r="BE13" s="2516">
        <v>5</v>
      </c>
      <c r="BF13" s="1952" t="s">
        <v>1266</v>
      </c>
      <c r="BG13" s="1958"/>
      <c r="BH13" s="2116"/>
    </row>
    <row r="14" spans="2:60" ht="13" customHeight="1" x14ac:dyDescent="0.2">
      <c r="B14" s="2405"/>
      <c r="C14" s="1046"/>
      <c r="D14" s="1047"/>
      <c r="E14" s="1047"/>
      <c r="F14" s="1047"/>
      <c r="G14" s="925">
        <v>66</v>
      </c>
      <c r="H14" s="1032" t="s">
        <v>1200</v>
      </c>
      <c r="I14" s="628"/>
      <c r="J14" s="631">
        <v>77</v>
      </c>
      <c r="K14" s="654" t="s">
        <v>1261</v>
      </c>
      <c r="L14" s="654" t="s">
        <v>84</v>
      </c>
      <c r="M14" s="1000">
        <f>S4</f>
        <v>-7.0599999999999987</v>
      </c>
      <c r="N14" s="631">
        <v>77</v>
      </c>
      <c r="O14" s="830" t="s">
        <v>1361</v>
      </c>
      <c r="P14" s="631">
        <v>66</v>
      </c>
      <c r="Q14" s="830" t="s">
        <v>1200</v>
      </c>
      <c r="R14" s="2027"/>
      <c r="S14" s="2496"/>
      <c r="T14" s="2497"/>
      <c r="U14" s="2497"/>
      <c r="V14" s="2497"/>
      <c r="W14" s="719">
        <v>8</v>
      </c>
      <c r="X14" s="834" t="s">
        <v>1362</v>
      </c>
      <c r="Y14" s="596"/>
      <c r="Z14" s="596"/>
      <c r="AA14" s="596"/>
      <c r="AB14" s="920"/>
      <c r="AC14" s="631"/>
      <c r="AD14" s="596"/>
      <c r="AE14" s="596"/>
      <c r="AF14" s="1000"/>
      <c r="AG14" s="1037"/>
      <c r="AH14" s="654"/>
      <c r="AI14" s="925">
        <v>6</v>
      </c>
      <c r="AJ14" s="1032" t="s">
        <v>1362</v>
      </c>
      <c r="AK14" s="926"/>
      <c r="AL14" s="926"/>
      <c r="AM14" s="926"/>
      <c r="AN14" s="920"/>
      <c r="AO14" s="2027"/>
      <c r="AP14" s="940">
        <v>88</v>
      </c>
      <c r="AQ14" s="924" t="s">
        <v>1271</v>
      </c>
      <c r="AR14" s="2532"/>
      <c r="AS14" s="2533"/>
      <c r="AT14" s="1336">
        <v>1</v>
      </c>
      <c r="AU14" s="1337" t="s">
        <v>81</v>
      </c>
      <c r="AV14" s="1337"/>
      <c r="AW14" s="1341"/>
      <c r="AX14" s="1338">
        <v>6</v>
      </c>
      <c r="AY14" s="1952" t="s">
        <v>1272</v>
      </c>
      <c r="AZ14" s="1958"/>
      <c r="BA14" s="1354">
        <v>1</v>
      </c>
      <c r="BB14" s="596" t="s">
        <v>81</v>
      </c>
      <c r="BC14" s="596"/>
      <c r="BD14" s="1345"/>
      <c r="BE14" s="2516"/>
      <c r="BF14" s="1952"/>
      <c r="BG14" s="1958"/>
      <c r="BH14" s="2116"/>
    </row>
    <row r="15" spans="2:60" ht="13" customHeight="1" x14ac:dyDescent="0.2">
      <c r="B15" s="2405"/>
      <c r="C15" s="1046"/>
      <c r="D15" s="1047"/>
      <c r="E15" s="1047"/>
      <c r="F15" s="1047"/>
      <c r="G15" s="631"/>
      <c r="H15" s="596"/>
      <c r="I15" s="628"/>
      <c r="J15" s="596"/>
      <c r="K15" s="654"/>
      <c r="L15" s="718"/>
      <c r="M15" s="1000"/>
      <c r="N15" s="631"/>
      <c r="O15" s="628"/>
      <c r="P15" s="631"/>
      <c r="Q15" s="628"/>
      <c r="R15" s="2027"/>
      <c r="S15" s="2496"/>
      <c r="T15" s="2497"/>
      <c r="U15" s="2497"/>
      <c r="V15" s="2497"/>
      <c r="W15" s="719">
        <v>9</v>
      </c>
      <c r="X15" s="834" t="s">
        <v>1363</v>
      </c>
      <c r="Y15" s="596"/>
      <c r="Z15" s="596"/>
      <c r="AA15" s="596"/>
      <c r="AB15" s="920"/>
      <c r="AC15" s="631"/>
      <c r="AD15" s="596"/>
      <c r="AE15" s="596"/>
      <c r="AF15" s="1000"/>
      <c r="AG15" s="1037"/>
      <c r="AH15" s="654"/>
      <c r="AI15" s="925">
        <v>7</v>
      </c>
      <c r="AJ15" s="1032" t="s">
        <v>1363</v>
      </c>
      <c r="AK15" s="926"/>
      <c r="AL15" s="926"/>
      <c r="AM15" s="926"/>
      <c r="AN15" s="920"/>
      <c r="AO15" s="2027"/>
      <c r="AP15" s="940">
        <v>99</v>
      </c>
      <c r="AQ15" s="924" t="s">
        <v>1269</v>
      </c>
      <c r="AR15" s="2532"/>
      <c r="AS15" s="2533"/>
      <c r="AT15" s="1336">
        <v>2</v>
      </c>
      <c r="AU15" s="1337" t="s">
        <v>83</v>
      </c>
      <c r="AV15" s="1342" t="s">
        <v>84</v>
      </c>
      <c r="AW15" s="1343">
        <f>BA4</f>
        <v>-7.1499999999999968</v>
      </c>
      <c r="AX15" s="1338"/>
      <c r="AY15" s="1952"/>
      <c r="AZ15" s="1958"/>
      <c r="BA15" s="1354">
        <v>2</v>
      </c>
      <c r="BB15" s="596" t="s">
        <v>83</v>
      </c>
      <c r="BC15" s="678" t="s">
        <v>84</v>
      </c>
      <c r="BD15" s="1356">
        <f>BH4</f>
        <v>-7.1699999999999964</v>
      </c>
      <c r="BE15" s="2516"/>
      <c r="BF15" s="1952"/>
      <c r="BG15" s="1958"/>
      <c r="BH15" s="2116"/>
    </row>
    <row r="16" spans="2:60" ht="13" customHeight="1" x14ac:dyDescent="0.2">
      <c r="B16" s="2405"/>
      <c r="C16" s="1046"/>
      <c r="D16" s="1047"/>
      <c r="E16" s="1047"/>
      <c r="F16" s="1047"/>
      <c r="G16" s="2496" t="s">
        <v>1364</v>
      </c>
      <c r="H16" s="2497"/>
      <c r="I16" s="2498"/>
      <c r="J16" s="596"/>
      <c r="K16" s="596"/>
      <c r="L16" s="596"/>
      <c r="M16" s="628"/>
      <c r="N16" s="631"/>
      <c r="O16" s="628"/>
      <c r="P16" s="631"/>
      <c r="Q16" s="628"/>
      <c r="R16" s="2027"/>
      <c r="S16" s="925"/>
      <c r="T16" s="596"/>
      <c r="U16" s="596"/>
      <c r="V16" s="596"/>
      <c r="W16" s="719">
        <v>10</v>
      </c>
      <c r="X16" s="834" t="s">
        <v>1365</v>
      </c>
      <c r="Y16" s="596"/>
      <c r="Z16" s="596"/>
      <c r="AA16" s="596"/>
      <c r="AB16" s="920"/>
      <c r="AC16" s="596"/>
      <c r="AD16" s="596"/>
      <c r="AE16" s="596"/>
      <c r="AF16" s="628"/>
      <c r="AG16" s="654"/>
      <c r="AH16" s="654"/>
      <c r="AI16" s="925">
        <v>8</v>
      </c>
      <c r="AJ16" s="1032" t="s">
        <v>1365</v>
      </c>
      <c r="AK16" s="926"/>
      <c r="AL16" s="926"/>
      <c r="AM16" s="926"/>
      <c r="AN16" s="920"/>
      <c r="AO16" s="2027"/>
      <c r="AP16" s="940"/>
      <c r="AQ16" s="924"/>
      <c r="AR16" s="2532"/>
      <c r="AS16" s="2533"/>
      <c r="AT16" s="1335"/>
      <c r="AU16" s="1344"/>
      <c r="AV16" s="1344"/>
      <c r="AW16" s="1344"/>
      <c r="AX16" s="1338">
        <v>7</v>
      </c>
      <c r="AY16" s="596" t="s">
        <v>1276</v>
      </c>
      <c r="AZ16" s="1340"/>
      <c r="BA16" s="1344"/>
      <c r="BB16" s="1344"/>
      <c r="BC16" s="1344"/>
      <c r="BD16" s="1345"/>
      <c r="BE16" s="1355">
        <v>6</v>
      </c>
      <c r="BF16" s="596" t="s">
        <v>1277</v>
      </c>
      <c r="BG16" s="1340"/>
      <c r="BH16" s="924"/>
    </row>
    <row r="17" spans="2:60" ht="13" customHeight="1" x14ac:dyDescent="0.2">
      <c r="B17" s="2405"/>
      <c r="C17" s="1046"/>
      <c r="D17" s="1047"/>
      <c r="E17" s="1047"/>
      <c r="F17" s="1047"/>
      <c r="G17" s="2496"/>
      <c r="H17" s="2497"/>
      <c r="I17" s="2498"/>
      <c r="J17" s="596"/>
      <c r="K17" s="596"/>
      <c r="L17" s="596"/>
      <c r="M17" s="628"/>
      <c r="N17" s="596"/>
      <c r="O17" s="628"/>
      <c r="P17" s="596"/>
      <c r="Q17" s="628"/>
      <c r="R17" s="2027"/>
      <c r="S17" s="631">
        <v>77</v>
      </c>
      <c r="T17" s="596" t="s">
        <v>1261</v>
      </c>
      <c r="U17" s="596" t="s">
        <v>84</v>
      </c>
      <c r="V17" s="1048">
        <f>+'7B. REGISTRO DE COMIDA'!B4</f>
        <v>-7.1799999999999962</v>
      </c>
      <c r="W17" s="714">
        <v>66</v>
      </c>
      <c r="X17" s="834" t="s">
        <v>1366</v>
      </c>
      <c r="AB17" s="947"/>
      <c r="AC17" s="596"/>
      <c r="AD17" s="596"/>
      <c r="AE17" s="596"/>
      <c r="AF17" s="628"/>
      <c r="AG17" s="654"/>
      <c r="AH17" s="654"/>
      <c r="AI17" s="1037">
        <v>66</v>
      </c>
      <c r="AJ17" s="1032" t="s">
        <v>1366</v>
      </c>
      <c r="AK17" s="911"/>
      <c r="AL17" s="911"/>
      <c r="AM17" s="911"/>
      <c r="AN17" s="1049"/>
      <c r="AO17" s="2027"/>
      <c r="AP17" s="940"/>
      <c r="AQ17" s="924"/>
      <c r="AR17" s="2532"/>
      <c r="AS17" s="2533"/>
      <c r="AT17" s="1335"/>
      <c r="AU17" s="1344"/>
      <c r="AV17" s="1344"/>
      <c r="AW17" s="1344"/>
      <c r="AX17" s="1338">
        <v>8</v>
      </c>
      <c r="AY17" s="596" t="s">
        <v>639</v>
      </c>
      <c r="AZ17" s="1340"/>
      <c r="BA17" s="1344"/>
      <c r="BB17" s="1344"/>
      <c r="BC17" s="1344"/>
      <c r="BD17" s="1345"/>
      <c r="BE17" s="1355">
        <v>7</v>
      </c>
      <c r="BF17" s="596" t="s">
        <v>639</v>
      </c>
      <c r="BG17" s="1340"/>
      <c r="BH17" s="924"/>
    </row>
    <row r="18" spans="2:60" ht="13" customHeight="1" x14ac:dyDescent="0.2">
      <c r="B18" s="2405"/>
      <c r="C18" s="1046"/>
      <c r="D18" s="1047"/>
      <c r="E18" s="1047"/>
      <c r="F18" s="1047"/>
      <c r="G18" s="2496"/>
      <c r="H18" s="2497"/>
      <c r="I18" s="2498"/>
      <c r="J18" s="596"/>
      <c r="K18" s="596"/>
      <c r="L18" s="596"/>
      <c r="M18" s="628"/>
      <c r="N18" s="631"/>
      <c r="O18" s="628"/>
      <c r="P18" s="631"/>
      <c r="Q18" s="628"/>
      <c r="R18" s="2027"/>
      <c r="S18" s="631"/>
      <c r="T18" s="596"/>
      <c r="U18" s="596"/>
      <c r="V18" s="1039"/>
      <c r="W18" s="55"/>
      <c r="X18" s="44"/>
      <c r="Y18" s="44"/>
      <c r="Z18" s="44"/>
      <c r="AA18" s="44"/>
      <c r="AB18" s="947"/>
      <c r="AC18" s="631"/>
      <c r="AD18" s="596"/>
      <c r="AE18" s="596"/>
      <c r="AF18" s="1033"/>
      <c r="AG18" s="1037"/>
      <c r="AH18" s="654"/>
      <c r="AI18" s="561"/>
      <c r="AJ18" s="423"/>
      <c r="AK18" s="423"/>
      <c r="AL18" s="423"/>
      <c r="AM18" s="423"/>
      <c r="AN18" s="1049"/>
      <c r="AO18" s="2027"/>
      <c r="AP18" s="940"/>
      <c r="AQ18" s="924"/>
      <c r="AR18" s="2532"/>
      <c r="AS18" s="2533"/>
      <c r="AT18" s="1335"/>
      <c r="AU18" s="1344"/>
      <c r="AV18" s="1344"/>
      <c r="AW18" s="1344"/>
      <c r="AX18" s="937"/>
      <c r="AY18" s="910"/>
      <c r="AZ18" s="919"/>
      <c r="BA18" s="1344"/>
      <c r="BB18" s="1344"/>
      <c r="BC18" s="1344"/>
      <c r="BD18" s="1345"/>
      <c r="BE18" s="910"/>
      <c r="BF18" s="910"/>
      <c r="BG18" s="919"/>
      <c r="BH18" s="924"/>
    </row>
    <row r="19" spans="2:60" ht="13" customHeight="1" x14ac:dyDescent="0.2">
      <c r="B19" s="2405"/>
      <c r="C19" s="1046"/>
      <c r="D19" s="1047"/>
      <c r="E19" s="1047"/>
      <c r="F19" s="1047"/>
      <c r="G19" s="2496"/>
      <c r="H19" s="2497"/>
      <c r="I19" s="2498"/>
      <c r="J19" s="596"/>
      <c r="K19" s="596"/>
      <c r="L19" s="596"/>
      <c r="M19" s="628"/>
      <c r="N19" s="631"/>
      <c r="O19" s="628"/>
      <c r="P19" s="631"/>
      <c r="Q19" s="628"/>
      <c r="R19" s="2027"/>
      <c r="S19" s="631"/>
      <c r="T19" s="596"/>
      <c r="U19" s="596"/>
      <c r="V19" s="596"/>
      <c r="W19" s="2506" t="s">
        <v>1367</v>
      </c>
      <c r="X19" s="2507"/>
      <c r="Y19" s="2507"/>
      <c r="Z19" s="2507"/>
      <c r="AA19" s="2507"/>
      <c r="AB19" s="2508"/>
      <c r="AC19" s="631"/>
      <c r="AD19" s="596"/>
      <c r="AE19" s="596"/>
      <c r="AF19" s="628"/>
      <c r="AG19" s="1037"/>
      <c r="AH19" s="654"/>
      <c r="AI19" s="2529" t="s">
        <v>1367</v>
      </c>
      <c r="AJ19" s="2530"/>
      <c r="AK19" s="2530"/>
      <c r="AL19" s="2530"/>
      <c r="AM19" s="2530"/>
      <c r="AN19" s="2531"/>
      <c r="AO19" s="2027"/>
      <c r="AP19" s="940"/>
      <c r="AQ19" s="924"/>
      <c r="AR19" s="940"/>
      <c r="AS19" s="924"/>
      <c r="AT19" s="1335"/>
      <c r="AU19" s="1344"/>
      <c r="AV19" s="1344"/>
      <c r="AW19" s="1344"/>
      <c r="AX19" s="937"/>
      <c r="AY19" s="910"/>
      <c r="AZ19" s="919"/>
      <c r="BA19" s="1344"/>
      <c r="BB19" s="1344"/>
      <c r="BC19" s="1344"/>
      <c r="BD19" s="1345"/>
      <c r="BE19" s="910"/>
      <c r="BF19" s="910"/>
      <c r="BG19" s="919"/>
      <c r="BH19" s="924"/>
    </row>
    <row r="20" spans="2:60" ht="13" customHeight="1" x14ac:dyDescent="0.2">
      <c r="B20" s="2405"/>
      <c r="C20" s="1046"/>
      <c r="D20" s="1047"/>
      <c r="E20" s="1047"/>
      <c r="F20" s="1047"/>
      <c r="G20" s="631"/>
      <c r="H20" s="596"/>
      <c r="I20" s="628"/>
      <c r="J20" s="596"/>
      <c r="K20" s="596"/>
      <c r="L20" s="596"/>
      <c r="M20" s="628"/>
      <c r="N20" s="631"/>
      <c r="O20" s="628"/>
      <c r="P20" s="631"/>
      <c r="Q20" s="628"/>
      <c r="R20" s="2027"/>
      <c r="S20" s="682"/>
      <c r="T20" s="683"/>
      <c r="U20" s="683"/>
      <c r="V20" s="683"/>
      <c r="W20" s="962"/>
      <c r="X20" s="960"/>
      <c r="Y20" s="960"/>
      <c r="Z20" s="960"/>
      <c r="AA20" s="960"/>
      <c r="AB20" s="1025"/>
      <c r="AC20" s="631"/>
      <c r="AD20" s="596"/>
      <c r="AE20" s="596"/>
      <c r="AF20" s="628"/>
      <c r="AG20" s="1037"/>
      <c r="AH20" s="654"/>
      <c r="AI20" s="962"/>
      <c r="AJ20" s="960"/>
      <c r="AK20" s="960"/>
      <c r="AL20" s="960"/>
      <c r="AM20" s="960"/>
      <c r="AN20" s="1025"/>
      <c r="AO20" s="2027"/>
      <c r="AP20" s="1130"/>
      <c r="AQ20" s="1127"/>
      <c r="AR20" s="1346" t="s">
        <v>1368</v>
      </c>
      <c r="AS20" s="1127"/>
      <c r="AT20" s="1347"/>
      <c r="AU20" s="1348"/>
      <c r="AV20" s="1348"/>
      <c r="AW20" s="1348"/>
      <c r="AX20" s="962"/>
      <c r="AY20" s="960"/>
      <c r="AZ20" s="953"/>
      <c r="BA20" s="1348"/>
      <c r="BB20" s="1348"/>
      <c r="BC20" s="1348"/>
      <c r="BD20" s="1349"/>
      <c r="BE20" s="960"/>
      <c r="BF20" s="960"/>
      <c r="BG20" s="953"/>
      <c r="BH20" s="924"/>
    </row>
    <row r="21" spans="2:60" s="1044" customFormat="1" ht="13" customHeight="1" x14ac:dyDescent="0.2">
      <c r="B21" s="2406"/>
      <c r="C21" s="2403" t="s">
        <v>266</v>
      </c>
      <c r="D21" s="2404"/>
      <c r="E21" s="2404"/>
      <c r="F21" s="2410"/>
      <c r="G21" s="2403" t="s">
        <v>266</v>
      </c>
      <c r="H21" s="2410"/>
      <c r="I21" s="1050" t="s">
        <v>1369</v>
      </c>
      <c r="J21" s="2403" t="s">
        <v>318</v>
      </c>
      <c r="K21" s="2404"/>
      <c r="L21" s="2404"/>
      <c r="M21" s="2410"/>
      <c r="N21" s="2403" t="s">
        <v>266</v>
      </c>
      <c r="O21" s="2410"/>
      <c r="P21" s="2403" t="s">
        <v>266</v>
      </c>
      <c r="Q21" s="2410"/>
      <c r="R21" s="2028"/>
      <c r="S21" s="2403" t="s">
        <v>318</v>
      </c>
      <c r="T21" s="2404"/>
      <c r="U21" s="2404"/>
      <c r="V21" s="2410"/>
      <c r="W21" s="2501" t="s">
        <v>390</v>
      </c>
      <c r="X21" s="2502"/>
      <c r="Y21" s="2501" t="s">
        <v>643</v>
      </c>
      <c r="Z21" s="2502"/>
      <c r="AA21" s="2501" t="s">
        <v>644</v>
      </c>
      <c r="AB21" s="2502"/>
      <c r="AC21" s="2403" t="s">
        <v>266</v>
      </c>
      <c r="AD21" s="2404"/>
      <c r="AE21" s="2404"/>
      <c r="AF21" s="2410"/>
      <c r="AG21" s="2403" t="s">
        <v>266</v>
      </c>
      <c r="AH21" s="2404"/>
      <c r="AI21" s="2501" t="s">
        <v>390</v>
      </c>
      <c r="AJ21" s="2502"/>
      <c r="AK21" s="2501" t="s">
        <v>643</v>
      </c>
      <c r="AL21" s="2502"/>
      <c r="AM21" s="2501" t="s">
        <v>644</v>
      </c>
      <c r="AN21" s="2502"/>
      <c r="AO21" s="2028"/>
      <c r="AP21" s="2521" t="s">
        <v>266</v>
      </c>
      <c r="AQ21" s="2522"/>
      <c r="AR21" s="2521" t="s">
        <v>1279</v>
      </c>
      <c r="AS21" s="2522"/>
      <c r="AT21" s="2523" t="s">
        <v>266</v>
      </c>
      <c r="AU21" s="2524"/>
      <c r="AV21" s="2524"/>
      <c r="AW21" s="2525"/>
      <c r="AX21" s="2514" t="s">
        <v>390</v>
      </c>
      <c r="AY21" s="2515"/>
      <c r="AZ21" s="1351" t="s">
        <v>643</v>
      </c>
      <c r="BA21" s="2514" t="s">
        <v>266</v>
      </c>
      <c r="BB21" s="2520"/>
      <c r="BC21" s="2520"/>
      <c r="BD21" s="2515"/>
      <c r="BE21" s="2514" t="s">
        <v>390</v>
      </c>
      <c r="BF21" s="2515"/>
      <c r="BG21" s="1351" t="s">
        <v>643</v>
      </c>
      <c r="BH21" s="1131" t="s">
        <v>904</v>
      </c>
    </row>
    <row r="22" spans="2:60" ht="3" customHeight="1" x14ac:dyDescent="0.2">
      <c r="I22" s="940"/>
      <c r="W22" s="908"/>
      <c r="X22" s="908"/>
      <c r="Y22" s="908"/>
      <c r="Z22" s="908"/>
      <c r="AA22" s="908"/>
      <c r="AB22" s="908"/>
      <c r="AI22" s="908"/>
      <c r="AJ22" s="908"/>
      <c r="AK22" s="908"/>
      <c r="AL22" s="908"/>
      <c r="AM22" s="908"/>
      <c r="AN22" s="908"/>
    </row>
    <row r="23" spans="2:60" s="686" customFormat="1" ht="13" customHeight="1" x14ac:dyDescent="0.2">
      <c r="B23" s="2237"/>
      <c r="C23" s="2397"/>
      <c r="D23" s="2398"/>
      <c r="E23" s="2398"/>
      <c r="F23" s="2399"/>
      <c r="G23" s="2397"/>
      <c r="H23" s="2399"/>
      <c r="I23" s="1056"/>
      <c r="J23" s="2397"/>
      <c r="K23" s="2398"/>
      <c r="L23" s="2398"/>
      <c r="M23" s="2399"/>
      <c r="N23" s="2397"/>
      <c r="O23" s="2399"/>
      <c r="P23" s="2397"/>
      <c r="Q23" s="2399"/>
      <c r="R23" s="1056"/>
      <c r="S23" s="2397"/>
      <c r="T23" s="2398"/>
      <c r="U23" s="2398"/>
      <c r="V23" s="2399"/>
      <c r="W23" s="2397"/>
      <c r="X23" s="2399"/>
      <c r="Y23" s="2397"/>
      <c r="Z23" s="2399"/>
      <c r="AA23" s="2397"/>
      <c r="AB23" s="2399"/>
      <c r="AC23" s="2397"/>
      <c r="AD23" s="2398"/>
      <c r="AE23" s="2398"/>
      <c r="AF23" s="2399"/>
      <c r="AG23" s="2397"/>
      <c r="AH23" s="2399"/>
      <c r="AI23" s="2397"/>
      <c r="AJ23" s="2399"/>
      <c r="AK23" s="2397"/>
      <c r="AL23" s="2399"/>
      <c r="AM23" s="2397"/>
      <c r="AN23" s="2399"/>
      <c r="AO23" s="1056"/>
      <c r="AP23" s="2397"/>
      <c r="AQ23" s="2399"/>
      <c r="AR23" s="2397"/>
      <c r="AS23" s="2399"/>
      <c r="AT23" s="2397"/>
      <c r="AU23" s="2398"/>
      <c r="AV23" s="2398"/>
      <c r="AW23" s="2399"/>
      <c r="AX23" s="2397"/>
      <c r="AY23" s="2399"/>
      <c r="AZ23" s="1056"/>
      <c r="BA23" s="2397"/>
      <c r="BB23" s="2398"/>
      <c r="BC23" s="2398"/>
      <c r="BD23" s="2399"/>
      <c r="BE23" s="2397"/>
      <c r="BF23" s="2399"/>
      <c r="BG23" s="1056"/>
      <c r="BH23" s="1056"/>
    </row>
    <row r="24" spans="2:60" s="686" customFormat="1" ht="13" customHeight="1" x14ac:dyDescent="0.2">
      <c r="B24" s="2238"/>
      <c r="C24" s="2400"/>
      <c r="D24" s="2401"/>
      <c r="E24" s="2401"/>
      <c r="F24" s="2402"/>
      <c r="G24" s="2400"/>
      <c r="H24" s="2402"/>
      <c r="I24" s="1057"/>
      <c r="J24" s="2400"/>
      <c r="K24" s="2401"/>
      <c r="L24" s="2401"/>
      <c r="M24" s="2402"/>
      <c r="N24" s="2400"/>
      <c r="O24" s="2402"/>
      <c r="P24" s="2400"/>
      <c r="Q24" s="2402"/>
      <c r="R24" s="1057"/>
      <c r="S24" s="2400"/>
      <c r="T24" s="2401"/>
      <c r="U24" s="2401"/>
      <c r="V24" s="2402"/>
      <c r="W24" s="2400"/>
      <c r="X24" s="2402"/>
      <c r="Y24" s="2400"/>
      <c r="Z24" s="2402"/>
      <c r="AA24" s="2400"/>
      <c r="AB24" s="2402"/>
      <c r="AC24" s="2400"/>
      <c r="AD24" s="2401"/>
      <c r="AE24" s="2401"/>
      <c r="AF24" s="2402"/>
      <c r="AG24" s="2400"/>
      <c r="AH24" s="2402"/>
      <c r="AI24" s="2400"/>
      <c r="AJ24" s="2402"/>
      <c r="AK24" s="2400"/>
      <c r="AL24" s="2402"/>
      <c r="AM24" s="2400"/>
      <c r="AN24" s="2402"/>
      <c r="AO24" s="1057"/>
      <c r="AP24" s="2400"/>
      <c r="AQ24" s="2402"/>
      <c r="AR24" s="2400"/>
      <c r="AS24" s="2402"/>
      <c r="AT24" s="2400"/>
      <c r="AU24" s="2401"/>
      <c r="AV24" s="2401"/>
      <c r="AW24" s="2402"/>
      <c r="AX24" s="2400"/>
      <c r="AY24" s="2402"/>
      <c r="AZ24" s="1350"/>
      <c r="BA24" s="2400"/>
      <c r="BB24" s="2401"/>
      <c r="BC24" s="2401"/>
      <c r="BD24" s="2402"/>
      <c r="BE24" s="2400"/>
      <c r="BF24" s="2402"/>
      <c r="BG24" s="1350"/>
      <c r="BH24" s="1350"/>
    </row>
    <row r="25" spans="2:60" s="686" customFormat="1" ht="13" customHeight="1" x14ac:dyDescent="0.2">
      <c r="B25" s="2239"/>
      <c r="C25" s="2397"/>
      <c r="D25" s="2398"/>
      <c r="E25" s="2398"/>
      <c r="F25" s="2399"/>
      <c r="G25" s="2397"/>
      <c r="H25" s="2399"/>
      <c r="I25" s="1056"/>
      <c r="J25" s="2397"/>
      <c r="K25" s="2398"/>
      <c r="L25" s="2398"/>
      <c r="M25" s="2399"/>
      <c r="N25" s="2397"/>
      <c r="O25" s="2399"/>
      <c r="P25" s="2397"/>
      <c r="Q25" s="2399"/>
      <c r="R25" s="1056"/>
      <c r="S25" s="2397"/>
      <c r="T25" s="2398"/>
      <c r="U25" s="2398"/>
      <c r="V25" s="2399"/>
      <c r="W25" s="2397"/>
      <c r="X25" s="2399"/>
      <c r="Y25" s="2397"/>
      <c r="Z25" s="2399"/>
      <c r="AA25" s="2397"/>
      <c r="AB25" s="2399"/>
      <c r="AC25" s="2397"/>
      <c r="AD25" s="2398"/>
      <c r="AE25" s="2398"/>
      <c r="AF25" s="2399"/>
      <c r="AG25" s="2397"/>
      <c r="AH25" s="2399"/>
      <c r="AI25" s="2397"/>
      <c r="AJ25" s="2399"/>
      <c r="AK25" s="2397"/>
      <c r="AL25" s="2399"/>
      <c r="AM25" s="2397"/>
      <c r="AN25" s="2399"/>
      <c r="AO25" s="1056"/>
      <c r="AP25" s="2397"/>
      <c r="AQ25" s="2399"/>
      <c r="AR25" s="2397"/>
      <c r="AS25" s="2399"/>
      <c r="AT25" s="2397"/>
      <c r="AU25" s="2398"/>
      <c r="AV25" s="2398"/>
      <c r="AW25" s="2399"/>
      <c r="AX25" s="2397"/>
      <c r="AY25" s="2399"/>
      <c r="AZ25" s="1056"/>
      <c r="BA25" s="2397"/>
      <c r="BB25" s="2398"/>
      <c r="BC25" s="2398"/>
      <c r="BD25" s="2399"/>
      <c r="BE25" s="2397"/>
      <c r="BF25" s="2399"/>
      <c r="BG25" s="1056"/>
      <c r="BH25" s="1056"/>
    </row>
    <row r="26" spans="2:60" s="686" customFormat="1" ht="13" customHeight="1" x14ac:dyDescent="0.2">
      <c r="B26" s="2237"/>
      <c r="C26" s="2397"/>
      <c r="D26" s="2398"/>
      <c r="E26" s="2398"/>
      <c r="F26" s="2399"/>
      <c r="G26" s="2397"/>
      <c r="H26" s="2399"/>
      <c r="I26" s="1056"/>
      <c r="J26" s="2397"/>
      <c r="K26" s="2398"/>
      <c r="L26" s="2398"/>
      <c r="M26" s="2399"/>
      <c r="N26" s="2397"/>
      <c r="O26" s="2399"/>
      <c r="P26" s="2397"/>
      <c r="Q26" s="2399"/>
      <c r="R26" s="1056"/>
      <c r="S26" s="2397"/>
      <c r="T26" s="2398"/>
      <c r="U26" s="2398"/>
      <c r="V26" s="2399"/>
      <c r="W26" s="2397"/>
      <c r="X26" s="2399"/>
      <c r="Y26" s="2397"/>
      <c r="Z26" s="2399"/>
      <c r="AA26" s="2397"/>
      <c r="AB26" s="2399"/>
      <c r="AC26" s="2397"/>
      <c r="AD26" s="2398"/>
      <c r="AE26" s="2398"/>
      <c r="AF26" s="2399"/>
      <c r="AG26" s="2397"/>
      <c r="AH26" s="2399"/>
      <c r="AI26" s="2397"/>
      <c r="AJ26" s="2399"/>
      <c r="AK26" s="2397"/>
      <c r="AL26" s="2399"/>
      <c r="AM26" s="2397"/>
      <c r="AN26" s="2399"/>
      <c r="AO26" s="1056"/>
      <c r="AP26" s="2397"/>
      <c r="AQ26" s="2399"/>
      <c r="AR26" s="2397"/>
      <c r="AS26" s="2399"/>
      <c r="AT26" s="2397"/>
      <c r="AU26" s="2398"/>
      <c r="AV26" s="2398"/>
      <c r="AW26" s="2399"/>
      <c r="AX26" s="2397"/>
      <c r="AY26" s="2399"/>
      <c r="AZ26" s="1056"/>
      <c r="BA26" s="2397"/>
      <c r="BB26" s="2398"/>
      <c r="BC26" s="2398"/>
      <c r="BD26" s="2399"/>
      <c r="BE26" s="2397"/>
      <c r="BF26" s="2399"/>
      <c r="BG26" s="1056"/>
      <c r="BH26" s="1056"/>
    </row>
    <row r="27" spans="2:60" s="686" customFormat="1" ht="13" customHeight="1" x14ac:dyDescent="0.2">
      <c r="B27" s="2238"/>
      <c r="C27" s="2400"/>
      <c r="D27" s="2401"/>
      <c r="E27" s="2401"/>
      <c r="F27" s="2402"/>
      <c r="G27" s="2400"/>
      <c r="H27" s="2402"/>
      <c r="I27" s="1057"/>
      <c r="J27" s="2400"/>
      <c r="K27" s="2401"/>
      <c r="L27" s="2401"/>
      <c r="M27" s="2402"/>
      <c r="N27" s="2400"/>
      <c r="O27" s="2402"/>
      <c r="P27" s="2400"/>
      <c r="Q27" s="2402"/>
      <c r="R27" s="1057"/>
      <c r="S27" s="2400"/>
      <c r="T27" s="2401"/>
      <c r="U27" s="2401"/>
      <c r="V27" s="2402"/>
      <c r="W27" s="2400"/>
      <c r="X27" s="2402"/>
      <c r="Y27" s="2400"/>
      <c r="Z27" s="2402"/>
      <c r="AA27" s="2400"/>
      <c r="AB27" s="2402"/>
      <c r="AC27" s="2400"/>
      <c r="AD27" s="2401"/>
      <c r="AE27" s="2401"/>
      <c r="AF27" s="2402"/>
      <c r="AG27" s="2400"/>
      <c r="AH27" s="2402"/>
      <c r="AI27" s="2400"/>
      <c r="AJ27" s="2402"/>
      <c r="AK27" s="2400"/>
      <c r="AL27" s="2402"/>
      <c r="AM27" s="2400"/>
      <c r="AN27" s="2402"/>
      <c r="AO27" s="1057"/>
      <c r="AP27" s="2400"/>
      <c r="AQ27" s="2402"/>
      <c r="AR27" s="2400"/>
      <c r="AS27" s="2402"/>
      <c r="AT27" s="2400"/>
      <c r="AU27" s="2401"/>
      <c r="AV27" s="2401"/>
      <c r="AW27" s="2402"/>
      <c r="AX27" s="2400"/>
      <c r="AY27" s="2402"/>
      <c r="AZ27" s="1350"/>
      <c r="BA27" s="2400"/>
      <c r="BB27" s="2401"/>
      <c r="BC27" s="2401"/>
      <c r="BD27" s="2402"/>
      <c r="BE27" s="2400"/>
      <c r="BF27" s="2402"/>
      <c r="BG27" s="1350"/>
      <c r="BH27" s="1350"/>
    </row>
    <row r="28" spans="2:60" s="686" customFormat="1" ht="13" customHeight="1" x14ac:dyDescent="0.2">
      <c r="B28" s="2239"/>
      <c r="C28" s="2397"/>
      <c r="D28" s="2398"/>
      <c r="E28" s="2398"/>
      <c r="F28" s="2399"/>
      <c r="G28" s="2397"/>
      <c r="H28" s="2399"/>
      <c r="I28" s="1056"/>
      <c r="J28" s="2397"/>
      <c r="K28" s="2398"/>
      <c r="L28" s="2398"/>
      <c r="M28" s="2399"/>
      <c r="N28" s="2397"/>
      <c r="O28" s="2399"/>
      <c r="P28" s="2397"/>
      <c r="Q28" s="2399"/>
      <c r="R28" s="1056"/>
      <c r="S28" s="2397"/>
      <c r="T28" s="2398"/>
      <c r="U28" s="2398"/>
      <c r="V28" s="2399"/>
      <c r="W28" s="2397"/>
      <c r="X28" s="2399"/>
      <c r="Y28" s="2397"/>
      <c r="Z28" s="2399"/>
      <c r="AA28" s="2397"/>
      <c r="AB28" s="2399"/>
      <c r="AC28" s="2397"/>
      <c r="AD28" s="2398"/>
      <c r="AE28" s="2398"/>
      <c r="AF28" s="2399"/>
      <c r="AG28" s="2397"/>
      <c r="AH28" s="2399"/>
      <c r="AI28" s="2397"/>
      <c r="AJ28" s="2399"/>
      <c r="AK28" s="2397"/>
      <c r="AL28" s="2399"/>
      <c r="AM28" s="2397"/>
      <c r="AN28" s="2399"/>
      <c r="AO28" s="1056"/>
      <c r="AP28" s="2397"/>
      <c r="AQ28" s="2399"/>
      <c r="AR28" s="2397"/>
      <c r="AS28" s="2399"/>
      <c r="AT28" s="2397"/>
      <c r="AU28" s="2398"/>
      <c r="AV28" s="2398"/>
      <c r="AW28" s="2399"/>
      <c r="AX28" s="2397"/>
      <c r="AY28" s="2399"/>
      <c r="AZ28" s="1056"/>
      <c r="BA28" s="2397"/>
      <c r="BB28" s="2398"/>
      <c r="BC28" s="2398"/>
      <c r="BD28" s="2399"/>
      <c r="BE28" s="2397"/>
      <c r="BF28" s="2399"/>
      <c r="BG28" s="1056"/>
      <c r="BH28" s="1056"/>
    </row>
    <row r="29" spans="2:60" s="686" customFormat="1" ht="13" customHeight="1" x14ac:dyDescent="0.2">
      <c r="B29" s="2237"/>
      <c r="C29" s="2397"/>
      <c r="D29" s="2398"/>
      <c r="E29" s="2398"/>
      <c r="F29" s="2399"/>
      <c r="G29" s="2397"/>
      <c r="H29" s="2399"/>
      <c r="I29" s="1056"/>
      <c r="J29" s="2397"/>
      <c r="K29" s="2398"/>
      <c r="L29" s="2398"/>
      <c r="M29" s="2399"/>
      <c r="N29" s="2397"/>
      <c r="O29" s="2399"/>
      <c r="P29" s="2397"/>
      <c r="Q29" s="2399"/>
      <c r="R29" s="1056"/>
      <c r="S29" s="2397"/>
      <c r="T29" s="2398"/>
      <c r="U29" s="2398"/>
      <c r="V29" s="2399"/>
      <c r="W29" s="2397"/>
      <c r="X29" s="2399"/>
      <c r="Y29" s="2397"/>
      <c r="Z29" s="2399"/>
      <c r="AA29" s="2397"/>
      <c r="AB29" s="2399"/>
      <c r="AC29" s="2397"/>
      <c r="AD29" s="2398"/>
      <c r="AE29" s="2398"/>
      <c r="AF29" s="2399"/>
      <c r="AG29" s="2397"/>
      <c r="AH29" s="2399"/>
      <c r="AI29" s="2397"/>
      <c r="AJ29" s="2399"/>
      <c r="AK29" s="2397"/>
      <c r="AL29" s="2399"/>
      <c r="AM29" s="2397"/>
      <c r="AN29" s="2399"/>
      <c r="AO29" s="1056"/>
      <c r="AP29" s="2397"/>
      <c r="AQ29" s="2399"/>
      <c r="AR29" s="2397"/>
      <c r="AS29" s="2399"/>
      <c r="AT29" s="2397"/>
      <c r="AU29" s="2398"/>
      <c r="AV29" s="2398"/>
      <c r="AW29" s="2399"/>
      <c r="AX29" s="2397"/>
      <c r="AY29" s="2399"/>
      <c r="AZ29" s="1056"/>
      <c r="BA29" s="2397"/>
      <c r="BB29" s="2398"/>
      <c r="BC29" s="2398"/>
      <c r="BD29" s="2399"/>
      <c r="BE29" s="2397"/>
      <c r="BF29" s="2399"/>
      <c r="BG29" s="1056"/>
      <c r="BH29" s="1056"/>
    </row>
    <row r="30" spans="2:60" s="686" customFormat="1" ht="13" customHeight="1" x14ac:dyDescent="0.2">
      <c r="B30" s="2238"/>
      <c r="C30" s="2400"/>
      <c r="D30" s="2401"/>
      <c r="E30" s="2401"/>
      <c r="F30" s="2402"/>
      <c r="G30" s="2400"/>
      <c r="H30" s="2402"/>
      <c r="I30" s="1057"/>
      <c r="J30" s="2400"/>
      <c r="K30" s="2401"/>
      <c r="L30" s="2401"/>
      <c r="M30" s="2402"/>
      <c r="N30" s="2400"/>
      <c r="O30" s="2402"/>
      <c r="P30" s="2400"/>
      <c r="Q30" s="2402"/>
      <c r="R30" s="1057"/>
      <c r="S30" s="2400"/>
      <c r="T30" s="2401"/>
      <c r="U30" s="2401"/>
      <c r="V30" s="2402"/>
      <c r="W30" s="2400"/>
      <c r="X30" s="2402"/>
      <c r="Y30" s="2400"/>
      <c r="Z30" s="2402"/>
      <c r="AA30" s="2400"/>
      <c r="AB30" s="2402"/>
      <c r="AC30" s="2400"/>
      <c r="AD30" s="2401"/>
      <c r="AE30" s="2401"/>
      <c r="AF30" s="2402"/>
      <c r="AG30" s="2400"/>
      <c r="AH30" s="2402"/>
      <c r="AI30" s="2400"/>
      <c r="AJ30" s="2402"/>
      <c r="AK30" s="2400"/>
      <c r="AL30" s="2402"/>
      <c r="AM30" s="2400"/>
      <c r="AN30" s="2402"/>
      <c r="AO30" s="1057"/>
      <c r="AP30" s="2400"/>
      <c r="AQ30" s="2402"/>
      <c r="AR30" s="2400"/>
      <c r="AS30" s="2402"/>
      <c r="AT30" s="2400"/>
      <c r="AU30" s="2401"/>
      <c r="AV30" s="2401"/>
      <c r="AW30" s="2402"/>
      <c r="AX30" s="2400"/>
      <c r="AY30" s="2402"/>
      <c r="AZ30" s="1350"/>
      <c r="BA30" s="2400"/>
      <c r="BB30" s="2401"/>
      <c r="BC30" s="2401"/>
      <c r="BD30" s="2402"/>
      <c r="BE30" s="2400"/>
      <c r="BF30" s="2402"/>
      <c r="BG30" s="1350"/>
      <c r="BH30" s="1350"/>
    </row>
    <row r="31" spans="2:60" s="686" customFormat="1" ht="13" customHeight="1" x14ac:dyDescent="0.2">
      <c r="B31" s="2239"/>
      <c r="C31" s="2397"/>
      <c r="D31" s="2398"/>
      <c r="E31" s="2398"/>
      <c r="F31" s="2399"/>
      <c r="G31" s="2397"/>
      <c r="H31" s="2399"/>
      <c r="I31" s="1056"/>
      <c r="J31" s="2397"/>
      <c r="K31" s="2398"/>
      <c r="L31" s="2398"/>
      <c r="M31" s="2399"/>
      <c r="N31" s="2397"/>
      <c r="O31" s="2399"/>
      <c r="P31" s="2397"/>
      <c r="Q31" s="2399"/>
      <c r="R31" s="1056"/>
      <c r="S31" s="2397"/>
      <c r="T31" s="2398"/>
      <c r="U31" s="2398"/>
      <c r="V31" s="2399"/>
      <c r="W31" s="2397"/>
      <c r="X31" s="2399"/>
      <c r="Y31" s="2397"/>
      <c r="Z31" s="2399"/>
      <c r="AA31" s="2397"/>
      <c r="AB31" s="2399"/>
      <c r="AC31" s="2397"/>
      <c r="AD31" s="2398"/>
      <c r="AE31" s="2398"/>
      <c r="AF31" s="2399"/>
      <c r="AG31" s="2397"/>
      <c r="AH31" s="2399"/>
      <c r="AI31" s="2397"/>
      <c r="AJ31" s="2399"/>
      <c r="AK31" s="2397"/>
      <c r="AL31" s="2399"/>
      <c r="AM31" s="2397"/>
      <c r="AN31" s="2399"/>
      <c r="AO31" s="1056"/>
      <c r="AP31" s="2397"/>
      <c r="AQ31" s="2399"/>
      <c r="AR31" s="2397"/>
      <c r="AS31" s="2399"/>
      <c r="AT31" s="2397"/>
      <c r="AU31" s="2398"/>
      <c r="AV31" s="2398"/>
      <c r="AW31" s="2399"/>
      <c r="AX31" s="2397"/>
      <c r="AY31" s="2399"/>
      <c r="AZ31" s="1056"/>
      <c r="BA31" s="2397"/>
      <c r="BB31" s="2398"/>
      <c r="BC31" s="2398"/>
      <c r="BD31" s="2399"/>
      <c r="BE31" s="2397"/>
      <c r="BF31" s="2399"/>
      <c r="BG31" s="1056"/>
      <c r="BH31" s="1056"/>
    </row>
  </sheetData>
  <mergeCells count="260">
    <mergeCell ref="AT25:AW25"/>
    <mergeCell ref="AT26:AW26"/>
    <mergeCell ref="AT28:AW28"/>
    <mergeCell ref="AT29:AW29"/>
    <mergeCell ref="AT31:AW31"/>
    <mergeCell ref="AT27:AW27"/>
    <mergeCell ref="AT30:AW30"/>
    <mergeCell ref="AX31:AY31"/>
    <mergeCell ref="BA23:BD23"/>
    <mergeCell ref="BA24:BD24"/>
    <mergeCell ref="BA25:BD25"/>
    <mergeCell ref="BA26:BD26"/>
    <mergeCell ref="BA28:BD28"/>
    <mergeCell ref="BA29:BD29"/>
    <mergeCell ref="AT23:AW23"/>
    <mergeCell ref="AT24:AW24"/>
    <mergeCell ref="BE23:BF23"/>
    <mergeCell ref="BE24:BF24"/>
    <mergeCell ref="BE25:BF25"/>
    <mergeCell ref="BE26:BF26"/>
    <mergeCell ref="BE27:BF27"/>
    <mergeCell ref="BE28:BF28"/>
    <mergeCell ref="BE29:BF29"/>
    <mergeCell ref="AX25:AY25"/>
    <mergeCell ref="AX26:AY26"/>
    <mergeCell ref="AX27:AY27"/>
    <mergeCell ref="AX23:AY23"/>
    <mergeCell ref="AX24:AY24"/>
    <mergeCell ref="AP26:AQ26"/>
    <mergeCell ref="AP27:AQ27"/>
    <mergeCell ref="AP28:AQ28"/>
    <mergeCell ref="AP29:AQ29"/>
    <mergeCell ref="AP30:AQ30"/>
    <mergeCell ref="BE30:BF30"/>
    <mergeCell ref="AP31:AQ31"/>
    <mergeCell ref="AR23:AS23"/>
    <mergeCell ref="AR24:AS24"/>
    <mergeCell ref="AR25:AS25"/>
    <mergeCell ref="AR26:AS26"/>
    <mergeCell ref="AR27:AS27"/>
    <mergeCell ref="AR28:AS28"/>
    <mergeCell ref="AR29:AS29"/>
    <mergeCell ref="AR30:AS30"/>
    <mergeCell ref="AR31:AS31"/>
    <mergeCell ref="AP25:AQ25"/>
    <mergeCell ref="BE31:BF31"/>
    <mergeCell ref="BA31:BD31"/>
    <mergeCell ref="BA27:BD27"/>
    <mergeCell ref="BA30:BD30"/>
    <mergeCell ref="AX28:AY28"/>
    <mergeCell ref="AX29:AY29"/>
    <mergeCell ref="AX30:AY30"/>
    <mergeCell ref="BF10:BG11"/>
    <mergeCell ref="AR5:AS5"/>
    <mergeCell ref="AT5:AW12"/>
    <mergeCell ref="AX4:AZ4"/>
    <mergeCell ref="BE10:BE11"/>
    <mergeCell ref="AC4:AD4"/>
    <mergeCell ref="AG4:AH4"/>
    <mergeCell ref="AP5:AQ9"/>
    <mergeCell ref="AP4:AQ4"/>
    <mergeCell ref="AI4:AJ4"/>
    <mergeCell ref="AI5:AN5"/>
    <mergeCell ref="AO4:AO21"/>
    <mergeCell ref="BA4:BD4"/>
    <mergeCell ref="BE4:BG4"/>
    <mergeCell ref="AR4:AS4"/>
    <mergeCell ref="AC5:AF6"/>
    <mergeCell ref="AG5:AH6"/>
    <mergeCell ref="AG9:AH12"/>
    <mergeCell ref="AP21:AQ21"/>
    <mergeCell ref="AI19:AN19"/>
    <mergeCell ref="AI21:AJ21"/>
    <mergeCell ref="AX21:AY21"/>
    <mergeCell ref="AR13:AS18"/>
    <mergeCell ref="W19:AB19"/>
    <mergeCell ref="S4:T4"/>
    <mergeCell ref="BH5:BH15"/>
    <mergeCell ref="AR6:AS8"/>
    <mergeCell ref="AY7:AZ8"/>
    <mergeCell ref="BF7:BG7"/>
    <mergeCell ref="BE8:BE9"/>
    <mergeCell ref="AM23:AN23"/>
    <mergeCell ref="BE21:BF21"/>
    <mergeCell ref="BE13:BE15"/>
    <mergeCell ref="AX5:AZ6"/>
    <mergeCell ref="BA5:BD9"/>
    <mergeCell ref="BF8:BG9"/>
    <mergeCell ref="AR9:AS12"/>
    <mergeCell ref="BA10:BD12"/>
    <mergeCell ref="BE5:BG6"/>
    <mergeCell ref="AY11:AZ12"/>
    <mergeCell ref="BF12:BG12"/>
    <mergeCell ref="BA21:BD21"/>
    <mergeCell ref="AR21:AS21"/>
    <mergeCell ref="AT21:AW21"/>
    <mergeCell ref="AT4:AW4"/>
    <mergeCell ref="BF13:BG15"/>
    <mergeCell ref="AY14:AZ15"/>
    <mergeCell ref="N25:O25"/>
    <mergeCell ref="P25:Q25"/>
    <mergeCell ref="S25:V25"/>
    <mergeCell ref="W25:X25"/>
    <mergeCell ref="AG24:AH24"/>
    <mergeCell ref="Y25:Z25"/>
    <mergeCell ref="N5:O8"/>
    <mergeCell ref="W23:X23"/>
    <mergeCell ref="S23:V23"/>
    <mergeCell ref="S21:V21"/>
    <mergeCell ref="AA25:AB25"/>
    <mergeCell ref="AC25:AF25"/>
    <mergeCell ref="AG25:AH25"/>
    <mergeCell ref="W5:AB6"/>
    <mergeCell ref="W21:X21"/>
    <mergeCell ref="Y21:Z21"/>
    <mergeCell ref="S12:V15"/>
    <mergeCell ref="S5:V8"/>
    <mergeCell ref="P5:Q7"/>
    <mergeCell ref="R4:R21"/>
    <mergeCell ref="AC21:AF21"/>
    <mergeCell ref="AG21:AH21"/>
    <mergeCell ref="AA21:AB21"/>
    <mergeCell ref="W4:X4"/>
    <mergeCell ref="AC23:AF23"/>
    <mergeCell ref="AC24:AF24"/>
    <mergeCell ref="Y23:Z23"/>
    <mergeCell ref="Y24:Z24"/>
    <mergeCell ref="AA23:AB23"/>
    <mergeCell ref="AA24:AB24"/>
    <mergeCell ref="AM21:AN21"/>
    <mergeCell ref="AP23:AQ23"/>
    <mergeCell ref="AP24:AQ24"/>
    <mergeCell ref="AG23:AH23"/>
    <mergeCell ref="AI23:AJ23"/>
    <mergeCell ref="AK23:AL23"/>
    <mergeCell ref="AK21:AL21"/>
    <mergeCell ref="AM24:AN24"/>
    <mergeCell ref="AK24:AL24"/>
    <mergeCell ref="AI24:AJ24"/>
    <mergeCell ref="B4:B21"/>
    <mergeCell ref="G4:I4"/>
    <mergeCell ref="J4:K4"/>
    <mergeCell ref="N4:O4"/>
    <mergeCell ref="P4:Q4"/>
    <mergeCell ref="C21:F21"/>
    <mergeCell ref="C4:F4"/>
    <mergeCell ref="C5:F7"/>
    <mergeCell ref="G16:I19"/>
    <mergeCell ref="G21:H21"/>
    <mergeCell ref="J5:M7"/>
    <mergeCell ref="J9:M12"/>
    <mergeCell ref="J21:M21"/>
    <mergeCell ref="G5:I7"/>
    <mergeCell ref="N21:O21"/>
    <mergeCell ref="P21:Q21"/>
    <mergeCell ref="S29:V29"/>
    <mergeCell ref="W29:X29"/>
    <mergeCell ref="B26:B28"/>
    <mergeCell ref="N24:O24"/>
    <mergeCell ref="P24:Q24"/>
    <mergeCell ref="S24:V24"/>
    <mergeCell ref="G23:H23"/>
    <mergeCell ref="G24:H24"/>
    <mergeCell ref="J23:M23"/>
    <mergeCell ref="J24:M24"/>
    <mergeCell ref="G25:H25"/>
    <mergeCell ref="J25:M25"/>
    <mergeCell ref="G26:H26"/>
    <mergeCell ref="N23:O23"/>
    <mergeCell ref="P23:Q23"/>
    <mergeCell ref="C23:F23"/>
    <mergeCell ref="C24:F24"/>
    <mergeCell ref="C25:F25"/>
    <mergeCell ref="C26:F26"/>
    <mergeCell ref="C28:F28"/>
    <mergeCell ref="G28:H28"/>
    <mergeCell ref="J28:M28"/>
    <mergeCell ref="B23:B25"/>
    <mergeCell ref="W24:X24"/>
    <mergeCell ref="AI25:AJ25"/>
    <mergeCell ref="AK25:AL25"/>
    <mergeCell ref="C29:F29"/>
    <mergeCell ref="C27:F27"/>
    <mergeCell ref="B29:B31"/>
    <mergeCell ref="C31:F31"/>
    <mergeCell ref="C30:F30"/>
    <mergeCell ref="AM26:AN26"/>
    <mergeCell ref="J26:M26"/>
    <mergeCell ref="N26:O26"/>
    <mergeCell ref="P26:Q26"/>
    <mergeCell ref="S26:V26"/>
    <mergeCell ref="W26:X26"/>
    <mergeCell ref="Y26:Z26"/>
    <mergeCell ref="G31:H31"/>
    <mergeCell ref="J31:M31"/>
    <mergeCell ref="N31:O31"/>
    <mergeCell ref="P31:Q31"/>
    <mergeCell ref="S31:V31"/>
    <mergeCell ref="W31:X31"/>
    <mergeCell ref="G29:H29"/>
    <mergeCell ref="J29:M29"/>
    <mergeCell ref="N29:O29"/>
    <mergeCell ref="P29:Q29"/>
    <mergeCell ref="N28:O28"/>
    <mergeCell ref="P28:Q28"/>
    <mergeCell ref="S28:V28"/>
    <mergeCell ref="W28:X28"/>
    <mergeCell ref="AA26:AB26"/>
    <mergeCell ref="AC26:AF26"/>
    <mergeCell ref="AG26:AH26"/>
    <mergeCell ref="AI26:AJ26"/>
    <mergeCell ref="AK26:AL26"/>
    <mergeCell ref="G30:H30"/>
    <mergeCell ref="J30:M30"/>
    <mergeCell ref="N30:O30"/>
    <mergeCell ref="P30:Q30"/>
    <mergeCell ref="S30:V30"/>
    <mergeCell ref="W30:X30"/>
    <mergeCell ref="AM31:AN31"/>
    <mergeCell ref="G27:H27"/>
    <mergeCell ref="J27:M27"/>
    <mergeCell ref="N27:O27"/>
    <mergeCell ref="P27:Q27"/>
    <mergeCell ref="S27:V27"/>
    <mergeCell ref="W27:X27"/>
    <mergeCell ref="Y27:Z27"/>
    <mergeCell ref="AA27:AB27"/>
    <mergeCell ref="AC27:AF27"/>
    <mergeCell ref="Y31:Z31"/>
    <mergeCell ref="AA31:AB31"/>
    <mergeCell ref="AC31:AF31"/>
    <mergeCell ref="AG31:AH31"/>
    <mergeCell ref="AI31:AJ31"/>
    <mergeCell ref="AK31:AL31"/>
    <mergeCell ref="AG29:AH29"/>
    <mergeCell ref="AI29:AJ29"/>
    <mergeCell ref="AM25:AN25"/>
    <mergeCell ref="AM30:AN30"/>
    <mergeCell ref="Y30:Z30"/>
    <mergeCell ref="AA30:AB30"/>
    <mergeCell ref="AC30:AF30"/>
    <mergeCell ref="AG30:AH30"/>
    <mergeCell ref="AI30:AJ30"/>
    <mergeCell ref="AK30:AL30"/>
    <mergeCell ref="AG27:AH27"/>
    <mergeCell ref="AI27:AJ27"/>
    <mergeCell ref="AK27:AL27"/>
    <mergeCell ref="AM27:AN27"/>
    <mergeCell ref="AK29:AL29"/>
    <mergeCell ref="AM29:AN29"/>
    <mergeCell ref="Y29:Z29"/>
    <mergeCell ref="AA29:AB29"/>
    <mergeCell ref="AC29:AF29"/>
    <mergeCell ref="Y28:Z28"/>
    <mergeCell ref="AA28:AB28"/>
    <mergeCell ref="AC28:AF28"/>
    <mergeCell ref="AG28:AH28"/>
    <mergeCell ref="AI28:AJ28"/>
    <mergeCell ref="AK28:AL28"/>
    <mergeCell ref="AM28:AN28"/>
  </mergeCells>
  <phoneticPr fontId="57" type="noConversion"/>
  <pageMargins left="0.25" right="0.25" top="0.75" bottom="0.75" header="0.3" footer="0.3"/>
  <pageSetup orientation="landscape" r:id="rId1"/>
  <headerFooter alignWithMargins="0">
    <oddFooter>&amp;L&amp;9&amp;F&amp;C&amp;9Página &amp;P&amp;R&amp;9Versión 17.08.05</oddFooter>
  </headerFooter>
  <colBreaks count="2" manualBreakCount="2">
    <brk id="17" max="1048575" man="1"/>
    <brk id="40" max="1048575" man="1"/>
  </colBreaks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14999847407452621"/>
  </sheetPr>
  <dimension ref="B1:K35"/>
  <sheetViews>
    <sheetView showGridLines="0" view="pageBreakPreview" zoomScale="172" zoomScaleNormal="125" zoomScaleSheetLayoutView="145" zoomScalePageLayoutView="125" workbookViewId="0">
      <selection activeCell="C14" sqref="C14"/>
    </sheetView>
  </sheetViews>
  <sheetFormatPr baseColWidth="10" defaultColWidth="9" defaultRowHeight="13" customHeight="1" x14ac:dyDescent="0.15"/>
  <cols>
    <col min="1" max="1" width="0.33203125" style="623" customWidth="1"/>
    <col min="2" max="2" width="2.5" style="623" customWidth="1"/>
    <col min="3" max="3" width="67.1640625" style="623" customWidth="1"/>
    <col min="4" max="4" width="3.6640625" style="623" customWidth="1"/>
    <col min="5" max="5" width="8.1640625" style="623" customWidth="1"/>
    <col min="6" max="6" width="5.6640625" style="623" customWidth="1"/>
    <col min="7" max="7" width="1.83203125" style="623" customWidth="1"/>
    <col min="8" max="8" width="12.5" style="623" customWidth="1"/>
    <col min="9" max="9" width="3.1640625" style="623" customWidth="1"/>
    <col min="10" max="10" width="20.5" style="623" customWidth="1"/>
    <col min="11" max="11" width="0.83203125" style="623" customWidth="1"/>
    <col min="12" max="16384" width="9" style="623"/>
  </cols>
  <sheetData>
    <row r="1" spans="2:11" s="370" customFormat="1" ht="13" customHeight="1" x14ac:dyDescent="0.15">
      <c r="B1" s="2545" t="s">
        <v>1370</v>
      </c>
      <c r="C1" s="2545"/>
      <c r="D1" s="2545"/>
      <c r="E1" s="2545"/>
      <c r="F1" s="2545"/>
      <c r="G1" s="2545"/>
      <c r="H1" s="2545"/>
      <c r="I1" s="2545"/>
      <c r="J1" s="547"/>
    </row>
    <row r="2" spans="2:11" ht="13" customHeight="1" x14ac:dyDescent="0.15">
      <c r="B2" s="1575" t="s">
        <v>1371</v>
      </c>
      <c r="C2" s="2546" t="s">
        <v>1281</v>
      </c>
      <c r="D2" s="2547"/>
      <c r="E2" s="1576"/>
      <c r="F2" s="1576"/>
      <c r="G2" s="547"/>
      <c r="H2" s="2546" t="s">
        <v>1282</v>
      </c>
      <c r="I2" s="2547"/>
      <c r="J2" s="1577"/>
    </row>
    <row r="3" spans="2:11" ht="13" customHeight="1" x14ac:dyDescent="0.15">
      <c r="B3" s="309" t="s">
        <v>1283</v>
      </c>
      <c r="C3" s="1058"/>
      <c r="D3" s="906"/>
      <c r="E3" s="547"/>
      <c r="F3" s="547"/>
      <c r="G3" s="547"/>
      <c r="H3" s="547"/>
      <c r="I3" s="547"/>
      <c r="J3" s="1059"/>
    </row>
    <row r="4" spans="2:11" ht="13" customHeight="1" x14ac:dyDescent="0.15">
      <c r="B4" s="2548">
        <f>'7A. ALIMENTACION'!BH4-0.01</f>
        <v>-7.1799999999999962</v>
      </c>
      <c r="C4" s="2549"/>
      <c r="D4" s="2550"/>
      <c r="E4" s="2548">
        <f>B4-0.01</f>
        <v>-7.1899999999999959</v>
      </c>
      <c r="F4" s="2549"/>
      <c r="G4" s="2548">
        <f>E4-0.01</f>
        <v>-7.1999999999999957</v>
      </c>
      <c r="H4" s="2549"/>
      <c r="I4" s="2548">
        <f>G4-0.01</f>
        <v>-7.2099999999999955</v>
      </c>
      <c r="J4" s="2550"/>
    </row>
    <row r="5" spans="2:11" ht="13" customHeight="1" x14ac:dyDescent="0.15">
      <c r="B5" s="2234" t="s">
        <v>1372</v>
      </c>
      <c r="C5" s="2235"/>
      <c r="D5" s="2236"/>
      <c r="E5" s="2536" t="s">
        <v>1373</v>
      </c>
      <c r="F5" s="2287"/>
      <c r="G5" s="2536" t="s">
        <v>1374</v>
      </c>
      <c r="H5" s="2287"/>
      <c r="I5" s="2536" t="s">
        <v>1375</v>
      </c>
      <c r="J5" s="2287"/>
    </row>
    <row r="6" spans="2:11" ht="13" customHeight="1" x14ac:dyDescent="0.15">
      <c r="B6" s="2234"/>
      <c r="C6" s="2235"/>
      <c r="D6" s="2236"/>
      <c r="E6" s="2536"/>
      <c r="F6" s="2287"/>
      <c r="G6" s="2536"/>
      <c r="H6" s="2287"/>
      <c r="I6" s="2536"/>
      <c r="J6" s="2287"/>
    </row>
    <row r="7" spans="2:11" ht="13" customHeight="1" x14ac:dyDescent="0.15">
      <c r="B7" s="2234"/>
      <c r="C7" s="2235"/>
      <c r="D7" s="2236"/>
      <c r="E7" s="2536"/>
      <c r="F7" s="2287"/>
      <c r="G7" s="2536"/>
      <c r="H7" s="2287"/>
      <c r="I7" s="2536"/>
      <c r="J7" s="2287"/>
    </row>
    <row r="8" spans="2:11" ht="13" customHeight="1" x14ac:dyDescent="0.15">
      <c r="B8" s="2234"/>
      <c r="C8" s="2235"/>
      <c r="D8" s="2236"/>
      <c r="E8" s="2536"/>
      <c r="F8" s="2287"/>
      <c r="G8" s="1060">
        <v>1</v>
      </c>
      <c r="H8" s="1061" t="s">
        <v>1376</v>
      </c>
      <c r="I8" s="1060">
        <v>1</v>
      </c>
      <c r="J8" s="1061" t="s">
        <v>617</v>
      </c>
    </row>
    <row r="9" spans="2:11" ht="13" customHeight="1" x14ac:dyDescent="0.15">
      <c r="B9" s="2540" t="s">
        <v>1292</v>
      </c>
      <c r="C9" s="2541"/>
      <c r="D9" s="2542"/>
      <c r="E9" s="2536"/>
      <c r="F9" s="2287"/>
      <c r="G9" s="1060">
        <v>2</v>
      </c>
      <c r="H9" s="1061" t="s">
        <v>1377</v>
      </c>
      <c r="I9" s="1060">
        <v>2</v>
      </c>
      <c r="J9" s="1061" t="s">
        <v>1378</v>
      </c>
    </row>
    <row r="10" spans="2:11" ht="13" customHeight="1" x14ac:dyDescent="0.15">
      <c r="B10" s="2540"/>
      <c r="C10" s="2541"/>
      <c r="D10" s="2542"/>
      <c r="E10" s="2536"/>
      <c r="F10" s="2287"/>
      <c r="G10" s="1060">
        <v>3</v>
      </c>
      <c r="H10" s="1061" t="s">
        <v>1379</v>
      </c>
      <c r="I10" s="1060">
        <v>3</v>
      </c>
      <c r="J10" s="1061" t="s">
        <v>1380</v>
      </c>
    </row>
    <row r="11" spans="2:11" ht="13" customHeight="1" x14ac:dyDescent="0.15">
      <c r="B11" s="2540" t="s">
        <v>1381</v>
      </c>
      <c r="C11" s="2541"/>
      <c r="D11" s="549" t="s">
        <v>202</v>
      </c>
      <c r="E11" s="2536"/>
      <c r="F11" s="2287"/>
      <c r="G11" s="1060">
        <v>4</v>
      </c>
      <c r="H11" s="1061" t="s">
        <v>1382</v>
      </c>
      <c r="I11" s="1060">
        <v>4</v>
      </c>
      <c r="J11" s="1061" t="s">
        <v>1383</v>
      </c>
    </row>
    <row r="12" spans="2:11" ht="13" customHeight="1" x14ac:dyDescent="0.15">
      <c r="B12" s="2543"/>
      <c r="C12" s="2544"/>
      <c r="D12" s="904" t="s">
        <v>205</v>
      </c>
      <c r="E12" s="2538"/>
      <c r="F12" s="2539"/>
      <c r="G12" s="1072"/>
      <c r="H12" s="1073"/>
      <c r="I12" s="1072">
        <v>5</v>
      </c>
      <c r="J12" s="1074" t="s">
        <v>1384</v>
      </c>
    </row>
    <row r="13" spans="2:11" ht="13" customHeight="1" x14ac:dyDescent="0.15">
      <c r="B13" s="2537" t="s">
        <v>1294</v>
      </c>
      <c r="C13" s="2537"/>
      <c r="D13" s="560" t="s">
        <v>1295</v>
      </c>
      <c r="E13" s="2537" t="s">
        <v>1385</v>
      </c>
      <c r="F13" s="2537"/>
      <c r="G13" s="2537" t="s">
        <v>266</v>
      </c>
      <c r="H13" s="2537"/>
      <c r="I13" s="2537" t="s">
        <v>266</v>
      </c>
      <c r="J13" s="2537"/>
    </row>
    <row r="14" spans="2:11" s="648" customFormat="1" ht="13" customHeight="1" x14ac:dyDescent="0.15">
      <c r="B14" s="1062" t="s">
        <v>208</v>
      </c>
      <c r="C14" s="1578" t="s">
        <v>1386</v>
      </c>
      <c r="D14" s="1063"/>
      <c r="E14" s="2534"/>
      <c r="F14" s="2534"/>
      <c r="G14" s="2534"/>
      <c r="H14" s="2534"/>
      <c r="I14" s="2534"/>
      <c r="J14" s="2534"/>
      <c r="K14" s="623"/>
    </row>
    <row r="15" spans="2:11" ht="13" customHeight="1" x14ac:dyDescent="0.15">
      <c r="B15" s="1062" t="s">
        <v>211</v>
      </c>
      <c r="C15" s="1064" t="s">
        <v>1387</v>
      </c>
      <c r="D15" s="1063"/>
      <c r="E15" s="2534"/>
      <c r="F15" s="2534"/>
      <c r="G15" s="2534"/>
      <c r="H15" s="2534"/>
      <c r="I15" s="2534"/>
      <c r="J15" s="2534"/>
    </row>
    <row r="16" spans="2:11" ht="13" customHeight="1" x14ac:dyDescent="0.15">
      <c r="B16" s="1062" t="s">
        <v>214</v>
      </c>
      <c r="C16" s="1064" t="s">
        <v>1388</v>
      </c>
      <c r="D16" s="1063"/>
      <c r="E16" s="2534"/>
      <c r="F16" s="2534"/>
      <c r="G16" s="2534"/>
      <c r="H16" s="2534"/>
      <c r="I16" s="2534"/>
      <c r="J16" s="2534"/>
    </row>
    <row r="17" spans="2:10" ht="13" customHeight="1" x14ac:dyDescent="0.15">
      <c r="B17" s="1062" t="s">
        <v>217</v>
      </c>
      <c r="C17" s="1064" t="s">
        <v>1389</v>
      </c>
      <c r="D17" s="1063"/>
      <c r="E17" s="2534"/>
      <c r="F17" s="2534"/>
      <c r="G17" s="2534"/>
      <c r="H17" s="2534"/>
      <c r="I17" s="2534"/>
      <c r="J17" s="2534"/>
    </row>
    <row r="18" spans="2:10" ht="13" customHeight="1" x14ac:dyDescent="0.15">
      <c r="B18" s="1062" t="s">
        <v>220</v>
      </c>
      <c r="C18" s="1064" t="s">
        <v>1390</v>
      </c>
      <c r="D18" s="1063"/>
      <c r="E18" s="2534"/>
      <c r="F18" s="2534"/>
      <c r="G18" s="2534"/>
      <c r="H18" s="2534"/>
      <c r="I18" s="2534"/>
      <c r="J18" s="2534"/>
    </row>
    <row r="19" spans="2:10" x14ac:dyDescent="0.15">
      <c r="B19" s="1062" t="s">
        <v>223</v>
      </c>
      <c r="C19" s="1357" t="s">
        <v>1391</v>
      </c>
      <c r="D19" s="1063"/>
      <c r="E19" s="2534"/>
      <c r="F19" s="2534"/>
      <c r="G19" s="2534"/>
      <c r="H19" s="2534"/>
      <c r="I19" s="2534"/>
      <c r="J19" s="2534"/>
    </row>
    <row r="20" spans="2:10" ht="13" customHeight="1" x14ac:dyDescent="0.15">
      <c r="B20" s="1062" t="s">
        <v>225</v>
      </c>
      <c r="C20" s="1065" t="s">
        <v>1392</v>
      </c>
      <c r="D20" s="1063"/>
      <c r="E20" s="2534"/>
      <c r="F20" s="2534"/>
      <c r="G20" s="2534"/>
      <c r="H20" s="2534"/>
      <c r="I20" s="2534"/>
      <c r="J20" s="2534"/>
    </row>
    <row r="21" spans="2:10" ht="13" customHeight="1" x14ac:dyDescent="0.15">
      <c r="B21" s="1062" t="s">
        <v>228</v>
      </c>
      <c r="C21" s="1065" t="s">
        <v>1393</v>
      </c>
      <c r="D21" s="1063"/>
      <c r="E21" s="2534"/>
      <c r="F21" s="2534"/>
      <c r="G21" s="2534"/>
      <c r="H21" s="2534"/>
      <c r="I21" s="2534"/>
      <c r="J21" s="2534"/>
    </row>
    <row r="22" spans="2:10" ht="39" x14ac:dyDescent="0.15">
      <c r="B22" s="1334" t="s">
        <v>231</v>
      </c>
      <c r="C22" s="1332" t="s">
        <v>1394</v>
      </c>
      <c r="D22" s="1076"/>
      <c r="E22" s="2551"/>
      <c r="F22" s="2552"/>
      <c r="G22" s="2551"/>
      <c r="H22" s="2552"/>
      <c r="I22" s="2551"/>
      <c r="J22" s="2552"/>
    </row>
    <row r="23" spans="2:10" ht="13" customHeight="1" x14ac:dyDescent="0.15">
      <c r="B23" s="1334" t="s">
        <v>234</v>
      </c>
      <c r="C23" s="1332" t="s">
        <v>1395</v>
      </c>
      <c r="D23" s="1333"/>
      <c r="E23" s="2535"/>
      <c r="F23" s="2535"/>
      <c r="G23" s="2535"/>
      <c r="H23" s="2535"/>
      <c r="I23" s="2535"/>
      <c r="J23" s="2535"/>
    </row>
    <row r="24" spans="2:10" ht="13" customHeight="1" x14ac:dyDescent="0.15">
      <c r="B24" s="1062" t="s">
        <v>238</v>
      </c>
      <c r="C24" s="1066" t="s">
        <v>1396</v>
      </c>
      <c r="D24" s="1063"/>
      <c r="E24" s="2534"/>
      <c r="F24" s="2534"/>
      <c r="G24" s="2534"/>
      <c r="H24" s="2534"/>
      <c r="I24" s="2534"/>
      <c r="J24" s="2534"/>
    </row>
    <row r="25" spans="2:10" ht="26" x14ac:dyDescent="0.15">
      <c r="B25" s="1076" t="s">
        <v>241</v>
      </c>
      <c r="C25" s="1075" t="s">
        <v>1397</v>
      </c>
      <c r="D25" s="1063"/>
      <c r="E25" s="2534"/>
      <c r="F25" s="2534"/>
      <c r="G25" s="2534"/>
      <c r="H25" s="2534"/>
      <c r="I25" s="2534"/>
      <c r="J25" s="2534"/>
    </row>
    <row r="26" spans="2:10" ht="13" customHeight="1" x14ac:dyDescent="0.15">
      <c r="B26" s="1067" t="s">
        <v>244</v>
      </c>
      <c r="C26" s="1065" t="s">
        <v>1398</v>
      </c>
      <c r="D26" s="1063"/>
      <c r="E26" s="2534"/>
      <c r="F26" s="2534"/>
      <c r="G26" s="2534"/>
      <c r="H26" s="2534"/>
      <c r="I26" s="2534"/>
      <c r="J26" s="2534"/>
    </row>
    <row r="27" spans="2:10" ht="26" x14ac:dyDescent="0.15">
      <c r="B27" s="1076" t="s">
        <v>247</v>
      </c>
      <c r="C27" s="1574" t="s">
        <v>1399</v>
      </c>
      <c r="D27" s="1333"/>
      <c r="E27" s="2535"/>
      <c r="F27" s="2535"/>
      <c r="G27" s="2535"/>
      <c r="H27" s="2535"/>
      <c r="I27" s="2535"/>
      <c r="J27" s="2535"/>
    </row>
    <row r="28" spans="2:10" ht="26" x14ac:dyDescent="0.15">
      <c r="B28" s="1067" t="s">
        <v>249</v>
      </c>
      <c r="C28" s="1065" t="s">
        <v>1400</v>
      </c>
      <c r="D28" s="1333"/>
      <c r="E28" s="2535"/>
      <c r="F28" s="2535"/>
      <c r="G28" s="2535"/>
      <c r="H28" s="2535"/>
      <c r="I28" s="2535"/>
      <c r="J28" s="2535"/>
    </row>
    <row r="29" spans="2:10" ht="13" customHeight="1" x14ac:dyDescent="0.15">
      <c r="B29" s="1067" t="s">
        <v>251</v>
      </c>
      <c r="C29" s="585" t="s">
        <v>1401</v>
      </c>
      <c r="D29" s="1063"/>
      <c r="E29" s="2534"/>
      <c r="F29" s="2534"/>
      <c r="G29" s="2534"/>
      <c r="H29" s="2534"/>
      <c r="I29" s="2534"/>
      <c r="J29" s="2534"/>
    </row>
    <row r="30" spans="2:10" ht="13" customHeight="1" x14ac:dyDescent="0.15">
      <c r="B30" s="1067" t="s">
        <v>1402</v>
      </c>
      <c r="C30" s="585" t="s">
        <v>1403</v>
      </c>
      <c r="D30" s="1063"/>
      <c r="E30" s="2534"/>
      <c r="F30" s="2534"/>
      <c r="G30" s="2534"/>
      <c r="H30" s="2534"/>
      <c r="I30" s="2534"/>
      <c r="J30" s="2534"/>
    </row>
    <row r="31" spans="2:10" ht="13" customHeight="1" x14ac:dyDescent="0.15">
      <c r="B31" s="1067" t="s">
        <v>1404</v>
      </c>
      <c r="C31" s="585" t="s">
        <v>1405</v>
      </c>
      <c r="D31" s="1063"/>
      <c r="E31" s="2534"/>
      <c r="F31" s="2534"/>
      <c r="G31" s="2534"/>
      <c r="H31" s="2534"/>
      <c r="I31" s="2534"/>
      <c r="J31" s="2534"/>
    </row>
    <row r="32" spans="2:10" ht="26" x14ac:dyDescent="0.15">
      <c r="B32" s="1067" t="s">
        <v>1406</v>
      </c>
      <c r="C32" s="1065" t="s">
        <v>1407</v>
      </c>
      <c r="D32" s="1333"/>
      <c r="E32" s="2535"/>
      <c r="F32" s="2535"/>
      <c r="G32" s="2535"/>
      <c r="H32" s="2535"/>
      <c r="I32" s="2535"/>
      <c r="J32" s="2535"/>
    </row>
    <row r="33" spans="2:10" ht="26" x14ac:dyDescent="0.15">
      <c r="B33" s="1331" t="s">
        <v>1408</v>
      </c>
      <c r="C33" s="1332" t="s">
        <v>1409</v>
      </c>
      <c r="D33" s="1076"/>
      <c r="E33" s="2551"/>
      <c r="F33" s="2552"/>
      <c r="G33" s="2551"/>
      <c r="H33" s="2552"/>
      <c r="I33" s="2551"/>
      <c r="J33" s="2552"/>
    </row>
    <row r="34" spans="2:10" ht="13" customHeight="1" x14ac:dyDescent="0.15">
      <c r="B34" s="1068" t="s">
        <v>1410</v>
      </c>
      <c r="C34" s="1069" t="s">
        <v>1411</v>
      </c>
      <c r="D34" s="1063"/>
      <c r="E34" s="2534"/>
      <c r="F34" s="2534"/>
      <c r="G34" s="2534"/>
      <c r="H34" s="2534"/>
      <c r="I34" s="2534"/>
      <c r="J34" s="2534"/>
    </row>
    <row r="35" spans="2:10" ht="13" customHeight="1" x14ac:dyDescent="0.15">
      <c r="B35" s="1070" t="s">
        <v>1412</v>
      </c>
      <c r="C35" s="1071" t="s">
        <v>1413</v>
      </c>
      <c r="D35" s="1063"/>
      <c r="E35" s="2534"/>
      <c r="F35" s="2534"/>
      <c r="G35" s="2534"/>
      <c r="H35" s="2534"/>
      <c r="I35" s="2534"/>
      <c r="J35" s="2534"/>
    </row>
  </sheetData>
  <mergeCells count="83">
    <mergeCell ref="I33:J33"/>
    <mergeCell ref="E28:F28"/>
    <mergeCell ref="E27:F27"/>
    <mergeCell ref="G27:H27"/>
    <mergeCell ref="I27:J27"/>
    <mergeCell ref="E31:F31"/>
    <mergeCell ref="G33:H33"/>
    <mergeCell ref="E32:F32"/>
    <mergeCell ref="G32:H32"/>
    <mergeCell ref="E30:F30"/>
    <mergeCell ref="I24:J24"/>
    <mergeCell ref="G20:H20"/>
    <mergeCell ref="I20:J20"/>
    <mergeCell ref="E21:F21"/>
    <mergeCell ref="G21:H21"/>
    <mergeCell ref="I21:J21"/>
    <mergeCell ref="E23:F23"/>
    <mergeCell ref="G23:H23"/>
    <mergeCell ref="I23:J23"/>
    <mergeCell ref="E22:F22"/>
    <mergeCell ref="G22:H22"/>
    <mergeCell ref="I22:J22"/>
    <mergeCell ref="E24:F24"/>
    <mergeCell ref="G24:H24"/>
    <mergeCell ref="E20:F20"/>
    <mergeCell ref="E35:F35"/>
    <mergeCell ref="G35:H35"/>
    <mergeCell ref="I35:J35"/>
    <mergeCell ref="I28:J28"/>
    <mergeCell ref="G25:H25"/>
    <mergeCell ref="G26:H26"/>
    <mergeCell ref="I26:J26"/>
    <mergeCell ref="G31:H31"/>
    <mergeCell ref="I31:J31"/>
    <mergeCell ref="E34:F34"/>
    <mergeCell ref="G34:H34"/>
    <mergeCell ref="I34:J34"/>
    <mergeCell ref="G30:H30"/>
    <mergeCell ref="I30:J30"/>
    <mergeCell ref="I32:J32"/>
    <mergeCell ref="E33:F33"/>
    <mergeCell ref="I19:J19"/>
    <mergeCell ref="B1:I1"/>
    <mergeCell ref="C2:D2"/>
    <mergeCell ref="H2:I2"/>
    <mergeCell ref="E4:F4"/>
    <mergeCell ref="G4:H4"/>
    <mergeCell ref="I4:J4"/>
    <mergeCell ref="B4:D4"/>
    <mergeCell ref="G16:H16"/>
    <mergeCell ref="I16:J16"/>
    <mergeCell ref="G18:H18"/>
    <mergeCell ref="I18:J18"/>
    <mergeCell ref="E15:F15"/>
    <mergeCell ref="E16:F16"/>
    <mergeCell ref="E17:F17"/>
    <mergeCell ref="E18:F18"/>
    <mergeCell ref="I5:J7"/>
    <mergeCell ref="B13:C13"/>
    <mergeCell ref="E5:F12"/>
    <mergeCell ref="I13:J13"/>
    <mergeCell ref="B9:D10"/>
    <mergeCell ref="B11:C12"/>
    <mergeCell ref="B5:D8"/>
    <mergeCell ref="E13:F13"/>
    <mergeCell ref="G5:H7"/>
    <mergeCell ref="G13:H13"/>
    <mergeCell ref="G14:H14"/>
    <mergeCell ref="I14:J14"/>
    <mergeCell ref="I25:J25"/>
    <mergeCell ref="E29:F29"/>
    <mergeCell ref="G29:H29"/>
    <mergeCell ref="I29:J29"/>
    <mergeCell ref="G28:H28"/>
    <mergeCell ref="E25:F25"/>
    <mergeCell ref="E26:F26"/>
    <mergeCell ref="E19:F19"/>
    <mergeCell ref="G19:H19"/>
    <mergeCell ref="G17:H17"/>
    <mergeCell ref="I17:J17"/>
    <mergeCell ref="E14:F14"/>
    <mergeCell ref="G15:H15"/>
    <mergeCell ref="I15:J15"/>
  </mergeCells>
  <phoneticPr fontId="57" type="noConversion"/>
  <pageMargins left="0.25" right="0.25" top="0.75" bottom="0.75" header="0.3" footer="0.3"/>
  <pageSetup scale="95" orientation="landscape" r:id="rId1"/>
  <headerFooter alignWithMargins="0">
    <oddFooter>&amp;L&amp;9&amp;F&amp;C&amp;9Página &amp;P&amp;R&amp;9Versión 17.08.05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14999847407452621"/>
  </sheetPr>
  <dimension ref="B1:BK45"/>
  <sheetViews>
    <sheetView showGridLines="0" tabSelected="1" view="pageBreakPreview" topLeftCell="AZ3" zoomScale="200" zoomScaleNormal="118" zoomScaleSheetLayoutView="200" zoomScalePageLayoutView="118" workbookViewId="0">
      <selection activeCell="BI9" sqref="BI9:BJ11"/>
    </sheetView>
  </sheetViews>
  <sheetFormatPr baseColWidth="10" defaultColWidth="10.83203125" defaultRowHeight="13" customHeight="1" x14ac:dyDescent="0.2"/>
  <cols>
    <col min="1" max="1" width="0.6640625" style="1042" customWidth="1"/>
    <col min="2" max="2" width="3" style="932" customWidth="1"/>
    <col min="3" max="3" width="2.6640625" style="932" bestFit="1" customWidth="1"/>
    <col min="4" max="4" width="8.33203125" style="932" customWidth="1"/>
    <col min="5" max="5" width="2.33203125" style="932" bestFit="1" customWidth="1"/>
    <col min="6" max="6" width="4.33203125" style="932" customWidth="1"/>
    <col min="7" max="7" width="2.6640625" style="932" bestFit="1" customWidth="1"/>
    <col min="8" max="8" width="15.1640625" style="932" customWidth="1"/>
    <col min="9" max="9" width="2.1640625" style="932" customWidth="1"/>
    <col min="10" max="10" width="14.5" style="932" customWidth="1"/>
    <col min="11" max="11" width="2.1640625" style="908" bestFit="1" customWidth="1"/>
    <col min="12" max="12" width="4.6640625" style="908" customWidth="1"/>
    <col min="13" max="13" width="2.33203125" style="908" bestFit="1" customWidth="1"/>
    <col min="14" max="14" width="8.6640625" style="908" customWidth="1"/>
    <col min="15" max="15" width="2.6640625" style="908" bestFit="1" customWidth="1"/>
    <col min="16" max="16" width="5.33203125" style="908" customWidth="1"/>
    <col min="17" max="18" width="6.5" style="908" customWidth="1"/>
    <col min="19" max="19" width="2.6640625" style="908" bestFit="1" customWidth="1"/>
    <col min="20" max="20" width="22" style="908" customWidth="1"/>
    <col min="21" max="21" width="3" style="932" customWidth="1"/>
    <col min="22" max="22" width="2.33203125" style="932" customWidth="1"/>
    <col min="23" max="23" width="5.83203125" style="932" customWidth="1"/>
    <col min="24" max="24" width="4.6640625" style="932" customWidth="1"/>
    <col min="25" max="25" width="2.1640625" style="932" bestFit="1" customWidth="1"/>
    <col min="26" max="26" width="4.5" style="932" customWidth="1"/>
    <col min="27" max="27" width="2.33203125" style="932" bestFit="1" customWidth="1"/>
    <col min="28" max="28" width="8" style="932" customWidth="1"/>
    <col min="29" max="32" width="4.1640625" style="908" customWidth="1"/>
    <col min="33" max="33" width="2.6640625" style="908" bestFit="1" customWidth="1"/>
    <col min="34" max="34" width="19.83203125" style="908" customWidth="1"/>
    <col min="35" max="35" width="3" style="932" customWidth="1"/>
    <col min="36" max="36" width="5.83203125" style="932" customWidth="1"/>
    <col min="37" max="37" width="2.33203125" style="932" bestFit="1" customWidth="1"/>
    <col min="38" max="38" width="6.83203125" style="932" customWidth="1"/>
    <col min="39" max="39" width="2.1640625" style="932" bestFit="1" customWidth="1"/>
    <col min="40" max="40" width="8" style="932" customWidth="1"/>
    <col min="41" max="41" width="2.6640625" style="908" bestFit="1" customWidth="1"/>
    <col min="42" max="42" width="12.33203125" style="908" customWidth="1"/>
    <col min="43" max="48" width="2.1640625" style="932" customWidth="1"/>
    <col min="49" max="49" width="2.6640625" style="596" bestFit="1" customWidth="1"/>
    <col min="50" max="50" width="4" style="596" customWidth="1"/>
    <col min="51" max="51" width="2.33203125" style="596" bestFit="1" customWidth="1"/>
    <col min="52" max="52" width="6.83203125" style="596" customWidth="1"/>
    <col min="53" max="53" width="2.6640625" style="596" bestFit="1" customWidth="1"/>
    <col min="54" max="54" width="19.83203125" style="596" customWidth="1"/>
    <col min="55" max="55" width="3" style="596" customWidth="1"/>
    <col min="56" max="56" width="5.83203125" style="596" customWidth="1"/>
    <col min="57" max="57" width="2.33203125" style="596" bestFit="1" customWidth="1"/>
    <col min="58" max="58" width="6.83203125" style="596" customWidth="1"/>
    <col min="59" max="59" width="2.1640625" style="596" bestFit="1" customWidth="1"/>
    <col min="60" max="60" width="8" style="596" customWidth="1"/>
    <col min="61" max="61" width="4.83203125" style="596" customWidth="1"/>
    <col min="62" max="62" width="13.5" style="596" customWidth="1"/>
    <col min="63" max="63" width="10.83203125" style="654"/>
    <col min="64" max="16384" width="10.83203125" style="1042"/>
  </cols>
  <sheetData>
    <row r="1" spans="2:62" ht="13" customHeight="1" x14ac:dyDescent="0.2">
      <c r="C1" s="1087" t="s">
        <v>1414</v>
      </c>
    </row>
    <row r="2" spans="2:62" ht="13" customHeight="1" x14ac:dyDescent="0.2">
      <c r="C2" s="1039"/>
      <c r="D2" s="908"/>
      <c r="E2" s="908"/>
      <c r="F2" s="908"/>
      <c r="G2" s="908"/>
      <c r="H2" s="908"/>
      <c r="I2" s="908"/>
      <c r="J2" s="908"/>
      <c r="M2" s="1363"/>
      <c r="AH2" s="1363"/>
      <c r="BB2" s="1039"/>
    </row>
    <row r="3" spans="2:62" ht="13" customHeight="1" x14ac:dyDescent="0.2">
      <c r="C3" s="1452" t="s">
        <v>1371</v>
      </c>
      <c r="D3" s="908"/>
      <c r="E3" s="908"/>
      <c r="F3" s="908"/>
      <c r="G3" s="908"/>
      <c r="H3" s="908"/>
      <c r="I3" s="908"/>
      <c r="J3" s="908"/>
    </row>
    <row r="4" spans="2:62" s="654" customFormat="1" ht="13" customHeight="1" x14ac:dyDescent="0.2">
      <c r="B4" s="2584" t="s">
        <v>1319</v>
      </c>
      <c r="C4" s="2411">
        <f>-7.22</f>
        <v>-7.22</v>
      </c>
      <c r="D4" s="2407"/>
      <c r="E4" s="568"/>
      <c r="F4" s="1849"/>
      <c r="G4" s="2411">
        <f>C4-(0.01)</f>
        <v>-7.2299999999999995</v>
      </c>
      <c r="H4" s="2412"/>
      <c r="I4" s="2411">
        <f>G4-(0.01)</f>
        <v>-7.2399999999999993</v>
      </c>
      <c r="J4" s="2407"/>
      <c r="K4" s="2411">
        <f>I4-0.01</f>
        <v>-7.2499999999999991</v>
      </c>
      <c r="L4" s="2407"/>
      <c r="M4" s="568"/>
      <c r="N4" s="1674"/>
      <c r="O4" s="2411">
        <f>K4-0.01</f>
        <v>-7.2599999999999989</v>
      </c>
      <c r="P4" s="2407"/>
      <c r="Q4" s="568"/>
      <c r="R4" s="1674"/>
      <c r="S4" s="2411">
        <f>O4-(0.01)</f>
        <v>-7.2699999999999987</v>
      </c>
      <c r="T4" s="2412"/>
      <c r="U4" s="2589" t="s">
        <v>1319</v>
      </c>
      <c r="V4" s="2411">
        <f>S4-(0.01)</f>
        <v>-7.2799999999999985</v>
      </c>
      <c r="W4" s="2407"/>
      <c r="X4" s="568"/>
      <c r="Y4" s="2411">
        <f>V4-0.01</f>
        <v>-7.2899999999999983</v>
      </c>
      <c r="Z4" s="2407"/>
      <c r="AA4" s="568"/>
      <c r="AB4" s="1674"/>
      <c r="AC4" s="2411">
        <f>Y4-0.01</f>
        <v>-7.299999999999998</v>
      </c>
      <c r="AD4" s="2407"/>
      <c r="AE4" s="568"/>
      <c r="AF4" s="1674"/>
      <c r="AG4" s="2411">
        <f>AC4-(0.01)</f>
        <v>-7.3099999999999978</v>
      </c>
      <c r="AH4" s="2412"/>
      <c r="AI4" s="2411">
        <f>AG4-(0.01)</f>
        <v>-7.3199999999999976</v>
      </c>
      <c r="AJ4" s="2407"/>
      <c r="AK4" s="568"/>
      <c r="AL4" s="1849"/>
      <c r="AM4" s="2411">
        <f>AI4-0.01</f>
        <v>-7.3299999999999974</v>
      </c>
      <c r="AN4" s="2407"/>
      <c r="AO4" s="2411">
        <f>AM4-0.01</f>
        <v>-7.3399999999999972</v>
      </c>
      <c r="AP4" s="2407"/>
      <c r="AQ4" s="2411">
        <f>AO4-(0.01)</f>
        <v>-7.349999999999997</v>
      </c>
      <c r="AR4" s="2407"/>
      <c r="AS4" s="2407"/>
      <c r="AT4" s="2407"/>
      <c r="AU4" s="2407"/>
      <c r="AV4" s="2412"/>
      <c r="AW4" s="2411">
        <f>AQ4-0.01</f>
        <v>-7.3599999999999968</v>
      </c>
      <c r="AX4" s="2407"/>
      <c r="AY4" s="568"/>
      <c r="AZ4" s="1674"/>
      <c r="BA4" s="2411">
        <f>AW4-(0.01)</f>
        <v>-7.3699999999999966</v>
      </c>
      <c r="BB4" s="2412"/>
      <c r="BC4" s="2411">
        <f>BA4-(0.01)</f>
        <v>-7.3799999999999963</v>
      </c>
      <c r="BD4" s="2407"/>
      <c r="BE4" s="568"/>
      <c r="BF4" s="1849"/>
      <c r="BG4" s="2411">
        <f>BC4-0.01</f>
        <v>-7.3899999999999961</v>
      </c>
      <c r="BH4" s="2407"/>
      <c r="BI4" s="2411">
        <f>BG4-0.01</f>
        <v>-7.3999999999999959</v>
      </c>
      <c r="BJ4" s="2412"/>
    </row>
    <row r="5" spans="2:62" s="654" customFormat="1" ht="13" customHeight="1" x14ac:dyDescent="0.2">
      <c r="B5" s="2584"/>
      <c r="C5" s="1967" t="s">
        <v>1415</v>
      </c>
      <c r="D5" s="1952"/>
      <c r="E5" s="1952"/>
      <c r="F5" s="1958"/>
      <c r="G5" s="1967" t="s">
        <v>1416</v>
      </c>
      <c r="H5" s="1958"/>
      <c r="I5" s="1967" t="s">
        <v>1417</v>
      </c>
      <c r="J5" s="1952"/>
      <c r="K5" s="1967" t="s">
        <v>1418</v>
      </c>
      <c r="L5" s="1952"/>
      <c r="M5" s="1952"/>
      <c r="N5" s="1958"/>
      <c r="O5" s="1967" t="s">
        <v>1419</v>
      </c>
      <c r="P5" s="1952"/>
      <c r="Q5" s="1952"/>
      <c r="R5" s="1958"/>
      <c r="S5" s="1967" t="s">
        <v>1420</v>
      </c>
      <c r="T5" s="1958"/>
      <c r="U5" s="2589"/>
      <c r="V5" s="1967" t="s">
        <v>1421</v>
      </c>
      <c r="W5" s="1952"/>
      <c r="X5" s="1952"/>
      <c r="Y5" s="1967" t="s">
        <v>1418</v>
      </c>
      <c r="Z5" s="1952"/>
      <c r="AA5" s="1952"/>
      <c r="AB5" s="1958"/>
      <c r="AC5" s="1967" t="s">
        <v>1422</v>
      </c>
      <c r="AD5" s="1952"/>
      <c r="AE5" s="1952"/>
      <c r="AF5" s="1958"/>
      <c r="AG5" s="1967" t="s">
        <v>1423</v>
      </c>
      <c r="AH5" s="1958"/>
      <c r="AI5" s="1967" t="s">
        <v>1424</v>
      </c>
      <c r="AJ5" s="1952"/>
      <c r="AK5" s="1952"/>
      <c r="AL5" s="1958"/>
      <c r="AM5" s="1967" t="s">
        <v>1425</v>
      </c>
      <c r="AN5" s="1952"/>
      <c r="AO5" s="1967" t="s">
        <v>1426</v>
      </c>
      <c r="AP5" s="1952"/>
      <c r="AQ5" s="1967" t="s">
        <v>1427</v>
      </c>
      <c r="AR5" s="1952"/>
      <c r="AS5" s="1952"/>
      <c r="AT5" s="1952"/>
      <c r="AU5" s="1952"/>
      <c r="AV5" s="1958"/>
      <c r="AW5" s="1967" t="s">
        <v>1428</v>
      </c>
      <c r="AX5" s="1952"/>
      <c r="AY5" s="1952"/>
      <c r="AZ5" s="1958"/>
      <c r="BA5" s="1967" t="s">
        <v>1429</v>
      </c>
      <c r="BB5" s="1958"/>
      <c r="BC5" s="1967" t="s">
        <v>1430</v>
      </c>
      <c r="BD5" s="1952"/>
      <c r="BE5" s="1952"/>
      <c r="BF5" s="1958"/>
      <c r="BG5" s="1967" t="s">
        <v>1425</v>
      </c>
      <c r="BH5" s="1952"/>
      <c r="BI5" s="1967" t="s">
        <v>1431</v>
      </c>
      <c r="BJ5" s="1958"/>
    </row>
    <row r="6" spans="2:62" s="654" customFormat="1" ht="13" customHeight="1" x14ac:dyDescent="0.2">
      <c r="B6" s="2584"/>
      <c r="C6" s="1967"/>
      <c r="D6" s="1952"/>
      <c r="E6" s="1952"/>
      <c r="F6" s="1958"/>
      <c r="G6" s="1967"/>
      <c r="H6" s="1958"/>
      <c r="I6" s="1967"/>
      <c r="J6" s="1952"/>
      <c r="K6" s="1967"/>
      <c r="L6" s="1952"/>
      <c r="M6" s="1952"/>
      <c r="N6" s="1958"/>
      <c r="O6" s="1967"/>
      <c r="P6" s="1952"/>
      <c r="Q6" s="1952"/>
      <c r="R6" s="1958"/>
      <c r="S6" s="1967"/>
      <c r="T6" s="1958"/>
      <c r="U6" s="2589"/>
      <c r="V6" s="1967"/>
      <c r="W6" s="1952"/>
      <c r="X6" s="1952"/>
      <c r="Y6" s="1967"/>
      <c r="Z6" s="1952"/>
      <c r="AA6" s="1952"/>
      <c r="AB6" s="1958"/>
      <c r="AC6" s="1967"/>
      <c r="AD6" s="1952"/>
      <c r="AE6" s="1952"/>
      <c r="AF6" s="1958"/>
      <c r="AG6" s="1967"/>
      <c r="AH6" s="1958"/>
      <c r="AI6" s="1967"/>
      <c r="AJ6" s="1952"/>
      <c r="AK6" s="1952"/>
      <c r="AL6" s="1958"/>
      <c r="AM6" s="1967"/>
      <c r="AN6" s="1952"/>
      <c r="AO6" s="1967"/>
      <c r="AP6" s="1952"/>
      <c r="AQ6" s="1967"/>
      <c r="AR6" s="1952"/>
      <c r="AS6" s="1952"/>
      <c r="AT6" s="1952"/>
      <c r="AU6" s="1952"/>
      <c r="AV6" s="1958"/>
      <c r="AW6" s="1967"/>
      <c r="AX6" s="1952"/>
      <c r="AY6" s="1952"/>
      <c r="AZ6" s="1958"/>
      <c r="BA6" s="1967"/>
      <c r="BB6" s="1958"/>
      <c r="BC6" s="1967"/>
      <c r="BD6" s="1952"/>
      <c r="BE6" s="1952"/>
      <c r="BF6" s="1958"/>
      <c r="BG6" s="1967"/>
      <c r="BH6" s="1952"/>
      <c r="BI6" s="1967"/>
      <c r="BJ6" s="1958"/>
    </row>
    <row r="7" spans="2:62" s="654" customFormat="1" ht="13" customHeight="1" x14ac:dyDescent="0.2">
      <c r="B7" s="2584"/>
      <c r="C7" s="1967"/>
      <c r="D7" s="1952"/>
      <c r="E7" s="1952"/>
      <c r="F7" s="1958"/>
      <c r="G7" s="1967"/>
      <c r="H7" s="1958"/>
      <c r="I7" s="1967"/>
      <c r="J7" s="1952"/>
      <c r="K7" s="1967"/>
      <c r="L7" s="1952"/>
      <c r="M7" s="1952"/>
      <c r="N7" s="1958"/>
      <c r="O7" s="1967"/>
      <c r="P7" s="1952"/>
      <c r="Q7" s="1952"/>
      <c r="R7" s="1958"/>
      <c r="S7" s="1967"/>
      <c r="T7" s="1958"/>
      <c r="U7" s="2589"/>
      <c r="V7" s="1967"/>
      <c r="W7" s="1952"/>
      <c r="X7" s="1952"/>
      <c r="Y7" s="1967"/>
      <c r="Z7" s="1952"/>
      <c r="AA7" s="1952"/>
      <c r="AB7" s="1958"/>
      <c r="AC7" s="1967"/>
      <c r="AD7" s="1952"/>
      <c r="AE7" s="1952"/>
      <c r="AF7" s="1958"/>
      <c r="AG7" s="1967"/>
      <c r="AH7" s="1958"/>
      <c r="AI7" s="1967"/>
      <c r="AJ7" s="1952"/>
      <c r="AK7" s="1952"/>
      <c r="AL7" s="1958"/>
      <c r="AM7" s="1967"/>
      <c r="AN7" s="1952"/>
      <c r="AO7" s="1967"/>
      <c r="AP7" s="1952"/>
      <c r="AQ7" s="1967"/>
      <c r="AR7" s="1952"/>
      <c r="AS7" s="1952"/>
      <c r="AT7" s="1952"/>
      <c r="AU7" s="1952"/>
      <c r="AV7" s="1958"/>
      <c r="AW7" s="1967"/>
      <c r="AX7" s="1952"/>
      <c r="AY7" s="1952"/>
      <c r="AZ7" s="1958"/>
      <c r="BA7" s="1967"/>
      <c r="BB7" s="1958"/>
      <c r="BC7" s="1967"/>
      <c r="BD7" s="1952"/>
      <c r="BE7" s="1952"/>
      <c r="BF7" s="1958"/>
      <c r="BG7" s="1967"/>
      <c r="BH7" s="1952"/>
      <c r="BI7" s="1967"/>
      <c r="BJ7" s="1958"/>
    </row>
    <row r="8" spans="2:62" s="654" customFormat="1" ht="13" customHeight="1" x14ac:dyDescent="0.2">
      <c r="B8" s="2584"/>
      <c r="C8" s="1967"/>
      <c r="D8" s="1952"/>
      <c r="E8" s="1952"/>
      <c r="F8" s="1958"/>
      <c r="G8" s="925">
        <v>1</v>
      </c>
      <c r="H8" s="628" t="s">
        <v>1432</v>
      </c>
      <c r="I8" s="1967"/>
      <c r="J8" s="1952"/>
      <c r="K8" s="1967"/>
      <c r="L8" s="1952"/>
      <c r="M8" s="1952"/>
      <c r="N8" s="1958"/>
      <c r="O8" s="2496" t="s">
        <v>1433</v>
      </c>
      <c r="P8" s="2497"/>
      <c r="Q8" s="2497"/>
      <c r="R8" s="2498"/>
      <c r="S8" s="925">
        <v>1</v>
      </c>
      <c r="T8" s="628" t="s">
        <v>1432</v>
      </c>
      <c r="U8" s="2589"/>
      <c r="V8" s="1967"/>
      <c r="W8" s="1952"/>
      <c r="X8" s="1952"/>
      <c r="Y8" s="1967"/>
      <c r="Z8" s="1952"/>
      <c r="AA8" s="1952"/>
      <c r="AB8" s="1958"/>
      <c r="AC8" s="1967"/>
      <c r="AD8" s="1952"/>
      <c r="AE8" s="1952"/>
      <c r="AF8" s="1958"/>
      <c r="AG8" s="925">
        <v>1</v>
      </c>
      <c r="AH8" s="628" t="s">
        <v>1432</v>
      </c>
      <c r="AI8" s="1967"/>
      <c r="AJ8" s="1952"/>
      <c r="AK8" s="1952"/>
      <c r="AL8" s="1958"/>
      <c r="AM8" s="1967"/>
      <c r="AN8" s="1952"/>
      <c r="AO8" s="1967" t="s">
        <v>1434</v>
      </c>
      <c r="AP8" s="1952"/>
      <c r="AQ8" s="1967"/>
      <c r="AR8" s="1952"/>
      <c r="AS8" s="1952"/>
      <c r="AT8" s="1952"/>
      <c r="AU8" s="1952"/>
      <c r="AV8" s="1958"/>
      <c r="AW8" s="1967"/>
      <c r="AX8" s="1952"/>
      <c r="AY8" s="1952"/>
      <c r="AZ8" s="1958"/>
      <c r="BA8" s="925">
        <v>1</v>
      </c>
      <c r="BB8" s="628" t="s">
        <v>1432</v>
      </c>
      <c r="BC8" s="1967"/>
      <c r="BD8" s="1952"/>
      <c r="BE8" s="1952"/>
      <c r="BF8" s="1958"/>
      <c r="BG8" s="1967"/>
      <c r="BH8" s="1952"/>
      <c r="BI8" s="1967"/>
      <c r="BJ8" s="1958"/>
    </row>
    <row r="9" spans="2:62" s="654" customFormat="1" ht="13" customHeight="1" x14ac:dyDescent="0.2">
      <c r="B9" s="2584"/>
      <c r="C9" s="925">
        <v>1</v>
      </c>
      <c r="D9" s="596" t="s">
        <v>81</v>
      </c>
      <c r="E9" s="596"/>
      <c r="F9" s="628"/>
      <c r="G9" s="925">
        <v>2</v>
      </c>
      <c r="H9" s="628" t="s">
        <v>802</v>
      </c>
      <c r="I9" s="1967"/>
      <c r="J9" s="1952"/>
      <c r="K9" s="1967"/>
      <c r="L9" s="1952"/>
      <c r="M9" s="1952"/>
      <c r="N9" s="1958"/>
      <c r="O9" s="925">
        <v>1</v>
      </c>
      <c r="P9" s="596" t="s">
        <v>81</v>
      </c>
      <c r="Q9" s="596"/>
      <c r="R9" s="628"/>
      <c r="S9" s="925">
        <v>2</v>
      </c>
      <c r="T9" s="628" t="s">
        <v>802</v>
      </c>
      <c r="U9" s="2589"/>
      <c r="V9" s="1967"/>
      <c r="W9" s="1952"/>
      <c r="X9" s="1952"/>
      <c r="Y9" s="1967"/>
      <c r="Z9" s="1952"/>
      <c r="AA9" s="1952"/>
      <c r="AB9" s="1958"/>
      <c r="AC9" s="925">
        <v>1</v>
      </c>
      <c r="AD9" s="596" t="s">
        <v>81</v>
      </c>
      <c r="AE9" s="596"/>
      <c r="AF9" s="628"/>
      <c r="AG9" s="925">
        <v>2</v>
      </c>
      <c r="AH9" s="628" t="s">
        <v>802</v>
      </c>
      <c r="AI9" s="1967"/>
      <c r="AJ9" s="1952"/>
      <c r="AK9" s="1952"/>
      <c r="AL9" s="1958"/>
      <c r="AM9" s="1967"/>
      <c r="AN9" s="1952"/>
      <c r="AO9" s="1967"/>
      <c r="AP9" s="1952"/>
      <c r="AQ9" s="1967"/>
      <c r="AR9" s="1952"/>
      <c r="AS9" s="1952"/>
      <c r="AT9" s="1952"/>
      <c r="AU9" s="1952"/>
      <c r="AV9" s="1958"/>
      <c r="AW9" s="925">
        <v>1</v>
      </c>
      <c r="AX9" s="596" t="s">
        <v>81</v>
      </c>
      <c r="AY9" s="596"/>
      <c r="AZ9" s="628"/>
      <c r="BA9" s="925">
        <v>2</v>
      </c>
      <c r="BB9" s="628" t="s">
        <v>802</v>
      </c>
      <c r="BC9" s="1967"/>
      <c r="BD9" s="1952"/>
      <c r="BE9" s="1952"/>
      <c r="BF9" s="1958"/>
      <c r="BG9" s="1967"/>
      <c r="BH9" s="1952"/>
      <c r="BI9" s="1967"/>
      <c r="BJ9" s="1958"/>
    </row>
    <row r="10" spans="2:62" s="654" customFormat="1" ht="13" customHeight="1" x14ac:dyDescent="0.2">
      <c r="B10" s="2584"/>
      <c r="C10" s="925">
        <v>2</v>
      </c>
      <c r="D10" s="596" t="s">
        <v>83</v>
      </c>
      <c r="E10" s="670" t="s">
        <v>84</v>
      </c>
      <c r="F10" s="930">
        <f>O4</f>
        <v>-7.2599999999999989</v>
      </c>
      <c r="G10" s="925">
        <v>3</v>
      </c>
      <c r="H10" s="628" t="s">
        <v>489</v>
      </c>
      <c r="I10" s="923"/>
      <c r="J10" s="908"/>
      <c r="K10" s="1967"/>
      <c r="L10" s="1952"/>
      <c r="M10" s="1952"/>
      <c r="N10" s="1958"/>
      <c r="O10" s="925">
        <v>2</v>
      </c>
      <c r="P10" s="596" t="s">
        <v>83</v>
      </c>
      <c r="Q10" s="670" t="s">
        <v>84</v>
      </c>
      <c r="R10" s="930">
        <f>AC4</f>
        <v>-7.299999999999998</v>
      </c>
      <c r="S10" s="925">
        <v>3</v>
      </c>
      <c r="T10" s="628" t="s">
        <v>489</v>
      </c>
      <c r="U10" s="2589"/>
      <c r="V10" s="719">
        <v>1</v>
      </c>
      <c r="W10" s="596" t="s">
        <v>617</v>
      </c>
      <c r="X10" s="670"/>
      <c r="Y10" s="1967"/>
      <c r="Z10" s="1952"/>
      <c r="AA10" s="1952"/>
      <c r="AB10" s="1958"/>
      <c r="AC10" s="925">
        <v>2</v>
      </c>
      <c r="AD10" s="596" t="s">
        <v>83</v>
      </c>
      <c r="AE10" s="670" t="s">
        <v>84</v>
      </c>
      <c r="AF10" s="930">
        <f>AO4</f>
        <v>-7.3399999999999972</v>
      </c>
      <c r="AG10" s="925">
        <v>3</v>
      </c>
      <c r="AH10" s="628" t="s">
        <v>489</v>
      </c>
      <c r="AI10" s="719">
        <v>1</v>
      </c>
      <c r="AJ10" s="596" t="s">
        <v>617</v>
      </c>
      <c r="AK10" s="670"/>
      <c r="AL10" s="930"/>
      <c r="AM10" s="1967"/>
      <c r="AN10" s="1952"/>
      <c r="AO10" s="1967"/>
      <c r="AP10" s="1952"/>
      <c r="AQ10" s="1967"/>
      <c r="AR10" s="1952"/>
      <c r="AS10" s="1952"/>
      <c r="AT10" s="1952"/>
      <c r="AU10" s="1952"/>
      <c r="AV10" s="1958"/>
      <c r="AW10" s="925">
        <v>2</v>
      </c>
      <c r="AX10" s="596" t="s">
        <v>83</v>
      </c>
      <c r="AY10" s="670" t="s">
        <v>84</v>
      </c>
      <c r="AZ10" s="930" t="s">
        <v>1435</v>
      </c>
      <c r="BA10" s="925">
        <v>3</v>
      </c>
      <c r="BB10" s="628" t="s">
        <v>489</v>
      </c>
      <c r="BC10" s="719">
        <v>1</v>
      </c>
      <c r="BD10" s="596" t="s">
        <v>617</v>
      </c>
      <c r="BE10" s="670"/>
      <c r="BF10" s="930"/>
      <c r="BG10" s="1967"/>
      <c r="BH10" s="1952"/>
      <c r="BI10" s="1967"/>
      <c r="BJ10" s="1958"/>
    </row>
    <row r="11" spans="2:62" s="654" customFormat="1" ht="13" customHeight="1" x14ac:dyDescent="0.2">
      <c r="B11" s="2584"/>
      <c r="C11" s="925"/>
      <c r="D11" s="596"/>
      <c r="E11" s="670"/>
      <c r="F11" s="930"/>
      <c r="G11" s="925">
        <v>4</v>
      </c>
      <c r="H11" s="1958" t="s">
        <v>1436</v>
      </c>
      <c r="I11" s="923">
        <v>1</v>
      </c>
      <c r="J11" s="908" t="s">
        <v>617</v>
      </c>
      <c r="K11" s="1967"/>
      <c r="L11" s="1952"/>
      <c r="M11" s="1952"/>
      <c r="N11" s="1958"/>
      <c r="O11" s="925"/>
      <c r="P11" s="596"/>
      <c r="Q11" s="670"/>
      <c r="R11" s="930"/>
      <c r="S11" s="925">
        <v>4</v>
      </c>
      <c r="T11" s="628" t="s">
        <v>1436</v>
      </c>
      <c r="U11" s="2589"/>
      <c r="V11" s="2573">
        <v>2</v>
      </c>
      <c r="W11" s="1952" t="s">
        <v>625</v>
      </c>
      <c r="X11" s="1952"/>
      <c r="Y11" s="1967"/>
      <c r="Z11" s="1952"/>
      <c r="AA11" s="1952"/>
      <c r="AB11" s="1958"/>
      <c r="AC11" s="925"/>
      <c r="AD11" s="596"/>
      <c r="AE11" s="670"/>
      <c r="AF11" s="930"/>
      <c r="AG11" s="925">
        <v>4</v>
      </c>
      <c r="AH11" s="589" t="s">
        <v>778</v>
      </c>
      <c r="AI11" s="2573">
        <v>2</v>
      </c>
      <c r="AJ11" s="1952" t="s">
        <v>625</v>
      </c>
      <c r="AK11" s="1952"/>
      <c r="AL11" s="1958"/>
      <c r="AM11" s="1967"/>
      <c r="AN11" s="1952"/>
      <c r="AO11" s="1967"/>
      <c r="AP11" s="1952"/>
      <c r="AQ11" s="1967"/>
      <c r="AR11" s="1952"/>
      <c r="AS11" s="1952"/>
      <c r="AT11" s="1952"/>
      <c r="AU11" s="1952"/>
      <c r="AV11" s="1958"/>
      <c r="AW11" s="925"/>
      <c r="AX11" s="596"/>
      <c r="AY11" s="670"/>
      <c r="AZ11" s="930" t="s">
        <v>1437</v>
      </c>
      <c r="BA11" s="925">
        <v>4</v>
      </c>
      <c r="BB11" s="589" t="s">
        <v>778</v>
      </c>
      <c r="BC11" s="2573">
        <v>2</v>
      </c>
      <c r="BD11" s="1952" t="s">
        <v>625</v>
      </c>
      <c r="BE11" s="1952"/>
      <c r="BF11" s="1958"/>
      <c r="BG11" s="1967"/>
      <c r="BH11" s="1952"/>
      <c r="BI11" s="1967"/>
      <c r="BJ11" s="1958"/>
    </row>
    <row r="12" spans="2:62" s="654" customFormat="1" ht="13" customHeight="1" x14ac:dyDescent="0.2">
      <c r="B12" s="2584"/>
      <c r="C12" s="925"/>
      <c r="D12" s="596"/>
      <c r="E12" s="670"/>
      <c r="F12" s="930"/>
      <c r="G12" s="925"/>
      <c r="H12" s="1958"/>
      <c r="I12" s="923">
        <v>2</v>
      </c>
      <c r="J12" s="2113" t="s">
        <v>625</v>
      </c>
      <c r="K12" s="629"/>
      <c r="L12" s="583"/>
      <c r="M12" s="583"/>
      <c r="N12" s="589"/>
      <c r="O12" s="925"/>
      <c r="P12" s="596"/>
      <c r="Q12" s="670"/>
      <c r="R12" s="930"/>
      <c r="S12" s="925">
        <v>5</v>
      </c>
      <c r="T12" s="1958" t="s">
        <v>1438</v>
      </c>
      <c r="U12" s="2589"/>
      <c r="V12" s="2573"/>
      <c r="W12" s="1952"/>
      <c r="X12" s="1952"/>
      <c r="Y12" s="629"/>
      <c r="Z12" s="583"/>
      <c r="AA12" s="583"/>
      <c r="AB12" s="589"/>
      <c r="AC12" s="925"/>
      <c r="AD12" s="596"/>
      <c r="AE12" s="670"/>
      <c r="AF12" s="930"/>
      <c r="AG12" s="925">
        <v>5</v>
      </c>
      <c r="AH12" s="589" t="s">
        <v>1439</v>
      </c>
      <c r="AI12" s="2573"/>
      <c r="AJ12" s="1952"/>
      <c r="AK12" s="1952"/>
      <c r="AL12" s="1958"/>
      <c r="AM12" s="629"/>
      <c r="AN12" s="583"/>
      <c r="AO12" s="631"/>
      <c r="AP12" s="596"/>
      <c r="AQ12" s="925">
        <v>1</v>
      </c>
      <c r="AR12" s="596" t="s">
        <v>81</v>
      </c>
      <c r="AS12" s="689"/>
      <c r="AT12" s="689"/>
      <c r="AU12" s="628"/>
      <c r="AV12" s="628"/>
      <c r="AW12" s="925"/>
      <c r="AX12" s="596"/>
      <c r="AY12" s="670"/>
      <c r="AZ12" s="930"/>
      <c r="BA12" s="925">
        <v>5</v>
      </c>
      <c r="BB12" s="589" t="s">
        <v>1439</v>
      </c>
      <c r="BC12" s="2573"/>
      <c r="BD12" s="1952"/>
      <c r="BE12" s="1952"/>
      <c r="BF12" s="1958"/>
      <c r="BG12" s="629"/>
      <c r="BH12" s="583"/>
      <c r="BI12" s="629">
        <v>1</v>
      </c>
      <c r="BJ12" s="589" t="s">
        <v>1440</v>
      </c>
    </row>
    <row r="13" spans="2:62" s="654" customFormat="1" ht="13" customHeight="1" x14ac:dyDescent="0.2">
      <c r="B13" s="2584"/>
      <c r="C13" s="631"/>
      <c r="D13" s="596"/>
      <c r="E13" s="596"/>
      <c r="F13" s="628"/>
      <c r="G13" s="925">
        <v>5</v>
      </c>
      <c r="H13" s="1958" t="s">
        <v>1438</v>
      </c>
      <c r="I13" s="923"/>
      <c r="J13" s="2113"/>
      <c r="K13" s="925"/>
      <c r="L13" s="596"/>
      <c r="M13" s="596"/>
      <c r="N13" s="628"/>
      <c r="O13" s="596"/>
      <c r="P13" s="596"/>
      <c r="Q13" s="596"/>
      <c r="R13" s="596"/>
      <c r="S13" s="925"/>
      <c r="T13" s="1958"/>
      <c r="U13" s="2589"/>
      <c r="V13" s="2573">
        <v>3</v>
      </c>
      <c r="W13" s="1952" t="s">
        <v>636</v>
      </c>
      <c r="X13" s="1952"/>
      <c r="Y13" s="925"/>
      <c r="Z13" s="596"/>
      <c r="AA13" s="596"/>
      <c r="AB13" s="628"/>
      <c r="AC13" s="1967" t="s">
        <v>1441</v>
      </c>
      <c r="AD13" s="1952"/>
      <c r="AE13" s="1952"/>
      <c r="AF13" s="1958"/>
      <c r="AG13" s="925">
        <v>6</v>
      </c>
      <c r="AH13" s="628" t="s">
        <v>1436</v>
      </c>
      <c r="AI13" s="2573">
        <v>3</v>
      </c>
      <c r="AJ13" s="1952" t="s">
        <v>636</v>
      </c>
      <c r="AK13" s="1952"/>
      <c r="AL13" s="1958"/>
      <c r="AM13" s="925"/>
      <c r="AN13" s="596"/>
      <c r="AO13" s="925">
        <v>1</v>
      </c>
      <c r="AP13" s="596" t="s">
        <v>81</v>
      </c>
      <c r="AQ13" s="925">
        <v>2</v>
      </c>
      <c r="AR13" s="596" t="s">
        <v>83</v>
      </c>
      <c r="AS13" s="689"/>
      <c r="AT13" s="689"/>
      <c r="AU13" s="628"/>
      <c r="AV13" s="628"/>
      <c r="AW13" s="1967" t="s">
        <v>1441</v>
      </c>
      <c r="AX13" s="1952"/>
      <c r="AY13" s="1952"/>
      <c r="AZ13" s="1958"/>
      <c r="BA13" s="925">
        <v>6</v>
      </c>
      <c r="BB13" s="628" t="s">
        <v>1436</v>
      </c>
      <c r="BC13" s="2573">
        <v>3</v>
      </c>
      <c r="BD13" s="1952" t="s">
        <v>636</v>
      </c>
      <c r="BE13" s="1952"/>
      <c r="BF13" s="1958"/>
      <c r="BG13" s="925"/>
      <c r="BH13" s="596"/>
      <c r="BI13" s="925"/>
      <c r="BJ13" s="628"/>
    </row>
    <row r="14" spans="2:62" s="654" customFormat="1" ht="13" customHeight="1" x14ac:dyDescent="0.2">
      <c r="B14" s="2584"/>
      <c r="C14" s="2496" t="s">
        <v>1441</v>
      </c>
      <c r="D14" s="2497"/>
      <c r="E14" s="2497"/>
      <c r="F14" s="2498"/>
      <c r="H14" s="1958"/>
      <c r="I14" s="923">
        <v>3</v>
      </c>
      <c r="J14" s="908" t="s">
        <v>635</v>
      </c>
      <c r="K14" s="925"/>
      <c r="L14" s="596"/>
      <c r="M14" s="670"/>
      <c r="N14" s="930"/>
      <c r="O14" s="1967" t="s">
        <v>1441</v>
      </c>
      <c r="P14" s="1952"/>
      <c r="Q14" s="1952"/>
      <c r="R14" s="1958"/>
      <c r="S14" s="925">
        <v>66</v>
      </c>
      <c r="T14" s="628" t="s">
        <v>1442</v>
      </c>
      <c r="U14" s="2589"/>
      <c r="V14" s="2573"/>
      <c r="W14" s="1952"/>
      <c r="X14" s="1952"/>
      <c r="Y14" s="925"/>
      <c r="Z14" s="596"/>
      <c r="AA14" s="670"/>
      <c r="AB14" s="930"/>
      <c r="AC14" s="1967"/>
      <c r="AD14" s="1952"/>
      <c r="AE14" s="1952"/>
      <c r="AF14" s="1958"/>
      <c r="AG14" s="925">
        <v>7</v>
      </c>
      <c r="AH14" s="1958" t="s">
        <v>1438</v>
      </c>
      <c r="AI14" s="2573"/>
      <c r="AJ14" s="1952"/>
      <c r="AK14" s="1952"/>
      <c r="AL14" s="1958"/>
      <c r="AM14" s="925"/>
      <c r="AN14" s="596"/>
      <c r="AO14" s="925">
        <v>2</v>
      </c>
      <c r="AP14" s="596" t="s">
        <v>83</v>
      </c>
      <c r="AQ14" s="1088"/>
      <c r="AR14" s="683"/>
      <c r="AS14" s="1089"/>
      <c r="AT14" s="1089"/>
      <c r="AU14" s="724"/>
      <c r="AV14" s="724"/>
      <c r="AW14" s="1967"/>
      <c r="AX14" s="1952"/>
      <c r="AY14" s="1952"/>
      <c r="AZ14" s="1958"/>
      <c r="BA14" s="925">
        <v>7</v>
      </c>
      <c r="BB14" s="1958" t="s">
        <v>1438</v>
      </c>
      <c r="BC14" s="2573"/>
      <c r="BD14" s="1952"/>
      <c r="BE14" s="1952"/>
      <c r="BF14" s="1958"/>
      <c r="BG14" s="925"/>
      <c r="BH14" s="596"/>
      <c r="BI14" s="925">
        <v>2</v>
      </c>
      <c r="BJ14" s="628" t="s">
        <v>1443</v>
      </c>
    </row>
    <row r="15" spans="2:62" s="654" customFormat="1" ht="13" customHeight="1" x14ac:dyDescent="0.2">
      <c r="B15" s="2584"/>
      <c r="C15" s="2496"/>
      <c r="D15" s="2497"/>
      <c r="E15" s="2497"/>
      <c r="F15" s="2498"/>
      <c r="G15" s="925">
        <v>6</v>
      </c>
      <c r="H15" s="628" t="s">
        <v>1442</v>
      </c>
      <c r="I15" s="923">
        <v>4</v>
      </c>
      <c r="J15" s="908" t="s">
        <v>636</v>
      </c>
      <c r="K15" s="925"/>
      <c r="L15" s="596"/>
      <c r="M15" s="670"/>
      <c r="N15" s="930"/>
      <c r="O15" s="1967"/>
      <c r="P15" s="1952"/>
      <c r="Q15" s="1952"/>
      <c r="R15" s="1958"/>
      <c r="S15" s="1039">
        <v>7</v>
      </c>
      <c r="T15" s="1039" t="s">
        <v>1444</v>
      </c>
      <c r="U15" s="2589"/>
      <c r="V15" s="2573">
        <v>4</v>
      </c>
      <c r="W15" s="1952" t="s">
        <v>1445</v>
      </c>
      <c r="X15" s="1952"/>
      <c r="Y15" s="925"/>
      <c r="Z15" s="596"/>
      <c r="AA15" s="670"/>
      <c r="AB15" s="930"/>
      <c r="AC15" s="1967"/>
      <c r="AD15" s="1952"/>
      <c r="AE15" s="1952"/>
      <c r="AF15" s="1958"/>
      <c r="AG15" s="596"/>
      <c r="AH15" s="1958"/>
      <c r="AI15" s="2573">
        <v>4</v>
      </c>
      <c r="AJ15" s="1952" t="s">
        <v>1445</v>
      </c>
      <c r="AK15" s="1952"/>
      <c r="AL15" s="1958"/>
      <c r="AM15" s="925"/>
      <c r="AN15" s="596"/>
      <c r="AO15" s="925"/>
      <c r="AP15" s="628"/>
      <c r="AQ15" s="2587" t="s">
        <v>1446</v>
      </c>
      <c r="AR15" s="2587" t="s">
        <v>1447</v>
      </c>
      <c r="AS15" s="2587" t="s">
        <v>1448</v>
      </c>
      <c r="AT15" s="2587" t="s">
        <v>1449</v>
      </c>
      <c r="AU15" s="2587" t="s">
        <v>1450</v>
      </c>
      <c r="AV15" s="2587" t="s">
        <v>1451</v>
      </c>
      <c r="AW15" s="1967"/>
      <c r="AX15" s="1952"/>
      <c r="AY15" s="1952"/>
      <c r="AZ15" s="1958"/>
      <c r="BA15" s="596"/>
      <c r="BB15" s="1958"/>
      <c r="BC15" s="2573">
        <v>4</v>
      </c>
      <c r="BD15" s="1952" t="s">
        <v>1445</v>
      </c>
      <c r="BE15" s="1952"/>
      <c r="BF15" s="1958"/>
      <c r="BG15" s="925"/>
      <c r="BH15" s="596"/>
      <c r="BI15" s="925">
        <v>3</v>
      </c>
      <c r="BJ15" s="628" t="s">
        <v>1452</v>
      </c>
    </row>
    <row r="16" spans="2:62" s="654" customFormat="1" ht="13" customHeight="1" x14ac:dyDescent="0.2">
      <c r="B16" s="2584"/>
      <c r="C16" s="2496"/>
      <c r="D16" s="2497"/>
      <c r="E16" s="2497"/>
      <c r="F16" s="2498"/>
      <c r="G16" s="1039">
        <v>7</v>
      </c>
      <c r="H16" s="1039" t="s">
        <v>1444</v>
      </c>
      <c r="I16" s="923">
        <v>5</v>
      </c>
      <c r="J16" s="908" t="s">
        <v>638</v>
      </c>
      <c r="K16" s="925"/>
      <c r="L16" s="596"/>
      <c r="M16" s="670"/>
      <c r="N16" s="930"/>
      <c r="O16" s="1967"/>
      <c r="P16" s="1952"/>
      <c r="Q16" s="1952"/>
      <c r="R16" s="1958"/>
      <c r="S16" s="596"/>
      <c r="T16" s="596"/>
      <c r="U16" s="2589"/>
      <c r="V16" s="2573">
        <v>4</v>
      </c>
      <c r="W16" s="1952"/>
      <c r="X16" s="1952"/>
      <c r="Y16" s="925"/>
      <c r="Z16" s="596"/>
      <c r="AA16" s="670"/>
      <c r="AB16" s="930"/>
      <c r="AC16" s="1967"/>
      <c r="AD16" s="1952"/>
      <c r="AE16" s="1952"/>
      <c r="AF16" s="1958"/>
      <c r="AG16" s="925">
        <v>66</v>
      </c>
      <c r="AH16" s="628" t="s">
        <v>1442</v>
      </c>
      <c r="AI16" s="2573">
        <v>4</v>
      </c>
      <c r="AJ16" s="1952"/>
      <c r="AK16" s="1952"/>
      <c r="AL16" s="1958"/>
      <c r="AM16" s="925"/>
      <c r="AN16" s="596"/>
      <c r="AO16" s="925"/>
      <c r="AP16" s="628"/>
      <c r="AQ16" s="2587"/>
      <c r="AR16" s="2587"/>
      <c r="AS16" s="2587"/>
      <c r="AT16" s="2587"/>
      <c r="AU16" s="2587"/>
      <c r="AV16" s="2587"/>
      <c r="AW16" s="1967"/>
      <c r="AX16" s="1952"/>
      <c r="AY16" s="1952"/>
      <c r="AZ16" s="1958"/>
      <c r="BA16" s="925">
        <v>66</v>
      </c>
      <c r="BB16" s="628" t="s">
        <v>1442</v>
      </c>
      <c r="BC16" s="2573">
        <v>4</v>
      </c>
      <c r="BD16" s="1952"/>
      <c r="BE16" s="1952"/>
      <c r="BF16" s="1958"/>
      <c r="BG16" s="925"/>
      <c r="BH16" s="596"/>
      <c r="BI16" s="925"/>
      <c r="BJ16" s="628"/>
    </row>
    <row r="17" spans="2:62" s="654" customFormat="1" ht="13" customHeight="1" x14ac:dyDescent="0.2">
      <c r="B17" s="2584"/>
      <c r="C17" s="2496"/>
      <c r="D17" s="2497"/>
      <c r="E17" s="2497"/>
      <c r="F17" s="2498"/>
      <c r="G17" s="925"/>
      <c r="H17" s="1958"/>
      <c r="I17" s="631"/>
      <c r="J17" s="583"/>
      <c r="K17" s="631"/>
      <c r="L17" s="596"/>
      <c r="M17" s="596"/>
      <c r="N17" s="930"/>
      <c r="O17" s="1967"/>
      <c r="P17" s="1952"/>
      <c r="Q17" s="1952"/>
      <c r="R17" s="1958"/>
      <c r="S17" s="925"/>
      <c r="T17" s="1958"/>
      <c r="U17" s="2589"/>
      <c r="V17" s="631"/>
      <c r="W17" s="583"/>
      <c r="X17" s="583"/>
      <c r="Y17" s="631"/>
      <c r="Z17" s="596"/>
      <c r="AA17" s="596"/>
      <c r="AB17" s="930"/>
      <c r="AC17" s="1967"/>
      <c r="AD17" s="1952"/>
      <c r="AE17" s="1952"/>
      <c r="AF17" s="1958"/>
      <c r="AG17" s="925">
        <v>77</v>
      </c>
      <c r="AH17" s="1958" t="s">
        <v>1453</v>
      </c>
      <c r="AI17" s="631"/>
      <c r="AJ17" s="583"/>
      <c r="AK17" s="583"/>
      <c r="AL17" s="589"/>
      <c r="AM17" s="631"/>
      <c r="AN17" s="596"/>
      <c r="AO17" s="631"/>
      <c r="AP17" s="628"/>
      <c r="AQ17" s="2587"/>
      <c r="AR17" s="2587"/>
      <c r="AS17" s="2587"/>
      <c r="AT17" s="2587"/>
      <c r="AU17" s="2587"/>
      <c r="AV17" s="2587"/>
      <c r="AW17" s="1967"/>
      <c r="AX17" s="1952"/>
      <c r="AY17" s="1952"/>
      <c r="AZ17" s="1958"/>
      <c r="BA17" s="925">
        <v>77</v>
      </c>
      <c r="BB17" s="1958" t="s">
        <v>1453</v>
      </c>
      <c r="BC17" s="631"/>
      <c r="BD17" s="583"/>
      <c r="BE17" s="583"/>
      <c r="BF17" s="589"/>
      <c r="BG17" s="631"/>
      <c r="BH17" s="596"/>
      <c r="BI17" s="631"/>
      <c r="BJ17" s="628"/>
    </row>
    <row r="18" spans="2:62" s="654" customFormat="1" ht="13" customHeight="1" x14ac:dyDescent="0.2">
      <c r="B18" s="2584"/>
      <c r="C18" s="631"/>
      <c r="D18" s="596"/>
      <c r="E18" s="596"/>
      <c r="F18" s="628"/>
      <c r="G18" s="596"/>
      <c r="H18" s="1958"/>
      <c r="I18" s="631"/>
      <c r="J18" s="596"/>
      <c r="K18" s="596"/>
      <c r="L18" s="596"/>
      <c r="M18" s="2574" t="s">
        <v>455</v>
      </c>
      <c r="N18" s="2575"/>
      <c r="O18" s="2578" t="s">
        <v>1454</v>
      </c>
      <c r="P18" s="2579"/>
      <c r="Q18" s="2579"/>
      <c r="R18" s="2580"/>
      <c r="S18" s="596"/>
      <c r="T18" s="1958"/>
      <c r="U18" s="2589"/>
      <c r="V18" s="631"/>
      <c r="W18" s="596"/>
      <c r="X18" s="596"/>
      <c r="Y18" s="596"/>
      <c r="Z18" s="596"/>
      <c r="AA18" s="2574" t="s">
        <v>455</v>
      </c>
      <c r="AB18" s="2575"/>
      <c r="AC18" s="2578" t="s">
        <v>1455</v>
      </c>
      <c r="AD18" s="2579"/>
      <c r="AE18" s="2579"/>
      <c r="AF18" s="2580"/>
      <c r="AG18" s="596"/>
      <c r="AH18" s="1958"/>
      <c r="AI18" s="631"/>
      <c r="AJ18" s="596"/>
      <c r="AK18" s="596"/>
      <c r="AL18" s="628"/>
      <c r="AM18" s="596"/>
      <c r="AN18" s="596"/>
      <c r="AO18" s="631"/>
      <c r="AP18" s="628"/>
      <c r="AQ18" s="2587"/>
      <c r="AR18" s="2587"/>
      <c r="AS18" s="2587"/>
      <c r="AT18" s="2587"/>
      <c r="AU18" s="2587"/>
      <c r="AV18" s="2587"/>
      <c r="AW18" s="2578" t="s">
        <v>1456</v>
      </c>
      <c r="AX18" s="2579"/>
      <c r="AY18" s="2579"/>
      <c r="AZ18" s="2580"/>
      <c r="BA18" s="596"/>
      <c r="BB18" s="1958"/>
      <c r="BC18" s="631"/>
      <c r="BD18" s="596"/>
      <c r="BE18" s="596"/>
      <c r="BF18" s="628"/>
      <c r="BG18" s="596"/>
      <c r="BH18" s="596"/>
      <c r="BI18" s="631"/>
      <c r="BJ18" s="628"/>
    </row>
    <row r="19" spans="2:62" s="654" customFormat="1" ht="13" customHeight="1" x14ac:dyDescent="0.2">
      <c r="B19" s="2584"/>
      <c r="C19" s="2578" t="s">
        <v>1457</v>
      </c>
      <c r="D19" s="2579"/>
      <c r="E19" s="2579"/>
      <c r="F19" s="2580"/>
      <c r="G19" s="925"/>
      <c r="H19" s="628"/>
      <c r="I19" s="2496"/>
      <c r="J19" s="2497"/>
      <c r="K19" s="629"/>
      <c r="L19" s="583"/>
      <c r="M19" s="1967" t="s">
        <v>1458</v>
      </c>
      <c r="N19" s="1958"/>
      <c r="O19" s="2578"/>
      <c r="P19" s="2579"/>
      <c r="Q19" s="2579"/>
      <c r="R19" s="2580"/>
      <c r="S19" s="631"/>
      <c r="T19" s="628"/>
      <c r="U19" s="2589"/>
      <c r="V19" s="2496"/>
      <c r="W19" s="2497"/>
      <c r="X19" s="2497"/>
      <c r="Y19" s="629"/>
      <c r="Z19" s="583"/>
      <c r="AA19" s="1967" t="s">
        <v>1458</v>
      </c>
      <c r="AB19" s="1958"/>
      <c r="AC19" s="2578"/>
      <c r="AD19" s="2579"/>
      <c r="AE19" s="2579"/>
      <c r="AF19" s="2580"/>
      <c r="AG19" s="1039">
        <v>8</v>
      </c>
      <c r="AH19" s="1039" t="s">
        <v>1444</v>
      </c>
      <c r="AI19" s="2496"/>
      <c r="AJ19" s="2497"/>
      <c r="AK19" s="2497"/>
      <c r="AL19" s="2498"/>
      <c r="AM19" s="629"/>
      <c r="AN19" s="583"/>
      <c r="AO19" s="2578" t="s">
        <v>1457</v>
      </c>
      <c r="AP19" s="2580"/>
      <c r="AQ19" s="2587"/>
      <c r="AR19" s="2587"/>
      <c r="AS19" s="2587"/>
      <c r="AT19" s="2587"/>
      <c r="AU19" s="2587"/>
      <c r="AV19" s="2587"/>
      <c r="AW19" s="2578"/>
      <c r="AX19" s="2579"/>
      <c r="AY19" s="2579"/>
      <c r="AZ19" s="2580"/>
      <c r="BA19" s="1039">
        <v>8</v>
      </c>
      <c r="BB19" s="1039" t="s">
        <v>1459</v>
      </c>
      <c r="BC19" s="2496"/>
      <c r="BD19" s="2497"/>
      <c r="BE19" s="2497"/>
      <c r="BF19" s="2498"/>
      <c r="BG19" s="629"/>
      <c r="BH19" s="583"/>
      <c r="BI19" s="629"/>
      <c r="BJ19" s="589"/>
    </row>
    <row r="20" spans="2:62" s="654" customFormat="1" ht="13" customHeight="1" x14ac:dyDescent="0.2">
      <c r="B20" s="2584"/>
      <c r="C20" s="2581"/>
      <c r="D20" s="2582"/>
      <c r="E20" s="2582"/>
      <c r="F20" s="2583"/>
      <c r="G20" s="925"/>
      <c r="H20" s="628"/>
      <c r="I20" s="2576"/>
      <c r="J20" s="2577"/>
      <c r="K20" s="757"/>
      <c r="L20" s="756"/>
      <c r="M20" s="2585" t="s">
        <v>1460</v>
      </c>
      <c r="N20" s="2586"/>
      <c r="O20" s="2581"/>
      <c r="P20" s="2582"/>
      <c r="Q20" s="2582"/>
      <c r="R20" s="2583"/>
      <c r="S20" s="631"/>
      <c r="T20" s="628"/>
      <c r="U20" s="2589"/>
      <c r="V20" s="2576"/>
      <c r="W20" s="2577"/>
      <c r="X20" s="2577"/>
      <c r="Y20" s="757"/>
      <c r="Z20" s="756"/>
      <c r="AA20" s="2585" t="s">
        <v>1460</v>
      </c>
      <c r="AB20" s="2586"/>
      <c r="AC20" s="2581"/>
      <c r="AD20" s="2582"/>
      <c r="AE20" s="2582"/>
      <c r="AF20" s="2583"/>
      <c r="AG20" s="631"/>
      <c r="AH20" s="628"/>
      <c r="AI20" s="2576"/>
      <c r="AJ20" s="2577"/>
      <c r="AK20" s="2577"/>
      <c r="AL20" s="2590"/>
      <c r="AM20" s="757"/>
      <c r="AN20" s="756"/>
      <c r="AO20" s="2581"/>
      <c r="AP20" s="2583"/>
      <c r="AQ20" s="2588"/>
      <c r="AR20" s="2588"/>
      <c r="AS20" s="2588"/>
      <c r="AT20" s="2588"/>
      <c r="AU20" s="2588"/>
      <c r="AV20" s="2588"/>
      <c r="AW20" s="2581"/>
      <c r="AX20" s="2582"/>
      <c r="AY20" s="2582"/>
      <c r="AZ20" s="2583"/>
      <c r="BA20" s="631"/>
      <c r="BB20" s="628"/>
      <c r="BC20" s="2576"/>
      <c r="BD20" s="2577"/>
      <c r="BE20" s="2577"/>
      <c r="BF20" s="2590"/>
      <c r="BG20" s="757"/>
      <c r="BH20" s="756"/>
      <c r="BI20" s="757"/>
      <c r="BJ20" s="755"/>
    </row>
    <row r="21" spans="2:62" s="654" customFormat="1" ht="13" customHeight="1" x14ac:dyDescent="0.2">
      <c r="B21" s="2584"/>
      <c r="C21" s="2403" t="s">
        <v>266</v>
      </c>
      <c r="D21" s="2404"/>
      <c r="E21" s="2404"/>
      <c r="F21" s="2410"/>
      <c r="G21" s="2403" t="s">
        <v>266</v>
      </c>
      <c r="H21" s="2410"/>
      <c r="I21" s="2403" t="s">
        <v>266</v>
      </c>
      <c r="J21" s="2404"/>
      <c r="K21" s="2403" t="s">
        <v>1461</v>
      </c>
      <c r="L21" s="2404"/>
      <c r="M21" s="847"/>
      <c r="N21" s="1090" t="s">
        <v>455</v>
      </c>
      <c r="O21" s="2403" t="s">
        <v>266</v>
      </c>
      <c r="P21" s="2404"/>
      <c r="Q21" s="2404"/>
      <c r="R21" s="2410"/>
      <c r="S21" s="2403" t="s">
        <v>266</v>
      </c>
      <c r="T21" s="2410"/>
      <c r="U21" s="2589"/>
      <c r="V21" s="2403" t="s">
        <v>266</v>
      </c>
      <c r="W21" s="2404"/>
      <c r="X21" s="2404"/>
      <c r="Y21" s="2403" t="s">
        <v>1461</v>
      </c>
      <c r="Z21" s="2404"/>
      <c r="AA21" s="847"/>
      <c r="AB21" s="1090" t="s">
        <v>455</v>
      </c>
      <c r="AC21" s="2403" t="s">
        <v>266</v>
      </c>
      <c r="AD21" s="2404"/>
      <c r="AE21" s="2404"/>
      <c r="AF21" s="2410"/>
      <c r="AG21" s="2403" t="s">
        <v>266</v>
      </c>
      <c r="AH21" s="2410"/>
      <c r="AI21" s="2403" t="s">
        <v>266</v>
      </c>
      <c r="AJ21" s="2404"/>
      <c r="AK21" s="2404"/>
      <c r="AL21" s="2410"/>
      <c r="AM21" s="2403" t="s">
        <v>1461</v>
      </c>
      <c r="AN21" s="2404"/>
      <c r="AO21" s="2403" t="s">
        <v>266</v>
      </c>
      <c r="AP21" s="2410"/>
      <c r="AQ21" s="1050" t="s">
        <v>255</v>
      </c>
      <c r="AR21" s="1050" t="s">
        <v>257</v>
      </c>
      <c r="AS21" s="1050" t="s">
        <v>525</v>
      </c>
      <c r="AT21" s="1050" t="s">
        <v>526</v>
      </c>
      <c r="AU21" s="1050" t="s">
        <v>527</v>
      </c>
      <c r="AV21" s="1050" t="s">
        <v>527</v>
      </c>
      <c r="AW21" s="2403" t="s">
        <v>266</v>
      </c>
      <c r="AX21" s="2404"/>
      <c r="AY21" s="2404"/>
      <c r="AZ21" s="2410"/>
      <c r="BA21" s="2403" t="s">
        <v>266</v>
      </c>
      <c r="BB21" s="2410"/>
      <c r="BC21" s="2403" t="s">
        <v>266</v>
      </c>
      <c r="BD21" s="2404"/>
      <c r="BE21" s="2404"/>
      <c r="BF21" s="2410"/>
      <c r="BG21" s="2403" t="s">
        <v>1461</v>
      </c>
      <c r="BH21" s="2404"/>
      <c r="BI21" s="2403" t="s">
        <v>1461</v>
      </c>
      <c r="BJ21" s="2410"/>
    </row>
    <row r="22" spans="2:62" ht="3" customHeight="1" thickBot="1" x14ac:dyDescent="0.25">
      <c r="B22" s="1091"/>
      <c r="U22" s="1091"/>
    </row>
    <row r="23" spans="2:62" ht="13" customHeight="1" x14ac:dyDescent="0.2">
      <c r="B23" s="791">
        <v>1</v>
      </c>
      <c r="C23" s="2562"/>
      <c r="D23" s="2563"/>
      <c r="E23" s="2563"/>
      <c r="F23" s="2564"/>
      <c r="G23" s="2562"/>
      <c r="H23" s="2564"/>
      <c r="I23" s="2562"/>
      <c r="J23" s="2563"/>
      <c r="K23" s="1133"/>
      <c r="L23" s="1134"/>
      <c r="M23" s="1135"/>
      <c r="N23" s="1134"/>
      <c r="O23" s="2559"/>
      <c r="P23" s="2560"/>
      <c r="Q23" s="2560"/>
      <c r="R23" s="2561"/>
      <c r="S23" s="2559"/>
      <c r="T23" s="2561"/>
      <c r="U23" s="791">
        <v>1</v>
      </c>
      <c r="V23" s="2562"/>
      <c r="W23" s="2563"/>
      <c r="X23" s="2563"/>
      <c r="Y23" s="1092"/>
      <c r="Z23" s="1093"/>
      <c r="AA23" s="1094"/>
      <c r="AB23" s="1093"/>
      <c r="AC23" s="2559"/>
      <c r="AD23" s="2560"/>
      <c r="AE23" s="2560"/>
      <c r="AF23" s="2561"/>
      <c r="AG23" s="2559"/>
      <c r="AH23" s="2561"/>
      <c r="AI23" s="2562"/>
      <c r="AJ23" s="2563"/>
      <c r="AK23" s="2563"/>
      <c r="AL23" s="2564"/>
      <c r="AM23" s="1092"/>
      <c r="AN23" s="1093"/>
      <c r="AO23" s="2559"/>
      <c r="AP23" s="2561"/>
      <c r="AQ23" s="1095"/>
      <c r="AR23" s="1095"/>
      <c r="AS23" s="1095"/>
      <c r="AT23" s="1095"/>
      <c r="AU23" s="1095"/>
      <c r="AV23" s="1095"/>
      <c r="AW23" s="2559"/>
      <c r="AX23" s="2560"/>
      <c r="AY23" s="2560"/>
      <c r="AZ23" s="2561"/>
      <c r="BA23" s="2559"/>
      <c r="BB23" s="2561"/>
      <c r="BC23" s="2559"/>
      <c r="BD23" s="2560"/>
      <c r="BE23" s="2560"/>
      <c r="BF23" s="2561"/>
      <c r="BG23" s="1133"/>
      <c r="BH23" s="1134"/>
      <c r="BI23" s="1133"/>
      <c r="BJ23" s="1134"/>
    </row>
    <row r="24" spans="2:62" ht="13" customHeight="1" x14ac:dyDescent="0.2">
      <c r="B24" s="801">
        <f>B23+1</f>
        <v>2</v>
      </c>
      <c r="C24" s="2568"/>
      <c r="D24" s="2569"/>
      <c r="E24" s="2569"/>
      <c r="F24" s="2570"/>
      <c r="G24" s="2568"/>
      <c r="H24" s="2570"/>
      <c r="I24" s="2568"/>
      <c r="J24" s="2569"/>
      <c r="K24" s="1138"/>
      <c r="L24" s="1139"/>
      <c r="M24" s="1140"/>
      <c r="N24" s="1139"/>
      <c r="O24" s="2565"/>
      <c r="P24" s="2566"/>
      <c r="Q24" s="2566"/>
      <c r="R24" s="2567"/>
      <c r="S24" s="2565"/>
      <c r="T24" s="2567"/>
      <c r="U24" s="801">
        <f>U23+1</f>
        <v>2</v>
      </c>
      <c r="V24" s="2568"/>
      <c r="W24" s="2569"/>
      <c r="X24" s="2569"/>
      <c r="Y24" s="1096"/>
      <c r="Z24" s="1097"/>
      <c r="AA24" s="1098"/>
      <c r="AB24" s="1097"/>
      <c r="AC24" s="2565"/>
      <c r="AD24" s="2566"/>
      <c r="AE24" s="2566"/>
      <c r="AF24" s="2567"/>
      <c r="AG24" s="2565"/>
      <c r="AH24" s="2567"/>
      <c r="AI24" s="2568"/>
      <c r="AJ24" s="2569"/>
      <c r="AK24" s="2569"/>
      <c r="AL24" s="2570"/>
      <c r="AM24" s="1096"/>
      <c r="AN24" s="1097"/>
      <c r="AO24" s="2565"/>
      <c r="AP24" s="2567"/>
      <c r="AQ24" s="1099"/>
      <c r="AR24" s="1099"/>
      <c r="AS24" s="1099"/>
      <c r="AT24" s="1099"/>
      <c r="AU24" s="1099"/>
      <c r="AV24" s="1099"/>
      <c r="AW24" s="2565"/>
      <c r="AX24" s="2566"/>
      <c r="AY24" s="2566"/>
      <c r="AZ24" s="2567"/>
      <c r="BA24" s="2565"/>
      <c r="BB24" s="2567"/>
      <c r="BC24" s="2565"/>
      <c r="BD24" s="2566"/>
      <c r="BE24" s="2566"/>
      <c r="BF24" s="2567"/>
      <c r="BG24" s="1138"/>
      <c r="BH24" s="1139"/>
      <c r="BI24" s="1138"/>
      <c r="BJ24" s="1139"/>
    </row>
    <row r="25" spans="2:62" ht="13" customHeight="1" thickBot="1" x14ac:dyDescent="0.25">
      <c r="B25" s="811">
        <f>B24+1</f>
        <v>3</v>
      </c>
      <c r="C25" s="2556"/>
      <c r="D25" s="2557"/>
      <c r="E25" s="2557"/>
      <c r="F25" s="2558"/>
      <c r="G25" s="2556"/>
      <c r="H25" s="2558"/>
      <c r="I25" s="2556"/>
      <c r="J25" s="2557"/>
      <c r="K25" s="1144"/>
      <c r="L25" s="1145"/>
      <c r="M25" s="1146"/>
      <c r="N25" s="1145"/>
      <c r="O25" s="2553"/>
      <c r="P25" s="2554"/>
      <c r="Q25" s="2554"/>
      <c r="R25" s="2555"/>
      <c r="S25" s="2553"/>
      <c r="T25" s="2555"/>
      <c r="U25" s="811">
        <f>U24+1</f>
        <v>3</v>
      </c>
      <c r="V25" s="2556"/>
      <c r="W25" s="2557"/>
      <c r="X25" s="2557"/>
      <c r="Y25" s="1100"/>
      <c r="Z25" s="1101"/>
      <c r="AA25" s="1102"/>
      <c r="AB25" s="1101"/>
      <c r="AC25" s="2553"/>
      <c r="AD25" s="2554"/>
      <c r="AE25" s="2554"/>
      <c r="AF25" s="2555"/>
      <c r="AG25" s="2553"/>
      <c r="AH25" s="2555"/>
      <c r="AI25" s="2556"/>
      <c r="AJ25" s="2557"/>
      <c r="AK25" s="2557"/>
      <c r="AL25" s="2558"/>
      <c r="AM25" s="1100"/>
      <c r="AN25" s="1101"/>
      <c r="AO25" s="2553"/>
      <c r="AP25" s="2555"/>
      <c r="AQ25" s="1103"/>
      <c r="AR25" s="686"/>
      <c r="AS25" s="1103"/>
      <c r="AT25" s="1103"/>
      <c r="AU25" s="1103"/>
      <c r="AV25" s="1103"/>
      <c r="AW25" s="2553"/>
      <c r="AX25" s="2554"/>
      <c r="AY25" s="2554"/>
      <c r="AZ25" s="2555"/>
      <c r="BA25" s="2553"/>
      <c r="BB25" s="2555"/>
      <c r="BC25" s="2553"/>
      <c r="BD25" s="2554"/>
      <c r="BE25" s="2554"/>
      <c r="BF25" s="2555"/>
      <c r="BG25" s="1144"/>
      <c r="BH25" s="1145"/>
      <c r="BI25" s="1144"/>
      <c r="BJ25" s="1145"/>
    </row>
    <row r="26" spans="2:62" ht="3" customHeight="1" thickBot="1" x14ac:dyDescent="0.25">
      <c r="B26" s="769"/>
      <c r="C26" s="1104"/>
      <c r="D26" s="1105"/>
      <c r="E26" s="1105"/>
      <c r="F26" s="1105"/>
      <c r="G26" s="2572"/>
      <c r="H26" s="2572"/>
      <c r="I26" s="1104"/>
      <c r="J26" s="1105"/>
      <c r="K26" s="1149"/>
      <c r="L26" s="1149"/>
      <c r="M26" s="1149"/>
      <c r="N26" s="1149"/>
      <c r="O26" s="1149"/>
      <c r="P26" s="2571"/>
      <c r="Q26" s="2571"/>
      <c r="R26" s="2571"/>
      <c r="S26" s="2571"/>
      <c r="T26" s="2571"/>
      <c r="U26" s="769"/>
      <c r="V26" s="1104"/>
      <c r="W26" s="1105"/>
      <c r="X26" s="1105"/>
      <c r="Y26" s="1105"/>
      <c r="Z26" s="1105"/>
      <c r="AA26" s="1105"/>
      <c r="AB26" s="1105"/>
      <c r="AC26" s="1149"/>
      <c r="AD26" s="2571"/>
      <c r="AE26" s="2571"/>
      <c r="AF26" s="2571"/>
      <c r="AG26" s="2571"/>
      <c r="AH26" s="2571"/>
      <c r="AI26" s="1104"/>
      <c r="AJ26" s="1105"/>
      <c r="AK26" s="1105"/>
      <c r="AL26" s="1105"/>
      <c r="AM26" s="1105"/>
      <c r="AN26" s="1105"/>
      <c r="AO26" s="2571"/>
      <c r="AP26" s="2571"/>
      <c r="AQ26" s="1106"/>
      <c r="AR26" s="1106"/>
      <c r="AS26" s="1106"/>
      <c r="AT26" s="1106"/>
      <c r="AU26" s="1106"/>
      <c r="AV26" s="1106"/>
      <c r="AW26" s="1149"/>
      <c r="AX26" s="2571"/>
      <c r="AY26" s="2571"/>
      <c r="AZ26" s="2571"/>
      <c r="BA26" s="2571"/>
      <c r="BB26" s="2571"/>
      <c r="BC26" s="1397"/>
      <c r="BD26" s="1149"/>
      <c r="BE26" s="1149"/>
      <c r="BF26" s="1149"/>
      <c r="BG26" s="1149"/>
      <c r="BH26" s="1149"/>
      <c r="BI26" s="1149"/>
      <c r="BJ26" s="1149"/>
    </row>
    <row r="27" spans="2:62" ht="13" customHeight="1" x14ac:dyDescent="0.2">
      <c r="B27" s="824">
        <f>B25+1</f>
        <v>4</v>
      </c>
      <c r="C27" s="2562"/>
      <c r="D27" s="2563"/>
      <c r="E27" s="2563"/>
      <c r="F27" s="2564"/>
      <c r="G27" s="2562"/>
      <c r="H27" s="2564"/>
      <c r="I27" s="2562"/>
      <c r="J27" s="2563"/>
      <c r="K27" s="1133"/>
      <c r="L27" s="1134"/>
      <c r="M27" s="1135"/>
      <c r="N27" s="1134"/>
      <c r="O27" s="2559"/>
      <c r="P27" s="2560"/>
      <c r="Q27" s="2560"/>
      <c r="R27" s="2561"/>
      <c r="S27" s="2559"/>
      <c r="T27" s="2561"/>
      <c r="U27" s="824">
        <f>U25+1</f>
        <v>4</v>
      </c>
      <c r="V27" s="2562"/>
      <c r="W27" s="2563"/>
      <c r="X27" s="2563"/>
      <c r="Y27" s="1092"/>
      <c r="Z27" s="1093"/>
      <c r="AA27" s="1094"/>
      <c r="AB27" s="1093"/>
      <c r="AC27" s="2559"/>
      <c r="AD27" s="2560"/>
      <c r="AE27" s="2560"/>
      <c r="AF27" s="2561"/>
      <c r="AG27" s="2559"/>
      <c r="AH27" s="2561"/>
      <c r="AI27" s="2562"/>
      <c r="AJ27" s="2563"/>
      <c r="AK27" s="2563"/>
      <c r="AL27" s="2564"/>
      <c r="AM27" s="1092"/>
      <c r="AN27" s="1093"/>
      <c r="AO27" s="2559"/>
      <c r="AP27" s="2561"/>
      <c r="AQ27" s="1095"/>
      <c r="AR27" s="1095"/>
      <c r="AS27" s="1095"/>
      <c r="AT27" s="1095"/>
      <c r="AU27" s="1095"/>
      <c r="AV27" s="1095"/>
      <c r="AW27" s="2559"/>
      <c r="AX27" s="2560"/>
      <c r="AY27" s="2560"/>
      <c r="AZ27" s="2561"/>
      <c r="BA27" s="2559"/>
      <c r="BB27" s="2561"/>
      <c r="BC27" s="2559"/>
      <c r="BD27" s="2560"/>
      <c r="BE27" s="2560"/>
      <c r="BF27" s="2561"/>
      <c r="BG27" s="1133"/>
      <c r="BH27" s="1134"/>
      <c r="BI27" s="1133"/>
      <c r="BJ27" s="1134"/>
    </row>
    <row r="28" spans="2:62" ht="13" customHeight="1" x14ac:dyDescent="0.2">
      <c r="B28" s="801">
        <f>B27+1</f>
        <v>5</v>
      </c>
      <c r="C28" s="2568"/>
      <c r="D28" s="2569"/>
      <c r="E28" s="2569"/>
      <c r="F28" s="2570"/>
      <c r="G28" s="2568"/>
      <c r="H28" s="2570"/>
      <c r="I28" s="2568"/>
      <c r="J28" s="2569"/>
      <c r="K28" s="1138"/>
      <c r="L28" s="1139"/>
      <c r="M28" s="1140"/>
      <c r="N28" s="1139"/>
      <c r="O28" s="2565"/>
      <c r="P28" s="2566"/>
      <c r="Q28" s="2566"/>
      <c r="R28" s="2567"/>
      <c r="S28" s="2565"/>
      <c r="T28" s="2567"/>
      <c r="U28" s="801">
        <f>U27+1</f>
        <v>5</v>
      </c>
      <c r="V28" s="2568"/>
      <c r="W28" s="2569"/>
      <c r="X28" s="2569"/>
      <c r="Y28" s="1096"/>
      <c r="Z28" s="1097"/>
      <c r="AA28" s="1098"/>
      <c r="AB28" s="1097"/>
      <c r="AC28" s="2565"/>
      <c r="AD28" s="2566"/>
      <c r="AE28" s="2566"/>
      <c r="AF28" s="2567"/>
      <c r="AG28" s="2565"/>
      <c r="AH28" s="2567"/>
      <c r="AI28" s="2568"/>
      <c r="AJ28" s="2569"/>
      <c r="AK28" s="2569"/>
      <c r="AL28" s="2570"/>
      <c r="AM28" s="1096"/>
      <c r="AN28" s="1097"/>
      <c r="AO28" s="2565"/>
      <c r="AP28" s="2567"/>
      <c r="AQ28" s="1099"/>
      <c r="AR28" s="1099"/>
      <c r="AS28" s="1099"/>
      <c r="AT28" s="1099"/>
      <c r="AU28" s="1099"/>
      <c r="AV28" s="1099"/>
      <c r="AW28" s="2565"/>
      <c r="AX28" s="2566"/>
      <c r="AY28" s="2566"/>
      <c r="AZ28" s="2567"/>
      <c r="BA28" s="2565"/>
      <c r="BB28" s="2567"/>
      <c r="BC28" s="2565"/>
      <c r="BD28" s="2566"/>
      <c r="BE28" s="2566"/>
      <c r="BF28" s="2567"/>
      <c r="BG28" s="1138"/>
      <c r="BH28" s="1139"/>
      <c r="BI28" s="1138"/>
      <c r="BJ28" s="1139"/>
    </row>
    <row r="29" spans="2:62" ht="13" customHeight="1" thickBot="1" x14ac:dyDescent="0.25">
      <c r="B29" s="811">
        <f>B28+1</f>
        <v>6</v>
      </c>
      <c r="C29" s="2556"/>
      <c r="D29" s="2557"/>
      <c r="E29" s="2557"/>
      <c r="F29" s="2558"/>
      <c r="G29" s="2556"/>
      <c r="H29" s="2558"/>
      <c r="I29" s="2556"/>
      <c r="J29" s="2557"/>
      <c r="K29" s="1144"/>
      <c r="L29" s="1145"/>
      <c r="M29" s="1146"/>
      <c r="N29" s="1145"/>
      <c r="O29" s="2553"/>
      <c r="P29" s="2554"/>
      <c r="Q29" s="2554"/>
      <c r="R29" s="2555"/>
      <c r="S29" s="2553"/>
      <c r="T29" s="2555"/>
      <c r="U29" s="811">
        <f>U28+1</f>
        <v>6</v>
      </c>
      <c r="V29" s="2556"/>
      <c r="W29" s="2557"/>
      <c r="X29" s="2557"/>
      <c r="Y29" s="1100"/>
      <c r="Z29" s="1101"/>
      <c r="AA29" s="1102"/>
      <c r="AB29" s="1101"/>
      <c r="AC29" s="2553"/>
      <c r="AD29" s="2554"/>
      <c r="AE29" s="2554"/>
      <c r="AF29" s="2555"/>
      <c r="AG29" s="2553"/>
      <c r="AH29" s="2555"/>
      <c r="AI29" s="2556"/>
      <c r="AJ29" s="2557"/>
      <c r="AK29" s="2557"/>
      <c r="AL29" s="2558"/>
      <c r="AM29" s="1100"/>
      <c r="AN29" s="1101"/>
      <c r="AO29" s="2553"/>
      <c r="AP29" s="2555"/>
      <c r="AQ29" s="1103"/>
      <c r="AR29" s="1103"/>
      <c r="AS29" s="1103"/>
      <c r="AT29" s="1103"/>
      <c r="AU29" s="1103"/>
      <c r="AV29" s="1103"/>
      <c r="AW29" s="2553"/>
      <c r="AX29" s="2554"/>
      <c r="AY29" s="2554"/>
      <c r="AZ29" s="2555"/>
      <c r="BA29" s="2553"/>
      <c r="BB29" s="2555"/>
      <c r="BC29" s="2553"/>
      <c r="BD29" s="2554"/>
      <c r="BE29" s="2554"/>
      <c r="BF29" s="2555"/>
      <c r="BG29" s="1144"/>
      <c r="BH29" s="1145"/>
      <c r="BI29" s="1144"/>
      <c r="BJ29" s="1145"/>
    </row>
    <row r="30" spans="2:62" ht="3" customHeight="1" thickBot="1" x14ac:dyDescent="0.25">
      <c r="B30" s="769"/>
      <c r="C30" s="2572"/>
      <c r="D30" s="2572"/>
      <c r="E30" s="1104"/>
      <c r="F30" s="1105"/>
      <c r="G30" s="2572"/>
      <c r="H30" s="2572"/>
      <c r="I30" s="2572"/>
      <c r="J30" s="2572"/>
      <c r="K30" s="1149"/>
      <c r="L30" s="1149"/>
      <c r="M30" s="1149"/>
      <c r="N30" s="1149"/>
      <c r="O30" s="1149"/>
      <c r="P30" s="2571"/>
      <c r="Q30" s="2571"/>
      <c r="R30" s="2571"/>
      <c r="S30" s="2571"/>
      <c r="T30" s="2571"/>
      <c r="U30" s="769"/>
      <c r="V30" s="2572"/>
      <c r="W30" s="2572"/>
      <c r="X30" s="1104"/>
      <c r="Y30" s="1105"/>
      <c r="Z30" s="1105"/>
      <c r="AA30" s="1105"/>
      <c r="AB30" s="1105"/>
      <c r="AC30" s="1149"/>
      <c r="AD30" s="2571"/>
      <c r="AE30" s="2571"/>
      <c r="AF30" s="2571"/>
      <c r="AG30" s="2571"/>
      <c r="AH30" s="2571"/>
      <c r="AI30" s="2572"/>
      <c r="AJ30" s="2572"/>
      <c r="AK30" s="1104"/>
      <c r="AL30" s="1105"/>
      <c r="AM30" s="1105"/>
      <c r="AN30" s="1105"/>
      <c r="AO30" s="2571"/>
      <c r="AP30" s="2571"/>
      <c r="AQ30" s="1106"/>
      <c r="AR30" s="1106"/>
      <c r="AS30" s="1106"/>
      <c r="AT30" s="1106"/>
      <c r="AU30" s="1106"/>
      <c r="AV30" s="1106"/>
      <c r="AW30" s="1149"/>
      <c r="AX30" s="2571"/>
      <c r="AY30" s="2571"/>
      <c r="AZ30" s="2571"/>
      <c r="BA30" s="2571"/>
      <c r="BB30" s="2571"/>
      <c r="BC30" s="2571"/>
      <c r="BD30" s="2571"/>
      <c r="BE30" s="1397"/>
      <c r="BF30" s="1149"/>
      <c r="BG30" s="1149"/>
      <c r="BH30" s="1149"/>
      <c r="BI30" s="1149"/>
      <c r="BJ30" s="1149"/>
    </row>
    <row r="31" spans="2:62" ht="13" customHeight="1" x14ac:dyDescent="0.2">
      <c r="B31" s="791">
        <f>B29+1</f>
        <v>7</v>
      </c>
      <c r="C31" s="2562"/>
      <c r="D31" s="2563"/>
      <c r="E31" s="2563"/>
      <c r="F31" s="2564"/>
      <c r="G31" s="2562"/>
      <c r="H31" s="2564"/>
      <c r="I31" s="2562"/>
      <c r="J31" s="2563"/>
      <c r="K31" s="1133"/>
      <c r="L31" s="1134"/>
      <c r="M31" s="1135"/>
      <c r="N31" s="1134"/>
      <c r="O31" s="2559"/>
      <c r="P31" s="2560"/>
      <c r="Q31" s="2560"/>
      <c r="R31" s="2561"/>
      <c r="S31" s="2559"/>
      <c r="T31" s="2561"/>
      <c r="U31" s="791">
        <f>U29+1</f>
        <v>7</v>
      </c>
      <c r="V31" s="2562"/>
      <c r="W31" s="2563"/>
      <c r="X31" s="2563"/>
      <c r="Y31" s="1092"/>
      <c r="Z31" s="1093"/>
      <c r="AA31" s="1094"/>
      <c r="AB31" s="1093"/>
      <c r="AC31" s="2559"/>
      <c r="AD31" s="2560"/>
      <c r="AE31" s="2560"/>
      <c r="AF31" s="2561"/>
      <c r="AG31" s="2559"/>
      <c r="AH31" s="2561"/>
      <c r="AI31" s="2562"/>
      <c r="AJ31" s="2563"/>
      <c r="AK31" s="2563"/>
      <c r="AL31" s="2564"/>
      <c r="AM31" s="1092"/>
      <c r="AN31" s="1093"/>
      <c r="AO31" s="2559"/>
      <c r="AP31" s="2561"/>
      <c r="AQ31" s="1095"/>
      <c r="AR31" s="1095"/>
      <c r="AS31" s="1095"/>
      <c r="AT31" s="1095"/>
      <c r="AU31" s="1095"/>
      <c r="AV31" s="1095"/>
      <c r="AW31" s="2559"/>
      <c r="AX31" s="2560"/>
      <c r="AY31" s="2560"/>
      <c r="AZ31" s="2561"/>
      <c r="BA31" s="2559"/>
      <c r="BB31" s="2561"/>
      <c r="BC31" s="2559"/>
      <c r="BD31" s="2560"/>
      <c r="BE31" s="2560"/>
      <c r="BF31" s="2561"/>
      <c r="BG31" s="1133"/>
      <c r="BH31" s="1134"/>
      <c r="BI31" s="1133"/>
      <c r="BJ31" s="1134"/>
    </row>
    <row r="32" spans="2:62" ht="13" customHeight="1" x14ac:dyDescent="0.2">
      <c r="B32" s="801">
        <f>B31+1</f>
        <v>8</v>
      </c>
      <c r="C32" s="2568"/>
      <c r="D32" s="2569"/>
      <c r="E32" s="2569"/>
      <c r="F32" s="2570"/>
      <c r="G32" s="2568"/>
      <c r="H32" s="2570"/>
      <c r="I32" s="2568"/>
      <c r="J32" s="2569"/>
      <c r="K32" s="1138"/>
      <c r="L32" s="1139"/>
      <c r="M32" s="1140"/>
      <c r="N32" s="1139"/>
      <c r="O32" s="2565"/>
      <c r="P32" s="2566"/>
      <c r="Q32" s="2566"/>
      <c r="R32" s="2567"/>
      <c r="S32" s="2565"/>
      <c r="T32" s="2567"/>
      <c r="U32" s="801">
        <f>U31+1</f>
        <v>8</v>
      </c>
      <c r="V32" s="2568"/>
      <c r="W32" s="2569"/>
      <c r="X32" s="2569"/>
      <c r="Y32" s="1096"/>
      <c r="Z32" s="1097"/>
      <c r="AA32" s="1098"/>
      <c r="AB32" s="1097"/>
      <c r="AC32" s="2565"/>
      <c r="AD32" s="2566"/>
      <c r="AE32" s="2566"/>
      <c r="AF32" s="2567"/>
      <c r="AG32" s="2565"/>
      <c r="AH32" s="2567"/>
      <c r="AI32" s="2568"/>
      <c r="AJ32" s="2569"/>
      <c r="AK32" s="2569"/>
      <c r="AL32" s="2570"/>
      <c r="AM32" s="1096"/>
      <c r="AN32" s="1097"/>
      <c r="AO32" s="2565"/>
      <c r="AP32" s="2567"/>
      <c r="AQ32" s="1099"/>
      <c r="AR32" s="1099"/>
      <c r="AS32" s="1099"/>
      <c r="AT32" s="1099"/>
      <c r="AU32" s="1099"/>
      <c r="AV32" s="1099"/>
      <c r="AW32" s="2565"/>
      <c r="AX32" s="2566"/>
      <c r="AY32" s="2566"/>
      <c r="AZ32" s="2567"/>
      <c r="BA32" s="2565"/>
      <c r="BB32" s="2567"/>
      <c r="BC32" s="2565"/>
      <c r="BD32" s="2566"/>
      <c r="BE32" s="2566"/>
      <c r="BF32" s="2567"/>
      <c r="BG32" s="1138"/>
      <c r="BH32" s="1139"/>
      <c r="BI32" s="1138"/>
      <c r="BJ32" s="1139"/>
    </row>
    <row r="33" spans="2:62" ht="13" customHeight="1" thickBot="1" x14ac:dyDescent="0.25">
      <c r="B33" s="811">
        <f>B32+1</f>
        <v>9</v>
      </c>
      <c r="C33" s="2556"/>
      <c r="D33" s="2557"/>
      <c r="E33" s="2557"/>
      <c r="F33" s="2558"/>
      <c r="G33" s="2556"/>
      <c r="H33" s="2558"/>
      <c r="I33" s="2556"/>
      <c r="J33" s="2557"/>
      <c r="K33" s="1144"/>
      <c r="L33" s="1145"/>
      <c r="M33" s="1146"/>
      <c r="N33" s="1145"/>
      <c r="O33" s="2553"/>
      <c r="P33" s="2554"/>
      <c r="Q33" s="2554"/>
      <c r="R33" s="2555"/>
      <c r="S33" s="2553"/>
      <c r="T33" s="2555"/>
      <c r="U33" s="811">
        <f>U32+1</f>
        <v>9</v>
      </c>
      <c r="V33" s="2556"/>
      <c r="W33" s="2557"/>
      <c r="X33" s="2557"/>
      <c r="Y33" s="1100"/>
      <c r="Z33" s="1101"/>
      <c r="AA33" s="1102"/>
      <c r="AB33" s="1101"/>
      <c r="AC33" s="2553"/>
      <c r="AD33" s="2554"/>
      <c r="AE33" s="2554"/>
      <c r="AF33" s="2555"/>
      <c r="AG33" s="2553"/>
      <c r="AH33" s="2555"/>
      <c r="AI33" s="2556"/>
      <c r="AJ33" s="2557"/>
      <c r="AK33" s="2557"/>
      <c r="AL33" s="2558"/>
      <c r="AM33" s="1100"/>
      <c r="AN33" s="1101"/>
      <c r="AO33" s="2553"/>
      <c r="AP33" s="2555"/>
      <c r="AQ33" s="1103"/>
      <c r="AR33" s="1103"/>
      <c r="AS33" s="1103"/>
      <c r="AT33" s="1103"/>
      <c r="AU33" s="1103"/>
      <c r="AV33" s="1103"/>
      <c r="AW33" s="2553"/>
      <c r="AX33" s="2554"/>
      <c r="AY33" s="2554"/>
      <c r="AZ33" s="2555"/>
      <c r="BA33" s="2553"/>
      <c r="BB33" s="2555"/>
      <c r="BC33" s="2553"/>
      <c r="BD33" s="2554"/>
      <c r="BE33" s="2554"/>
      <c r="BF33" s="2555"/>
      <c r="BG33" s="1144"/>
      <c r="BH33" s="1145"/>
      <c r="BI33" s="1144"/>
      <c r="BJ33" s="1145"/>
    </row>
    <row r="34" spans="2:62" ht="3" customHeight="1" thickBot="1" x14ac:dyDescent="0.25">
      <c r="B34" s="769"/>
      <c r="C34" s="2572"/>
      <c r="D34" s="2572"/>
      <c r="E34" s="1104"/>
      <c r="F34" s="1105"/>
      <c r="G34" s="2572"/>
      <c r="H34" s="2572"/>
      <c r="I34" s="2572"/>
      <c r="J34" s="2572"/>
      <c r="K34" s="1149"/>
      <c r="L34" s="1149"/>
      <c r="M34" s="1149"/>
      <c r="N34" s="1149"/>
      <c r="O34" s="1149"/>
      <c r="P34" s="2571"/>
      <c r="Q34" s="2571"/>
      <c r="R34" s="2571"/>
      <c r="S34" s="2571"/>
      <c r="T34" s="2571"/>
      <c r="U34" s="769"/>
      <c r="V34" s="2572"/>
      <c r="W34" s="2572"/>
      <c r="X34" s="1104"/>
      <c r="Y34" s="1105"/>
      <c r="Z34" s="1105"/>
      <c r="AA34" s="1105"/>
      <c r="AB34" s="1105"/>
      <c r="AC34" s="1149"/>
      <c r="AD34" s="2571"/>
      <c r="AE34" s="2571"/>
      <c r="AF34" s="2571"/>
      <c r="AG34" s="2571"/>
      <c r="AH34" s="2571"/>
      <c r="AI34" s="2572"/>
      <c r="AJ34" s="2572"/>
      <c r="AK34" s="1104"/>
      <c r="AL34" s="1105"/>
      <c r="AM34" s="1105"/>
      <c r="AN34" s="1105"/>
      <c r="AO34" s="2571"/>
      <c r="AP34" s="2571"/>
      <c r="AQ34" s="1106"/>
      <c r="AR34" s="1106"/>
      <c r="AS34" s="1106"/>
      <c r="AT34" s="1106"/>
      <c r="AU34" s="1106"/>
      <c r="AV34" s="1106"/>
      <c r="AW34" s="1149"/>
      <c r="AX34" s="2571"/>
      <c r="AY34" s="2571"/>
      <c r="AZ34" s="2571"/>
      <c r="BA34" s="2571"/>
      <c r="BB34" s="2571"/>
      <c r="BC34" s="2571"/>
      <c r="BD34" s="2571"/>
      <c r="BE34" s="1397"/>
      <c r="BF34" s="1149"/>
      <c r="BG34" s="1149"/>
      <c r="BH34" s="1149"/>
      <c r="BI34" s="1149"/>
      <c r="BJ34" s="1149"/>
    </row>
    <row r="35" spans="2:62" ht="13" customHeight="1" x14ac:dyDescent="0.2">
      <c r="B35" s="824">
        <f>B33+1</f>
        <v>10</v>
      </c>
      <c r="C35" s="2562"/>
      <c r="D35" s="2563"/>
      <c r="E35" s="2563"/>
      <c r="F35" s="2564"/>
      <c r="G35" s="2562"/>
      <c r="H35" s="2564"/>
      <c r="I35" s="2562"/>
      <c r="J35" s="2563"/>
      <c r="K35" s="1133"/>
      <c r="L35" s="1134"/>
      <c r="M35" s="1135"/>
      <c r="N35" s="1134"/>
      <c r="O35" s="2559"/>
      <c r="P35" s="2560"/>
      <c r="Q35" s="2560"/>
      <c r="R35" s="2561"/>
      <c r="S35" s="2559"/>
      <c r="T35" s="2561"/>
      <c r="U35" s="824">
        <f>U33+1</f>
        <v>10</v>
      </c>
      <c r="V35" s="2562"/>
      <c r="W35" s="2563"/>
      <c r="X35" s="2563"/>
      <c r="Y35" s="1092"/>
      <c r="Z35" s="1093"/>
      <c r="AA35" s="1094"/>
      <c r="AB35" s="1093"/>
      <c r="AC35" s="2559"/>
      <c r="AD35" s="2560"/>
      <c r="AE35" s="2560"/>
      <c r="AF35" s="2561"/>
      <c r="AG35" s="2559"/>
      <c r="AH35" s="2561"/>
      <c r="AI35" s="2562"/>
      <c r="AJ35" s="2563"/>
      <c r="AK35" s="2563"/>
      <c r="AL35" s="2564"/>
      <c r="AM35" s="1092"/>
      <c r="AN35" s="1093"/>
      <c r="AO35" s="2559"/>
      <c r="AP35" s="2561"/>
      <c r="AQ35" s="1095"/>
      <c r="AR35" s="1095"/>
      <c r="AS35" s="1095"/>
      <c r="AT35" s="1095"/>
      <c r="AU35" s="1095"/>
      <c r="AV35" s="1095"/>
      <c r="AW35" s="2559"/>
      <c r="AX35" s="2560"/>
      <c r="AY35" s="2560"/>
      <c r="AZ35" s="2561"/>
      <c r="BA35" s="2559"/>
      <c r="BB35" s="2561"/>
      <c r="BC35" s="2559"/>
      <c r="BD35" s="2560"/>
      <c r="BE35" s="2560"/>
      <c r="BF35" s="2561"/>
      <c r="BG35" s="1133"/>
      <c r="BH35" s="1134"/>
      <c r="BI35" s="1133"/>
      <c r="BJ35" s="1134"/>
    </row>
    <row r="36" spans="2:62" ht="13" customHeight="1" x14ac:dyDescent="0.2">
      <c r="B36" s="801">
        <f>B35+1</f>
        <v>11</v>
      </c>
      <c r="C36" s="2568"/>
      <c r="D36" s="2569"/>
      <c r="E36" s="2569"/>
      <c r="F36" s="2570"/>
      <c r="G36" s="2568"/>
      <c r="H36" s="2570"/>
      <c r="I36" s="2568"/>
      <c r="J36" s="2569"/>
      <c r="K36" s="1138"/>
      <c r="L36" s="1139"/>
      <c r="M36" s="1140"/>
      <c r="N36" s="1139"/>
      <c r="O36" s="2565"/>
      <c r="P36" s="2566"/>
      <c r="Q36" s="2566"/>
      <c r="R36" s="2567"/>
      <c r="S36" s="2565"/>
      <c r="T36" s="2567"/>
      <c r="U36" s="801">
        <f>U35+1</f>
        <v>11</v>
      </c>
      <c r="V36" s="2568"/>
      <c r="W36" s="2569"/>
      <c r="X36" s="2569"/>
      <c r="Y36" s="1096"/>
      <c r="Z36" s="1097"/>
      <c r="AA36" s="1098"/>
      <c r="AB36" s="1097"/>
      <c r="AC36" s="2565"/>
      <c r="AD36" s="2566"/>
      <c r="AE36" s="2566"/>
      <c r="AF36" s="2567"/>
      <c r="AG36" s="2565"/>
      <c r="AH36" s="2567"/>
      <c r="AI36" s="2568"/>
      <c r="AJ36" s="2569"/>
      <c r="AK36" s="2569"/>
      <c r="AL36" s="2570"/>
      <c r="AM36" s="1096"/>
      <c r="AN36" s="1097"/>
      <c r="AO36" s="2565"/>
      <c r="AP36" s="2567"/>
      <c r="AQ36" s="1099"/>
      <c r="AR36" s="1099"/>
      <c r="AS36" s="1099"/>
      <c r="AT36" s="1099"/>
      <c r="AU36" s="1099"/>
      <c r="AV36" s="1099"/>
      <c r="AW36" s="2565"/>
      <c r="AX36" s="2566"/>
      <c r="AY36" s="2566"/>
      <c r="AZ36" s="2567"/>
      <c r="BA36" s="2565"/>
      <c r="BB36" s="2567"/>
      <c r="BC36" s="2565"/>
      <c r="BD36" s="2566"/>
      <c r="BE36" s="2566"/>
      <c r="BF36" s="2567"/>
      <c r="BG36" s="1138"/>
      <c r="BH36" s="1139"/>
      <c r="BI36" s="1138"/>
      <c r="BJ36" s="1139"/>
    </row>
    <row r="37" spans="2:62" ht="13" customHeight="1" thickBot="1" x14ac:dyDescent="0.25">
      <c r="B37" s="811">
        <f>B36+1</f>
        <v>12</v>
      </c>
      <c r="C37" s="2556"/>
      <c r="D37" s="2557"/>
      <c r="E37" s="2557"/>
      <c r="F37" s="2558"/>
      <c r="G37" s="2556"/>
      <c r="H37" s="2558"/>
      <c r="I37" s="2556"/>
      <c r="J37" s="2557"/>
      <c r="K37" s="1144"/>
      <c r="L37" s="1145"/>
      <c r="M37" s="1146"/>
      <c r="N37" s="1145"/>
      <c r="O37" s="2553"/>
      <c r="P37" s="2554"/>
      <c r="Q37" s="2554"/>
      <c r="R37" s="2555"/>
      <c r="S37" s="2553"/>
      <c r="T37" s="2555"/>
      <c r="U37" s="811">
        <f>U36+1</f>
        <v>12</v>
      </c>
      <c r="V37" s="2556"/>
      <c r="W37" s="2557"/>
      <c r="X37" s="2557"/>
      <c r="Y37" s="1100"/>
      <c r="Z37" s="1101"/>
      <c r="AA37" s="1102"/>
      <c r="AB37" s="1101"/>
      <c r="AC37" s="2553"/>
      <c r="AD37" s="2554"/>
      <c r="AE37" s="2554"/>
      <c r="AF37" s="2555"/>
      <c r="AG37" s="2553"/>
      <c r="AH37" s="2555"/>
      <c r="AI37" s="2556"/>
      <c r="AJ37" s="2557"/>
      <c r="AK37" s="2557"/>
      <c r="AL37" s="2558"/>
      <c r="AM37" s="1100"/>
      <c r="AN37" s="1101"/>
      <c r="AO37" s="2553"/>
      <c r="AP37" s="2555"/>
      <c r="AQ37" s="1103"/>
      <c r="AR37" s="1103"/>
      <c r="AS37" s="1103"/>
      <c r="AT37" s="1103"/>
      <c r="AU37" s="1103"/>
      <c r="AV37" s="1103"/>
      <c r="AW37" s="2553"/>
      <c r="AX37" s="2554"/>
      <c r="AY37" s="2554"/>
      <c r="AZ37" s="2555"/>
      <c r="BA37" s="2553"/>
      <c r="BB37" s="2555"/>
      <c r="BC37" s="2553"/>
      <c r="BD37" s="2554"/>
      <c r="BE37" s="2554"/>
      <c r="BF37" s="2555"/>
      <c r="BG37" s="1144"/>
      <c r="BH37" s="1145"/>
      <c r="BI37" s="1144"/>
      <c r="BJ37" s="1145"/>
    </row>
    <row r="45" spans="2:62" ht="13" customHeight="1" x14ac:dyDescent="0.2">
      <c r="V45" s="908"/>
    </row>
  </sheetData>
  <mergeCells count="308">
    <mergeCell ref="AU15:AU20"/>
    <mergeCell ref="BI4:BJ4"/>
    <mergeCell ref="BI5:BJ8"/>
    <mergeCell ref="BI9:BJ11"/>
    <mergeCell ref="BI21:BJ21"/>
    <mergeCell ref="AW35:AZ35"/>
    <mergeCell ref="BA35:BB35"/>
    <mergeCell ref="BC35:BF35"/>
    <mergeCell ref="AW36:AZ36"/>
    <mergeCell ref="BA36:BB36"/>
    <mergeCell ref="BC36:BF36"/>
    <mergeCell ref="AW29:AZ29"/>
    <mergeCell ref="BA29:BB29"/>
    <mergeCell ref="BC29:BF29"/>
    <mergeCell ref="AX30:AZ30"/>
    <mergeCell ref="BA30:BB30"/>
    <mergeCell ref="BC30:BD30"/>
    <mergeCell ref="AW31:AZ31"/>
    <mergeCell ref="BA31:BB31"/>
    <mergeCell ref="BC31:BF31"/>
    <mergeCell ref="AW25:AZ25"/>
    <mergeCell ref="BA25:BB25"/>
    <mergeCell ref="BC25:BF25"/>
    <mergeCell ref="AX26:AZ26"/>
    <mergeCell ref="BA26:BB26"/>
    <mergeCell ref="AW37:AZ37"/>
    <mergeCell ref="BA37:BB37"/>
    <mergeCell ref="BC37:BF37"/>
    <mergeCell ref="AW32:AZ32"/>
    <mergeCell ref="BA32:BB32"/>
    <mergeCell ref="BC32:BF32"/>
    <mergeCell ref="AW33:AZ33"/>
    <mergeCell ref="BA33:BB33"/>
    <mergeCell ref="BC33:BF33"/>
    <mergeCell ref="AX34:AZ34"/>
    <mergeCell ref="BA34:BB34"/>
    <mergeCell ref="BC34:BD34"/>
    <mergeCell ref="AW27:AZ27"/>
    <mergeCell ref="BA27:BB27"/>
    <mergeCell ref="BC27:BF27"/>
    <mergeCell ref="AW28:AZ28"/>
    <mergeCell ref="BA28:BB28"/>
    <mergeCell ref="BC28:BF28"/>
    <mergeCell ref="AW21:AZ21"/>
    <mergeCell ref="BA21:BB21"/>
    <mergeCell ref="BC21:BF21"/>
    <mergeCell ref="BG21:BH21"/>
    <mergeCell ref="AW23:AZ23"/>
    <mergeCell ref="BA23:BB23"/>
    <mergeCell ref="BC23:BF23"/>
    <mergeCell ref="AW24:AZ24"/>
    <mergeCell ref="BA24:BB24"/>
    <mergeCell ref="BC24:BF24"/>
    <mergeCell ref="AW13:AZ17"/>
    <mergeCell ref="BC13:BC14"/>
    <mergeCell ref="BD13:BF14"/>
    <mergeCell ref="BB14:BB15"/>
    <mergeCell ref="BC15:BC16"/>
    <mergeCell ref="BD15:BF16"/>
    <mergeCell ref="BB17:BB18"/>
    <mergeCell ref="AW18:AZ20"/>
    <mergeCell ref="BC19:BF20"/>
    <mergeCell ref="AW4:AX4"/>
    <mergeCell ref="BA4:BB4"/>
    <mergeCell ref="BC4:BD4"/>
    <mergeCell ref="BG4:BH4"/>
    <mergeCell ref="AW5:AZ8"/>
    <mergeCell ref="BA5:BB7"/>
    <mergeCell ref="BC5:BF9"/>
    <mergeCell ref="BG5:BH8"/>
    <mergeCell ref="BG9:BH11"/>
    <mergeCell ref="BC11:BC12"/>
    <mergeCell ref="BD11:BF12"/>
    <mergeCell ref="U4:U21"/>
    <mergeCell ref="V11:V12"/>
    <mergeCell ref="W11:X12"/>
    <mergeCell ref="V13:V14"/>
    <mergeCell ref="W13:X14"/>
    <mergeCell ref="AO4:AP4"/>
    <mergeCell ref="AQ4:AV4"/>
    <mergeCell ref="AV15:AV20"/>
    <mergeCell ref="AS15:AS20"/>
    <mergeCell ref="AO19:AP20"/>
    <mergeCell ref="AQ5:AV11"/>
    <mergeCell ref="AO8:AP11"/>
    <mergeCell ref="V15:V16"/>
    <mergeCell ref="W15:X16"/>
    <mergeCell ref="AI13:AI14"/>
    <mergeCell ref="AJ13:AL14"/>
    <mergeCell ref="AI15:AI16"/>
    <mergeCell ref="AJ15:AL16"/>
    <mergeCell ref="AA20:AB20"/>
    <mergeCell ref="AI19:AL20"/>
    <mergeCell ref="V4:W4"/>
    <mergeCell ref="Y4:Z4"/>
    <mergeCell ref="V5:X9"/>
    <mergeCell ref="Y5:AB8"/>
    <mergeCell ref="AO23:AP23"/>
    <mergeCell ref="AO32:AP32"/>
    <mergeCell ref="AO28:AP28"/>
    <mergeCell ref="AO5:AP7"/>
    <mergeCell ref="AT15:AT20"/>
    <mergeCell ref="AQ15:AQ20"/>
    <mergeCell ref="AO37:AP37"/>
    <mergeCell ref="AO34:AP34"/>
    <mergeCell ref="AO35:AP35"/>
    <mergeCell ref="AO36:AP36"/>
    <mergeCell ref="AO24:AP24"/>
    <mergeCell ref="AO25:AP25"/>
    <mergeCell ref="AO26:AP26"/>
    <mergeCell ref="AR15:AR20"/>
    <mergeCell ref="AO33:AP33"/>
    <mergeCell ref="AO30:AP30"/>
    <mergeCell ref="G34:H34"/>
    <mergeCell ref="I34:J34"/>
    <mergeCell ref="P34:R34"/>
    <mergeCell ref="S34:T34"/>
    <mergeCell ref="C37:F37"/>
    <mergeCell ref="G37:H37"/>
    <mergeCell ref="I37:J37"/>
    <mergeCell ref="O37:R37"/>
    <mergeCell ref="S37:T37"/>
    <mergeCell ref="G36:H36"/>
    <mergeCell ref="I36:J36"/>
    <mergeCell ref="O36:R36"/>
    <mergeCell ref="S36:T36"/>
    <mergeCell ref="V34:W34"/>
    <mergeCell ref="V35:X35"/>
    <mergeCell ref="V36:X36"/>
    <mergeCell ref="AD30:AF30"/>
    <mergeCell ref="AO31:AP31"/>
    <mergeCell ref="AO27:AP27"/>
    <mergeCell ref="AO29:AP29"/>
    <mergeCell ref="AO21:AP21"/>
    <mergeCell ref="C36:F36"/>
    <mergeCell ref="G32:H32"/>
    <mergeCell ref="I32:J32"/>
    <mergeCell ref="O32:R32"/>
    <mergeCell ref="S32:T32"/>
    <mergeCell ref="C35:F35"/>
    <mergeCell ref="G35:H35"/>
    <mergeCell ref="I35:J35"/>
    <mergeCell ref="O35:R35"/>
    <mergeCell ref="S35:T35"/>
    <mergeCell ref="C34:D34"/>
    <mergeCell ref="G30:H30"/>
    <mergeCell ref="I30:J30"/>
    <mergeCell ref="P30:R30"/>
    <mergeCell ref="S30:T30"/>
    <mergeCell ref="C33:F33"/>
    <mergeCell ref="G31:H31"/>
    <mergeCell ref="I31:J31"/>
    <mergeCell ref="O31:R31"/>
    <mergeCell ref="S31:T31"/>
    <mergeCell ref="C30:D30"/>
    <mergeCell ref="C29:F29"/>
    <mergeCell ref="G29:H29"/>
    <mergeCell ref="I29:J29"/>
    <mergeCell ref="O29:R29"/>
    <mergeCell ref="S29:T29"/>
    <mergeCell ref="G33:H33"/>
    <mergeCell ref="I33:J33"/>
    <mergeCell ref="O33:R33"/>
    <mergeCell ref="S33:T33"/>
    <mergeCell ref="C32:F32"/>
    <mergeCell ref="I25:J25"/>
    <mergeCell ref="O25:R25"/>
    <mergeCell ref="S25:T25"/>
    <mergeCell ref="C28:F28"/>
    <mergeCell ref="C27:F27"/>
    <mergeCell ref="G26:H26"/>
    <mergeCell ref="P26:R26"/>
    <mergeCell ref="S26:T26"/>
    <mergeCell ref="C25:F25"/>
    <mergeCell ref="G25:H25"/>
    <mergeCell ref="G27:H27"/>
    <mergeCell ref="I27:J27"/>
    <mergeCell ref="O27:R27"/>
    <mergeCell ref="S27:T27"/>
    <mergeCell ref="G28:H28"/>
    <mergeCell ref="I28:J28"/>
    <mergeCell ref="O28:R28"/>
    <mergeCell ref="S28:T28"/>
    <mergeCell ref="C31:F31"/>
    <mergeCell ref="G21:H21"/>
    <mergeCell ref="I21:J21"/>
    <mergeCell ref="K21:L21"/>
    <mergeCell ref="O21:R21"/>
    <mergeCell ref="S21:T21"/>
    <mergeCell ref="C24:F24"/>
    <mergeCell ref="G24:H24"/>
    <mergeCell ref="I24:J24"/>
    <mergeCell ref="O24:R24"/>
    <mergeCell ref="S24:T24"/>
    <mergeCell ref="C23:F23"/>
    <mergeCell ref="G23:H23"/>
    <mergeCell ref="I23:J23"/>
    <mergeCell ref="O23:R23"/>
    <mergeCell ref="S23:T23"/>
    <mergeCell ref="O14:R17"/>
    <mergeCell ref="H17:H18"/>
    <mergeCell ref="M18:N18"/>
    <mergeCell ref="O18:R20"/>
    <mergeCell ref="M19:N19"/>
    <mergeCell ref="T17:T18"/>
    <mergeCell ref="Y9:AB11"/>
    <mergeCell ref="B4:B21"/>
    <mergeCell ref="C4:D4"/>
    <mergeCell ref="G4:H4"/>
    <mergeCell ref="I4:J4"/>
    <mergeCell ref="K4:L4"/>
    <mergeCell ref="I19:J20"/>
    <mergeCell ref="C14:F17"/>
    <mergeCell ref="C19:F20"/>
    <mergeCell ref="C21:F21"/>
    <mergeCell ref="M20:N20"/>
    <mergeCell ref="O4:P4"/>
    <mergeCell ref="J12:J13"/>
    <mergeCell ref="H11:H12"/>
    <mergeCell ref="H13:H14"/>
    <mergeCell ref="O5:R7"/>
    <mergeCell ref="S4:T4"/>
    <mergeCell ref="T12:T13"/>
    <mergeCell ref="C5:F8"/>
    <mergeCell ref="G5:H7"/>
    <mergeCell ref="I5:J9"/>
    <mergeCell ref="K5:N8"/>
    <mergeCell ref="S5:T7"/>
    <mergeCell ref="K9:N11"/>
    <mergeCell ref="V37:X37"/>
    <mergeCell ref="AC4:AD4"/>
    <mergeCell ref="AG4:AH4"/>
    <mergeCell ref="AH17:AH18"/>
    <mergeCell ref="AC18:AF20"/>
    <mergeCell ref="AC21:AF21"/>
    <mergeCell ref="AG21:AH21"/>
    <mergeCell ref="AC25:AF25"/>
    <mergeCell ref="AG25:AH25"/>
    <mergeCell ref="V28:X28"/>
    <mergeCell ref="V29:X29"/>
    <mergeCell ref="V30:W30"/>
    <mergeCell ref="V31:X31"/>
    <mergeCell ref="V32:X32"/>
    <mergeCell ref="V33:X33"/>
    <mergeCell ref="V21:X21"/>
    <mergeCell ref="Y21:Z21"/>
    <mergeCell ref="V23:X23"/>
    <mergeCell ref="V24:X24"/>
    <mergeCell ref="V25:X25"/>
    <mergeCell ref="V27:X27"/>
    <mergeCell ref="AA18:AB18"/>
    <mergeCell ref="V19:X20"/>
    <mergeCell ref="AA19:AB19"/>
    <mergeCell ref="AI21:AL21"/>
    <mergeCell ref="AM21:AN21"/>
    <mergeCell ref="AC23:AF23"/>
    <mergeCell ref="AG23:AH23"/>
    <mergeCell ref="AI23:AL23"/>
    <mergeCell ref="AC24:AF24"/>
    <mergeCell ref="AG24:AH24"/>
    <mergeCell ref="AI24:AL24"/>
    <mergeCell ref="AI4:AJ4"/>
    <mergeCell ref="AM4:AN4"/>
    <mergeCell ref="AC5:AF8"/>
    <mergeCell ref="AG5:AH7"/>
    <mergeCell ref="AI5:AL9"/>
    <mergeCell ref="AM5:AN8"/>
    <mergeCell ref="AM9:AN11"/>
    <mergeCell ref="AI11:AI12"/>
    <mergeCell ref="AJ11:AL12"/>
    <mergeCell ref="AG32:AH32"/>
    <mergeCell ref="AI32:AL32"/>
    <mergeCell ref="AC28:AF28"/>
    <mergeCell ref="AG28:AH28"/>
    <mergeCell ref="AI28:AL28"/>
    <mergeCell ref="AC29:AF29"/>
    <mergeCell ref="AG29:AH29"/>
    <mergeCell ref="AI29:AL29"/>
    <mergeCell ref="AI25:AL25"/>
    <mergeCell ref="AD26:AF26"/>
    <mergeCell ref="AG26:AH26"/>
    <mergeCell ref="AC27:AF27"/>
    <mergeCell ref="AG27:AH27"/>
    <mergeCell ref="AI27:AL27"/>
    <mergeCell ref="AC13:AF17"/>
    <mergeCell ref="AH14:AH15"/>
    <mergeCell ref="O8:R8"/>
    <mergeCell ref="AC37:AF37"/>
    <mergeCell ref="AG37:AH37"/>
    <mergeCell ref="AI37:AL37"/>
    <mergeCell ref="AC35:AF35"/>
    <mergeCell ref="AG35:AH35"/>
    <mergeCell ref="AI35:AL35"/>
    <mergeCell ref="AC36:AF36"/>
    <mergeCell ref="AG36:AH36"/>
    <mergeCell ref="AI36:AL36"/>
    <mergeCell ref="AC33:AF33"/>
    <mergeCell ref="AG33:AH33"/>
    <mergeCell ref="AI33:AL33"/>
    <mergeCell ref="AD34:AF34"/>
    <mergeCell ref="AG34:AH34"/>
    <mergeCell ref="AI34:AJ34"/>
    <mergeCell ref="AG30:AH30"/>
    <mergeCell ref="AI30:AJ30"/>
    <mergeCell ref="AC31:AF31"/>
    <mergeCell ref="AG31:AH31"/>
    <mergeCell ref="AI31:AL31"/>
    <mergeCell ref="AC32:AF32"/>
  </mergeCells>
  <phoneticPr fontId="60" type="noConversion"/>
  <pageMargins left="0.25" right="0.25" top="0.75" bottom="0.75" header="0.3" footer="0.3"/>
  <pageSetup orientation="landscape" r:id="rId1"/>
  <headerFooter alignWithMargins="0">
    <oddFooter>&amp;L&amp;9&amp;F&amp;C&amp;9Página &amp;P&amp;R&amp;9Versión 17.08.05</oddFooter>
  </headerFooter>
  <colBreaks count="2" manualBreakCount="2">
    <brk id="20" max="1048575" man="1"/>
    <brk id="48" max="1048575" man="1"/>
  </colBreak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14999847407452621"/>
  </sheetPr>
  <dimension ref="B1:AV55"/>
  <sheetViews>
    <sheetView showGridLines="0" view="pageBreakPreview" zoomScale="150" zoomScaleNormal="125" zoomScaleSheetLayoutView="150" zoomScalePageLayoutView="125" workbookViewId="0">
      <selection activeCell="K51" sqref="K51"/>
    </sheetView>
  </sheetViews>
  <sheetFormatPr baseColWidth="10" defaultColWidth="9" defaultRowHeight="13" customHeight="1" x14ac:dyDescent="0.2"/>
  <cols>
    <col min="1" max="1" width="0.83203125" style="908" customWidth="1"/>
    <col min="2" max="2" width="3" style="908" customWidth="1"/>
    <col min="3" max="3" width="2.5" style="908" customWidth="1"/>
    <col min="4" max="4" width="6.83203125" style="908" customWidth="1"/>
    <col min="5" max="5" width="9" style="908" customWidth="1"/>
    <col min="6" max="6" width="1.6640625" style="908" customWidth="1"/>
    <col min="7" max="7" width="7" style="908" customWidth="1"/>
    <col min="8" max="8" width="2.1640625" style="908" bestFit="1" customWidth="1"/>
    <col min="9" max="9" width="8.33203125" style="908" customWidth="1"/>
    <col min="10" max="11" width="9.5" style="908" customWidth="1"/>
    <col min="12" max="12" width="3" style="789" customWidth="1"/>
    <col min="13" max="13" width="6.1640625" style="789" customWidth="1"/>
    <col min="14" max="14" width="2.83203125" style="789" customWidth="1"/>
    <col min="15" max="15" width="4.1640625" style="789" customWidth="1"/>
    <col min="16" max="16" width="2.1640625" style="908" bestFit="1" customWidth="1"/>
    <col min="17" max="17" width="4.1640625" style="908" customWidth="1"/>
    <col min="18" max="18" width="2.33203125" style="908" bestFit="1" customWidth="1"/>
    <col min="19" max="19" width="10" style="908" customWidth="1"/>
    <col min="20" max="20" width="2.6640625" style="908" bestFit="1" customWidth="1"/>
    <col min="21" max="21" width="13.83203125" style="908" customWidth="1"/>
    <col min="22" max="22" width="0.6640625" style="908" customWidth="1"/>
    <col min="23" max="16384" width="9" style="908"/>
  </cols>
  <sheetData>
    <row r="1" spans="2:21" ht="13" customHeight="1" x14ac:dyDescent="0.2">
      <c r="C1" s="1120" t="s">
        <v>1462</v>
      </c>
      <c r="D1" s="1044"/>
      <c r="E1" s="1044"/>
      <c r="F1" s="1044"/>
      <c r="L1" s="65"/>
      <c r="M1" s="65"/>
      <c r="N1" s="65"/>
    </row>
    <row r="2" spans="2:21" ht="13" customHeight="1" x14ac:dyDescent="0.2">
      <c r="C2" s="1044"/>
      <c r="L2" s="1411"/>
      <c r="M2" s="65"/>
      <c r="N2" s="65"/>
      <c r="O2" s="769"/>
    </row>
    <row r="3" spans="2:21" ht="13" customHeight="1" x14ac:dyDescent="0.2">
      <c r="C3" s="1452" t="s">
        <v>1318</v>
      </c>
      <c r="L3" s="1411"/>
      <c r="M3" s="65"/>
      <c r="N3" s="65"/>
      <c r="O3" s="769"/>
    </row>
    <row r="4" spans="2:21" ht="13" customHeight="1" x14ac:dyDescent="0.2">
      <c r="B4" s="2589" t="s">
        <v>1319</v>
      </c>
      <c r="C4" s="2266">
        <f>-(8.01)</f>
        <v>-8.01</v>
      </c>
      <c r="D4" s="2267"/>
      <c r="E4" s="1107"/>
      <c r="F4" s="1107"/>
      <c r="G4" s="1850"/>
      <c r="H4" s="2266">
        <f>C4-(0.01)</f>
        <v>-8.02</v>
      </c>
      <c r="I4" s="2267"/>
      <c r="J4" s="2267"/>
      <c r="K4" s="2351"/>
      <c r="L4" s="2598">
        <f>H4-0.01</f>
        <v>-8.0299999999999994</v>
      </c>
      <c r="M4" s="2599"/>
      <c r="N4" s="2599"/>
      <c r="O4" s="2600"/>
      <c r="P4" s="2266">
        <f>L4-0.01</f>
        <v>-8.0399999999999991</v>
      </c>
      <c r="Q4" s="2267"/>
      <c r="R4" s="1107"/>
      <c r="S4" s="1109"/>
      <c r="T4" s="2266">
        <f>P4-(0.01)</f>
        <v>-8.0499999999999989</v>
      </c>
      <c r="U4" s="2351"/>
    </row>
    <row r="5" spans="2:21" ht="13" customHeight="1" x14ac:dyDescent="0.2">
      <c r="B5" s="2589"/>
      <c r="C5" s="2112" t="s">
        <v>1463</v>
      </c>
      <c r="D5" s="2113"/>
      <c r="E5" s="2113"/>
      <c r="F5" s="2113"/>
      <c r="G5" s="2116"/>
      <c r="H5" s="2112" t="s">
        <v>1464</v>
      </c>
      <c r="I5" s="2113"/>
      <c r="J5" s="2113"/>
      <c r="K5" s="2116"/>
      <c r="L5" s="1967" t="s">
        <v>1465</v>
      </c>
      <c r="M5" s="1952"/>
      <c r="N5" s="1952"/>
      <c r="O5" s="2601"/>
      <c r="P5" s="2112" t="s">
        <v>1466</v>
      </c>
      <c r="Q5" s="2113"/>
      <c r="R5" s="2113"/>
      <c r="S5" s="2116"/>
      <c r="T5" s="2112" t="s">
        <v>1467</v>
      </c>
      <c r="U5" s="2116"/>
    </row>
    <row r="6" spans="2:21" ht="13" customHeight="1" x14ac:dyDescent="0.2">
      <c r="B6" s="2589"/>
      <c r="C6" s="2112"/>
      <c r="D6" s="2113"/>
      <c r="E6" s="2113"/>
      <c r="F6" s="2113"/>
      <c r="G6" s="2116"/>
      <c r="H6" s="2112"/>
      <c r="I6" s="2113"/>
      <c r="J6" s="2113"/>
      <c r="K6" s="2116"/>
      <c r="L6" s="1967"/>
      <c r="M6" s="1952"/>
      <c r="N6" s="1952"/>
      <c r="O6" s="2601"/>
      <c r="P6" s="2112"/>
      <c r="Q6" s="2113"/>
      <c r="R6" s="2113"/>
      <c r="S6" s="2116"/>
      <c r="T6" s="2112"/>
      <c r="U6" s="2116"/>
    </row>
    <row r="7" spans="2:21" ht="13" customHeight="1" x14ac:dyDescent="0.2">
      <c r="B7" s="2589"/>
      <c r="C7" s="2112"/>
      <c r="D7" s="2113"/>
      <c r="E7" s="2113"/>
      <c r="F7" s="2113"/>
      <c r="G7" s="2116"/>
      <c r="H7" s="2532" t="s">
        <v>1468</v>
      </c>
      <c r="I7" s="2597"/>
      <c r="J7" s="2597"/>
      <c r="K7" s="2533"/>
      <c r="L7" s="1967"/>
      <c r="M7" s="1952"/>
      <c r="N7" s="1952"/>
      <c r="O7" s="2601"/>
      <c r="P7" s="2112"/>
      <c r="Q7" s="2113"/>
      <c r="R7" s="2113"/>
      <c r="S7" s="2116"/>
      <c r="T7" s="2112"/>
      <c r="U7" s="2116"/>
    </row>
    <row r="8" spans="2:21" ht="13" customHeight="1" x14ac:dyDescent="0.2">
      <c r="B8" s="2589"/>
      <c r="C8" s="923">
        <v>1</v>
      </c>
      <c r="D8" s="908" t="s">
        <v>1469</v>
      </c>
      <c r="F8" s="625"/>
      <c r="G8" s="626"/>
      <c r="H8" s="923">
        <v>1</v>
      </c>
      <c r="I8" s="2113" t="s">
        <v>1470</v>
      </c>
      <c r="J8" s="2113"/>
      <c r="K8" s="2116"/>
      <c r="L8" s="1967"/>
      <c r="M8" s="1952"/>
      <c r="N8" s="1952"/>
      <c r="O8" s="2601"/>
      <c r="P8" s="923">
        <v>1</v>
      </c>
      <c r="Q8" s="908" t="s">
        <v>81</v>
      </c>
      <c r="S8" s="924"/>
      <c r="T8" s="923">
        <v>1</v>
      </c>
      <c r="U8" s="924" t="s">
        <v>1469</v>
      </c>
    </row>
    <row r="9" spans="2:21" ht="13" customHeight="1" x14ac:dyDescent="0.2">
      <c r="B9" s="2589"/>
      <c r="C9" s="923">
        <v>2</v>
      </c>
      <c r="D9" s="908" t="s">
        <v>802</v>
      </c>
      <c r="F9" s="1121"/>
      <c r="G9" s="1081"/>
      <c r="H9" s="923">
        <v>2</v>
      </c>
      <c r="I9" s="2113" t="s">
        <v>1471</v>
      </c>
      <c r="J9" s="2113"/>
      <c r="K9" s="2116"/>
      <c r="L9" s="627">
        <v>1</v>
      </c>
      <c r="M9" s="596" t="s">
        <v>1472</v>
      </c>
      <c r="N9" s="596"/>
      <c r="O9" s="596"/>
      <c r="P9" s="923">
        <v>2</v>
      </c>
      <c r="Q9" s="908" t="s">
        <v>83</v>
      </c>
      <c r="R9" s="928" t="s">
        <v>84</v>
      </c>
      <c r="S9" s="929" t="s">
        <v>1473</v>
      </c>
      <c r="T9" s="923">
        <v>2</v>
      </c>
      <c r="U9" s="924" t="s">
        <v>802</v>
      </c>
    </row>
    <row r="10" spans="2:21" ht="13" customHeight="1" x14ac:dyDescent="0.2">
      <c r="B10" s="2589"/>
      <c r="C10" s="923">
        <v>3</v>
      </c>
      <c r="D10" s="908" t="s">
        <v>489</v>
      </c>
      <c r="F10" s="1121"/>
      <c r="G10" s="1081"/>
      <c r="H10" s="923">
        <v>3</v>
      </c>
      <c r="I10" s="2113" t="s">
        <v>1474</v>
      </c>
      <c r="J10" s="2113"/>
      <c r="K10" s="2116"/>
      <c r="L10" s="627">
        <v>2</v>
      </c>
      <c r="M10" s="789" t="s">
        <v>1475</v>
      </c>
      <c r="N10" s="596"/>
      <c r="O10" s="630"/>
      <c r="P10" s="923"/>
      <c r="R10" s="928"/>
      <c r="S10" s="929"/>
      <c r="T10" s="923">
        <v>3</v>
      </c>
      <c r="U10" s="924" t="s">
        <v>489</v>
      </c>
    </row>
    <row r="11" spans="2:21" ht="13" customHeight="1" x14ac:dyDescent="0.2">
      <c r="B11" s="2589"/>
      <c r="C11" s="923">
        <v>4</v>
      </c>
      <c r="D11" s="908" t="s">
        <v>778</v>
      </c>
      <c r="F11" s="1121"/>
      <c r="G11" s="1122"/>
      <c r="H11" s="923">
        <v>4</v>
      </c>
      <c r="I11" s="2113" t="s">
        <v>1476</v>
      </c>
      <c r="J11" s="2113"/>
      <c r="K11" s="2116"/>
      <c r="L11" s="627">
        <v>3</v>
      </c>
      <c r="M11" s="1952" t="s">
        <v>1477</v>
      </c>
      <c r="N11" s="1952"/>
      <c r="O11" s="1958"/>
      <c r="P11" s="923"/>
      <c r="R11" s="928"/>
      <c r="S11" s="929"/>
      <c r="T11" s="923">
        <v>4</v>
      </c>
      <c r="U11" s="924" t="s">
        <v>778</v>
      </c>
    </row>
    <row r="12" spans="2:21" ht="13" customHeight="1" x14ac:dyDescent="0.2">
      <c r="B12" s="2589"/>
      <c r="C12" s="923"/>
      <c r="F12" s="1121"/>
      <c r="G12" s="1122"/>
      <c r="I12" s="2113"/>
      <c r="J12" s="2113"/>
      <c r="K12" s="2116"/>
      <c r="L12" s="627">
        <v>4</v>
      </c>
      <c r="M12" s="1952" t="s">
        <v>1478</v>
      </c>
      <c r="N12" s="1952"/>
      <c r="O12" s="589"/>
      <c r="P12" s="940"/>
      <c r="S12" s="924"/>
      <c r="T12" s="923"/>
      <c r="U12" s="924"/>
    </row>
    <row r="13" spans="2:21" ht="13" customHeight="1" x14ac:dyDescent="0.2">
      <c r="B13" s="2589"/>
      <c r="C13" s="923"/>
      <c r="G13" s="924"/>
      <c r="H13" s="1119">
        <v>5</v>
      </c>
      <c r="I13" s="2113" t="s">
        <v>1479</v>
      </c>
      <c r="J13" s="2113"/>
      <c r="K13" s="2116"/>
      <c r="L13" s="627"/>
      <c r="M13" s="596"/>
      <c r="N13" s="596"/>
      <c r="O13" s="630"/>
      <c r="P13" s="940"/>
      <c r="S13" s="924"/>
      <c r="T13" s="923">
        <v>5</v>
      </c>
      <c r="U13" s="924" t="s">
        <v>1480</v>
      </c>
    </row>
    <row r="14" spans="2:21" ht="13" customHeight="1" x14ac:dyDescent="0.2">
      <c r="B14" s="2589"/>
      <c r="C14" s="923">
        <v>77</v>
      </c>
      <c r="D14" s="1121" t="s">
        <v>1481</v>
      </c>
      <c r="E14" s="1121"/>
      <c r="F14" s="928" t="s">
        <v>84</v>
      </c>
      <c r="G14" s="1123">
        <f>L4</f>
        <v>-8.0299999999999994</v>
      </c>
      <c r="H14" s="1119">
        <v>6</v>
      </c>
      <c r="I14" s="2113" t="s">
        <v>1482</v>
      </c>
      <c r="J14" s="2113"/>
      <c r="K14" s="2116"/>
      <c r="L14" s="627"/>
      <c r="M14" s="596"/>
      <c r="N14" s="596"/>
      <c r="O14" s="630"/>
      <c r="P14" s="940"/>
      <c r="S14" s="924"/>
      <c r="T14" s="923">
        <v>6</v>
      </c>
      <c r="U14" s="924" t="s">
        <v>1483</v>
      </c>
    </row>
    <row r="15" spans="2:21" ht="13" customHeight="1" x14ac:dyDescent="0.2">
      <c r="B15" s="2589"/>
      <c r="C15" s="923"/>
      <c r="G15" s="924"/>
      <c r="H15" s="1119">
        <v>7</v>
      </c>
      <c r="I15" s="2113" t="s">
        <v>1484</v>
      </c>
      <c r="J15" s="2113"/>
      <c r="K15" s="2116"/>
      <c r="L15" s="627">
        <v>6</v>
      </c>
      <c r="M15" s="596" t="s">
        <v>368</v>
      </c>
      <c r="N15" s="1156"/>
      <c r="O15" s="1000"/>
      <c r="P15" s="940"/>
      <c r="S15" s="924"/>
      <c r="T15" s="923">
        <v>66</v>
      </c>
      <c r="U15" s="924" t="s">
        <v>1255</v>
      </c>
    </row>
    <row r="16" spans="2:21" ht="13" customHeight="1" x14ac:dyDescent="0.2">
      <c r="B16" s="2589"/>
      <c r="C16" s="923"/>
      <c r="G16" s="924"/>
      <c r="H16" s="908">
        <v>66</v>
      </c>
      <c r="I16" s="2113" t="s">
        <v>1485</v>
      </c>
      <c r="J16" s="2113"/>
      <c r="K16" s="2116"/>
      <c r="L16" s="901"/>
      <c r="M16" s="1952"/>
      <c r="N16" s="1952"/>
      <c r="O16" s="1077"/>
      <c r="P16" s="940"/>
      <c r="S16" s="924"/>
      <c r="T16" s="925">
        <v>7</v>
      </c>
      <c r="U16" s="628" t="s">
        <v>1486</v>
      </c>
    </row>
    <row r="17" spans="2:48" ht="13" customHeight="1" x14ac:dyDescent="0.2">
      <c r="B17" s="2589"/>
      <c r="C17" s="923"/>
      <c r="D17" s="1121"/>
      <c r="E17" s="1121"/>
      <c r="F17" s="1121"/>
      <c r="G17" s="1122"/>
      <c r="H17" s="1119"/>
      <c r="I17" s="2113"/>
      <c r="J17" s="2113"/>
      <c r="K17" s="2116"/>
      <c r="L17" s="631"/>
      <c r="M17" s="596"/>
      <c r="N17" s="596"/>
      <c r="O17" s="632"/>
      <c r="P17" s="940"/>
      <c r="S17" s="924"/>
      <c r="T17" s="923"/>
      <c r="U17" s="924"/>
    </row>
    <row r="18" spans="2:48" ht="13" customHeight="1" x14ac:dyDescent="0.2">
      <c r="B18" s="2589"/>
      <c r="C18" s="940"/>
      <c r="G18" s="924"/>
      <c r="H18" s="1119"/>
      <c r="I18" s="2113"/>
      <c r="J18" s="2113"/>
      <c r="K18" s="2116"/>
      <c r="L18" s="769"/>
      <c r="M18" s="769"/>
      <c r="N18" s="769"/>
      <c r="O18" s="769"/>
      <c r="P18" s="940"/>
      <c r="S18" s="924"/>
      <c r="T18" s="923" t="s">
        <v>1487</v>
      </c>
      <c r="U18" s="924"/>
    </row>
    <row r="19" spans="2:48" ht="13" customHeight="1" x14ac:dyDescent="0.2">
      <c r="B19" s="2589"/>
      <c r="C19" s="923"/>
      <c r="D19" s="1124"/>
      <c r="E19" s="1124"/>
      <c r="F19" s="1124"/>
      <c r="G19" s="1085"/>
      <c r="H19" s="1119"/>
      <c r="I19" s="2301"/>
      <c r="J19" s="2301"/>
      <c r="K19" s="2302"/>
      <c r="L19" s="561"/>
      <c r="M19" s="423"/>
      <c r="N19" s="423"/>
      <c r="O19" s="562"/>
      <c r="P19" s="940"/>
      <c r="S19" s="924"/>
      <c r="T19" s="940"/>
      <c r="U19" s="924"/>
    </row>
    <row r="20" spans="2:48" ht="13" customHeight="1" x14ac:dyDescent="0.2">
      <c r="B20" s="2589"/>
      <c r="C20" s="1125"/>
      <c r="D20" s="1126"/>
      <c r="E20" s="1126"/>
      <c r="F20" s="1126"/>
      <c r="G20" s="1127"/>
      <c r="L20" s="1128"/>
      <c r="M20" s="825"/>
      <c r="N20" s="825"/>
      <c r="O20" s="1129"/>
      <c r="P20" s="940"/>
      <c r="S20" s="924"/>
      <c r="T20" s="1130"/>
      <c r="U20" s="1127"/>
    </row>
    <row r="21" spans="2:48" s="1044" customFormat="1" ht="13" customHeight="1" x14ac:dyDescent="0.2">
      <c r="B21" s="2589"/>
      <c r="C21" s="2521" t="s">
        <v>390</v>
      </c>
      <c r="D21" s="2522"/>
      <c r="E21" s="1131" t="s">
        <v>643</v>
      </c>
      <c r="F21" s="2521" t="s">
        <v>644</v>
      </c>
      <c r="G21" s="2522"/>
      <c r="H21" s="2521" t="s">
        <v>390</v>
      </c>
      <c r="I21" s="2522"/>
      <c r="J21" s="1027" t="s">
        <v>643</v>
      </c>
      <c r="K21" s="1131" t="s">
        <v>644</v>
      </c>
      <c r="L21" s="2591" t="s">
        <v>266</v>
      </c>
      <c r="M21" s="2591"/>
      <c r="N21" s="2591"/>
      <c r="O21" s="2592"/>
      <c r="P21" s="2521" t="s">
        <v>266</v>
      </c>
      <c r="Q21" s="2596"/>
      <c r="R21" s="2596"/>
      <c r="S21" s="2522"/>
      <c r="T21" s="2521" t="s">
        <v>266</v>
      </c>
      <c r="U21" s="2522"/>
    </row>
    <row r="22" spans="2:48" ht="3" customHeight="1" thickBot="1" x14ac:dyDescent="0.25">
      <c r="B22" s="727"/>
      <c r="K22" s="1151"/>
      <c r="L22" s="970"/>
      <c r="M22" s="970"/>
      <c r="N22" s="970"/>
      <c r="O22" s="978"/>
    </row>
    <row r="23" spans="2:48" ht="13" customHeight="1" x14ac:dyDescent="0.2">
      <c r="B23" s="1132">
        <v>1</v>
      </c>
      <c r="C23" s="1133"/>
      <c r="D23" s="1134"/>
      <c r="E23" s="1135"/>
      <c r="F23" s="1133"/>
      <c r="G23" s="1134"/>
      <c r="H23" s="1080"/>
      <c r="I23" s="1136"/>
      <c r="J23" s="1080"/>
      <c r="K23" s="1152"/>
      <c r="L23" s="2560"/>
      <c r="M23" s="2560"/>
      <c r="N23" s="2560"/>
      <c r="O23" s="2561"/>
      <c r="P23" s="2559"/>
      <c r="Q23" s="2560"/>
      <c r="R23" s="2560"/>
      <c r="S23" s="2561"/>
      <c r="T23" s="2559"/>
      <c r="U23" s="2595"/>
    </row>
    <row r="24" spans="2:48" ht="13" customHeight="1" x14ac:dyDescent="0.2">
      <c r="B24" s="1137">
        <f>B23+1</f>
        <v>2</v>
      </c>
      <c r="C24" s="1138"/>
      <c r="D24" s="1139"/>
      <c r="E24" s="1140"/>
      <c r="F24" s="1138"/>
      <c r="G24" s="1139"/>
      <c r="H24" s="1141"/>
      <c r="I24" s="1142"/>
      <c r="J24" s="1141"/>
      <c r="K24" s="1153"/>
      <c r="L24" s="2566"/>
      <c r="M24" s="2566"/>
      <c r="N24" s="2566"/>
      <c r="O24" s="2567"/>
      <c r="P24" s="2565"/>
      <c r="Q24" s="2566"/>
      <c r="R24" s="2566"/>
      <c r="S24" s="2567"/>
      <c r="T24" s="2565"/>
      <c r="U24" s="2594"/>
    </row>
    <row r="25" spans="2:48" ht="13" customHeight="1" thickBot="1" x14ac:dyDescent="0.25">
      <c r="B25" s="1143">
        <f>B24+1</f>
        <v>3</v>
      </c>
      <c r="C25" s="1144"/>
      <c r="D25" s="1145"/>
      <c r="E25" s="1146"/>
      <c r="F25" s="1144"/>
      <c r="G25" s="1145"/>
      <c r="H25" s="1147"/>
      <c r="I25" s="1148"/>
      <c r="J25" s="1147"/>
      <c r="K25" s="1154"/>
      <c r="L25" s="2554"/>
      <c r="M25" s="2554"/>
      <c r="N25" s="2554"/>
      <c r="O25" s="2555"/>
      <c r="P25" s="2553"/>
      <c r="Q25" s="2554"/>
      <c r="R25" s="2554"/>
      <c r="S25" s="2555"/>
      <c r="T25" s="2553"/>
      <c r="U25" s="2593"/>
      <c r="AV25" s="686"/>
    </row>
    <row r="26" spans="2:48" ht="3" customHeight="1" thickBot="1" x14ac:dyDescent="0.25">
      <c r="B26" s="865"/>
      <c r="C26" s="1149"/>
      <c r="D26" s="1149"/>
      <c r="E26" s="1149"/>
      <c r="F26" s="1149"/>
      <c r="G26" s="1149"/>
      <c r="H26" s="1149"/>
      <c r="I26" s="1149"/>
      <c r="J26" s="1149"/>
      <c r="K26" s="1155"/>
      <c r="L26" s="1149"/>
      <c r="M26" s="1149"/>
      <c r="N26" s="1149"/>
      <c r="O26" s="1149"/>
      <c r="P26" s="1149"/>
      <c r="Q26" s="1149"/>
      <c r="R26" s="1149"/>
      <c r="S26" s="1149"/>
      <c r="T26" s="2571"/>
      <c r="U26" s="2571"/>
    </row>
    <row r="27" spans="2:48" ht="13" customHeight="1" x14ac:dyDescent="0.2">
      <c r="B27" s="1150">
        <f>B25+1</f>
        <v>4</v>
      </c>
      <c r="C27" s="1133"/>
      <c r="D27" s="1134"/>
      <c r="E27" s="1135"/>
      <c r="F27" s="1133"/>
      <c r="G27" s="1134"/>
      <c r="H27" s="1080"/>
      <c r="I27" s="1136"/>
      <c r="J27" s="1080"/>
      <c r="K27" s="1152"/>
      <c r="L27" s="2560"/>
      <c r="M27" s="2560"/>
      <c r="N27" s="2560"/>
      <c r="O27" s="2561"/>
      <c r="P27" s="2559"/>
      <c r="Q27" s="2560"/>
      <c r="R27" s="2560"/>
      <c r="S27" s="2561"/>
      <c r="T27" s="2559"/>
      <c r="U27" s="2595"/>
    </row>
    <row r="28" spans="2:48" ht="13" customHeight="1" x14ac:dyDescent="0.2">
      <c r="B28" s="1137">
        <f>B27+1</f>
        <v>5</v>
      </c>
      <c r="C28" s="1138"/>
      <c r="D28" s="1139"/>
      <c r="E28" s="1140"/>
      <c r="F28" s="1138"/>
      <c r="G28" s="1139"/>
      <c r="H28" s="1141"/>
      <c r="I28" s="1142"/>
      <c r="J28" s="1141"/>
      <c r="K28" s="1153"/>
      <c r="L28" s="2566"/>
      <c r="M28" s="2566"/>
      <c r="N28" s="2566"/>
      <c r="O28" s="2567"/>
      <c r="P28" s="2565"/>
      <c r="Q28" s="2566"/>
      <c r="R28" s="2566"/>
      <c r="S28" s="2567"/>
      <c r="T28" s="2565"/>
      <c r="U28" s="2594"/>
    </row>
    <row r="29" spans="2:48" ht="13" customHeight="1" thickBot="1" x14ac:dyDescent="0.25">
      <c r="B29" s="1143">
        <f>B28+1</f>
        <v>6</v>
      </c>
      <c r="C29" s="1144"/>
      <c r="D29" s="1145"/>
      <c r="E29" s="1146"/>
      <c r="F29" s="1144"/>
      <c r="G29" s="1145"/>
      <c r="H29" s="1147"/>
      <c r="I29" s="1148"/>
      <c r="J29" s="1147"/>
      <c r="K29" s="1154"/>
      <c r="L29" s="2554"/>
      <c r="M29" s="2554"/>
      <c r="N29" s="2554"/>
      <c r="O29" s="2555"/>
      <c r="P29" s="2553"/>
      <c r="Q29" s="2554"/>
      <c r="R29" s="2554"/>
      <c r="S29" s="2555"/>
      <c r="T29" s="2553"/>
      <c r="U29" s="2593"/>
    </row>
    <row r="30" spans="2:48" ht="3" customHeight="1" thickBot="1" x14ac:dyDescent="0.25">
      <c r="B30" s="865"/>
      <c r="C30" s="1149"/>
      <c r="D30" s="1149"/>
      <c r="E30" s="1149"/>
      <c r="F30" s="1149"/>
      <c r="G30" s="1149"/>
      <c r="H30" s="1149"/>
      <c r="I30" s="1149"/>
      <c r="J30" s="1149"/>
      <c r="K30" s="1155"/>
      <c r="L30" s="1149"/>
      <c r="M30" s="1149"/>
      <c r="N30" s="1149"/>
      <c r="O30" s="1149"/>
      <c r="P30" s="1149"/>
      <c r="Q30" s="1149"/>
      <c r="R30" s="1149"/>
      <c r="S30" s="1149"/>
      <c r="T30" s="2571"/>
      <c r="U30" s="2571"/>
    </row>
    <row r="31" spans="2:48" ht="13" customHeight="1" x14ac:dyDescent="0.2">
      <c r="B31" s="1132">
        <f>B29+1</f>
        <v>7</v>
      </c>
      <c r="C31" s="1133"/>
      <c r="D31" s="1134"/>
      <c r="E31" s="1135"/>
      <c r="F31" s="1133"/>
      <c r="G31" s="1134"/>
      <c r="H31" s="1080"/>
      <c r="I31" s="1136"/>
      <c r="J31" s="1080"/>
      <c r="K31" s="1152"/>
      <c r="L31" s="2560"/>
      <c r="M31" s="2560"/>
      <c r="N31" s="2560"/>
      <c r="O31" s="2561"/>
      <c r="P31" s="2559"/>
      <c r="Q31" s="2560"/>
      <c r="R31" s="2560"/>
      <c r="S31" s="2561"/>
      <c r="T31" s="2559"/>
      <c r="U31" s="2595"/>
    </row>
    <row r="32" spans="2:48" ht="13" customHeight="1" x14ac:dyDescent="0.2">
      <c r="B32" s="1137">
        <f>B31+1</f>
        <v>8</v>
      </c>
      <c r="C32" s="1138"/>
      <c r="D32" s="1139"/>
      <c r="E32" s="1140"/>
      <c r="F32" s="1138"/>
      <c r="G32" s="1139"/>
      <c r="H32" s="1141"/>
      <c r="I32" s="1142"/>
      <c r="J32" s="1141"/>
      <c r="K32" s="1153"/>
      <c r="L32" s="2566"/>
      <c r="M32" s="2566"/>
      <c r="N32" s="2566"/>
      <c r="O32" s="2567"/>
      <c r="P32" s="2565"/>
      <c r="Q32" s="2566"/>
      <c r="R32" s="2566"/>
      <c r="S32" s="2567"/>
      <c r="T32" s="2565"/>
      <c r="U32" s="2594"/>
    </row>
    <row r="33" spans="2:21" ht="13" customHeight="1" thickBot="1" x14ac:dyDescent="0.25">
      <c r="B33" s="1143">
        <f>B32+1</f>
        <v>9</v>
      </c>
      <c r="C33" s="1144"/>
      <c r="D33" s="1145"/>
      <c r="E33" s="1146"/>
      <c r="F33" s="1144"/>
      <c r="G33" s="1145"/>
      <c r="H33" s="1147"/>
      <c r="I33" s="1148"/>
      <c r="J33" s="1147"/>
      <c r="K33" s="1154"/>
      <c r="L33" s="2554"/>
      <c r="M33" s="2554"/>
      <c r="N33" s="2554"/>
      <c r="O33" s="2555"/>
      <c r="P33" s="2553"/>
      <c r="Q33" s="2554"/>
      <c r="R33" s="2554"/>
      <c r="S33" s="2555"/>
      <c r="T33" s="2553"/>
      <c r="U33" s="2593"/>
    </row>
    <row r="34" spans="2:21" ht="3" customHeight="1" thickBot="1" x14ac:dyDescent="0.25">
      <c r="B34" s="769"/>
      <c r="C34" s="1149"/>
      <c r="D34" s="1149"/>
      <c r="E34" s="1149"/>
      <c r="F34" s="1149"/>
      <c r="G34" s="1149"/>
      <c r="H34" s="1149"/>
      <c r="I34" s="1149"/>
      <c r="J34" s="1149"/>
      <c r="K34" s="1155"/>
      <c r="L34" s="1149"/>
      <c r="M34" s="1149"/>
      <c r="N34" s="1149"/>
      <c r="O34" s="1149"/>
      <c r="P34" s="1149"/>
      <c r="Q34" s="1149"/>
      <c r="R34" s="1149"/>
      <c r="S34" s="1149"/>
      <c r="T34" s="2571"/>
      <c r="U34" s="2571"/>
    </row>
    <row r="35" spans="2:21" ht="13" customHeight="1" x14ac:dyDescent="0.2">
      <c r="B35" s="1150">
        <f>B33+1</f>
        <v>10</v>
      </c>
      <c r="C35" s="1133"/>
      <c r="D35" s="1134"/>
      <c r="E35" s="1135"/>
      <c r="F35" s="1133"/>
      <c r="G35" s="1134"/>
      <c r="H35" s="1080"/>
      <c r="I35" s="1136"/>
      <c r="J35" s="1080"/>
      <c r="K35" s="1152"/>
      <c r="L35" s="2560"/>
      <c r="M35" s="2560"/>
      <c r="N35" s="2560"/>
      <c r="O35" s="2561"/>
      <c r="P35" s="2559"/>
      <c r="Q35" s="2560"/>
      <c r="R35" s="2560"/>
      <c r="S35" s="2561"/>
      <c r="T35" s="2559"/>
      <c r="U35" s="2595"/>
    </row>
    <row r="36" spans="2:21" ht="13" customHeight="1" x14ac:dyDescent="0.2">
      <c r="B36" s="1137">
        <f>B35+1</f>
        <v>11</v>
      </c>
      <c r="C36" s="1138"/>
      <c r="D36" s="1139"/>
      <c r="E36" s="1140"/>
      <c r="F36" s="1138"/>
      <c r="G36" s="1139"/>
      <c r="H36" s="1141"/>
      <c r="I36" s="1142"/>
      <c r="J36" s="1141"/>
      <c r="K36" s="1153"/>
      <c r="L36" s="2566"/>
      <c r="M36" s="2566"/>
      <c r="N36" s="2566"/>
      <c r="O36" s="2567"/>
      <c r="P36" s="2565"/>
      <c r="Q36" s="2566"/>
      <c r="R36" s="2566"/>
      <c r="S36" s="2567"/>
      <c r="T36" s="2565"/>
      <c r="U36" s="2594"/>
    </row>
    <row r="37" spans="2:21" ht="13" customHeight="1" thickBot="1" x14ac:dyDescent="0.25">
      <c r="B37" s="1143">
        <f>B36+1</f>
        <v>12</v>
      </c>
      <c r="C37" s="1144"/>
      <c r="D37" s="1145"/>
      <c r="E37" s="1146"/>
      <c r="F37" s="1144"/>
      <c r="G37" s="1145"/>
      <c r="H37" s="1147"/>
      <c r="I37" s="1148"/>
      <c r="J37" s="1147"/>
      <c r="K37" s="1154"/>
      <c r="L37" s="2554"/>
      <c r="M37" s="2554"/>
      <c r="N37" s="2554"/>
      <c r="O37" s="2555"/>
      <c r="P37" s="2553"/>
      <c r="Q37" s="2554"/>
      <c r="R37" s="2554"/>
      <c r="S37" s="2555"/>
      <c r="T37" s="2553"/>
      <c r="U37" s="2593"/>
    </row>
    <row r="38" spans="2:21" ht="13" customHeight="1" x14ac:dyDescent="0.2">
      <c r="L38" s="2213"/>
      <c r="M38" s="2213"/>
      <c r="N38" s="2213"/>
      <c r="O38" s="2213"/>
    </row>
    <row r="39" spans="2:21" ht="13" customHeight="1" x14ac:dyDescent="0.2">
      <c r="L39" s="908"/>
      <c r="M39" s="908"/>
      <c r="N39" s="908"/>
      <c r="O39" s="908"/>
    </row>
    <row r="54" s="908" customFormat="1" ht="13" customHeight="1" x14ac:dyDescent="0.2"/>
    <row r="55" s="908" customFormat="1" ht="13" customHeight="1" x14ac:dyDescent="0.2"/>
  </sheetData>
  <mergeCells count="72">
    <mergeCell ref="H4:K4"/>
    <mergeCell ref="M12:N12"/>
    <mergeCell ref="I13:K13"/>
    <mergeCell ref="I16:K16"/>
    <mergeCell ref="L38:O38"/>
    <mergeCell ref="L4:O4"/>
    <mergeCell ref="L5:O8"/>
    <mergeCell ref="M16:N16"/>
    <mergeCell ref="L23:O23"/>
    <mergeCell ref="L37:O37"/>
    <mergeCell ref="L25:O25"/>
    <mergeCell ref="P24:S24"/>
    <mergeCell ref="P25:S25"/>
    <mergeCell ref="I8:K8"/>
    <mergeCell ref="I18:K18"/>
    <mergeCell ref="I19:K19"/>
    <mergeCell ref="B4:B21"/>
    <mergeCell ref="P21:S21"/>
    <mergeCell ref="C5:G7"/>
    <mergeCell ref="C4:D4"/>
    <mergeCell ref="P4:Q4"/>
    <mergeCell ref="P5:S7"/>
    <mergeCell ref="H21:I21"/>
    <mergeCell ref="H5:K6"/>
    <mergeCell ref="M11:O11"/>
    <mergeCell ref="I15:K15"/>
    <mergeCell ref="I9:K9"/>
    <mergeCell ref="I10:K10"/>
    <mergeCell ref="I11:K12"/>
    <mergeCell ref="H7:K7"/>
    <mergeCell ref="I14:K14"/>
    <mergeCell ref="I17:K17"/>
    <mergeCell ref="T4:U4"/>
    <mergeCell ref="T28:U28"/>
    <mergeCell ref="T31:U31"/>
    <mergeCell ref="T35:U35"/>
    <mergeCell ref="T21:U21"/>
    <mergeCell ref="T23:U23"/>
    <mergeCell ref="T27:U27"/>
    <mergeCell ref="T5:U7"/>
    <mergeCell ref="T24:U24"/>
    <mergeCell ref="T25:U25"/>
    <mergeCell ref="T26:U26"/>
    <mergeCell ref="T32:U32"/>
    <mergeCell ref="P35:S35"/>
    <mergeCell ref="P27:S27"/>
    <mergeCell ref="P32:S32"/>
    <mergeCell ref="T37:U37"/>
    <mergeCell ref="P37:S37"/>
    <mergeCell ref="T30:U30"/>
    <mergeCell ref="T33:U33"/>
    <mergeCell ref="T29:U29"/>
    <mergeCell ref="T34:U34"/>
    <mergeCell ref="P36:S36"/>
    <mergeCell ref="T36:U36"/>
    <mergeCell ref="P33:S33"/>
    <mergeCell ref="C21:D21"/>
    <mergeCell ref="L35:O35"/>
    <mergeCell ref="L36:O36"/>
    <mergeCell ref="P31:S31"/>
    <mergeCell ref="P29:S29"/>
    <mergeCell ref="L32:O32"/>
    <mergeCell ref="L33:O33"/>
    <mergeCell ref="L31:O31"/>
    <mergeCell ref="L28:O28"/>
    <mergeCell ref="L29:O29"/>
    <mergeCell ref="P28:S28"/>
    <mergeCell ref="F21:G21"/>
    <mergeCell ref="L21:O21"/>
    <mergeCell ref="L27:O27"/>
    <mergeCell ref="P23:S23"/>
    <mergeCell ref="L24:O24"/>
  </mergeCells>
  <phoneticPr fontId="50" type="noConversion"/>
  <pageMargins left="0.23622047244094491" right="0.23622047244094491" top="0.74803149606299213" bottom="0.74803149606299213" header="0.31496062992125984" footer="0.31496062992125984"/>
  <pageSetup orientation="landscape" r:id="rId1"/>
  <headerFooter alignWithMargins="0">
    <oddFooter>&amp;L&amp;9&amp;F&amp;C&amp;9Página &amp;P&amp;R&amp;9Versión 17.08.05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BE36"/>
  <sheetViews>
    <sheetView showGridLines="0" topLeftCell="V1" zoomScale="150" zoomScaleNormal="150" zoomScaleSheetLayoutView="136" zoomScalePageLayoutView="150" workbookViewId="0">
      <selection activeCell="B1" sqref="B1:C65536"/>
    </sheetView>
  </sheetViews>
  <sheetFormatPr baseColWidth="10" defaultColWidth="9" defaultRowHeight="12" x14ac:dyDescent="0.15"/>
  <cols>
    <col min="1" max="1" width="3.1640625" style="135" customWidth="1"/>
    <col min="2" max="2" width="2.1640625" style="135" bestFit="1" customWidth="1"/>
    <col min="3" max="3" width="10.6640625" style="135" customWidth="1"/>
    <col min="4" max="4" width="2.1640625" style="135" bestFit="1" customWidth="1"/>
    <col min="5" max="5" width="5.1640625" style="135" customWidth="1"/>
    <col min="6" max="6" width="2" style="135" customWidth="1"/>
    <col min="7" max="7" width="4.6640625" style="135" customWidth="1"/>
    <col min="8" max="8" width="2.1640625" style="135" bestFit="1" customWidth="1"/>
    <col min="9" max="9" width="10.83203125" style="135" customWidth="1"/>
    <col min="10" max="10" width="2.1640625" style="135" bestFit="1" customWidth="1"/>
    <col min="11" max="11" width="7.6640625" style="135" customWidth="1"/>
    <col min="12" max="12" width="2.1640625" style="135" bestFit="1" customWidth="1"/>
    <col min="13" max="13" width="6.1640625" style="135" bestFit="1" customWidth="1"/>
    <col min="14" max="14" width="7.6640625" style="135" customWidth="1"/>
    <col min="15" max="15" width="2.1640625" style="135" bestFit="1" customWidth="1"/>
    <col min="16" max="16" width="5.6640625" style="135" customWidth="1"/>
    <col min="17" max="17" width="8.33203125" style="135" customWidth="1"/>
    <col min="18" max="18" width="2.1640625" style="135" bestFit="1" customWidth="1"/>
    <col min="19" max="19" width="6.1640625" style="135" bestFit="1" customWidth="1"/>
    <col min="20" max="20" width="8.5" style="135" customWidth="1"/>
    <col min="21" max="21" width="2.1640625" style="135" bestFit="1" customWidth="1"/>
    <col min="22" max="22" width="6.1640625" style="135" bestFit="1" customWidth="1"/>
    <col min="23" max="23" width="8.5" style="135" customWidth="1"/>
    <col min="24" max="24" width="3.1640625" style="135" customWidth="1"/>
    <col min="25" max="25" width="2.1640625" style="135" bestFit="1" customWidth="1"/>
    <col min="26" max="26" width="6.1640625" style="135" bestFit="1" customWidth="1"/>
    <col min="27" max="27" width="8.5" style="135" customWidth="1"/>
    <col min="28" max="28" width="2.1640625" style="135" bestFit="1" customWidth="1"/>
    <col min="29" max="29" width="6.1640625" style="135" bestFit="1" customWidth="1"/>
    <col min="30" max="30" width="8.5" style="135" customWidth="1"/>
    <col min="31" max="31" width="2.1640625" style="135" bestFit="1" customWidth="1"/>
    <col min="32" max="32" width="6.1640625" style="135" bestFit="1" customWidth="1"/>
    <col min="33" max="16384" width="9" style="135"/>
  </cols>
  <sheetData>
    <row r="1" spans="1:57" ht="15.75" customHeight="1" x14ac:dyDescent="0.2">
      <c r="A1" s="576"/>
      <c r="B1" s="159" t="s">
        <v>1488</v>
      </c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</row>
    <row r="2" spans="1:57" ht="15.75" customHeight="1" x14ac:dyDescent="0.15">
      <c r="A2" s="576"/>
      <c r="B2" s="572" t="s">
        <v>1489</v>
      </c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576"/>
      <c r="S2" s="576"/>
      <c r="T2" s="576"/>
      <c r="U2" s="576"/>
      <c r="V2" s="576"/>
      <c r="W2" s="576"/>
      <c r="X2" s="576"/>
      <c r="Y2" s="576"/>
      <c r="Z2" s="576"/>
      <c r="AA2" s="576"/>
      <c r="AB2" s="576"/>
      <c r="AC2" s="576"/>
      <c r="AD2" s="576"/>
      <c r="AE2" s="576"/>
      <c r="AF2" s="576"/>
      <c r="AG2" s="576"/>
      <c r="AH2" s="576"/>
      <c r="AI2" s="576"/>
      <c r="AJ2" s="576"/>
      <c r="AK2" s="576"/>
      <c r="AL2" s="576"/>
      <c r="AM2" s="576"/>
      <c r="AN2" s="576"/>
      <c r="AO2" s="576"/>
      <c r="AP2" s="576"/>
      <c r="AQ2" s="576"/>
      <c r="AR2" s="576"/>
      <c r="AS2" s="576"/>
      <c r="AT2" s="576"/>
      <c r="AU2" s="576"/>
      <c r="AV2" s="576"/>
      <c r="AW2" s="576"/>
      <c r="AX2" s="576"/>
      <c r="AY2" s="576"/>
      <c r="AZ2" s="576"/>
      <c r="BA2" s="576"/>
      <c r="BB2" s="576"/>
      <c r="BC2" s="576"/>
      <c r="BD2" s="576"/>
      <c r="BE2" s="576"/>
    </row>
    <row r="3" spans="1:57" ht="12.75" customHeight="1" x14ac:dyDescent="0.15">
      <c r="A3" s="2248" t="s">
        <v>287</v>
      </c>
      <c r="B3" s="2602">
        <f>-(9.01)</f>
        <v>-9.01</v>
      </c>
      <c r="C3" s="2603"/>
      <c r="D3" s="2602">
        <f>B3-(0.01)</f>
        <v>-9.02</v>
      </c>
      <c r="E3" s="2605"/>
      <c r="F3" s="2605"/>
      <c r="G3" s="1807"/>
      <c r="H3" s="2602">
        <f>D3-(0.01)</f>
        <v>-9.0299999999999994</v>
      </c>
      <c r="I3" s="2603"/>
      <c r="J3" s="2602">
        <f>H3-(0.01)</f>
        <v>-9.0399999999999991</v>
      </c>
      <c r="K3" s="2603"/>
      <c r="L3" s="2602">
        <f>J3-(0.01)</f>
        <v>-9.0499999999999989</v>
      </c>
      <c r="M3" s="2603"/>
      <c r="N3" s="1696">
        <f>L3-(0.01)</f>
        <v>-9.0599999999999987</v>
      </c>
      <c r="O3" s="2602">
        <f>N3-(0.01)</f>
        <v>-9.0699999999999985</v>
      </c>
      <c r="P3" s="2603"/>
      <c r="Q3" s="1696">
        <f>O3-(0.01)</f>
        <v>-9.0799999999999983</v>
      </c>
      <c r="R3" s="2602">
        <f>Q3-(0.01)</f>
        <v>-9.0899999999999981</v>
      </c>
      <c r="S3" s="2603"/>
      <c r="T3" s="1851">
        <f>R3-(0.01)</f>
        <v>-9.0999999999999979</v>
      </c>
      <c r="U3" s="2602">
        <f>T3-(0.01)</f>
        <v>-9.1099999999999977</v>
      </c>
      <c r="V3" s="2603"/>
      <c r="W3" s="1851">
        <f>U3-(0.01)</f>
        <v>-9.1199999999999974</v>
      </c>
      <c r="X3" s="2248" t="s">
        <v>287</v>
      </c>
      <c r="Y3" s="2602">
        <f>W3-(0.01)</f>
        <v>-9.1299999999999972</v>
      </c>
      <c r="Z3" s="2603"/>
      <c r="AA3" s="1851">
        <f>Y3-(0.01)</f>
        <v>-9.139999999999997</v>
      </c>
      <c r="AB3" s="2602">
        <f>AA3-(0.01)</f>
        <v>-9.1499999999999968</v>
      </c>
      <c r="AC3" s="2603"/>
      <c r="AD3" s="1851">
        <f>AB3-(0.01)</f>
        <v>-9.1599999999999966</v>
      </c>
      <c r="AE3" s="2602">
        <f>AD3-(0.01)</f>
        <v>-9.1699999999999964</v>
      </c>
      <c r="AF3" s="2603"/>
      <c r="AG3" s="576"/>
      <c r="AH3" s="576"/>
      <c r="AI3" s="576"/>
      <c r="AJ3" s="576"/>
      <c r="AK3" s="576"/>
      <c r="AL3" s="576"/>
      <c r="AM3" s="576"/>
      <c r="AN3" s="576"/>
      <c r="AO3" s="576"/>
      <c r="AP3" s="576"/>
      <c r="AQ3" s="576"/>
      <c r="AR3" s="576"/>
      <c r="AS3" s="576"/>
      <c r="AT3" s="576"/>
      <c r="AU3" s="576"/>
      <c r="AV3" s="576"/>
      <c r="AW3" s="576"/>
      <c r="AX3" s="576"/>
      <c r="AY3" s="576"/>
      <c r="AZ3" s="576"/>
      <c r="BA3" s="576"/>
      <c r="BB3" s="576"/>
      <c r="BC3" s="576"/>
      <c r="BD3" s="576"/>
      <c r="BE3" s="576"/>
    </row>
    <row r="4" spans="1:57" ht="12.75" customHeight="1" x14ac:dyDescent="0.15">
      <c r="A4" s="2249"/>
      <c r="B4" s="2300" t="s">
        <v>1490</v>
      </c>
      <c r="C4" s="2302"/>
      <c r="D4" s="2300" t="s">
        <v>1491</v>
      </c>
      <c r="E4" s="2301"/>
      <c r="F4" s="2301"/>
      <c r="G4" s="2302"/>
      <c r="H4" s="2300" t="s">
        <v>1492</v>
      </c>
      <c r="I4" s="2302"/>
      <c r="J4" s="2300" t="s">
        <v>1493</v>
      </c>
      <c r="K4" s="2302"/>
      <c r="L4" s="2301" t="s">
        <v>1494</v>
      </c>
      <c r="M4" s="2302"/>
      <c r="N4" s="2371" t="s">
        <v>1495</v>
      </c>
      <c r="O4" s="2300" t="s">
        <v>1496</v>
      </c>
      <c r="P4" s="2302"/>
      <c r="Q4" s="2371" t="s">
        <v>1497</v>
      </c>
      <c r="R4" s="2301" t="s">
        <v>1498</v>
      </c>
      <c r="S4" s="2302"/>
      <c r="T4" s="2371" t="s">
        <v>1499</v>
      </c>
      <c r="U4" s="2301" t="s">
        <v>1500</v>
      </c>
      <c r="V4" s="2302"/>
      <c r="W4" s="2371" t="s">
        <v>1501</v>
      </c>
      <c r="X4" s="2249"/>
      <c r="Y4" s="2301" t="s">
        <v>1502</v>
      </c>
      <c r="Z4" s="2302"/>
      <c r="AA4" s="2371" t="s">
        <v>1503</v>
      </c>
      <c r="AB4" s="2301" t="s">
        <v>1504</v>
      </c>
      <c r="AC4" s="2302"/>
      <c r="AD4" s="2371" t="s">
        <v>1505</v>
      </c>
      <c r="AE4" s="2300" t="s">
        <v>1506</v>
      </c>
      <c r="AF4" s="2302"/>
      <c r="AG4" s="576"/>
      <c r="AH4" s="576"/>
      <c r="AI4" s="576"/>
      <c r="AJ4" s="576"/>
      <c r="AK4" s="576"/>
      <c r="AL4" s="576"/>
      <c r="AM4" s="576"/>
      <c r="AN4" s="576"/>
      <c r="AO4" s="576"/>
      <c r="AP4" s="576"/>
      <c r="AQ4" s="576"/>
      <c r="AR4" s="576"/>
      <c r="AS4" s="576"/>
      <c r="AT4" s="576"/>
      <c r="AU4" s="576"/>
      <c r="AV4" s="576"/>
      <c r="AW4" s="576"/>
      <c r="AX4" s="576"/>
      <c r="AY4" s="576"/>
      <c r="AZ4" s="576"/>
      <c r="BA4" s="576"/>
      <c r="BB4" s="576"/>
      <c r="BC4" s="576"/>
      <c r="BD4" s="576"/>
      <c r="BE4" s="576"/>
    </row>
    <row r="5" spans="1:57" ht="12.75" customHeight="1" x14ac:dyDescent="0.15">
      <c r="A5" s="2249"/>
      <c r="B5" s="2300"/>
      <c r="C5" s="2302"/>
      <c r="D5" s="2300"/>
      <c r="E5" s="2301"/>
      <c r="F5" s="2301"/>
      <c r="G5" s="2302"/>
      <c r="H5" s="1724"/>
      <c r="I5" s="1311"/>
      <c r="J5" s="2300"/>
      <c r="K5" s="2302"/>
      <c r="L5" s="2301"/>
      <c r="M5" s="2302"/>
      <c r="N5" s="2371"/>
      <c r="O5" s="2300"/>
      <c r="P5" s="2302"/>
      <c r="Q5" s="2371"/>
      <c r="R5" s="2301"/>
      <c r="S5" s="2302"/>
      <c r="T5" s="2371"/>
      <c r="U5" s="2301"/>
      <c r="V5" s="2302"/>
      <c r="W5" s="2371"/>
      <c r="X5" s="2249"/>
      <c r="Y5" s="2301"/>
      <c r="Z5" s="2302"/>
      <c r="AA5" s="2371"/>
      <c r="AB5" s="2301"/>
      <c r="AC5" s="2302"/>
      <c r="AD5" s="2371"/>
      <c r="AE5" s="2300"/>
      <c r="AF5" s="2302"/>
      <c r="AG5" s="576"/>
      <c r="AH5" s="576"/>
      <c r="AI5" s="576"/>
      <c r="AJ5" s="576"/>
      <c r="AK5" s="576"/>
      <c r="AL5" s="576"/>
      <c r="AM5" s="576"/>
      <c r="AN5" s="576"/>
      <c r="AO5" s="576"/>
      <c r="AP5" s="576"/>
      <c r="AQ5" s="576"/>
      <c r="AR5" s="576"/>
      <c r="AS5" s="576"/>
      <c r="AT5" s="576"/>
      <c r="AU5" s="576"/>
      <c r="AV5" s="576"/>
      <c r="AW5" s="576"/>
      <c r="AX5" s="576"/>
      <c r="AY5" s="576"/>
      <c r="AZ5" s="576"/>
      <c r="BA5" s="576"/>
      <c r="BB5" s="576"/>
      <c r="BC5" s="576"/>
      <c r="BD5" s="576"/>
      <c r="BE5" s="576"/>
    </row>
    <row r="6" spans="1:57" ht="12.75" customHeight="1" x14ac:dyDescent="0.15">
      <c r="A6" s="2249"/>
      <c r="B6" s="2300"/>
      <c r="C6" s="2302"/>
      <c r="D6" s="2300"/>
      <c r="E6" s="2301"/>
      <c r="F6" s="2301"/>
      <c r="G6" s="2302"/>
      <c r="H6" s="1724"/>
      <c r="I6" s="1311"/>
      <c r="J6" s="2300"/>
      <c r="K6" s="2302"/>
      <c r="L6" s="2301"/>
      <c r="M6" s="2302"/>
      <c r="N6" s="2371"/>
      <c r="O6" s="2300"/>
      <c r="P6" s="2302"/>
      <c r="Q6" s="2371"/>
      <c r="R6" s="2301"/>
      <c r="S6" s="2302"/>
      <c r="T6" s="2371"/>
      <c r="U6" s="2301"/>
      <c r="V6" s="2302"/>
      <c r="W6" s="2371"/>
      <c r="X6" s="2249"/>
      <c r="Y6" s="2301"/>
      <c r="Z6" s="2302"/>
      <c r="AA6" s="2371"/>
      <c r="AB6" s="2301"/>
      <c r="AC6" s="2302"/>
      <c r="AD6" s="2371"/>
      <c r="AE6" s="2300"/>
      <c r="AF6" s="2302"/>
      <c r="AG6" s="576"/>
      <c r="AH6" s="576"/>
      <c r="AI6" s="576"/>
      <c r="AJ6" s="576"/>
      <c r="AK6" s="576"/>
      <c r="AL6" s="576"/>
      <c r="AM6" s="576"/>
      <c r="AN6" s="576"/>
      <c r="AO6" s="576"/>
      <c r="AP6" s="576"/>
      <c r="AQ6" s="576"/>
      <c r="AR6" s="576"/>
      <c r="AS6" s="576"/>
      <c r="AT6" s="576"/>
      <c r="AU6" s="576"/>
      <c r="AV6" s="576"/>
      <c r="AW6" s="576"/>
      <c r="AX6" s="576"/>
      <c r="AY6" s="576"/>
      <c r="AZ6" s="576" t="s">
        <v>1507</v>
      </c>
      <c r="BA6" s="576"/>
      <c r="BB6" s="576"/>
      <c r="BC6" s="576"/>
      <c r="BD6" s="576"/>
      <c r="BE6" s="576" t="s">
        <v>1508</v>
      </c>
    </row>
    <row r="7" spans="1:57" ht="12.75" customHeight="1" x14ac:dyDescent="0.15">
      <c r="A7" s="2249"/>
      <c r="B7" s="2300"/>
      <c r="C7" s="2302"/>
      <c r="D7" s="2300"/>
      <c r="E7" s="2301"/>
      <c r="F7" s="2301"/>
      <c r="G7" s="2302"/>
      <c r="H7" s="1724"/>
      <c r="I7" s="1311"/>
      <c r="J7" s="2300"/>
      <c r="K7" s="2302"/>
      <c r="L7" s="2301"/>
      <c r="M7" s="2302"/>
      <c r="N7" s="2371"/>
      <c r="O7" s="2300"/>
      <c r="P7" s="2302"/>
      <c r="Q7" s="2371"/>
      <c r="R7" s="2301"/>
      <c r="S7" s="2302"/>
      <c r="T7" s="2371"/>
      <c r="U7" s="2301"/>
      <c r="V7" s="2302"/>
      <c r="W7" s="2371"/>
      <c r="X7" s="2249"/>
      <c r="Y7" s="2301"/>
      <c r="Z7" s="2302"/>
      <c r="AA7" s="2371"/>
      <c r="AB7" s="2301"/>
      <c r="AC7" s="2302"/>
      <c r="AD7" s="2371"/>
      <c r="AE7" s="2300"/>
      <c r="AF7" s="2302"/>
      <c r="AG7" s="576"/>
      <c r="AH7" s="576"/>
      <c r="AI7" s="576"/>
      <c r="AJ7" s="576"/>
      <c r="AK7" s="576"/>
      <c r="AL7" s="576"/>
      <c r="AM7" s="576"/>
      <c r="AN7" s="576"/>
      <c r="AO7" s="576"/>
      <c r="AP7" s="576"/>
      <c r="AQ7" s="576"/>
      <c r="AR7" s="576"/>
      <c r="AS7" s="576"/>
      <c r="AT7" s="576"/>
      <c r="AU7" s="576"/>
      <c r="AV7" s="576"/>
      <c r="AW7" s="576"/>
      <c r="AX7" s="576"/>
      <c r="AY7" s="576"/>
      <c r="AZ7" s="576"/>
      <c r="BA7" s="576"/>
      <c r="BB7" s="576"/>
      <c r="BC7" s="576"/>
      <c r="BD7" s="576"/>
      <c r="BE7" s="576"/>
    </row>
    <row r="8" spans="1:57" ht="12.75" customHeight="1" x14ac:dyDescent="0.15">
      <c r="A8" s="2249"/>
      <c r="B8" s="2300"/>
      <c r="C8" s="2302"/>
      <c r="D8" s="1724"/>
      <c r="E8" s="576"/>
      <c r="F8" s="576"/>
      <c r="G8" s="576"/>
      <c r="H8" s="1724"/>
      <c r="I8" s="1311"/>
      <c r="J8" s="2300"/>
      <c r="K8" s="2302"/>
      <c r="L8" s="2301"/>
      <c r="M8" s="2302"/>
      <c r="N8" s="2371"/>
      <c r="O8" s="2300"/>
      <c r="P8" s="2302"/>
      <c r="Q8" s="2371"/>
      <c r="R8" s="2301"/>
      <c r="S8" s="2302"/>
      <c r="T8" s="2371"/>
      <c r="U8" s="2301"/>
      <c r="V8" s="2302"/>
      <c r="W8" s="2371"/>
      <c r="X8" s="2249"/>
      <c r="Y8" s="2301"/>
      <c r="Z8" s="2302"/>
      <c r="AA8" s="2371"/>
      <c r="AB8" s="2301"/>
      <c r="AC8" s="2302"/>
      <c r="AD8" s="2371"/>
      <c r="AE8" s="2300"/>
      <c r="AF8" s="2302"/>
      <c r="AG8" s="576"/>
      <c r="AH8" s="576"/>
      <c r="AI8" s="576"/>
      <c r="AJ8" s="576"/>
      <c r="AK8" s="576"/>
      <c r="AL8" s="576"/>
      <c r="AM8" s="576"/>
      <c r="AN8" s="576"/>
      <c r="AO8" s="576"/>
      <c r="AP8" s="576"/>
      <c r="AQ8" s="576"/>
      <c r="AR8" s="576"/>
      <c r="AS8" s="576"/>
      <c r="AT8" s="576"/>
      <c r="AU8" s="576"/>
      <c r="AV8" s="576"/>
      <c r="AW8" s="576"/>
      <c r="AX8" s="576"/>
      <c r="AY8" s="576"/>
      <c r="AZ8" s="576"/>
      <c r="BA8" s="576"/>
      <c r="BB8" s="576"/>
      <c r="BC8" s="576"/>
      <c r="BD8" s="576"/>
      <c r="BE8" s="576"/>
    </row>
    <row r="9" spans="1:57" ht="12.75" customHeight="1" x14ac:dyDescent="0.15">
      <c r="A9" s="2249"/>
      <c r="B9" s="2300"/>
      <c r="C9" s="2302"/>
      <c r="D9" s="1724"/>
      <c r="E9" s="576"/>
      <c r="F9" s="576"/>
      <c r="G9" s="576"/>
      <c r="H9" s="1852">
        <v>1</v>
      </c>
      <c r="I9" s="2301" t="s">
        <v>1509</v>
      </c>
      <c r="J9" s="2300"/>
      <c r="K9" s="2302"/>
      <c r="L9" s="2301"/>
      <c r="M9" s="2302"/>
      <c r="N9" s="2371"/>
      <c r="O9" s="2300"/>
      <c r="P9" s="2302"/>
      <c r="Q9" s="2371"/>
      <c r="R9" s="2301"/>
      <c r="S9" s="2302"/>
      <c r="T9" s="2371"/>
      <c r="U9" s="2301"/>
      <c r="V9" s="2302"/>
      <c r="W9" s="2371"/>
      <c r="X9" s="2249"/>
      <c r="Y9" s="2301"/>
      <c r="Z9" s="2302"/>
      <c r="AA9" s="2371"/>
      <c r="AB9" s="2301"/>
      <c r="AC9" s="2302"/>
      <c r="AD9" s="2371"/>
      <c r="AE9" s="2300"/>
      <c r="AF9" s="2302"/>
      <c r="AG9" s="576"/>
      <c r="AH9" s="576"/>
      <c r="AI9" s="576"/>
      <c r="AJ9" s="576"/>
      <c r="AK9" s="576"/>
      <c r="AL9" s="576"/>
      <c r="AM9" s="576"/>
      <c r="AN9" s="576"/>
      <c r="AO9" s="576"/>
      <c r="AP9" s="576"/>
      <c r="AQ9" s="576"/>
      <c r="AR9" s="576"/>
      <c r="AS9" s="576"/>
      <c r="AT9" s="576"/>
      <c r="AU9" s="576"/>
      <c r="AV9" s="576"/>
      <c r="AW9" s="576"/>
      <c r="AX9" s="576"/>
      <c r="AY9" s="576"/>
      <c r="AZ9" s="576"/>
      <c r="BA9" s="576"/>
      <c r="BB9" s="576"/>
      <c r="BC9" s="576"/>
      <c r="BD9" s="576"/>
      <c r="BE9" s="576"/>
    </row>
    <row r="10" spans="1:57" s="157" customFormat="1" ht="12.75" customHeight="1" x14ac:dyDescent="0.15">
      <c r="A10" s="2249"/>
      <c r="B10" s="2300"/>
      <c r="C10" s="2302"/>
      <c r="D10" s="1852">
        <v>1</v>
      </c>
      <c r="E10" s="363" t="s">
        <v>519</v>
      </c>
      <c r="F10" s="363"/>
      <c r="G10" s="477"/>
      <c r="H10" s="1693"/>
      <c r="I10" s="2301"/>
      <c r="J10" s="1853"/>
      <c r="K10" s="1732"/>
      <c r="L10" s="2301"/>
      <c r="M10" s="2302"/>
      <c r="N10" s="2371"/>
      <c r="O10" s="2300"/>
      <c r="P10" s="2302"/>
      <c r="Q10" s="1854"/>
      <c r="R10" s="2301"/>
      <c r="S10" s="2302"/>
      <c r="T10" s="2371"/>
      <c r="U10" s="2301"/>
      <c r="V10" s="2302"/>
      <c r="W10" s="2371"/>
      <c r="X10" s="2249"/>
      <c r="Y10" s="2301"/>
      <c r="Z10" s="2302"/>
      <c r="AA10" s="2371"/>
      <c r="AB10" s="2301"/>
      <c r="AC10" s="2302"/>
      <c r="AD10" s="2371"/>
      <c r="AE10" s="2300"/>
      <c r="AF10" s="2302"/>
      <c r="AG10" s="1693"/>
      <c r="AH10" s="1693"/>
      <c r="AI10" s="1693"/>
      <c r="AJ10" s="1693"/>
      <c r="AK10" s="1693"/>
      <c r="AL10" s="1693"/>
      <c r="AM10" s="1693"/>
      <c r="AN10" s="1693"/>
      <c r="AO10" s="1693"/>
      <c r="AP10" s="1693"/>
      <c r="AQ10" s="1693"/>
      <c r="AR10" s="1693"/>
      <c r="AS10" s="1693"/>
      <c r="AT10" s="1693"/>
      <c r="AU10" s="1693"/>
      <c r="AV10" s="1693"/>
      <c r="AW10" s="1693"/>
      <c r="AX10" s="1693"/>
      <c r="AY10" s="1693"/>
      <c r="AZ10" s="1693"/>
      <c r="BA10" s="1693"/>
      <c r="BB10" s="1693"/>
      <c r="BC10" s="1693"/>
      <c r="BD10" s="1693"/>
      <c r="BE10" s="1693"/>
    </row>
    <row r="11" spans="1:57" ht="12.75" customHeight="1" x14ac:dyDescent="0.15">
      <c r="A11" s="2249"/>
      <c r="B11" s="2300"/>
      <c r="C11" s="2302"/>
      <c r="D11" s="1855">
        <v>2</v>
      </c>
      <c r="E11" s="932" t="s">
        <v>531</v>
      </c>
      <c r="F11" s="932"/>
      <c r="G11" s="939"/>
      <c r="H11" s="1856">
        <v>2</v>
      </c>
      <c r="I11" s="2301" t="s">
        <v>1510</v>
      </c>
      <c r="J11" s="1724"/>
      <c r="K11" s="1311"/>
      <c r="L11" s="2301"/>
      <c r="M11" s="2302"/>
      <c r="N11" s="2371"/>
      <c r="O11" s="576"/>
      <c r="P11" s="576"/>
      <c r="Q11" s="1301"/>
      <c r="R11" s="576"/>
      <c r="S11" s="576"/>
      <c r="T11" s="2371"/>
      <c r="U11" s="576"/>
      <c r="V11" s="576"/>
      <c r="W11" s="2371"/>
      <c r="X11" s="2249"/>
      <c r="Y11" s="576"/>
      <c r="Z11" s="576"/>
      <c r="AA11" s="2371"/>
      <c r="AB11" s="576"/>
      <c r="AC11" s="576"/>
      <c r="AD11" s="2371"/>
      <c r="AE11" s="1724"/>
      <c r="AF11" s="1311"/>
      <c r="AG11" s="576"/>
      <c r="AH11" s="576"/>
      <c r="AI11" s="576"/>
      <c r="AJ11" s="576"/>
      <c r="AK11" s="576"/>
      <c r="AL11" s="576"/>
      <c r="AM11" s="576"/>
      <c r="AN11" s="576"/>
      <c r="AO11" s="576"/>
      <c r="AP11" s="576"/>
      <c r="AQ11" s="576"/>
      <c r="AR11" s="576"/>
      <c r="AS11" s="576"/>
      <c r="AT11" s="576"/>
      <c r="AU11" s="576"/>
      <c r="AV11" s="576"/>
      <c r="AW11" s="576"/>
      <c r="AX11" s="576"/>
      <c r="AY11" s="576"/>
      <c r="AZ11" s="576"/>
      <c r="BA11" s="576"/>
      <c r="BB11" s="576"/>
      <c r="BC11" s="576"/>
      <c r="BD11" s="576"/>
      <c r="BE11" s="576"/>
    </row>
    <row r="12" spans="1:57" ht="12.75" customHeight="1" x14ac:dyDescent="0.15">
      <c r="A12" s="2249"/>
      <c r="B12" s="1852">
        <v>1</v>
      </c>
      <c r="C12" s="363" t="s">
        <v>1511</v>
      </c>
      <c r="D12" s="1306">
        <v>98</v>
      </c>
      <c r="E12" s="576" t="s">
        <v>1512</v>
      </c>
      <c r="F12" s="1308" t="s">
        <v>84</v>
      </c>
      <c r="G12" s="1835">
        <f>J3</f>
        <v>-9.0399999999999991</v>
      </c>
      <c r="H12" s="576"/>
      <c r="I12" s="2301"/>
      <c r="J12" s="1852">
        <v>1</v>
      </c>
      <c r="K12" s="363" t="s">
        <v>519</v>
      </c>
      <c r="L12" s="1852">
        <v>1</v>
      </c>
      <c r="M12" s="363" t="s">
        <v>519</v>
      </c>
      <c r="N12" s="1301"/>
      <c r="O12" s="1713">
        <v>1</v>
      </c>
      <c r="P12" s="363" t="s">
        <v>519</v>
      </c>
      <c r="Q12" s="1724"/>
      <c r="R12" s="1852">
        <v>1</v>
      </c>
      <c r="S12" s="363" t="s">
        <v>519</v>
      </c>
      <c r="T12" s="1301"/>
      <c r="U12" s="1852">
        <v>1</v>
      </c>
      <c r="V12" s="363" t="s">
        <v>519</v>
      </c>
      <c r="W12" s="1301"/>
      <c r="X12" s="2249"/>
      <c r="Y12" s="1852">
        <v>1</v>
      </c>
      <c r="Z12" s="363" t="s">
        <v>519</v>
      </c>
      <c r="AA12" s="1301"/>
      <c r="AB12" s="1852">
        <v>1</v>
      </c>
      <c r="AC12" s="363" t="s">
        <v>519</v>
      </c>
      <c r="AD12" s="1301"/>
      <c r="AE12" s="1852">
        <v>1</v>
      </c>
      <c r="AF12" s="477" t="s">
        <v>519</v>
      </c>
      <c r="AG12" s="576"/>
      <c r="AH12" s="576"/>
      <c r="AI12" s="576"/>
      <c r="AJ12" s="576"/>
      <c r="AK12" s="576"/>
      <c r="AL12" s="576"/>
      <c r="AM12" s="576"/>
      <c r="AN12" s="576"/>
      <c r="AO12" s="576"/>
      <c r="AP12" s="576"/>
      <c r="AQ12" s="576"/>
      <c r="AR12" s="576"/>
      <c r="AS12" s="576"/>
      <c r="AT12" s="576"/>
      <c r="AU12" s="576"/>
      <c r="AV12" s="576"/>
      <c r="AW12" s="576"/>
      <c r="AX12" s="576"/>
      <c r="AY12" s="576"/>
      <c r="AZ12" s="576"/>
      <c r="BA12" s="576"/>
      <c r="BB12" s="576"/>
      <c r="BC12" s="576"/>
      <c r="BD12" s="576"/>
      <c r="BE12" s="576"/>
    </row>
    <row r="13" spans="1:57" ht="12.75" customHeight="1" x14ac:dyDescent="0.15">
      <c r="A13" s="2249"/>
      <c r="B13" s="1855">
        <v>2</v>
      </c>
      <c r="C13" s="932" t="s">
        <v>1513</v>
      </c>
      <c r="D13" s="1306"/>
      <c r="E13" s="576"/>
      <c r="F13" s="1308"/>
      <c r="G13" s="1751"/>
      <c r="H13" s="1306">
        <v>98</v>
      </c>
      <c r="I13" s="1311" t="s">
        <v>1514</v>
      </c>
      <c r="J13" s="1855">
        <v>2</v>
      </c>
      <c r="K13" s="932" t="s">
        <v>531</v>
      </c>
      <c r="L13" s="1855">
        <v>2</v>
      </c>
      <c r="M13" s="932" t="s">
        <v>531</v>
      </c>
      <c r="N13" s="1301"/>
      <c r="O13" s="1856">
        <v>2</v>
      </c>
      <c r="P13" s="932" t="s">
        <v>531</v>
      </c>
      <c r="Q13" s="1724"/>
      <c r="R13" s="1855">
        <v>2</v>
      </c>
      <c r="S13" s="932" t="s">
        <v>531</v>
      </c>
      <c r="T13" s="1301"/>
      <c r="U13" s="1855">
        <v>2</v>
      </c>
      <c r="V13" s="932" t="s">
        <v>531</v>
      </c>
      <c r="W13" s="1301"/>
      <c r="X13" s="2249"/>
      <c r="Y13" s="1855">
        <v>2</v>
      </c>
      <c r="Z13" s="932" t="s">
        <v>531</v>
      </c>
      <c r="AA13" s="1301"/>
      <c r="AB13" s="1855">
        <v>2</v>
      </c>
      <c r="AC13" s="932" t="s">
        <v>531</v>
      </c>
      <c r="AD13" s="1301"/>
      <c r="AE13" s="1855">
        <v>2</v>
      </c>
      <c r="AF13" s="939" t="s">
        <v>531</v>
      </c>
      <c r="AG13" s="576"/>
      <c r="AH13" s="576"/>
      <c r="AI13" s="576"/>
      <c r="AJ13" s="576"/>
      <c r="AK13" s="576"/>
      <c r="AL13" s="576"/>
      <c r="AM13" s="576"/>
      <c r="AN13" s="576"/>
      <c r="AO13" s="576"/>
      <c r="AP13" s="576"/>
      <c r="AQ13" s="576"/>
      <c r="AR13" s="576"/>
      <c r="AS13" s="576"/>
      <c r="AT13" s="576"/>
      <c r="AU13" s="576"/>
      <c r="AV13" s="576"/>
      <c r="AW13" s="576"/>
      <c r="AX13" s="576"/>
      <c r="AY13" s="576"/>
      <c r="AZ13" s="576"/>
      <c r="BA13" s="576"/>
      <c r="BB13" s="576"/>
      <c r="BC13" s="576"/>
      <c r="BD13" s="576"/>
      <c r="BE13" s="576"/>
    </row>
    <row r="14" spans="1:57" ht="12.75" customHeight="1" x14ac:dyDescent="0.15">
      <c r="A14" s="2249"/>
      <c r="B14" s="1306">
        <v>98</v>
      </c>
      <c r="C14" s="576" t="s">
        <v>1515</v>
      </c>
      <c r="D14" s="1306"/>
      <c r="E14" s="576"/>
      <c r="F14" s="1308"/>
      <c r="G14" s="1751"/>
      <c r="H14" s="1306"/>
      <c r="I14" s="576"/>
      <c r="J14" s="1306">
        <v>98</v>
      </c>
      <c r="K14" s="576" t="s">
        <v>1512</v>
      </c>
      <c r="L14" s="1306">
        <v>98</v>
      </c>
      <c r="M14" s="576" t="s">
        <v>1512</v>
      </c>
      <c r="N14" s="1724"/>
      <c r="O14" s="1306">
        <v>98</v>
      </c>
      <c r="P14" s="576" t="s">
        <v>1512</v>
      </c>
      <c r="Q14" s="1724"/>
      <c r="R14" s="1306">
        <v>98</v>
      </c>
      <c r="S14" s="1311" t="s">
        <v>1512</v>
      </c>
      <c r="T14" s="1301"/>
      <c r="U14" s="1306">
        <v>98</v>
      </c>
      <c r="V14" s="1311" t="s">
        <v>1512</v>
      </c>
      <c r="W14" s="1301"/>
      <c r="X14" s="2249"/>
      <c r="Y14" s="1306">
        <v>98</v>
      </c>
      <c r="Z14" s="1311" t="s">
        <v>1512</v>
      </c>
      <c r="AA14" s="1301"/>
      <c r="AB14" s="1306">
        <v>98</v>
      </c>
      <c r="AC14" s="1311" t="s">
        <v>1512</v>
      </c>
      <c r="AD14" s="1301"/>
      <c r="AE14" s="1306">
        <v>98</v>
      </c>
      <c r="AF14" s="1311" t="s">
        <v>1512</v>
      </c>
      <c r="AG14" s="576"/>
      <c r="AH14" s="576"/>
      <c r="AI14" s="576"/>
      <c r="AJ14" s="576"/>
      <c r="AK14" s="576"/>
      <c r="AL14" s="576"/>
      <c r="AM14" s="576"/>
      <c r="AN14" s="576"/>
      <c r="AO14" s="576"/>
      <c r="AP14" s="576"/>
      <c r="AQ14" s="576"/>
      <c r="AR14" s="576"/>
      <c r="AS14" s="576"/>
      <c r="AT14" s="576"/>
      <c r="AU14" s="576"/>
      <c r="AV14" s="576"/>
      <c r="AW14" s="576"/>
      <c r="AX14" s="576"/>
      <c r="AY14" s="576"/>
      <c r="AZ14" s="576"/>
      <c r="BA14" s="576"/>
      <c r="BB14" s="576"/>
      <c r="BC14" s="576"/>
      <c r="BD14" s="576"/>
      <c r="BE14" s="576"/>
    </row>
    <row r="15" spans="1:57" ht="12.75" customHeight="1" x14ac:dyDescent="0.15">
      <c r="A15" s="2249"/>
      <c r="B15" s="1306"/>
      <c r="C15" s="576"/>
      <c r="D15" s="1306"/>
      <c r="E15" s="576"/>
      <c r="F15" s="1308"/>
      <c r="G15" s="1751"/>
      <c r="H15" s="1306"/>
      <c r="I15" s="576"/>
      <c r="J15" s="1306"/>
      <c r="K15" s="576"/>
      <c r="L15" s="1306"/>
      <c r="M15" s="576"/>
      <c r="N15" s="1724"/>
      <c r="O15" s="1306"/>
      <c r="P15" s="576"/>
      <c r="Q15" s="1724"/>
      <c r="R15" s="1306"/>
      <c r="S15" s="1311"/>
      <c r="T15" s="1301"/>
      <c r="U15" s="1306"/>
      <c r="V15" s="1311"/>
      <c r="W15" s="1301"/>
      <c r="X15" s="2249"/>
      <c r="Y15" s="1306"/>
      <c r="Z15" s="1311"/>
      <c r="AA15" s="1301"/>
      <c r="AB15" s="1306"/>
      <c r="AC15" s="1311"/>
      <c r="AD15" s="1301"/>
      <c r="AE15" s="1306"/>
      <c r="AF15" s="1311"/>
      <c r="AG15" s="576"/>
      <c r="AH15" s="576"/>
      <c r="AI15" s="576"/>
      <c r="AJ15" s="576"/>
      <c r="AK15" s="576"/>
      <c r="AL15" s="576"/>
      <c r="AM15" s="576"/>
      <c r="AN15" s="576"/>
      <c r="AO15" s="576"/>
      <c r="AP15" s="576"/>
      <c r="AQ15" s="576"/>
      <c r="AR15" s="576"/>
      <c r="AS15" s="576"/>
      <c r="AT15" s="576"/>
      <c r="AU15" s="576"/>
      <c r="AV15" s="576"/>
      <c r="AW15" s="576"/>
      <c r="AX15" s="576"/>
      <c r="AY15" s="576"/>
      <c r="AZ15" s="576"/>
      <c r="BA15" s="576"/>
      <c r="BB15" s="576"/>
      <c r="BC15" s="576"/>
      <c r="BD15" s="576"/>
      <c r="BE15" s="576"/>
    </row>
    <row r="16" spans="1:57" ht="12.75" customHeight="1" x14ac:dyDescent="0.15">
      <c r="A16" s="2249"/>
      <c r="B16" s="1306"/>
      <c r="C16" s="576"/>
      <c r="D16" s="1306"/>
      <c r="E16" s="576"/>
      <c r="F16" s="1308"/>
      <c r="G16" s="1751"/>
      <c r="H16" s="1306"/>
      <c r="I16" s="576"/>
      <c r="J16" s="1306"/>
      <c r="K16" s="576"/>
      <c r="L16" s="1306"/>
      <c r="M16" s="576"/>
      <c r="N16" s="1724"/>
      <c r="O16" s="1306"/>
      <c r="P16" s="576"/>
      <c r="Q16" s="1724"/>
      <c r="R16" s="1306"/>
      <c r="S16" s="576"/>
      <c r="T16" s="1301"/>
      <c r="U16" s="1306"/>
      <c r="V16" s="576"/>
      <c r="W16" s="1301"/>
      <c r="X16" s="2249"/>
      <c r="Y16" s="1306"/>
      <c r="Z16" s="576"/>
      <c r="AA16" s="1301"/>
      <c r="AB16" s="1306"/>
      <c r="AC16" s="576"/>
      <c r="AD16" s="1301"/>
      <c r="AE16" s="1306"/>
      <c r="AF16" s="1311"/>
      <c r="AG16" s="576"/>
      <c r="AH16" s="576"/>
      <c r="AI16" s="576"/>
      <c r="AJ16" s="576"/>
      <c r="AK16" s="576"/>
      <c r="AL16" s="576"/>
      <c r="AM16" s="576"/>
      <c r="AN16" s="576"/>
      <c r="AO16" s="576"/>
      <c r="AP16" s="576"/>
      <c r="AQ16" s="576"/>
      <c r="AR16" s="576"/>
      <c r="AS16" s="576"/>
      <c r="AT16" s="576"/>
      <c r="AU16" s="576"/>
      <c r="AV16" s="576"/>
      <c r="AW16" s="576"/>
      <c r="AX16" s="576"/>
      <c r="AY16" s="576"/>
      <c r="AZ16" s="576"/>
      <c r="BA16" s="576"/>
      <c r="BB16" s="576"/>
      <c r="BC16" s="576"/>
      <c r="BD16" s="576"/>
      <c r="BE16" s="576"/>
    </row>
    <row r="17" spans="1:32" ht="12.75" customHeight="1" x14ac:dyDescent="0.15">
      <c r="A17" s="2249"/>
      <c r="B17" s="1306"/>
      <c r="C17" s="576"/>
      <c r="D17" s="1306"/>
      <c r="E17" s="576"/>
      <c r="F17" s="1308"/>
      <c r="G17" s="1751"/>
      <c r="H17" s="1306"/>
      <c r="I17" s="576"/>
      <c r="J17" s="1306"/>
      <c r="K17" s="576"/>
      <c r="L17" s="1306"/>
      <c r="M17" s="576"/>
      <c r="N17" s="1724"/>
      <c r="O17" s="1306"/>
      <c r="P17" s="576"/>
      <c r="Q17" s="1724"/>
      <c r="R17" s="1306"/>
      <c r="S17" s="576"/>
      <c r="T17" s="1301"/>
      <c r="U17" s="1306"/>
      <c r="V17" s="576"/>
      <c r="W17" s="1301"/>
      <c r="X17" s="2249"/>
      <c r="Y17" s="1306"/>
      <c r="Z17" s="576"/>
      <c r="AA17" s="1301"/>
      <c r="AB17" s="1306"/>
      <c r="AC17" s="576"/>
      <c r="AD17" s="1301"/>
      <c r="AE17" s="1306"/>
      <c r="AF17" s="1311"/>
    </row>
    <row r="18" spans="1:32" ht="12.75" customHeight="1" x14ac:dyDescent="0.15">
      <c r="A18" s="2249"/>
      <c r="B18" s="1306"/>
      <c r="C18" s="576"/>
      <c r="D18" s="1306"/>
      <c r="E18" s="576"/>
      <c r="F18" s="1308"/>
      <c r="G18" s="1751"/>
      <c r="H18" s="1306"/>
      <c r="I18" s="576"/>
      <c r="J18" s="1306"/>
      <c r="K18" s="576"/>
      <c r="L18" s="1306"/>
      <c r="M18" s="576"/>
      <c r="N18" s="1724"/>
      <c r="O18" s="1306"/>
      <c r="P18" s="576"/>
      <c r="Q18" s="1724"/>
      <c r="R18" s="1306"/>
      <c r="S18" s="576"/>
      <c r="T18" s="1301"/>
      <c r="U18" s="1306"/>
      <c r="V18" s="576"/>
      <c r="W18" s="1301"/>
      <c r="X18" s="2249"/>
      <c r="Y18" s="1306"/>
      <c r="Z18" s="576"/>
      <c r="AA18" s="1301"/>
      <c r="AB18" s="1306"/>
      <c r="AC18" s="576"/>
      <c r="AD18" s="1301"/>
      <c r="AE18" s="1306"/>
      <c r="AF18" s="1311"/>
    </row>
    <row r="19" spans="1:32" ht="12.75" customHeight="1" x14ac:dyDescent="0.15">
      <c r="A19" s="2249"/>
      <c r="B19" s="1312"/>
      <c r="C19" s="1313"/>
      <c r="D19" s="1857"/>
      <c r="E19" s="1858"/>
      <c r="F19" s="1858"/>
      <c r="G19" s="1779"/>
      <c r="H19" s="1312"/>
      <c r="I19" s="1779"/>
      <c r="J19" s="1312"/>
      <c r="K19" s="1779"/>
      <c r="L19" s="1312"/>
      <c r="M19" s="1779"/>
      <c r="N19" s="1312"/>
      <c r="O19" s="1312"/>
      <c r="P19" s="1779"/>
      <c r="Q19" s="1312"/>
      <c r="R19" s="1312"/>
      <c r="S19" s="1779"/>
      <c r="T19" s="1859"/>
      <c r="U19" s="1312"/>
      <c r="V19" s="1779"/>
      <c r="W19" s="1859"/>
      <c r="X19" s="2249"/>
      <c r="Y19" s="1312"/>
      <c r="Z19" s="1779"/>
      <c r="AA19" s="1859"/>
      <c r="AB19" s="1312"/>
      <c r="AC19" s="1779"/>
      <c r="AD19" s="1859"/>
      <c r="AE19" s="1312"/>
      <c r="AF19" s="1779"/>
    </row>
    <row r="20" spans="1:32" s="156" customFormat="1" ht="12.75" customHeight="1" x14ac:dyDescent="0.15">
      <c r="A20" s="2250"/>
      <c r="B20" s="2445" t="s">
        <v>266</v>
      </c>
      <c r="C20" s="2604"/>
      <c r="D20" s="2445" t="s">
        <v>266</v>
      </c>
      <c r="E20" s="2604"/>
      <c r="F20" s="2604"/>
      <c r="G20" s="2446"/>
      <c r="H20" s="2445" t="s">
        <v>266</v>
      </c>
      <c r="I20" s="2446"/>
      <c r="J20" s="2445" t="s">
        <v>266</v>
      </c>
      <c r="K20" s="2446"/>
      <c r="L20" s="2445" t="s">
        <v>266</v>
      </c>
      <c r="M20" s="2446"/>
      <c r="N20" s="1860" t="s">
        <v>454</v>
      </c>
      <c r="O20" s="2445" t="s">
        <v>266</v>
      </c>
      <c r="P20" s="2446"/>
      <c r="Q20" s="1860" t="s">
        <v>454</v>
      </c>
      <c r="R20" s="2445" t="s">
        <v>266</v>
      </c>
      <c r="S20" s="2446"/>
      <c r="T20" s="1861" t="s">
        <v>454</v>
      </c>
      <c r="U20" s="2445" t="s">
        <v>266</v>
      </c>
      <c r="V20" s="2446"/>
      <c r="W20" s="1861" t="s">
        <v>454</v>
      </c>
      <c r="X20" s="2250"/>
      <c r="Y20" s="2445" t="s">
        <v>266</v>
      </c>
      <c r="Z20" s="2446"/>
      <c r="AA20" s="1861" t="s">
        <v>454</v>
      </c>
      <c r="AB20" s="2445" t="s">
        <v>266</v>
      </c>
      <c r="AC20" s="2446"/>
      <c r="AD20" s="1861" t="s">
        <v>454</v>
      </c>
      <c r="AE20" s="2445" t="s">
        <v>266</v>
      </c>
      <c r="AF20" s="2446"/>
    </row>
    <row r="21" spans="1:32" ht="3" customHeight="1" thickBot="1" x14ac:dyDescent="0.2">
      <c r="A21" s="158"/>
      <c r="B21" s="623"/>
      <c r="C21" s="623"/>
      <c r="D21" s="623"/>
      <c r="E21" s="623"/>
      <c r="F21" s="623"/>
      <c r="G21" s="623"/>
      <c r="H21" s="623"/>
      <c r="I21" s="623"/>
      <c r="J21" s="623"/>
      <c r="K21" s="623"/>
      <c r="L21" s="623"/>
      <c r="M21" s="623"/>
      <c r="N21" s="623"/>
      <c r="O21" s="623"/>
      <c r="P21" s="623"/>
      <c r="Q21" s="623"/>
      <c r="R21" s="623"/>
      <c r="S21" s="623"/>
      <c r="T21" s="623"/>
      <c r="U21" s="623"/>
      <c r="V21" s="623"/>
      <c r="W21" s="623"/>
      <c r="X21" s="158"/>
      <c r="Y21" s="623"/>
      <c r="Z21" s="623"/>
      <c r="AA21" s="623"/>
      <c r="AB21" s="623"/>
      <c r="AC21" s="623"/>
      <c r="AD21" s="623"/>
      <c r="AE21" s="623"/>
      <c r="AF21" s="623"/>
    </row>
    <row r="22" spans="1:32" ht="14" x14ac:dyDescent="0.15">
      <c r="A22" s="366">
        <v>1</v>
      </c>
      <c r="B22" s="1862"/>
      <c r="C22" s="1793"/>
      <c r="D22" s="1792"/>
      <c r="E22" s="1793"/>
      <c r="F22" s="1793"/>
      <c r="G22" s="1793"/>
      <c r="H22" s="1792"/>
      <c r="I22" s="1793"/>
      <c r="J22" s="1792"/>
      <c r="K22" s="1793"/>
      <c r="L22" s="1792"/>
      <c r="M22" s="1793"/>
      <c r="N22" s="1792"/>
      <c r="O22" s="1792"/>
      <c r="P22" s="1793"/>
      <c r="Q22" s="1792"/>
      <c r="R22" s="1792"/>
      <c r="S22" s="1793"/>
      <c r="T22" s="1791"/>
      <c r="U22" s="1793"/>
      <c r="V22" s="1793"/>
      <c r="W22" s="1791"/>
      <c r="X22" s="366">
        <v>1</v>
      </c>
      <c r="Y22" s="1793"/>
      <c r="Z22" s="1793"/>
      <c r="AA22" s="1791"/>
      <c r="AB22" s="1793"/>
      <c r="AC22" s="1793"/>
      <c r="AD22" s="1863"/>
      <c r="AE22" s="1862"/>
      <c r="AF22" s="1799"/>
    </row>
    <row r="23" spans="1:32" ht="14" x14ac:dyDescent="0.15">
      <c r="A23" s="1685">
        <f>A22+1</f>
        <v>2</v>
      </c>
      <c r="B23" s="1826"/>
      <c r="C23" s="623"/>
      <c r="D23" s="1110"/>
      <c r="E23" s="623"/>
      <c r="F23" s="623"/>
      <c r="G23" s="623"/>
      <c r="H23" s="1110"/>
      <c r="I23" s="623"/>
      <c r="J23" s="1110"/>
      <c r="K23" s="623"/>
      <c r="L23" s="1110"/>
      <c r="M23" s="623"/>
      <c r="N23" s="1110"/>
      <c r="O23" s="1110"/>
      <c r="P23" s="623"/>
      <c r="Q23" s="1110"/>
      <c r="R23" s="1110"/>
      <c r="S23" s="623"/>
      <c r="T23" s="1158"/>
      <c r="U23" s="623"/>
      <c r="V23" s="623"/>
      <c r="W23" s="1158"/>
      <c r="X23" s="1685">
        <f>X22+1</f>
        <v>2</v>
      </c>
      <c r="Y23" s="623"/>
      <c r="Z23" s="623"/>
      <c r="AA23" s="1158"/>
      <c r="AB23" s="623"/>
      <c r="AC23" s="623"/>
      <c r="AD23" s="1864"/>
      <c r="AE23" s="1826"/>
      <c r="AF23" s="1327"/>
    </row>
    <row r="24" spans="1:32" ht="15" thickBot="1" x14ac:dyDescent="0.2">
      <c r="A24" s="367">
        <f>A23+1</f>
        <v>3</v>
      </c>
      <c r="B24" s="1865"/>
      <c r="C24" s="1788"/>
      <c r="D24" s="1816"/>
      <c r="E24" s="1788"/>
      <c r="F24" s="1788"/>
      <c r="G24" s="1788"/>
      <c r="H24" s="1816"/>
      <c r="I24" s="1788"/>
      <c r="J24" s="1816"/>
      <c r="K24" s="1788"/>
      <c r="L24" s="1816"/>
      <c r="M24" s="1788"/>
      <c r="N24" s="1816"/>
      <c r="O24" s="1816"/>
      <c r="P24" s="1788"/>
      <c r="Q24" s="1816"/>
      <c r="R24" s="1816"/>
      <c r="S24" s="1788"/>
      <c r="T24" s="1815"/>
      <c r="U24" s="1788"/>
      <c r="V24" s="1788"/>
      <c r="W24" s="1815"/>
      <c r="X24" s="367">
        <f>X23+1</f>
        <v>3</v>
      </c>
      <c r="Y24" s="1788"/>
      <c r="Z24" s="1788"/>
      <c r="AA24" s="1815"/>
      <c r="AB24" s="1788"/>
      <c r="AC24" s="1788"/>
      <c r="AD24" s="1866"/>
      <c r="AE24" s="1865"/>
      <c r="AF24" s="1818"/>
    </row>
    <row r="25" spans="1:32" ht="3.75" customHeight="1" thickBot="1" x14ac:dyDescent="0.2">
      <c r="A25" s="8"/>
      <c r="B25" s="623"/>
      <c r="C25" s="623"/>
      <c r="D25" s="623"/>
      <c r="E25" s="623"/>
      <c r="F25" s="623"/>
      <c r="G25" s="623"/>
      <c r="H25" s="623"/>
      <c r="I25" s="623"/>
      <c r="J25" s="623"/>
      <c r="K25" s="623"/>
      <c r="L25" s="623"/>
      <c r="M25" s="623"/>
      <c r="N25" s="623"/>
      <c r="O25" s="623"/>
      <c r="P25" s="623"/>
      <c r="Q25" s="623"/>
      <c r="R25" s="623"/>
      <c r="S25" s="623"/>
      <c r="T25" s="1111"/>
      <c r="U25" s="623"/>
      <c r="V25" s="623"/>
      <c r="W25" s="1111"/>
      <c r="X25" s="8"/>
      <c r="Y25" s="623"/>
      <c r="Z25" s="623"/>
      <c r="AA25" s="1111"/>
      <c r="AB25" s="623"/>
      <c r="AC25" s="623"/>
      <c r="AD25" s="623"/>
      <c r="AE25" s="623"/>
      <c r="AF25" s="623"/>
    </row>
    <row r="26" spans="1:32" ht="14" x14ac:dyDescent="0.15">
      <c r="A26" s="368">
        <f>A24+1</f>
        <v>4</v>
      </c>
      <c r="B26" s="1862"/>
      <c r="C26" s="1793"/>
      <c r="D26" s="1792"/>
      <c r="E26" s="1793"/>
      <c r="F26" s="1793"/>
      <c r="G26" s="1793"/>
      <c r="H26" s="1792"/>
      <c r="I26" s="1793"/>
      <c r="J26" s="1792"/>
      <c r="K26" s="1793"/>
      <c r="L26" s="1792"/>
      <c r="M26" s="1793"/>
      <c r="N26" s="1792"/>
      <c r="O26" s="1792"/>
      <c r="P26" s="1793"/>
      <c r="Q26" s="1792"/>
      <c r="R26" s="1792"/>
      <c r="S26" s="1793"/>
      <c r="T26" s="1791"/>
      <c r="U26" s="1793"/>
      <c r="V26" s="1793"/>
      <c r="W26" s="1791"/>
      <c r="X26" s="368">
        <f>X24+1</f>
        <v>4</v>
      </c>
      <c r="Y26" s="1793"/>
      <c r="Z26" s="1793"/>
      <c r="AA26" s="1791"/>
      <c r="AB26" s="1793"/>
      <c r="AC26" s="1793"/>
      <c r="AD26" s="1863"/>
      <c r="AE26" s="1862"/>
      <c r="AF26" s="1799"/>
    </row>
    <row r="27" spans="1:32" ht="14" x14ac:dyDescent="0.15">
      <c r="A27" s="1685">
        <f>A26+1</f>
        <v>5</v>
      </c>
      <c r="B27" s="1826"/>
      <c r="C27" s="623"/>
      <c r="D27" s="1110"/>
      <c r="E27" s="623"/>
      <c r="F27" s="623"/>
      <c r="G27" s="623"/>
      <c r="H27" s="1110"/>
      <c r="I27" s="623"/>
      <c r="J27" s="1110"/>
      <c r="K27" s="623"/>
      <c r="L27" s="1110"/>
      <c r="M27" s="623"/>
      <c r="N27" s="1110"/>
      <c r="O27" s="1110"/>
      <c r="P27" s="623"/>
      <c r="Q27" s="1110"/>
      <c r="R27" s="1110"/>
      <c r="S27" s="623"/>
      <c r="T27" s="1158"/>
      <c r="U27" s="623"/>
      <c r="V27" s="623"/>
      <c r="W27" s="1158"/>
      <c r="X27" s="1685">
        <f>X26+1</f>
        <v>5</v>
      </c>
      <c r="Y27" s="623"/>
      <c r="Z27" s="623"/>
      <c r="AA27" s="1158"/>
      <c r="AB27" s="623"/>
      <c r="AC27" s="623"/>
      <c r="AD27" s="1864"/>
      <c r="AE27" s="1826"/>
      <c r="AF27" s="1327"/>
    </row>
    <row r="28" spans="1:32" ht="15" thickBot="1" x14ac:dyDescent="0.2">
      <c r="A28" s="367">
        <f>A27+1</f>
        <v>6</v>
      </c>
      <c r="B28" s="1865"/>
      <c r="C28" s="1788"/>
      <c r="D28" s="1816"/>
      <c r="E28" s="1788"/>
      <c r="F28" s="1788"/>
      <c r="G28" s="1788"/>
      <c r="H28" s="1816"/>
      <c r="I28" s="1788"/>
      <c r="J28" s="1816"/>
      <c r="K28" s="1788"/>
      <c r="L28" s="1816"/>
      <c r="M28" s="1788"/>
      <c r="N28" s="1816"/>
      <c r="O28" s="1816"/>
      <c r="P28" s="1788"/>
      <c r="Q28" s="1816"/>
      <c r="R28" s="1816"/>
      <c r="S28" s="1788"/>
      <c r="T28" s="1815"/>
      <c r="U28" s="1788"/>
      <c r="V28" s="1788"/>
      <c r="W28" s="1815"/>
      <c r="X28" s="367">
        <f>X27+1</f>
        <v>6</v>
      </c>
      <c r="Y28" s="1788"/>
      <c r="Z28" s="1788"/>
      <c r="AA28" s="1815"/>
      <c r="AB28" s="1788"/>
      <c r="AC28" s="1788"/>
      <c r="AD28" s="1866"/>
      <c r="AE28" s="1865"/>
      <c r="AF28" s="1818"/>
    </row>
    <row r="29" spans="1:32" ht="3.75" customHeight="1" thickBot="1" x14ac:dyDescent="0.2">
      <c r="A29" s="8"/>
      <c r="B29" s="623"/>
      <c r="C29" s="623"/>
      <c r="D29" s="623"/>
      <c r="E29" s="623"/>
      <c r="F29" s="623"/>
      <c r="G29" s="623"/>
      <c r="H29" s="623"/>
      <c r="I29" s="623"/>
      <c r="J29" s="623"/>
      <c r="K29" s="623"/>
      <c r="L29" s="623"/>
      <c r="M29" s="623"/>
      <c r="N29" s="623"/>
      <c r="O29" s="623"/>
      <c r="P29" s="623"/>
      <c r="Q29" s="623"/>
      <c r="R29" s="623"/>
      <c r="S29" s="623"/>
      <c r="T29" s="1111"/>
      <c r="U29" s="623"/>
      <c r="V29" s="623"/>
      <c r="W29" s="1111"/>
      <c r="X29" s="8"/>
      <c r="Y29" s="623"/>
      <c r="Z29" s="623"/>
      <c r="AA29" s="1111"/>
      <c r="AB29" s="623"/>
      <c r="AC29" s="623"/>
      <c r="AD29" s="623"/>
      <c r="AE29" s="623"/>
      <c r="AF29" s="623"/>
    </row>
    <row r="30" spans="1:32" ht="14" x14ac:dyDescent="0.15">
      <c r="A30" s="366">
        <f>A28+1</f>
        <v>7</v>
      </c>
      <c r="B30" s="1862"/>
      <c r="C30" s="1793"/>
      <c r="D30" s="1792"/>
      <c r="E30" s="1793"/>
      <c r="F30" s="1793"/>
      <c r="G30" s="1793"/>
      <c r="H30" s="1792"/>
      <c r="I30" s="1793"/>
      <c r="J30" s="1792"/>
      <c r="K30" s="1793"/>
      <c r="L30" s="1792"/>
      <c r="M30" s="1793"/>
      <c r="N30" s="1792"/>
      <c r="O30" s="1792"/>
      <c r="P30" s="1793"/>
      <c r="Q30" s="1792"/>
      <c r="R30" s="1792"/>
      <c r="S30" s="1793"/>
      <c r="T30" s="1791"/>
      <c r="U30" s="1793"/>
      <c r="V30" s="1793"/>
      <c r="W30" s="1791"/>
      <c r="X30" s="366">
        <f>X28+1</f>
        <v>7</v>
      </c>
      <c r="Y30" s="1793"/>
      <c r="Z30" s="1793"/>
      <c r="AA30" s="1791"/>
      <c r="AB30" s="1793"/>
      <c r="AC30" s="1793"/>
      <c r="AD30" s="1863"/>
      <c r="AE30" s="1862"/>
      <c r="AF30" s="1799"/>
    </row>
    <row r="31" spans="1:32" ht="14" x14ac:dyDescent="0.15">
      <c r="A31" s="1685">
        <f>A30+1</f>
        <v>8</v>
      </c>
      <c r="B31" s="1826"/>
      <c r="C31" s="623"/>
      <c r="D31" s="1110"/>
      <c r="E31" s="623"/>
      <c r="F31" s="623"/>
      <c r="G31" s="623"/>
      <c r="H31" s="1110"/>
      <c r="I31" s="623"/>
      <c r="J31" s="1110"/>
      <c r="K31" s="623"/>
      <c r="L31" s="1110"/>
      <c r="M31" s="623"/>
      <c r="N31" s="1110"/>
      <c r="O31" s="1110"/>
      <c r="P31" s="623"/>
      <c r="Q31" s="1110"/>
      <c r="R31" s="1110"/>
      <c r="S31" s="623"/>
      <c r="T31" s="1158"/>
      <c r="U31" s="623"/>
      <c r="V31" s="623"/>
      <c r="W31" s="1158"/>
      <c r="X31" s="1685">
        <f>X30+1</f>
        <v>8</v>
      </c>
      <c r="Y31" s="623"/>
      <c r="Z31" s="623"/>
      <c r="AA31" s="1158"/>
      <c r="AB31" s="623"/>
      <c r="AC31" s="623"/>
      <c r="AD31" s="1864"/>
      <c r="AE31" s="1826"/>
      <c r="AF31" s="1327"/>
    </row>
    <row r="32" spans="1:32" ht="15" thickBot="1" x14ac:dyDescent="0.2">
      <c r="A32" s="367">
        <f>A31+1</f>
        <v>9</v>
      </c>
      <c r="B32" s="1865"/>
      <c r="C32" s="1788"/>
      <c r="D32" s="1816"/>
      <c r="E32" s="1788"/>
      <c r="F32" s="1788"/>
      <c r="G32" s="1788"/>
      <c r="H32" s="1816"/>
      <c r="I32" s="1788"/>
      <c r="J32" s="1816"/>
      <c r="K32" s="1788"/>
      <c r="L32" s="1816"/>
      <c r="M32" s="1788"/>
      <c r="N32" s="1816"/>
      <c r="O32" s="1816"/>
      <c r="P32" s="1788"/>
      <c r="Q32" s="1816"/>
      <c r="R32" s="1816"/>
      <c r="S32" s="1788"/>
      <c r="T32" s="1815"/>
      <c r="U32" s="1788"/>
      <c r="V32" s="1788"/>
      <c r="W32" s="1815"/>
      <c r="X32" s="367">
        <f>X31+1</f>
        <v>9</v>
      </c>
      <c r="Y32" s="1788"/>
      <c r="Z32" s="1788"/>
      <c r="AA32" s="1815"/>
      <c r="AB32" s="1788"/>
      <c r="AC32" s="1788"/>
      <c r="AD32" s="1866"/>
      <c r="AE32" s="1865"/>
      <c r="AF32" s="1818"/>
    </row>
    <row r="33" spans="1:32" ht="3.75" customHeight="1" thickBot="1" x14ac:dyDescent="0.2">
      <c r="A33" s="8"/>
      <c r="B33" s="623"/>
      <c r="C33" s="623"/>
      <c r="D33" s="623"/>
      <c r="E33" s="623"/>
      <c r="F33" s="623"/>
      <c r="G33" s="623"/>
      <c r="H33" s="623"/>
      <c r="I33" s="623"/>
      <c r="J33" s="623"/>
      <c r="K33" s="623"/>
      <c r="L33" s="623"/>
      <c r="M33" s="623"/>
      <c r="N33" s="623"/>
      <c r="O33" s="623"/>
      <c r="P33" s="623"/>
      <c r="Q33" s="623"/>
      <c r="R33" s="623"/>
      <c r="S33" s="623"/>
      <c r="T33" s="1111"/>
      <c r="U33" s="623"/>
      <c r="V33" s="623"/>
      <c r="W33" s="1111"/>
      <c r="X33" s="8"/>
      <c r="Y33" s="623"/>
      <c r="Z33" s="623"/>
      <c r="AA33" s="1111"/>
      <c r="AB33" s="623"/>
      <c r="AC33" s="623"/>
      <c r="AD33" s="623"/>
      <c r="AE33" s="623"/>
      <c r="AF33" s="623"/>
    </row>
    <row r="34" spans="1:32" ht="14" x14ac:dyDescent="0.15">
      <c r="A34" s="368">
        <f>A32+1</f>
        <v>10</v>
      </c>
      <c r="B34" s="1862"/>
      <c r="C34" s="1793"/>
      <c r="D34" s="1792"/>
      <c r="E34" s="1793"/>
      <c r="F34" s="1793"/>
      <c r="G34" s="1793"/>
      <c r="H34" s="1792"/>
      <c r="I34" s="1793"/>
      <c r="J34" s="1792"/>
      <c r="K34" s="1793"/>
      <c r="L34" s="1792"/>
      <c r="M34" s="1793"/>
      <c r="N34" s="1792"/>
      <c r="O34" s="1792"/>
      <c r="P34" s="1793"/>
      <c r="Q34" s="1792"/>
      <c r="R34" s="1792"/>
      <c r="S34" s="1793"/>
      <c r="T34" s="1791"/>
      <c r="U34" s="1793"/>
      <c r="V34" s="1793"/>
      <c r="W34" s="1791"/>
      <c r="X34" s="368">
        <f>X32+1</f>
        <v>10</v>
      </c>
      <c r="Y34" s="1793"/>
      <c r="Z34" s="1793"/>
      <c r="AA34" s="1791"/>
      <c r="AB34" s="1793"/>
      <c r="AC34" s="1793"/>
      <c r="AD34" s="1863"/>
      <c r="AE34" s="1862"/>
      <c r="AF34" s="1799"/>
    </row>
    <row r="35" spans="1:32" ht="14" x14ac:dyDescent="0.15">
      <c r="A35" s="1685">
        <f>A34+1</f>
        <v>11</v>
      </c>
      <c r="B35" s="1826"/>
      <c r="C35" s="623"/>
      <c r="D35" s="1110"/>
      <c r="E35" s="623"/>
      <c r="F35" s="623"/>
      <c r="G35" s="623"/>
      <c r="H35" s="1110"/>
      <c r="I35" s="623"/>
      <c r="J35" s="1110"/>
      <c r="K35" s="623"/>
      <c r="L35" s="1110"/>
      <c r="M35" s="623"/>
      <c r="N35" s="1110"/>
      <c r="O35" s="1110"/>
      <c r="P35" s="623"/>
      <c r="Q35" s="1110"/>
      <c r="R35" s="1110"/>
      <c r="S35" s="623"/>
      <c r="T35" s="1158"/>
      <c r="U35" s="623"/>
      <c r="V35" s="623"/>
      <c r="W35" s="1158"/>
      <c r="X35" s="1685">
        <f>X34+1</f>
        <v>11</v>
      </c>
      <c r="Y35" s="623"/>
      <c r="Z35" s="623"/>
      <c r="AA35" s="1158"/>
      <c r="AB35" s="623"/>
      <c r="AC35" s="623"/>
      <c r="AD35" s="1864"/>
      <c r="AE35" s="1826"/>
      <c r="AF35" s="1327"/>
    </row>
    <row r="36" spans="1:32" ht="15" thickBot="1" x14ac:dyDescent="0.2">
      <c r="A36" s="367">
        <f>A35+1</f>
        <v>12</v>
      </c>
      <c r="B36" s="1865"/>
      <c r="C36" s="1788"/>
      <c r="D36" s="1816"/>
      <c r="E36" s="1788"/>
      <c r="F36" s="1788"/>
      <c r="G36" s="1788"/>
      <c r="H36" s="1816"/>
      <c r="I36" s="1788"/>
      <c r="J36" s="1816"/>
      <c r="K36" s="1788"/>
      <c r="L36" s="1816"/>
      <c r="M36" s="1788"/>
      <c r="N36" s="1816"/>
      <c r="O36" s="1816"/>
      <c r="P36" s="1788"/>
      <c r="Q36" s="1816"/>
      <c r="R36" s="1816"/>
      <c r="S36" s="1788"/>
      <c r="T36" s="1815"/>
      <c r="U36" s="1788"/>
      <c r="V36" s="1788"/>
      <c r="W36" s="1815"/>
      <c r="X36" s="367">
        <f>X35+1</f>
        <v>12</v>
      </c>
      <c r="Y36" s="1788"/>
      <c r="Z36" s="1788"/>
      <c r="AA36" s="1815"/>
      <c r="AB36" s="1788"/>
      <c r="AC36" s="1788"/>
      <c r="AD36" s="1866"/>
      <c r="AE36" s="1865"/>
      <c r="AF36" s="1818"/>
    </row>
  </sheetData>
  <mergeCells count="43">
    <mergeCell ref="AE3:AF3"/>
    <mergeCell ref="AE4:AF10"/>
    <mergeCell ref="AE20:AF20"/>
    <mergeCell ref="D20:G20"/>
    <mergeCell ref="A3:A20"/>
    <mergeCell ref="L20:M20"/>
    <mergeCell ref="O20:P20"/>
    <mergeCell ref="D3:F3"/>
    <mergeCell ref="J4:K9"/>
    <mergeCell ref="B3:C3"/>
    <mergeCell ref="X3:X20"/>
    <mergeCell ref="H3:I3"/>
    <mergeCell ref="T4:T11"/>
    <mergeCell ref="B20:C20"/>
    <mergeCell ref="H20:I20"/>
    <mergeCell ref="J20:K20"/>
    <mergeCell ref="B4:C11"/>
    <mergeCell ref="I11:I12"/>
    <mergeCell ref="I9:I10"/>
    <mergeCell ref="R4:S10"/>
    <mergeCell ref="L4:M11"/>
    <mergeCell ref="D4:G7"/>
    <mergeCell ref="U3:V3"/>
    <mergeCell ref="U4:V10"/>
    <mergeCell ref="R20:S20"/>
    <mergeCell ref="H4:I4"/>
    <mergeCell ref="W4:W11"/>
    <mergeCell ref="U20:V20"/>
    <mergeCell ref="J3:K3"/>
    <mergeCell ref="N4:N11"/>
    <mergeCell ref="O4:P10"/>
    <mergeCell ref="Q4:Q9"/>
    <mergeCell ref="L3:M3"/>
    <mergeCell ref="O3:P3"/>
    <mergeCell ref="R3:S3"/>
    <mergeCell ref="AA4:AA11"/>
    <mergeCell ref="Y20:Z20"/>
    <mergeCell ref="AB3:AC3"/>
    <mergeCell ref="AB4:AC10"/>
    <mergeCell ref="AD4:AD11"/>
    <mergeCell ref="AB20:AC20"/>
    <mergeCell ref="Y3:Z3"/>
    <mergeCell ref="Y4:Z10"/>
  </mergeCells>
  <phoneticPr fontId="50" type="noConversion"/>
  <pageMargins left="0.25" right="0.25" top="0.75" bottom="0.75" header="0.3" footer="0.3"/>
  <pageSetup paperSize="119" orientation="landscape"/>
  <headerFooter alignWithMargins="0"/>
  <colBreaks count="1" manualBreakCount="1">
    <brk id="23" max="1048575" man="1"/>
  </colBreak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4:D4"/>
  <sheetViews>
    <sheetView zoomScale="70" zoomScaleNormal="70" zoomScalePageLayoutView="70" workbookViewId="0">
      <selection activeCell="AM27" sqref="AM27:AN30"/>
    </sheetView>
  </sheetViews>
  <sheetFormatPr baseColWidth="10" defaultColWidth="9" defaultRowHeight="16" x14ac:dyDescent="0.2"/>
  <cols>
    <col min="1" max="1" width="11" style="6" customWidth="1"/>
    <col min="2" max="2" width="19.33203125" style="6" bestFit="1" customWidth="1"/>
    <col min="3" max="16384" width="9" style="6"/>
  </cols>
  <sheetData>
    <row r="4" spans="2:4" ht="26" x14ac:dyDescent="0.3">
      <c r="B4" s="7" t="s">
        <v>35</v>
      </c>
      <c r="C4" s="7" t="s">
        <v>36</v>
      </c>
      <c r="D4" s="7"/>
    </row>
  </sheetData>
  <pageMargins left="0.7" right="0.7" top="0.75" bottom="0.75" header="0.3" footer="0.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W56"/>
  <sheetViews>
    <sheetView topLeftCell="C1" zoomScale="110" zoomScaleNormal="110" zoomScaleSheetLayoutView="90" zoomScalePageLayoutView="110" workbookViewId="0">
      <selection activeCell="S22" sqref="S22"/>
    </sheetView>
  </sheetViews>
  <sheetFormatPr baseColWidth="10" defaultColWidth="9" defaultRowHeight="11" x14ac:dyDescent="0.15"/>
  <cols>
    <col min="1" max="1" width="2.83203125" style="83" customWidth="1"/>
    <col min="2" max="2" width="5.33203125" style="83" bestFit="1" customWidth="1"/>
    <col min="3" max="3" width="35.1640625" style="83" customWidth="1"/>
    <col min="4" max="4" width="2.1640625" style="83" customWidth="1"/>
    <col min="5" max="5" width="5.33203125" style="119" bestFit="1" customWidth="1"/>
    <col min="6" max="6" width="23.1640625" style="83" customWidth="1"/>
    <col min="7" max="7" width="11" style="83" customWidth="1"/>
    <col min="8" max="8" width="7.5" style="83" customWidth="1"/>
    <col min="9" max="10" width="2.1640625" style="83" customWidth="1"/>
    <col min="11" max="11" width="5.33203125" style="84" bestFit="1" customWidth="1"/>
    <col min="12" max="12" width="15" style="83" customWidth="1"/>
    <col min="13" max="13" width="6" style="83" customWidth="1"/>
    <col min="14" max="14" width="7.1640625" style="83" customWidth="1"/>
    <col min="15" max="15" width="6.33203125" style="83" customWidth="1"/>
    <col min="16" max="16" width="2" style="83" customWidth="1"/>
    <col min="17" max="17" width="2.1640625" style="83" customWidth="1"/>
    <col min="18" max="18" width="4.6640625" style="83" bestFit="1" customWidth="1"/>
    <col min="19" max="19" width="10.1640625" style="83" customWidth="1"/>
    <col min="20" max="20" width="11" style="83" customWidth="1"/>
    <col min="21" max="21" width="10" style="83" customWidth="1"/>
    <col min="22" max="22" width="7.83203125" style="83" customWidth="1"/>
    <col min="23" max="23" width="2.5" style="83" customWidth="1"/>
    <col min="24" max="16384" width="9" style="83"/>
  </cols>
  <sheetData>
    <row r="1" spans="1:23" x14ac:dyDescent="0.15">
      <c r="A1" s="1867" t="s">
        <v>22</v>
      </c>
      <c r="B1" s="1867"/>
      <c r="C1" s="1868"/>
      <c r="D1" s="1868"/>
      <c r="F1" s="1868"/>
      <c r="G1" s="1868"/>
      <c r="H1" s="1868"/>
      <c r="I1" s="1868"/>
      <c r="J1" s="1868"/>
      <c r="L1" s="1868"/>
      <c r="M1" s="1868"/>
      <c r="N1" s="1868"/>
      <c r="O1" s="1868"/>
      <c r="P1" s="1868"/>
      <c r="Q1" s="1868"/>
      <c r="R1" s="1868"/>
      <c r="S1" s="1868"/>
      <c r="T1" s="1868"/>
      <c r="U1" s="1868"/>
      <c r="V1" s="1868"/>
      <c r="W1" s="1868"/>
    </row>
    <row r="2" spans="1:23" x14ac:dyDescent="0.15">
      <c r="A2" s="1867" t="s">
        <v>1516</v>
      </c>
      <c r="B2" s="1867"/>
      <c r="C2" s="1868"/>
      <c r="D2" s="1868"/>
      <c r="F2" s="1868"/>
      <c r="G2" s="1868"/>
      <c r="H2" s="1868"/>
      <c r="I2" s="1868"/>
      <c r="J2" s="1868"/>
      <c r="L2" s="1868"/>
      <c r="M2" s="1868"/>
      <c r="N2" s="1868"/>
      <c r="O2" s="1868"/>
      <c r="P2" s="1868"/>
      <c r="Q2" s="1868"/>
      <c r="R2" s="1868"/>
      <c r="S2" s="1868"/>
      <c r="T2" s="1868"/>
      <c r="U2" s="1868"/>
      <c r="V2" s="1868"/>
      <c r="W2" s="1868"/>
    </row>
    <row r="3" spans="1:23" ht="12" thickBot="1" x14ac:dyDescent="0.2">
      <c r="A3" s="1868"/>
      <c r="B3" s="1868"/>
      <c r="C3" s="1868"/>
      <c r="D3" s="1868"/>
      <c r="F3" s="1868"/>
      <c r="G3" s="1868"/>
      <c r="H3" s="1868"/>
      <c r="I3" s="1868"/>
      <c r="J3" s="1868"/>
      <c r="L3" s="1868"/>
      <c r="M3" s="1868"/>
      <c r="N3" s="1868"/>
      <c r="O3" s="1868"/>
      <c r="P3" s="1868"/>
      <c r="Q3" s="1868"/>
      <c r="R3" s="1868"/>
      <c r="S3" s="1868"/>
      <c r="T3" s="1868"/>
      <c r="U3" s="1868"/>
      <c r="V3" s="1868"/>
      <c r="W3" s="1868"/>
    </row>
    <row r="4" spans="1:23" x14ac:dyDescent="0.15">
      <c r="A4" s="1868"/>
      <c r="B4" s="1869"/>
      <c r="C4" s="1870"/>
      <c r="D4" s="1868"/>
      <c r="E4" s="120"/>
      <c r="F4" s="1871"/>
      <c r="G4" s="1871"/>
      <c r="H4" s="1871"/>
      <c r="I4" s="1870"/>
      <c r="J4" s="1868"/>
      <c r="K4" s="87"/>
      <c r="L4" s="1871"/>
      <c r="M4" s="1871"/>
      <c r="N4" s="1871"/>
      <c r="O4" s="1871"/>
      <c r="P4" s="1870"/>
      <c r="Q4" s="1868"/>
      <c r="R4" s="87"/>
      <c r="S4" s="1871"/>
      <c r="T4" s="1871"/>
      <c r="U4" s="1871"/>
      <c r="V4" s="1871"/>
      <c r="W4" s="1870"/>
    </row>
    <row r="5" spans="1:23" ht="12" thickBot="1" x14ac:dyDescent="0.2">
      <c r="A5" s="1868"/>
      <c r="B5" s="118">
        <f>' 9. INMUNIZACIÓN Y SUPLEMENTOS'!T3+1</f>
        <v>-8.0999999999999979</v>
      </c>
      <c r="C5" s="1872" t="s">
        <v>1517</v>
      </c>
      <c r="D5" s="1868"/>
      <c r="E5" s="118">
        <f>B49+1</f>
        <v>1.9000000000000021</v>
      </c>
      <c r="F5" s="1868" t="s">
        <v>1518</v>
      </c>
      <c r="G5" s="1868"/>
      <c r="H5" s="1868"/>
      <c r="I5" s="1872"/>
      <c r="J5" s="1868"/>
      <c r="K5" s="118">
        <f>E47+1</f>
        <v>7.9000000000000021</v>
      </c>
      <c r="L5" s="1868" t="s">
        <v>1519</v>
      </c>
      <c r="M5" s="1868"/>
      <c r="N5" s="1868"/>
      <c r="O5" s="1868"/>
      <c r="P5" s="1872"/>
      <c r="Q5" s="1868"/>
      <c r="R5" s="118">
        <f>K22+1</f>
        <v>10.900000000000002</v>
      </c>
      <c r="S5" s="1868" t="s">
        <v>1520</v>
      </c>
      <c r="T5" s="1868"/>
      <c r="U5" s="1868"/>
      <c r="V5" s="1868"/>
      <c r="W5" s="1872"/>
    </row>
    <row r="6" spans="1:23" ht="12" thickBot="1" x14ac:dyDescent="0.2">
      <c r="A6" s="1868"/>
      <c r="B6" s="1873"/>
      <c r="C6" s="1874" t="s">
        <v>1521</v>
      </c>
      <c r="D6" s="1868"/>
      <c r="E6" s="121"/>
      <c r="F6" s="1868" t="s">
        <v>1522</v>
      </c>
      <c r="G6" s="1868"/>
      <c r="H6" s="1875"/>
      <c r="I6" s="1872"/>
      <c r="J6" s="1868"/>
      <c r="K6" s="86"/>
      <c r="L6" s="1868" t="s">
        <v>1523</v>
      </c>
      <c r="M6" s="1868"/>
      <c r="N6" s="1868"/>
      <c r="O6" s="1868"/>
      <c r="P6" s="1872"/>
      <c r="Q6" s="1868"/>
      <c r="R6" s="86"/>
      <c r="S6" s="1868" t="s">
        <v>1524</v>
      </c>
      <c r="T6" s="1868"/>
      <c r="U6" s="1868"/>
      <c r="V6" s="1868"/>
      <c r="W6" s="1872"/>
    </row>
    <row r="7" spans="1:23" ht="12" thickBot="1" x14ac:dyDescent="0.2">
      <c r="A7" s="1868"/>
      <c r="B7" s="1873"/>
      <c r="C7" s="1872"/>
      <c r="D7" s="1868"/>
      <c r="E7" s="121"/>
      <c r="F7" s="1868" t="s">
        <v>1525</v>
      </c>
      <c r="G7" s="1868"/>
      <c r="H7" s="1875"/>
      <c r="I7" s="1872"/>
      <c r="J7" s="1868"/>
      <c r="K7" s="86"/>
      <c r="L7" s="1868" t="s">
        <v>1526</v>
      </c>
      <c r="M7" s="1868"/>
      <c r="N7" s="1868"/>
      <c r="O7" s="1868"/>
      <c r="P7" s="1872"/>
      <c r="Q7" s="1868"/>
      <c r="R7" s="86"/>
      <c r="S7" s="1868" t="s">
        <v>1527</v>
      </c>
      <c r="T7" s="1868"/>
      <c r="U7" s="1868"/>
      <c r="V7" s="1875"/>
      <c r="W7" s="1872"/>
    </row>
    <row r="8" spans="1:23" ht="12" thickBot="1" x14ac:dyDescent="0.2">
      <c r="A8" s="1868"/>
      <c r="B8" s="1876"/>
      <c r="C8" s="1877"/>
      <c r="D8" s="1868"/>
      <c r="E8" s="122"/>
      <c r="F8" s="1878"/>
      <c r="G8" s="1878"/>
      <c r="H8" s="1878"/>
      <c r="I8" s="1877"/>
      <c r="J8" s="1868"/>
      <c r="K8" s="86"/>
      <c r="L8" s="1868" t="s">
        <v>1528</v>
      </c>
      <c r="M8" s="1868"/>
      <c r="N8" s="1868"/>
      <c r="O8" s="1868"/>
      <c r="P8" s="1872"/>
      <c r="Q8" s="1868"/>
      <c r="R8" s="86"/>
      <c r="S8" s="1868" t="s">
        <v>1529</v>
      </c>
      <c r="T8" s="1868"/>
      <c r="U8" s="1868"/>
      <c r="V8" s="1875"/>
      <c r="W8" s="1872"/>
    </row>
    <row r="9" spans="1:23" ht="12" thickBot="1" x14ac:dyDescent="0.2">
      <c r="A9" s="1868"/>
      <c r="B9" s="1868"/>
      <c r="C9" s="1868"/>
      <c r="D9" s="1868"/>
      <c r="F9" s="1868"/>
      <c r="G9" s="1868"/>
      <c r="H9" s="1868"/>
      <c r="I9" s="1868"/>
      <c r="J9" s="1868"/>
      <c r="K9" s="86"/>
      <c r="L9" s="1868" t="s">
        <v>1530</v>
      </c>
      <c r="M9" s="1868"/>
      <c r="N9" s="1868"/>
      <c r="O9" s="1868"/>
      <c r="P9" s="1872"/>
      <c r="Q9" s="1868"/>
      <c r="R9" s="86"/>
      <c r="S9" s="1868" t="s">
        <v>1531</v>
      </c>
      <c r="T9" s="1868"/>
      <c r="U9" s="1868"/>
      <c r="V9" s="1875"/>
      <c r="W9" s="1872"/>
    </row>
    <row r="10" spans="1:23" x14ac:dyDescent="0.15">
      <c r="A10" s="1868"/>
      <c r="B10" s="1869"/>
      <c r="C10" s="1870"/>
      <c r="D10" s="1868"/>
      <c r="E10" s="120"/>
      <c r="F10" s="1871"/>
      <c r="G10" s="1871"/>
      <c r="H10" s="1871"/>
      <c r="I10" s="1870"/>
      <c r="J10" s="1868"/>
      <c r="K10" s="86"/>
      <c r="L10" s="1868" t="s">
        <v>1532</v>
      </c>
      <c r="M10" s="1868"/>
      <c r="N10" s="1868"/>
      <c r="O10" s="1868"/>
      <c r="P10" s="1872"/>
      <c r="Q10" s="1868"/>
      <c r="R10" s="86"/>
      <c r="S10" s="1868" t="s">
        <v>1533</v>
      </c>
      <c r="T10" s="1868" t="s">
        <v>1534</v>
      </c>
      <c r="U10" s="1868" t="s">
        <v>1534</v>
      </c>
      <c r="V10" s="1868" t="s">
        <v>1534</v>
      </c>
      <c r="W10" s="1872"/>
    </row>
    <row r="11" spans="1:23" ht="12" thickBot="1" x14ac:dyDescent="0.2">
      <c r="A11" s="1868"/>
      <c r="B11" s="118">
        <f>B5+1</f>
        <v>-7.0999999999999979</v>
      </c>
      <c r="C11" s="1872" t="s">
        <v>1535</v>
      </c>
      <c r="D11" s="1868"/>
      <c r="E11" s="118">
        <f>E5+1</f>
        <v>2.9000000000000021</v>
      </c>
      <c r="F11" s="1868" t="s">
        <v>1536</v>
      </c>
      <c r="G11" s="1868"/>
      <c r="H11" s="1868"/>
      <c r="I11" s="1872"/>
      <c r="J11" s="1868"/>
      <c r="K11" s="85"/>
      <c r="L11" s="1878"/>
      <c r="M11" s="1878"/>
      <c r="N11" s="1878"/>
      <c r="O11" s="1878"/>
      <c r="P11" s="1877"/>
      <c r="Q11" s="1868"/>
      <c r="R11" s="85"/>
      <c r="S11" s="1878"/>
      <c r="T11" s="1878"/>
      <c r="U11" s="1878"/>
      <c r="V11" s="1878"/>
      <c r="W11" s="1877"/>
    </row>
    <row r="12" spans="1:23" ht="12" thickBot="1" x14ac:dyDescent="0.2">
      <c r="A12" s="1868"/>
      <c r="B12" s="1876"/>
      <c r="C12" s="1877"/>
      <c r="D12" s="1868"/>
      <c r="E12" s="121"/>
      <c r="F12" s="1868" t="s">
        <v>1537</v>
      </c>
      <c r="G12" s="1868"/>
      <c r="H12" s="1868"/>
      <c r="I12" s="1872"/>
      <c r="J12" s="1868"/>
      <c r="L12" s="1868"/>
      <c r="M12" s="1868"/>
      <c r="N12" s="1868"/>
      <c r="O12" s="1868"/>
      <c r="P12" s="1868"/>
      <c r="Q12" s="1868"/>
      <c r="R12" s="84"/>
      <c r="S12" s="1868"/>
      <c r="T12" s="1868"/>
      <c r="U12" s="1868"/>
      <c r="V12" s="1868"/>
      <c r="W12" s="1868"/>
    </row>
    <row r="13" spans="1:23" ht="12" thickBot="1" x14ac:dyDescent="0.2">
      <c r="A13" s="1868"/>
      <c r="B13" s="1868"/>
      <c r="C13" s="1868"/>
      <c r="D13" s="1868"/>
      <c r="E13" s="121"/>
      <c r="F13" s="1868"/>
      <c r="G13" s="1868"/>
      <c r="H13" s="1868"/>
      <c r="I13" s="1872"/>
      <c r="J13" s="1868"/>
      <c r="K13" s="87"/>
      <c r="L13" s="1871"/>
      <c r="M13" s="1871"/>
      <c r="N13" s="1871"/>
      <c r="O13" s="1871"/>
      <c r="P13" s="1870"/>
      <c r="Q13" s="1868"/>
      <c r="R13" s="87"/>
      <c r="S13" s="1871"/>
      <c r="T13" s="1871"/>
      <c r="U13" s="1871"/>
      <c r="V13" s="1871"/>
      <c r="W13" s="1870"/>
    </row>
    <row r="14" spans="1:23" x14ac:dyDescent="0.15">
      <c r="A14" s="1868"/>
      <c r="B14" s="1869"/>
      <c r="C14" s="1870"/>
      <c r="D14" s="1868"/>
      <c r="E14" s="121"/>
      <c r="F14" s="2606" t="s">
        <v>1538</v>
      </c>
      <c r="G14" s="2606"/>
      <c r="H14" s="2606"/>
      <c r="I14" s="2607"/>
      <c r="J14" s="1868"/>
      <c r="K14" s="118">
        <f>K5+1</f>
        <v>8.9000000000000021</v>
      </c>
      <c r="L14" s="1868" t="s">
        <v>1539</v>
      </c>
      <c r="M14" s="1868"/>
      <c r="N14" s="1868"/>
      <c r="O14" s="1868"/>
      <c r="P14" s="1872"/>
      <c r="Q14" s="1868"/>
      <c r="R14" s="118">
        <f>R5+1</f>
        <v>11.900000000000002</v>
      </c>
      <c r="S14" s="1868" t="s">
        <v>1540</v>
      </c>
      <c r="T14" s="1868"/>
      <c r="U14" s="1868"/>
      <c r="V14" s="1868"/>
      <c r="W14" s="1872"/>
    </row>
    <row r="15" spans="1:23" x14ac:dyDescent="0.15">
      <c r="A15" s="1868"/>
      <c r="B15" s="118">
        <f>B11+1</f>
        <v>-6.0999999999999979</v>
      </c>
      <c r="C15" s="1872" t="s">
        <v>1541</v>
      </c>
      <c r="D15" s="1868"/>
      <c r="E15" s="121"/>
      <c r="F15" s="2608" t="s">
        <v>1521</v>
      </c>
      <c r="G15" s="2608"/>
      <c r="H15" s="2608"/>
      <c r="I15" s="2609"/>
      <c r="J15" s="1868"/>
      <c r="K15" s="86"/>
      <c r="L15" s="1868" t="s">
        <v>1542</v>
      </c>
      <c r="M15" s="1868"/>
      <c r="N15" s="1868"/>
      <c r="O15" s="1868"/>
      <c r="P15" s="1872"/>
      <c r="Q15" s="1868"/>
      <c r="R15" s="86"/>
      <c r="S15" s="1868" t="s">
        <v>1543</v>
      </c>
      <c r="T15" s="1868"/>
      <c r="U15" s="1868"/>
      <c r="V15" s="1868"/>
      <c r="W15" s="1872"/>
    </row>
    <row r="16" spans="1:23" ht="12" thickBot="1" x14ac:dyDescent="0.2">
      <c r="A16" s="1868"/>
      <c r="B16" s="1876"/>
      <c r="C16" s="1877"/>
      <c r="D16" s="1868"/>
      <c r="E16" s="122"/>
      <c r="F16" s="1878"/>
      <c r="G16" s="1878"/>
      <c r="H16" s="1878"/>
      <c r="I16" s="1877"/>
      <c r="J16" s="1868"/>
      <c r="K16" s="86"/>
      <c r="L16" s="1868"/>
      <c r="M16" s="1868"/>
      <c r="N16" s="1868"/>
      <c r="O16" s="1868"/>
      <c r="P16" s="1872"/>
      <c r="Q16" s="1868"/>
      <c r="R16" s="86"/>
      <c r="S16" s="1868" t="s">
        <v>1544</v>
      </c>
      <c r="T16" s="1868"/>
      <c r="U16" s="1868"/>
      <c r="V16" s="1868"/>
      <c r="W16" s="1872"/>
    </row>
    <row r="17" spans="2:23" ht="12" thickBot="1" x14ac:dyDescent="0.2">
      <c r="B17" s="1868"/>
      <c r="C17" s="1868"/>
      <c r="D17" s="1868"/>
      <c r="F17" s="1868"/>
      <c r="G17" s="1868"/>
      <c r="H17" s="1868"/>
      <c r="I17" s="1868"/>
      <c r="J17" s="1868"/>
      <c r="K17" s="86"/>
      <c r="L17" s="1868" t="s">
        <v>926</v>
      </c>
      <c r="M17" s="1868"/>
      <c r="N17" s="1868"/>
      <c r="O17" s="1875"/>
      <c r="P17" s="1872"/>
      <c r="Q17" s="1868"/>
      <c r="R17" s="86"/>
      <c r="S17" s="1868" t="s">
        <v>1545</v>
      </c>
      <c r="T17" s="1868"/>
      <c r="U17" s="1868"/>
      <c r="V17" s="1868"/>
      <c r="W17" s="1872"/>
    </row>
    <row r="18" spans="2:23" ht="12" thickBot="1" x14ac:dyDescent="0.2">
      <c r="B18" s="1869"/>
      <c r="C18" s="1870"/>
      <c r="D18" s="1868"/>
      <c r="E18" s="120"/>
      <c r="F18" s="1871"/>
      <c r="G18" s="1871"/>
      <c r="H18" s="1871"/>
      <c r="I18" s="1870"/>
      <c r="J18" s="1868"/>
      <c r="K18" s="86"/>
      <c r="L18" s="1868" t="s">
        <v>930</v>
      </c>
      <c r="M18" s="1868"/>
      <c r="N18" s="1868"/>
      <c r="O18" s="1875"/>
      <c r="P18" s="1872"/>
      <c r="Q18" s="1868"/>
      <c r="R18" s="85"/>
      <c r="S18" s="1878"/>
      <c r="T18" s="1878"/>
      <c r="U18" s="1878"/>
      <c r="V18" s="1878"/>
      <c r="W18" s="1877"/>
    </row>
    <row r="19" spans="2:23" ht="12" thickBot="1" x14ac:dyDescent="0.2">
      <c r="B19" s="118">
        <f>B15+1</f>
        <v>-5.0999999999999979</v>
      </c>
      <c r="C19" s="1872" t="s">
        <v>1546</v>
      </c>
      <c r="D19" s="1868"/>
      <c r="E19" s="118">
        <f>E11+1</f>
        <v>3.9000000000000021</v>
      </c>
      <c r="F19" s="1868" t="s">
        <v>1547</v>
      </c>
      <c r="G19" s="1868"/>
      <c r="H19" s="1868"/>
      <c r="I19" s="1872"/>
      <c r="J19" s="1868"/>
      <c r="K19" s="85"/>
      <c r="L19" s="1878"/>
      <c r="M19" s="1878"/>
      <c r="N19" s="1878"/>
      <c r="O19" s="1878"/>
      <c r="P19" s="1877"/>
      <c r="Q19" s="1868"/>
      <c r="R19" s="84"/>
      <c r="S19" s="1868"/>
      <c r="T19" s="1868"/>
      <c r="U19" s="1868"/>
      <c r="V19" s="1868"/>
      <c r="W19" s="1868"/>
    </row>
    <row r="20" spans="2:23" ht="12" thickBot="1" x14ac:dyDescent="0.2">
      <c r="B20" s="1876"/>
      <c r="C20" s="1877"/>
      <c r="D20" s="1868"/>
      <c r="E20" s="121"/>
      <c r="F20" s="1868" t="s">
        <v>1524</v>
      </c>
      <c r="G20" s="1868"/>
      <c r="H20" s="1868"/>
      <c r="I20" s="1872"/>
      <c r="J20" s="1868"/>
      <c r="L20" s="1868"/>
      <c r="M20" s="1868"/>
      <c r="N20" s="1868"/>
      <c r="O20" s="1868"/>
      <c r="P20" s="1868"/>
      <c r="Q20" s="1868"/>
      <c r="R20" s="87"/>
      <c r="S20" s="1871"/>
      <c r="T20" s="1871"/>
      <c r="U20" s="1871"/>
      <c r="V20" s="1871"/>
      <c r="W20" s="1870"/>
    </row>
    <row r="21" spans="2:23" ht="12" thickBot="1" x14ac:dyDescent="0.2">
      <c r="B21" s="1868"/>
      <c r="C21" s="1868"/>
      <c r="D21" s="1868"/>
      <c r="E21" s="121"/>
      <c r="F21" s="1868"/>
      <c r="G21" s="1868"/>
      <c r="H21" s="1868"/>
      <c r="I21" s="1872"/>
      <c r="J21" s="1868"/>
      <c r="K21" s="87"/>
      <c r="L21" s="1871"/>
      <c r="M21" s="1871"/>
      <c r="N21" s="1871"/>
      <c r="O21" s="1871"/>
      <c r="P21" s="1870"/>
      <c r="Q21" s="1868"/>
      <c r="R21" s="118">
        <f>R14+1</f>
        <v>12.900000000000002</v>
      </c>
      <c r="S21" s="1868" t="s">
        <v>1548</v>
      </c>
      <c r="T21" s="1868"/>
      <c r="U21" s="1868"/>
      <c r="V21" s="1868"/>
      <c r="W21" s="1872"/>
    </row>
    <row r="22" spans="2:23" ht="12" thickBot="1" x14ac:dyDescent="0.2">
      <c r="B22" s="1869"/>
      <c r="C22" s="1870"/>
      <c r="D22" s="1868"/>
      <c r="E22" s="121"/>
      <c r="F22" s="1868" t="s">
        <v>1549</v>
      </c>
      <c r="G22" s="1868"/>
      <c r="H22" s="1875"/>
      <c r="I22" s="1872"/>
      <c r="J22" s="1868"/>
      <c r="K22" s="118">
        <f>K14+1</f>
        <v>9.9000000000000021</v>
      </c>
      <c r="L22" s="1868" t="s">
        <v>1550</v>
      </c>
      <c r="M22" s="1868"/>
      <c r="N22" s="1868"/>
      <c r="O22" s="1868"/>
      <c r="P22" s="1872"/>
      <c r="Q22" s="1868"/>
      <c r="R22" s="86"/>
      <c r="S22" s="1868" t="s">
        <v>1542</v>
      </c>
      <c r="T22" s="1868"/>
      <c r="U22" s="1868"/>
      <c r="V22" s="1868"/>
      <c r="W22" s="1872"/>
    </row>
    <row r="23" spans="2:23" ht="12" thickBot="1" x14ac:dyDescent="0.2">
      <c r="B23" s="118">
        <f>B19+1</f>
        <v>-4.0999999999999979</v>
      </c>
      <c r="C23" s="1872" t="s">
        <v>1551</v>
      </c>
      <c r="D23" s="1868"/>
      <c r="E23" s="121"/>
      <c r="F23" s="1868" t="s">
        <v>1552</v>
      </c>
      <c r="G23" s="1868"/>
      <c r="H23" s="1875"/>
      <c r="I23" s="1872"/>
      <c r="J23" s="1868"/>
      <c r="K23" s="86"/>
      <c r="L23" s="1868" t="s">
        <v>1542</v>
      </c>
      <c r="M23" s="1868"/>
      <c r="N23" s="1868"/>
      <c r="O23" s="1868"/>
      <c r="P23" s="1872"/>
      <c r="Q23" s="1868"/>
      <c r="R23" s="86"/>
      <c r="S23" s="1868"/>
      <c r="T23" s="1868"/>
      <c r="U23" s="1868"/>
      <c r="V23" s="1868"/>
      <c r="W23" s="1872"/>
    </row>
    <row r="24" spans="2:23" ht="12" thickBot="1" x14ac:dyDescent="0.2">
      <c r="B24" s="1876"/>
      <c r="C24" s="1877"/>
      <c r="D24" s="1868"/>
      <c r="E24" s="121"/>
      <c r="F24" s="1868" t="s">
        <v>1553</v>
      </c>
      <c r="G24" s="2610" t="s">
        <v>1554</v>
      </c>
      <c r="H24" s="2610"/>
      <c r="I24" s="2611"/>
      <c r="J24" s="1868"/>
      <c r="K24" s="86"/>
      <c r="L24" s="1868"/>
      <c r="M24" s="1868"/>
      <c r="N24" s="1868"/>
      <c r="O24" s="1868"/>
      <c r="P24" s="1872"/>
      <c r="Q24" s="1868"/>
      <c r="R24" s="86"/>
      <c r="S24" s="1868" t="s">
        <v>926</v>
      </c>
      <c r="T24" s="1868"/>
      <c r="U24" s="1868"/>
      <c r="V24" s="1875"/>
      <c r="W24" s="1872"/>
    </row>
    <row r="25" spans="2:23" ht="12" thickBot="1" x14ac:dyDescent="0.2">
      <c r="B25" s="1868"/>
      <c r="C25" s="1868"/>
      <c r="D25" s="1868"/>
      <c r="E25" s="122"/>
      <c r="F25" s="1878"/>
      <c r="G25" s="1878"/>
      <c r="H25" s="1878"/>
      <c r="I25" s="1877"/>
      <c r="J25" s="1868"/>
      <c r="K25" s="86"/>
      <c r="L25" s="1868" t="s">
        <v>926</v>
      </c>
      <c r="M25" s="1868"/>
      <c r="N25" s="1868"/>
      <c r="O25" s="1875"/>
      <c r="P25" s="1872"/>
      <c r="Q25" s="1868"/>
      <c r="R25" s="86"/>
      <c r="S25" s="1868" t="s">
        <v>930</v>
      </c>
      <c r="T25" s="1868"/>
      <c r="U25" s="1868"/>
      <c r="V25" s="1875"/>
      <c r="W25" s="1872"/>
    </row>
    <row r="26" spans="2:23" ht="12" thickBot="1" x14ac:dyDescent="0.2">
      <c r="B26" s="1869"/>
      <c r="C26" s="1870"/>
      <c r="D26" s="1868"/>
      <c r="F26" s="1868"/>
      <c r="G26" s="1868"/>
      <c r="H26" s="1868"/>
      <c r="I26" s="1868"/>
      <c r="J26" s="1868"/>
      <c r="K26" s="86"/>
      <c r="L26" s="1868" t="s">
        <v>930</v>
      </c>
      <c r="M26" s="1868"/>
      <c r="N26" s="1868"/>
      <c r="O26" s="1875"/>
      <c r="P26" s="1872"/>
      <c r="Q26" s="1868"/>
      <c r="R26" s="85"/>
      <c r="S26" s="1878"/>
      <c r="T26" s="1878"/>
      <c r="U26" s="1878"/>
      <c r="V26" s="1878"/>
      <c r="W26" s="1877"/>
    </row>
    <row r="27" spans="2:23" ht="12" thickBot="1" x14ac:dyDescent="0.2">
      <c r="B27" s="118">
        <f>B23+1</f>
        <v>-3.0999999999999979</v>
      </c>
      <c r="C27" s="1872" t="s">
        <v>1555</v>
      </c>
      <c r="D27" s="1868"/>
      <c r="E27" s="120"/>
      <c r="F27" s="1871"/>
      <c r="G27" s="1871"/>
      <c r="H27" s="1871"/>
      <c r="I27" s="1870"/>
      <c r="J27" s="1868"/>
      <c r="K27" s="85"/>
      <c r="L27" s="1878"/>
      <c r="M27" s="1878"/>
      <c r="N27" s="1878"/>
      <c r="O27" s="1878"/>
      <c r="P27" s="1877"/>
      <c r="Q27" s="1868"/>
      <c r="R27" s="1868"/>
      <c r="S27" s="1868"/>
      <c r="T27" s="1868"/>
      <c r="U27" s="1868"/>
      <c r="V27" s="1868"/>
      <c r="W27" s="1868"/>
    </row>
    <row r="28" spans="2:23" ht="12" thickBot="1" x14ac:dyDescent="0.2">
      <c r="B28" s="1876"/>
      <c r="C28" s="1877"/>
      <c r="D28" s="1868"/>
      <c r="E28" s="118">
        <f>E19+1</f>
        <v>4.9000000000000021</v>
      </c>
      <c r="F28" s="1868" t="s">
        <v>1556</v>
      </c>
      <c r="G28" s="1868"/>
      <c r="H28" s="1868"/>
      <c r="I28" s="1872"/>
      <c r="J28" s="1868"/>
      <c r="L28" s="1868"/>
      <c r="M28" s="1868"/>
      <c r="N28" s="1868"/>
      <c r="O28" s="1868"/>
      <c r="P28" s="1868"/>
      <c r="Q28" s="1868"/>
      <c r="R28" s="1868"/>
      <c r="S28" s="1868"/>
      <c r="T28" s="1868"/>
      <c r="U28" s="1868"/>
      <c r="V28" s="1868"/>
      <c r="W28" s="1868"/>
    </row>
    <row r="29" spans="2:23" ht="12" thickBot="1" x14ac:dyDescent="0.2">
      <c r="B29" s="1868"/>
      <c r="C29" s="1868"/>
      <c r="D29" s="1868"/>
      <c r="E29" s="121"/>
      <c r="F29" s="1868" t="s">
        <v>1557</v>
      </c>
      <c r="G29" s="1868"/>
      <c r="H29" s="1868"/>
      <c r="I29" s="1872"/>
      <c r="J29" s="1868"/>
      <c r="K29" s="1868"/>
      <c r="L29" s="1868"/>
      <c r="M29" s="1868"/>
      <c r="N29" s="1868"/>
      <c r="O29" s="1868"/>
      <c r="P29" s="1868"/>
      <c r="Q29" s="1868"/>
      <c r="R29" s="1868"/>
      <c r="S29" s="1868"/>
      <c r="T29" s="1868"/>
      <c r="U29" s="1868"/>
      <c r="V29" s="1868"/>
      <c r="W29" s="1868"/>
    </row>
    <row r="30" spans="2:23" x14ac:dyDescent="0.15">
      <c r="B30" s="1869"/>
      <c r="C30" s="1870"/>
      <c r="D30" s="1868"/>
      <c r="E30" s="121"/>
      <c r="F30" s="1868" t="s">
        <v>1524</v>
      </c>
      <c r="G30" s="1868"/>
      <c r="H30" s="1868"/>
      <c r="I30" s="1872"/>
      <c r="J30" s="1868"/>
      <c r="K30" s="1868"/>
      <c r="L30" s="1868"/>
      <c r="M30" s="1868"/>
      <c r="N30" s="1868"/>
      <c r="O30" s="1868"/>
      <c r="P30" s="1868"/>
      <c r="Q30" s="1868"/>
      <c r="R30" s="1868"/>
      <c r="S30" s="1868"/>
      <c r="T30" s="1868"/>
      <c r="U30" s="1868"/>
      <c r="V30" s="1868"/>
      <c r="W30" s="1868"/>
    </row>
    <row r="31" spans="2:23" ht="12" thickBot="1" x14ac:dyDescent="0.2">
      <c r="B31" s="118">
        <f>B27+1</f>
        <v>-2.0999999999999979</v>
      </c>
      <c r="C31" s="1872" t="s">
        <v>1558</v>
      </c>
      <c r="D31" s="1868"/>
      <c r="E31" s="121"/>
      <c r="F31" s="1868"/>
      <c r="G31" s="1868"/>
      <c r="H31" s="1868"/>
      <c r="I31" s="1872"/>
      <c r="J31" s="1868"/>
      <c r="K31" s="1868"/>
      <c r="L31" s="1868"/>
      <c r="M31" s="1868"/>
      <c r="N31" s="1868"/>
      <c r="O31" s="1868"/>
      <c r="P31" s="1868"/>
      <c r="Q31" s="1868"/>
      <c r="R31" s="1868"/>
      <c r="S31" s="1868"/>
      <c r="T31" s="1868"/>
      <c r="U31" s="1868"/>
      <c r="V31" s="1868"/>
      <c r="W31" s="1868"/>
    </row>
    <row r="32" spans="2:23" ht="12" thickBot="1" x14ac:dyDescent="0.2">
      <c r="B32" s="1876"/>
      <c r="C32" s="1877"/>
      <c r="D32" s="1868"/>
      <c r="E32" s="121"/>
      <c r="F32" s="1868" t="s">
        <v>926</v>
      </c>
      <c r="G32" s="1868"/>
      <c r="H32" s="1875"/>
      <c r="I32" s="1872"/>
      <c r="J32" s="1868"/>
      <c r="K32" s="1868"/>
      <c r="L32" s="1868"/>
      <c r="M32" s="1868"/>
      <c r="N32" s="1868"/>
      <c r="O32" s="1868"/>
      <c r="P32" s="1868"/>
      <c r="Q32" s="1868"/>
      <c r="R32" s="1868"/>
      <c r="S32" s="1868"/>
      <c r="T32" s="1868"/>
      <c r="U32" s="1868"/>
      <c r="V32" s="1868"/>
      <c r="W32" s="1868"/>
    </row>
    <row r="33" spans="2:11" ht="12" thickBot="1" x14ac:dyDescent="0.2">
      <c r="B33" s="1868"/>
      <c r="C33" s="1868"/>
      <c r="D33" s="1868"/>
      <c r="E33" s="121"/>
      <c r="F33" s="1868" t="s">
        <v>930</v>
      </c>
      <c r="G33" s="1868"/>
      <c r="H33" s="1875"/>
      <c r="I33" s="1872"/>
      <c r="J33" s="1868"/>
      <c r="K33" s="1868"/>
    </row>
    <row r="34" spans="2:11" ht="12" thickBot="1" x14ac:dyDescent="0.2">
      <c r="B34" s="1869"/>
      <c r="C34" s="1870"/>
      <c r="D34" s="1868"/>
      <c r="E34" s="122"/>
      <c r="F34" s="1878"/>
      <c r="G34" s="1878"/>
      <c r="H34" s="1878"/>
      <c r="I34" s="1877"/>
      <c r="J34" s="1868"/>
      <c r="K34" s="1868"/>
    </row>
    <row r="35" spans="2:11" ht="12" thickBot="1" x14ac:dyDescent="0.2">
      <c r="B35" s="118">
        <f>B31+1</f>
        <v>-1.0999999999999979</v>
      </c>
      <c r="C35" s="1872" t="s">
        <v>1559</v>
      </c>
      <c r="D35" s="1868"/>
      <c r="F35" s="1868"/>
      <c r="G35" s="1868"/>
      <c r="H35" s="1868"/>
      <c r="I35" s="1868"/>
      <c r="J35" s="1868"/>
      <c r="K35" s="1868"/>
    </row>
    <row r="36" spans="2:11" x14ac:dyDescent="0.15">
      <c r="B36" s="1873"/>
      <c r="C36" s="1872"/>
      <c r="D36" s="1868"/>
      <c r="E36" s="120"/>
      <c r="F36" s="1871"/>
      <c r="G36" s="1871"/>
      <c r="H36" s="1871"/>
      <c r="I36" s="1870"/>
      <c r="J36" s="1868"/>
      <c r="K36" s="1868"/>
    </row>
    <row r="37" spans="2:11" x14ac:dyDescent="0.15">
      <c r="B37" s="1873"/>
      <c r="C37" s="1872" t="s">
        <v>1560</v>
      </c>
      <c r="D37" s="1868"/>
      <c r="E37" s="118">
        <f>E28+1</f>
        <v>5.9000000000000021</v>
      </c>
      <c r="F37" s="1868" t="s">
        <v>1561</v>
      </c>
      <c r="G37" s="1868"/>
      <c r="H37" s="1868"/>
      <c r="I37" s="1872"/>
      <c r="J37" s="1868"/>
      <c r="K37" s="1868"/>
    </row>
    <row r="38" spans="2:11" x14ac:dyDescent="0.15">
      <c r="B38" s="1873"/>
      <c r="C38" s="1872"/>
      <c r="D38" s="1868"/>
      <c r="E38" s="121"/>
      <c r="F38" s="1868" t="s">
        <v>1542</v>
      </c>
      <c r="G38" s="1868"/>
      <c r="H38" s="1868"/>
      <c r="I38" s="1872"/>
      <c r="J38" s="1868"/>
      <c r="K38" s="1868"/>
    </row>
    <row r="39" spans="2:11" ht="12" thickBot="1" x14ac:dyDescent="0.2">
      <c r="B39" s="1873"/>
      <c r="C39" s="1872" t="s">
        <v>1562</v>
      </c>
      <c r="D39" s="1868"/>
      <c r="E39" s="121"/>
      <c r="F39" s="1868"/>
      <c r="G39" s="1868"/>
      <c r="H39" s="1868"/>
      <c r="I39" s="1872"/>
      <c r="J39" s="1868"/>
      <c r="K39" s="1868"/>
    </row>
    <row r="40" spans="2:11" ht="12" thickBot="1" x14ac:dyDescent="0.2">
      <c r="B40" s="1873"/>
      <c r="C40" s="1872"/>
      <c r="D40" s="1868"/>
      <c r="E40" s="121"/>
      <c r="F40" s="1868" t="s">
        <v>1563</v>
      </c>
      <c r="G40" s="1868"/>
      <c r="H40" s="1875"/>
      <c r="I40" s="1872"/>
      <c r="J40" s="1868"/>
      <c r="K40" s="1868"/>
    </row>
    <row r="41" spans="2:11" ht="12" thickBot="1" x14ac:dyDescent="0.2">
      <c r="B41" s="1873"/>
      <c r="C41" s="1872" t="s">
        <v>1564</v>
      </c>
      <c r="D41" s="1868"/>
      <c r="E41" s="121"/>
      <c r="F41" s="1868" t="s">
        <v>1565</v>
      </c>
      <c r="G41" s="1868"/>
      <c r="H41" s="1875"/>
      <c r="I41" s="1872"/>
      <c r="J41" s="1868"/>
      <c r="K41" s="1868"/>
    </row>
    <row r="42" spans="2:11" ht="12" thickBot="1" x14ac:dyDescent="0.2">
      <c r="B42" s="1876"/>
      <c r="C42" s="1877"/>
      <c r="D42" s="1868"/>
      <c r="E42" s="121"/>
      <c r="F42" s="1868" t="s">
        <v>1566</v>
      </c>
      <c r="G42" s="1868"/>
      <c r="H42" s="1875"/>
      <c r="I42" s="1872"/>
      <c r="J42" s="1868"/>
      <c r="K42" s="1868"/>
    </row>
    <row r="43" spans="2:11" ht="12" thickBot="1" x14ac:dyDescent="0.2">
      <c r="B43" s="1868"/>
      <c r="C43" s="1868"/>
      <c r="D43" s="1868"/>
      <c r="E43" s="121"/>
      <c r="F43" s="1868" t="s">
        <v>1533</v>
      </c>
      <c r="G43" s="1868"/>
      <c r="H43" s="1875"/>
      <c r="I43" s="1872"/>
      <c r="J43" s="1868"/>
      <c r="K43" s="1868"/>
    </row>
    <row r="44" spans="2:11" ht="12" thickBot="1" x14ac:dyDescent="0.2">
      <c r="B44" s="1869"/>
      <c r="C44" s="1870"/>
      <c r="D44" s="1868"/>
      <c r="E44" s="122"/>
      <c r="F44" s="1878"/>
      <c r="G44" s="1878"/>
      <c r="H44" s="1878"/>
      <c r="I44" s="1877"/>
      <c r="J44" s="1868"/>
      <c r="K44" s="1868"/>
    </row>
    <row r="45" spans="2:11" ht="12" thickBot="1" x14ac:dyDescent="0.2">
      <c r="B45" s="118">
        <f>B35+1</f>
        <v>-9.9999999999997868E-2</v>
      </c>
      <c r="C45" s="1872" t="s">
        <v>1567</v>
      </c>
      <c r="D45" s="1868"/>
      <c r="F45" s="1868"/>
      <c r="G45" s="1868"/>
      <c r="H45" s="1868"/>
      <c r="I45" s="1868"/>
      <c r="J45" s="1868"/>
      <c r="K45" s="1868"/>
    </row>
    <row r="46" spans="2:11" ht="12" thickBot="1" x14ac:dyDescent="0.2">
      <c r="B46" s="1876"/>
      <c r="C46" s="1877"/>
      <c r="D46" s="1868"/>
      <c r="E46" s="120"/>
      <c r="F46" s="1871"/>
      <c r="G46" s="1871"/>
      <c r="H46" s="1871"/>
      <c r="I46" s="1870"/>
      <c r="J46" s="1868"/>
      <c r="K46" s="1868"/>
    </row>
    <row r="47" spans="2:11" ht="12" thickBot="1" x14ac:dyDescent="0.2">
      <c r="B47" s="1868"/>
      <c r="C47" s="1868"/>
      <c r="D47" s="1868"/>
      <c r="E47" s="118">
        <f>E37+1</f>
        <v>6.9000000000000021</v>
      </c>
      <c r="F47" s="1868" t="s">
        <v>1568</v>
      </c>
      <c r="G47" s="1868"/>
      <c r="H47" s="1868"/>
      <c r="I47" s="1872"/>
      <c r="J47" s="1868"/>
      <c r="K47" s="1868"/>
    </row>
    <row r="48" spans="2:11" x14ac:dyDescent="0.15">
      <c r="B48" s="1869"/>
      <c r="C48" s="1870"/>
      <c r="D48" s="1868"/>
      <c r="E48" s="121"/>
      <c r="F48" s="1868" t="s">
        <v>1569</v>
      </c>
      <c r="G48" s="1868"/>
      <c r="H48" s="1868"/>
      <c r="I48" s="1872"/>
      <c r="J48" s="1868"/>
      <c r="K48" s="1868"/>
    </row>
    <row r="49" spans="2:11" ht="12" thickBot="1" x14ac:dyDescent="0.2">
      <c r="B49" s="118">
        <f>B45+1</f>
        <v>0.90000000000000213</v>
      </c>
      <c r="C49" s="1872" t="s">
        <v>1570</v>
      </c>
      <c r="D49" s="1868"/>
      <c r="E49" s="121"/>
      <c r="F49" s="1868"/>
      <c r="G49" s="1868"/>
      <c r="H49" s="1868"/>
      <c r="I49" s="1872"/>
      <c r="J49" s="1868"/>
      <c r="K49" s="1868"/>
    </row>
    <row r="50" spans="2:11" ht="12" thickBot="1" x14ac:dyDescent="0.2">
      <c r="B50" s="1873"/>
      <c r="C50" s="1872"/>
      <c r="D50" s="1868"/>
      <c r="E50" s="121"/>
      <c r="F50" s="1868" t="s">
        <v>1571</v>
      </c>
      <c r="G50" s="1868"/>
      <c r="H50" s="1875"/>
      <c r="I50" s="1872"/>
      <c r="J50" s="1868"/>
      <c r="K50" s="1868"/>
    </row>
    <row r="51" spans="2:11" ht="12" thickBot="1" x14ac:dyDescent="0.2">
      <c r="B51" s="1873"/>
      <c r="C51" s="1872" t="s">
        <v>1560</v>
      </c>
      <c r="D51" s="1868"/>
      <c r="E51" s="121"/>
      <c r="F51" s="1868" t="s">
        <v>1572</v>
      </c>
      <c r="G51" s="1868"/>
      <c r="H51" s="1875"/>
      <c r="I51" s="1872"/>
      <c r="J51" s="1868"/>
      <c r="K51" s="1868"/>
    </row>
    <row r="52" spans="2:11" ht="12" thickBot="1" x14ac:dyDescent="0.2">
      <c r="B52" s="1873"/>
      <c r="C52" s="1872"/>
      <c r="D52" s="1868"/>
      <c r="E52" s="122"/>
      <c r="F52" s="1878"/>
      <c r="G52" s="1878"/>
      <c r="H52" s="1878"/>
      <c r="I52" s="1877"/>
      <c r="J52" s="1868"/>
    </row>
    <row r="53" spans="2:11" x14ac:dyDescent="0.15">
      <c r="B53" s="1873"/>
      <c r="C53" s="1872" t="s">
        <v>1562</v>
      </c>
      <c r="D53" s="1868"/>
      <c r="F53" s="1868"/>
      <c r="G53" s="1868"/>
      <c r="H53" s="1868"/>
      <c r="I53" s="1868"/>
      <c r="J53" s="1868"/>
    </row>
    <row r="54" spans="2:11" x14ac:dyDescent="0.15">
      <c r="B54" s="1873"/>
      <c r="C54" s="1872"/>
      <c r="D54" s="1868"/>
      <c r="F54" s="1868"/>
      <c r="G54" s="1868"/>
      <c r="H54" s="1868"/>
      <c r="I54" s="1868"/>
      <c r="J54" s="1868"/>
    </row>
    <row r="55" spans="2:11" x14ac:dyDescent="0.15">
      <c r="B55" s="1873"/>
      <c r="C55" s="1872" t="s">
        <v>1564</v>
      </c>
      <c r="D55" s="1868"/>
      <c r="F55" s="1868"/>
      <c r="G55" s="1868"/>
      <c r="H55" s="1868"/>
      <c r="I55" s="1868"/>
      <c r="J55" s="1868"/>
    </row>
    <row r="56" spans="2:11" ht="12" thickBot="1" x14ac:dyDescent="0.2">
      <c r="B56" s="1876"/>
      <c r="C56" s="1877"/>
      <c r="D56" s="1868"/>
      <c r="F56" s="1868"/>
      <c r="G56" s="1868"/>
      <c r="H56" s="1868"/>
      <c r="I56" s="1868"/>
      <c r="J56" s="1868"/>
    </row>
  </sheetData>
  <mergeCells count="3">
    <mergeCell ref="F14:I14"/>
    <mergeCell ref="F15:I15"/>
    <mergeCell ref="G24:I24"/>
  </mergeCells>
  <pageMargins left="0.25" right="0.25" top="0.75" bottom="0.75" header="0.3" footer="0.3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AI63"/>
  <sheetViews>
    <sheetView zoomScale="90" zoomScaleNormal="90" zoomScaleSheetLayoutView="90" zoomScalePageLayoutView="90" workbookViewId="0">
      <selection activeCell="AC38" sqref="AC38:AC41"/>
    </sheetView>
  </sheetViews>
  <sheetFormatPr baseColWidth="10" defaultColWidth="9" defaultRowHeight="11" x14ac:dyDescent="0.15"/>
  <cols>
    <col min="1" max="1" width="1.6640625" style="83" customWidth="1"/>
    <col min="2" max="2" width="5.33203125" style="83" bestFit="1" customWidth="1"/>
    <col min="3" max="3" width="11.1640625" style="83" customWidth="1"/>
    <col min="4" max="4" width="7.5" style="83" customWidth="1"/>
    <col min="5" max="5" width="11" style="83" customWidth="1"/>
    <col min="6" max="6" width="5.83203125" style="83" customWidth="1"/>
    <col min="7" max="7" width="4.6640625" style="83" customWidth="1"/>
    <col min="8" max="8" width="2.6640625" style="83" customWidth="1"/>
    <col min="9" max="9" width="1.1640625" style="83" customWidth="1"/>
    <col min="10" max="10" width="4.6640625" style="84" bestFit="1" customWidth="1"/>
    <col min="11" max="11" width="12.33203125" style="83" customWidth="1"/>
    <col min="12" max="12" width="7.83203125" style="83" customWidth="1"/>
    <col min="13" max="13" width="4.1640625" style="83" customWidth="1"/>
    <col min="14" max="14" width="4" style="83" customWidth="1"/>
    <col min="15" max="15" width="4.1640625" style="83" customWidth="1"/>
    <col min="16" max="16" width="4.6640625" style="83" customWidth="1"/>
    <col min="17" max="17" width="2.5" style="83" customWidth="1"/>
    <col min="18" max="18" width="2.1640625" style="83" customWidth="1"/>
    <col min="19" max="19" width="4.6640625" style="84" bestFit="1" customWidth="1"/>
    <col min="20" max="20" width="11.5" style="83" customWidth="1"/>
    <col min="21" max="21" width="11" style="83" customWidth="1"/>
    <col min="22" max="22" width="4.1640625" style="83" customWidth="1"/>
    <col min="23" max="23" width="11" style="83" customWidth="1"/>
    <col min="24" max="24" width="2" style="83" customWidth="1"/>
    <col min="25" max="25" width="4.6640625" style="83" customWidth="1"/>
    <col min="26" max="26" width="2" style="83" customWidth="1"/>
    <col min="27" max="27" width="1.6640625" style="83" customWidth="1"/>
    <col min="28" max="28" width="4.6640625" style="83" bestFit="1" customWidth="1"/>
    <col min="29" max="29" width="4.6640625" style="83" customWidth="1"/>
    <col min="30" max="30" width="2" style="83" customWidth="1"/>
    <col min="31" max="31" width="11" style="83" customWidth="1"/>
    <col min="32" max="32" width="3.1640625" style="83" customWidth="1"/>
    <col min="33" max="33" width="11" style="83" customWidth="1"/>
    <col min="34" max="34" width="4.1640625" style="83" customWidth="1"/>
    <col min="35" max="35" width="2.33203125" style="83" customWidth="1"/>
    <col min="36" max="16384" width="9" style="83"/>
  </cols>
  <sheetData>
    <row r="1" spans="1:35" x14ac:dyDescent="0.15">
      <c r="A1" s="1879" t="s">
        <v>1573</v>
      </c>
      <c r="B1" s="1868"/>
      <c r="C1" s="1868"/>
      <c r="D1" s="1868"/>
      <c r="E1" s="1868"/>
      <c r="F1" s="1868"/>
      <c r="G1" s="1868"/>
      <c r="H1" s="1868"/>
      <c r="I1" s="1868"/>
      <c r="K1" s="1868"/>
      <c r="L1" s="1868"/>
      <c r="M1" s="1868"/>
      <c r="N1" s="1868"/>
      <c r="O1" s="1868"/>
      <c r="P1" s="1868"/>
      <c r="Q1" s="1868"/>
      <c r="R1" s="1868"/>
      <c r="T1" s="1868"/>
      <c r="U1" s="1868"/>
      <c r="V1" s="1868"/>
      <c r="W1" s="1868"/>
      <c r="X1" s="1868"/>
      <c r="Y1" s="1868"/>
      <c r="Z1" s="1868"/>
      <c r="AA1" s="1868"/>
      <c r="AB1" s="1868"/>
      <c r="AC1" s="1868"/>
      <c r="AD1" s="1868"/>
      <c r="AE1" s="1868"/>
      <c r="AF1" s="1868"/>
      <c r="AG1" s="1868"/>
      <c r="AH1" s="1868"/>
      <c r="AI1" s="1868"/>
    </row>
    <row r="2" spans="1:35" ht="12" thickBot="1" x14ac:dyDescent="0.2">
      <c r="A2" s="1868"/>
      <c r="B2" s="1868"/>
      <c r="C2" s="1868"/>
      <c r="D2" s="1868"/>
      <c r="E2" s="1868"/>
      <c r="F2" s="1868"/>
      <c r="G2" s="1868"/>
      <c r="H2" s="1868"/>
      <c r="I2" s="1868"/>
      <c r="K2" s="1868"/>
      <c r="L2" s="1868"/>
      <c r="M2" s="1868"/>
      <c r="N2" s="1868"/>
      <c r="O2" s="1868"/>
      <c r="P2" s="1868"/>
      <c r="Q2" s="1868"/>
      <c r="R2" s="1868"/>
      <c r="T2" s="1868"/>
      <c r="U2" s="1868"/>
      <c r="V2" s="1868"/>
      <c r="W2" s="1868"/>
      <c r="X2" s="1868"/>
      <c r="Y2" s="1868"/>
      <c r="Z2" s="1868"/>
      <c r="AA2" s="1868"/>
      <c r="AB2" s="1868"/>
      <c r="AC2" s="1868"/>
      <c r="AD2" s="1868"/>
      <c r="AE2" s="1868"/>
      <c r="AF2" s="1868"/>
      <c r="AG2" s="1868"/>
      <c r="AH2" s="1868"/>
      <c r="AI2" s="1868"/>
    </row>
    <row r="3" spans="1:35" x14ac:dyDescent="0.15">
      <c r="A3" s="1868"/>
      <c r="B3" s="1869"/>
      <c r="C3" s="1871"/>
      <c r="D3" s="1871"/>
      <c r="E3" s="1871"/>
      <c r="F3" s="1871"/>
      <c r="G3" s="1871"/>
      <c r="H3" s="1870"/>
      <c r="I3" s="1868"/>
      <c r="J3" s="1869"/>
      <c r="K3" s="1871"/>
      <c r="L3" s="1871"/>
      <c r="M3" s="1871"/>
      <c r="N3" s="1871"/>
      <c r="O3" s="1871"/>
      <c r="P3" s="1871"/>
      <c r="Q3" s="1870"/>
      <c r="R3" s="1868"/>
      <c r="S3" s="87"/>
      <c r="T3" s="1871"/>
      <c r="U3" s="1871"/>
      <c r="V3" s="1871"/>
      <c r="W3" s="1871"/>
      <c r="X3" s="1871"/>
      <c r="Y3" s="1871"/>
      <c r="Z3" s="1870"/>
      <c r="AA3" s="1868"/>
      <c r="AB3" s="87"/>
      <c r="AC3" s="1871"/>
      <c r="AD3" s="1871"/>
      <c r="AE3" s="1871"/>
      <c r="AF3" s="1871"/>
      <c r="AG3" s="1871"/>
      <c r="AH3" s="1871"/>
      <c r="AI3" s="1870"/>
    </row>
    <row r="4" spans="1:35" x14ac:dyDescent="0.15">
      <c r="A4" s="1868"/>
      <c r="B4" s="118">
        <f>'Sección 8'!R21+1</f>
        <v>13.900000000000002</v>
      </c>
      <c r="C4" s="1868" t="s">
        <v>1574</v>
      </c>
      <c r="D4" s="1868"/>
      <c r="E4" s="1868"/>
      <c r="F4" s="1868"/>
      <c r="G4" s="1868"/>
      <c r="H4" s="1872"/>
      <c r="I4" s="1868"/>
      <c r="J4" s="118">
        <f>B40+1</f>
        <v>17.900000000000002</v>
      </c>
      <c r="K4" s="1868" t="s">
        <v>1575</v>
      </c>
      <c r="L4" s="1868"/>
      <c r="M4" s="1868"/>
      <c r="N4" s="1868"/>
      <c r="O4" s="1868"/>
      <c r="P4" s="1868"/>
      <c r="Q4" s="1872"/>
      <c r="R4" s="1868"/>
      <c r="S4" s="118">
        <f>J42+1</f>
        <v>21.900000000000002</v>
      </c>
      <c r="T4" s="1868" t="s">
        <v>1576</v>
      </c>
      <c r="U4" s="1868"/>
      <c r="V4" s="1868"/>
      <c r="W4" s="1868"/>
      <c r="X4" s="1868"/>
      <c r="Y4" s="1868"/>
      <c r="Z4" s="1872"/>
      <c r="AA4" s="1868"/>
      <c r="AB4" s="118">
        <f>S27+1</f>
        <v>24.900000000000002</v>
      </c>
      <c r="AC4" s="1880" t="s">
        <v>1577</v>
      </c>
      <c r="AD4" s="1868"/>
      <c r="AE4" s="1868"/>
      <c r="AF4" s="1868"/>
      <c r="AG4" s="1868"/>
      <c r="AH4" s="1868"/>
      <c r="AI4" s="1872"/>
    </row>
    <row r="5" spans="1:35" ht="12" thickBot="1" x14ac:dyDescent="0.2">
      <c r="A5" s="1868"/>
      <c r="B5" s="1873"/>
      <c r="C5" s="1868" t="s">
        <v>1578</v>
      </c>
      <c r="D5" s="1868"/>
      <c r="E5" s="1868"/>
      <c r="F5" s="1868"/>
      <c r="G5" s="1868"/>
      <c r="H5" s="1872"/>
      <c r="I5" s="1868"/>
      <c r="J5" s="1873"/>
      <c r="K5" s="1868" t="s">
        <v>1579</v>
      </c>
      <c r="L5" s="1868"/>
      <c r="M5" s="1868"/>
      <c r="N5" s="1868"/>
      <c r="O5" s="1868"/>
      <c r="P5" s="1868"/>
      <c r="Q5" s="1872"/>
      <c r="R5" s="1868"/>
      <c r="S5" s="86"/>
      <c r="T5" s="1868" t="s">
        <v>1580</v>
      </c>
      <c r="U5" s="1868"/>
      <c r="V5" s="1868"/>
      <c r="W5" s="1868"/>
      <c r="X5" s="1868"/>
      <c r="Y5" s="1868"/>
      <c r="Z5" s="1872"/>
      <c r="AA5" s="1868"/>
      <c r="AB5" s="86"/>
      <c r="AC5" s="1868"/>
      <c r="AD5" s="1868"/>
      <c r="AE5" s="1868"/>
      <c r="AF5" s="1868"/>
      <c r="AG5" s="1868"/>
      <c r="AH5" s="1868"/>
      <c r="AI5" s="1872"/>
    </row>
    <row r="6" spans="1:35" ht="12" thickBot="1" x14ac:dyDescent="0.2">
      <c r="A6" s="1868"/>
      <c r="B6" s="1873"/>
      <c r="C6" s="1868"/>
      <c r="D6" s="1868"/>
      <c r="E6" s="1868"/>
      <c r="F6" s="1868"/>
      <c r="G6" s="1868"/>
      <c r="H6" s="1872"/>
      <c r="I6" s="1868"/>
      <c r="J6" s="1873"/>
      <c r="K6" s="1868"/>
      <c r="L6" s="1868"/>
      <c r="M6" s="1868"/>
      <c r="N6" s="1868"/>
      <c r="O6" s="1868"/>
      <c r="P6" s="1868"/>
      <c r="Q6" s="1872"/>
      <c r="R6" s="1868"/>
      <c r="S6" s="86"/>
      <c r="T6" s="1868" t="s">
        <v>1524</v>
      </c>
      <c r="U6" s="1868"/>
      <c r="V6" s="1868"/>
      <c r="W6" s="1868"/>
      <c r="X6" s="1868"/>
      <c r="Y6" s="1868"/>
      <c r="Z6" s="1872"/>
      <c r="AA6" s="1868"/>
      <c r="AB6" s="86"/>
      <c r="AC6" s="88" t="s">
        <v>1581</v>
      </c>
      <c r="AD6" s="1868"/>
      <c r="AE6" s="1868"/>
      <c r="AF6" s="1868"/>
      <c r="AG6" s="1868"/>
      <c r="AH6" s="1875"/>
      <c r="AI6" s="1872"/>
    </row>
    <row r="7" spans="1:35" ht="12" thickBot="1" x14ac:dyDescent="0.2">
      <c r="A7" s="1868"/>
      <c r="B7" s="1873"/>
      <c r="C7" s="89" t="s">
        <v>1582</v>
      </c>
      <c r="D7" s="1868"/>
      <c r="E7" s="1868"/>
      <c r="F7" s="1868"/>
      <c r="G7" s="1875"/>
      <c r="H7" s="1872"/>
      <c r="I7" s="1868"/>
      <c r="J7" s="1873"/>
      <c r="K7" s="88" t="s">
        <v>1583</v>
      </c>
      <c r="L7" s="1868"/>
      <c r="M7" s="1868"/>
      <c r="N7" s="1868"/>
      <c r="O7" s="1875"/>
      <c r="P7" s="1868"/>
      <c r="Q7" s="1872"/>
      <c r="R7" s="1868"/>
      <c r="S7" s="86"/>
      <c r="T7" s="1868"/>
      <c r="U7" s="1868"/>
      <c r="V7" s="1868"/>
      <c r="W7" s="1868"/>
      <c r="X7" s="1868"/>
      <c r="Y7" s="1868"/>
      <c r="Z7" s="1872"/>
      <c r="AA7" s="1868"/>
      <c r="AB7" s="86"/>
      <c r="AC7" s="88" t="s">
        <v>1584</v>
      </c>
      <c r="AD7" s="1868"/>
      <c r="AE7" s="1868"/>
      <c r="AF7" s="1868"/>
      <c r="AG7" s="1868"/>
      <c r="AH7" s="1875"/>
      <c r="AI7" s="1872"/>
    </row>
    <row r="8" spans="1:35" ht="12" thickBot="1" x14ac:dyDescent="0.2">
      <c r="A8" s="1868"/>
      <c r="B8" s="1873"/>
      <c r="C8" s="89" t="s">
        <v>1585</v>
      </c>
      <c r="D8" s="1868"/>
      <c r="E8" s="1868"/>
      <c r="F8" s="1868"/>
      <c r="G8" s="1875"/>
      <c r="H8" s="1872"/>
      <c r="I8" s="1868"/>
      <c r="J8" s="1873"/>
      <c r="K8" s="88" t="s">
        <v>1586</v>
      </c>
      <c r="L8" s="1868"/>
      <c r="M8" s="1868"/>
      <c r="N8" s="1868"/>
      <c r="O8" s="1875"/>
      <c r="P8" s="1868"/>
      <c r="Q8" s="1872"/>
      <c r="R8" s="1868"/>
      <c r="S8" s="86"/>
      <c r="T8" s="88" t="s">
        <v>1581</v>
      </c>
      <c r="U8" s="1868"/>
      <c r="V8" s="1868"/>
      <c r="W8" s="1868"/>
      <c r="X8" s="1868"/>
      <c r="Y8" s="1875"/>
      <c r="Z8" s="1872"/>
      <c r="AA8" s="1868"/>
      <c r="AB8" s="86"/>
      <c r="AC8" s="88" t="s">
        <v>1587</v>
      </c>
      <c r="AD8" s="1868"/>
      <c r="AE8" s="1868"/>
      <c r="AF8" s="1868"/>
      <c r="AG8" s="1868"/>
      <c r="AH8" s="1875"/>
      <c r="AI8" s="1872"/>
    </row>
    <row r="9" spans="1:35" ht="12" thickBot="1" x14ac:dyDescent="0.2">
      <c r="A9" s="1868"/>
      <c r="B9" s="1873"/>
      <c r="C9" s="89" t="s">
        <v>1588</v>
      </c>
      <c r="D9" s="1868"/>
      <c r="E9" s="1868"/>
      <c r="F9" s="1868"/>
      <c r="G9" s="1875"/>
      <c r="H9" s="1872"/>
      <c r="I9" s="1868"/>
      <c r="J9" s="1873"/>
      <c r="K9" s="88" t="s">
        <v>1589</v>
      </c>
      <c r="L9" s="1868"/>
      <c r="M9" s="1868"/>
      <c r="N9" s="1868"/>
      <c r="O9" s="1875"/>
      <c r="P9" s="1868"/>
      <c r="Q9" s="1872"/>
      <c r="R9" s="1868"/>
      <c r="S9" s="86"/>
      <c r="T9" s="88" t="s">
        <v>1584</v>
      </c>
      <c r="U9" s="1868"/>
      <c r="V9" s="1868"/>
      <c r="W9" s="1868"/>
      <c r="X9" s="1868"/>
      <c r="Y9" s="1875"/>
      <c r="Z9" s="1872"/>
      <c r="AA9" s="1868"/>
      <c r="AB9" s="86"/>
      <c r="AC9" s="88" t="s">
        <v>1590</v>
      </c>
      <c r="AD9" s="1868"/>
      <c r="AE9" s="1868"/>
      <c r="AF9" s="1868"/>
      <c r="AG9" s="1868"/>
      <c r="AH9" s="1875"/>
      <c r="AI9" s="1872"/>
    </row>
    <row r="10" spans="1:35" ht="12" thickBot="1" x14ac:dyDescent="0.2">
      <c r="A10" s="1868"/>
      <c r="B10" s="1873"/>
      <c r="C10" s="89" t="s">
        <v>1591</v>
      </c>
      <c r="D10" s="1868"/>
      <c r="E10" s="1868"/>
      <c r="F10" s="1868"/>
      <c r="G10" s="1875"/>
      <c r="H10" s="1872"/>
      <c r="I10" s="1868"/>
      <c r="J10" s="1873"/>
      <c r="K10" s="88" t="s">
        <v>1592</v>
      </c>
      <c r="L10" s="1868"/>
      <c r="M10" s="1868"/>
      <c r="N10" s="1868"/>
      <c r="O10" s="1875"/>
      <c r="P10" s="1868"/>
      <c r="Q10" s="1872"/>
      <c r="R10" s="1868"/>
      <c r="S10" s="86"/>
      <c r="T10" s="88" t="s">
        <v>1587</v>
      </c>
      <c r="U10" s="1868"/>
      <c r="V10" s="1868"/>
      <c r="W10" s="1868"/>
      <c r="X10" s="1868"/>
      <c r="Y10" s="1875"/>
      <c r="Z10" s="1872"/>
      <c r="AA10" s="1868"/>
      <c r="AB10" s="85"/>
      <c r="AC10" s="1878"/>
      <c r="AD10" s="1878"/>
      <c r="AE10" s="1878"/>
      <c r="AF10" s="1878"/>
      <c r="AG10" s="1878"/>
      <c r="AH10" s="1878"/>
      <c r="AI10" s="1877"/>
    </row>
    <row r="11" spans="1:35" ht="12" thickBot="1" x14ac:dyDescent="0.2">
      <c r="A11" s="1868"/>
      <c r="B11" s="1873"/>
      <c r="C11" s="89" t="s">
        <v>1593</v>
      </c>
      <c r="D11" s="1868"/>
      <c r="E11" s="1868"/>
      <c r="F11" s="1868"/>
      <c r="G11" s="1875"/>
      <c r="H11" s="1872"/>
      <c r="I11" s="1868"/>
      <c r="J11" s="1876"/>
      <c r="K11" s="1878"/>
      <c r="L11" s="1878"/>
      <c r="M11" s="1878"/>
      <c r="N11" s="1878"/>
      <c r="O11" s="1878"/>
      <c r="P11" s="1878"/>
      <c r="Q11" s="1877"/>
      <c r="R11" s="1868"/>
      <c r="S11" s="86"/>
      <c r="T11" s="88" t="s">
        <v>1590</v>
      </c>
      <c r="U11" s="1868"/>
      <c r="V11" s="1868"/>
      <c r="W11" s="1868"/>
      <c r="X11" s="1868"/>
      <c r="Y11" s="1875"/>
      <c r="Z11" s="1872"/>
      <c r="AA11" s="1868"/>
      <c r="AB11" s="84"/>
      <c r="AC11" s="1868"/>
      <c r="AD11" s="1868"/>
      <c r="AE11" s="1868"/>
      <c r="AF11" s="1868"/>
      <c r="AG11" s="1868"/>
      <c r="AH11" s="1868"/>
      <c r="AI11" s="1868"/>
    </row>
    <row r="12" spans="1:35" ht="12" thickBot="1" x14ac:dyDescent="0.2">
      <c r="A12" s="1868"/>
      <c r="B12" s="1873"/>
      <c r="C12" s="89" t="s">
        <v>1594</v>
      </c>
      <c r="D12" s="1868"/>
      <c r="E12" s="1868"/>
      <c r="F12" s="1868"/>
      <c r="G12" s="1875"/>
      <c r="H12" s="1872"/>
      <c r="I12" s="1868"/>
      <c r="J12" s="1868"/>
      <c r="K12" s="1868"/>
      <c r="L12" s="1868"/>
      <c r="M12" s="1868"/>
      <c r="N12" s="1868"/>
      <c r="O12" s="1868"/>
      <c r="P12" s="1868"/>
      <c r="Q12" s="1868"/>
      <c r="R12" s="1868"/>
      <c r="S12" s="85"/>
      <c r="T12" s="1878"/>
      <c r="U12" s="1878"/>
      <c r="V12" s="1878"/>
      <c r="W12" s="1878"/>
      <c r="X12" s="1878"/>
      <c r="Y12" s="1878"/>
      <c r="Z12" s="1877"/>
      <c r="AA12" s="1868"/>
      <c r="AB12" s="87"/>
      <c r="AC12" s="1871"/>
      <c r="AD12" s="1871"/>
      <c r="AE12" s="1871"/>
      <c r="AF12" s="1871"/>
      <c r="AG12" s="1871"/>
      <c r="AH12" s="1871"/>
      <c r="AI12" s="1870"/>
    </row>
    <row r="13" spans="1:35" ht="12" thickBot="1" x14ac:dyDescent="0.2">
      <c r="A13" s="1868"/>
      <c r="B13" s="1873"/>
      <c r="C13" s="89" t="s">
        <v>1595</v>
      </c>
      <c r="D13" s="1868"/>
      <c r="E13" s="1868"/>
      <c r="F13" s="1868"/>
      <c r="G13" s="1875"/>
      <c r="H13" s="1872"/>
      <c r="I13" s="1868"/>
      <c r="J13" s="87"/>
      <c r="K13" s="1871"/>
      <c r="L13" s="1871"/>
      <c r="M13" s="1871"/>
      <c r="N13" s="1871"/>
      <c r="O13" s="1871"/>
      <c r="P13" s="1871"/>
      <c r="Q13" s="1870"/>
      <c r="R13" s="1868"/>
      <c r="T13" s="1868"/>
      <c r="U13" s="1868"/>
      <c r="V13" s="1868"/>
      <c r="W13" s="1868"/>
      <c r="X13" s="1868"/>
      <c r="Y13" s="1868"/>
      <c r="Z13" s="1868"/>
      <c r="AA13" s="1868"/>
      <c r="AB13" s="118">
        <f>AB4+1</f>
        <v>25.900000000000002</v>
      </c>
      <c r="AC13" s="1880" t="s">
        <v>1596</v>
      </c>
      <c r="AD13" s="1868"/>
      <c r="AE13" s="1868"/>
      <c r="AF13" s="1868"/>
      <c r="AG13" s="1868"/>
      <c r="AH13" s="1868"/>
      <c r="AI13" s="1872"/>
    </row>
    <row r="14" spans="1:35" ht="12" thickBot="1" x14ac:dyDescent="0.2">
      <c r="A14" s="1868"/>
      <c r="B14" s="1873"/>
      <c r="C14" s="89" t="s">
        <v>1597</v>
      </c>
      <c r="D14" s="1868"/>
      <c r="E14" s="1868"/>
      <c r="F14" s="1868"/>
      <c r="G14" s="1875"/>
      <c r="H14" s="1872"/>
      <c r="I14" s="1868"/>
      <c r="J14" s="118">
        <f>J4+1</f>
        <v>18.900000000000002</v>
      </c>
      <c r="K14" s="1868" t="s">
        <v>1598</v>
      </c>
      <c r="L14" s="1868"/>
      <c r="M14" s="1868"/>
      <c r="N14" s="1868"/>
      <c r="O14" s="1868"/>
      <c r="P14" s="1868"/>
      <c r="Q14" s="1872"/>
      <c r="R14" s="1868"/>
      <c r="S14" s="87"/>
      <c r="T14" s="1871"/>
      <c r="U14" s="1871"/>
      <c r="V14" s="1871"/>
      <c r="W14" s="1871"/>
      <c r="X14" s="1871"/>
      <c r="Y14" s="1871"/>
      <c r="Z14" s="1870"/>
      <c r="AA14" s="1868"/>
      <c r="AB14" s="86"/>
      <c r="AC14" s="1880"/>
      <c r="AD14" s="1868"/>
      <c r="AE14" s="1868"/>
      <c r="AF14" s="1868"/>
      <c r="AG14" s="1868"/>
      <c r="AH14" s="1868"/>
      <c r="AI14" s="1872"/>
    </row>
    <row r="15" spans="1:35" ht="12" thickBot="1" x14ac:dyDescent="0.2">
      <c r="A15" s="1868"/>
      <c r="B15" s="1876"/>
      <c r="C15" s="1878"/>
      <c r="D15" s="1878"/>
      <c r="E15" s="1878"/>
      <c r="F15" s="1878"/>
      <c r="G15" s="1878"/>
      <c r="H15" s="1877"/>
      <c r="I15" s="1868"/>
      <c r="J15" s="86"/>
      <c r="K15" s="1868"/>
      <c r="L15" s="1868"/>
      <c r="M15" s="1868"/>
      <c r="N15" s="1868"/>
      <c r="O15" s="1868"/>
      <c r="P15" s="1868"/>
      <c r="Q15" s="1872"/>
      <c r="R15" s="1868"/>
      <c r="S15" s="118">
        <f>S4+1</f>
        <v>22.900000000000002</v>
      </c>
      <c r="T15" s="1880" t="s">
        <v>1599</v>
      </c>
      <c r="U15" s="1868"/>
      <c r="V15" s="1868"/>
      <c r="W15" s="1868"/>
      <c r="X15" s="1868"/>
      <c r="Y15" s="1868"/>
      <c r="Z15" s="1872"/>
      <c r="AA15" s="1868"/>
      <c r="AB15" s="1873"/>
      <c r="AC15" s="1868"/>
      <c r="AD15" s="1868"/>
      <c r="AE15" s="1868"/>
      <c r="AF15" s="1868"/>
      <c r="AG15" s="1868"/>
      <c r="AH15" s="1868"/>
      <c r="AI15" s="1872"/>
    </row>
    <row r="16" spans="1:35" ht="12" thickBot="1" x14ac:dyDescent="0.2">
      <c r="A16" s="1868"/>
      <c r="B16" s="1868"/>
      <c r="C16" s="1868"/>
      <c r="D16" s="1868"/>
      <c r="E16" s="1868"/>
      <c r="F16" s="1868"/>
      <c r="G16" s="1868"/>
      <c r="H16" s="1868"/>
      <c r="I16" s="1868"/>
      <c r="J16" s="86"/>
      <c r="K16" s="88" t="s">
        <v>1582</v>
      </c>
      <c r="L16" s="1868"/>
      <c r="M16" s="1868"/>
      <c r="N16" s="1868"/>
      <c r="O16" s="1868"/>
      <c r="P16" s="1875"/>
      <c r="Q16" s="1872"/>
      <c r="R16" s="1868"/>
      <c r="S16" s="86"/>
      <c r="T16" s="1868" t="s">
        <v>1600</v>
      </c>
      <c r="U16" s="1868"/>
      <c r="V16" s="1868"/>
      <c r="W16" s="1868"/>
      <c r="X16" s="1868"/>
      <c r="Y16" s="1868"/>
      <c r="Z16" s="1872"/>
      <c r="AA16" s="1868"/>
      <c r="AB16" s="86"/>
      <c r="AC16" s="88" t="s">
        <v>1601</v>
      </c>
      <c r="AD16" s="1868"/>
      <c r="AE16" s="1868"/>
      <c r="AF16" s="1868"/>
      <c r="AG16" s="1868"/>
      <c r="AH16" s="1875"/>
      <c r="AI16" s="1872"/>
    </row>
    <row r="17" spans="2:35" ht="12" thickBot="1" x14ac:dyDescent="0.2">
      <c r="B17" s="1869"/>
      <c r="C17" s="1871"/>
      <c r="D17" s="1871"/>
      <c r="E17" s="1871"/>
      <c r="F17" s="1871"/>
      <c r="G17" s="1871"/>
      <c r="H17" s="1870"/>
      <c r="I17" s="1868"/>
      <c r="J17" s="86"/>
      <c r="K17" s="88" t="s">
        <v>1585</v>
      </c>
      <c r="L17" s="1868"/>
      <c r="M17" s="1868"/>
      <c r="N17" s="1868"/>
      <c r="O17" s="1868"/>
      <c r="P17" s="1875"/>
      <c r="Q17" s="1872"/>
      <c r="R17" s="1868"/>
      <c r="S17" s="86"/>
      <c r="T17" s="1868" t="s">
        <v>1524</v>
      </c>
      <c r="U17" s="1868"/>
      <c r="V17" s="1868"/>
      <c r="W17" s="1868"/>
      <c r="X17" s="1868"/>
      <c r="Y17" s="1868"/>
      <c r="Z17" s="1872"/>
      <c r="AA17" s="1868"/>
      <c r="AB17" s="86"/>
      <c r="AC17" s="88" t="s">
        <v>1602</v>
      </c>
      <c r="AD17" s="1868"/>
      <c r="AE17" s="1868"/>
      <c r="AF17" s="1868"/>
      <c r="AG17" s="1868"/>
      <c r="AH17" s="1875"/>
      <c r="AI17" s="1872"/>
    </row>
    <row r="18" spans="2:35" ht="12" thickBot="1" x14ac:dyDescent="0.2">
      <c r="B18" s="118">
        <f>B4+1</f>
        <v>14.900000000000002</v>
      </c>
      <c r="C18" s="1868" t="s">
        <v>1603</v>
      </c>
      <c r="D18" s="1868"/>
      <c r="E18" s="1868"/>
      <c r="F18" s="1868"/>
      <c r="G18" s="1868"/>
      <c r="H18" s="1872"/>
      <c r="I18" s="1868"/>
      <c r="J18" s="86"/>
      <c r="K18" s="88" t="s">
        <v>1588</v>
      </c>
      <c r="L18" s="1868"/>
      <c r="M18" s="1868"/>
      <c r="N18" s="1868"/>
      <c r="O18" s="1868"/>
      <c r="P18" s="1875"/>
      <c r="Q18" s="1872"/>
      <c r="R18" s="1868"/>
      <c r="S18" s="86"/>
      <c r="T18" s="1868"/>
      <c r="U18" s="1868"/>
      <c r="V18" s="1868"/>
      <c r="W18" s="1868"/>
      <c r="X18" s="1868"/>
      <c r="Y18" s="1868"/>
      <c r="Z18" s="1872"/>
      <c r="AA18" s="1868"/>
      <c r="AB18" s="86"/>
      <c r="AC18" s="88" t="s">
        <v>1604</v>
      </c>
      <c r="AD18" s="1868"/>
      <c r="AE18" s="1868"/>
      <c r="AF18" s="1868"/>
      <c r="AG18" s="1868"/>
      <c r="AH18" s="1875"/>
      <c r="AI18" s="1872"/>
    </row>
    <row r="19" spans="2:35" ht="12" thickBot="1" x14ac:dyDescent="0.2">
      <c r="B19" s="1873"/>
      <c r="C19" s="1868" t="s">
        <v>1605</v>
      </c>
      <c r="D19" s="1868"/>
      <c r="E19" s="1868"/>
      <c r="F19" s="1868"/>
      <c r="G19" s="1868"/>
      <c r="H19" s="1872"/>
      <c r="I19" s="1868"/>
      <c r="J19" s="86"/>
      <c r="K19" s="88" t="s">
        <v>1606</v>
      </c>
      <c r="L19" s="1868"/>
      <c r="M19" s="1868"/>
      <c r="N19" s="1868"/>
      <c r="O19" s="1868"/>
      <c r="P19" s="1875"/>
      <c r="Q19" s="1872"/>
      <c r="R19" s="1868"/>
      <c r="S19" s="86"/>
      <c r="T19" s="88" t="s">
        <v>1607</v>
      </c>
      <c r="U19" s="1868"/>
      <c r="V19" s="1868"/>
      <c r="W19" s="1868"/>
      <c r="X19" s="1868"/>
      <c r="Y19" s="1875"/>
      <c r="Z19" s="1872"/>
      <c r="AA19" s="1868"/>
      <c r="AB19" s="86"/>
      <c r="AC19" s="88" t="s">
        <v>1608</v>
      </c>
      <c r="AD19" s="1868"/>
      <c r="AE19" s="1868"/>
      <c r="AF19" s="1868"/>
      <c r="AG19" s="1868"/>
      <c r="AH19" s="1875"/>
      <c r="AI19" s="1872"/>
    </row>
    <row r="20" spans="2:35" ht="12" thickBot="1" x14ac:dyDescent="0.2">
      <c r="B20" s="1873"/>
      <c r="C20" s="1868"/>
      <c r="D20" s="1868"/>
      <c r="E20" s="1868"/>
      <c r="F20" s="1868"/>
      <c r="G20" s="1868"/>
      <c r="H20" s="1872"/>
      <c r="I20" s="1868"/>
      <c r="J20" s="86"/>
      <c r="K20" s="88" t="s">
        <v>1609</v>
      </c>
      <c r="L20" s="1868"/>
      <c r="M20" s="1868"/>
      <c r="N20" s="1868"/>
      <c r="O20" s="1868"/>
      <c r="P20" s="1875"/>
      <c r="Q20" s="1872"/>
      <c r="R20" s="1868"/>
      <c r="S20" s="86"/>
      <c r="T20" s="88" t="s">
        <v>1610</v>
      </c>
      <c r="U20" s="1868"/>
      <c r="V20" s="1868"/>
      <c r="W20" s="1868"/>
      <c r="X20" s="1868"/>
      <c r="Y20" s="1875"/>
      <c r="Z20" s="1872"/>
      <c r="AA20" s="1868"/>
      <c r="AB20" s="86"/>
      <c r="AC20" s="88" t="s">
        <v>1611</v>
      </c>
      <c r="AD20" s="1868"/>
      <c r="AE20" s="1868"/>
      <c r="AF20" s="1868"/>
      <c r="AG20" s="1868"/>
      <c r="AH20" s="1875"/>
      <c r="AI20" s="1872"/>
    </row>
    <row r="21" spans="2:35" ht="12" thickBot="1" x14ac:dyDescent="0.2">
      <c r="B21" s="1873"/>
      <c r="C21" s="88" t="s">
        <v>1612</v>
      </c>
      <c r="D21" s="1868"/>
      <c r="E21" s="1868"/>
      <c r="F21" s="1868"/>
      <c r="G21" s="1875"/>
      <c r="H21" s="1872"/>
      <c r="I21" s="1868"/>
      <c r="J21" s="86"/>
      <c r="K21" s="88" t="s">
        <v>1613</v>
      </c>
      <c r="L21" s="1868"/>
      <c r="M21" s="1868"/>
      <c r="N21" s="1868"/>
      <c r="O21" s="1868"/>
      <c r="P21" s="1875"/>
      <c r="Q21" s="1872"/>
      <c r="R21" s="1868"/>
      <c r="S21" s="86"/>
      <c r="T21" s="88" t="s">
        <v>1614</v>
      </c>
      <c r="U21" s="1868"/>
      <c r="V21" s="1868"/>
      <c r="W21" s="1868"/>
      <c r="X21" s="1868"/>
      <c r="Y21" s="1875"/>
      <c r="Z21" s="1872"/>
      <c r="AA21" s="1868"/>
      <c r="AB21" s="86"/>
      <c r="AC21" s="88" t="s">
        <v>1590</v>
      </c>
      <c r="AD21" s="1868"/>
      <c r="AE21" s="1868"/>
      <c r="AF21" s="1868"/>
      <c r="AG21" s="1868"/>
      <c r="AH21" s="1875"/>
      <c r="AI21" s="1872"/>
    </row>
    <row r="22" spans="2:35" ht="12" thickBot="1" x14ac:dyDescent="0.2">
      <c r="B22" s="1873"/>
      <c r="C22" s="88" t="s">
        <v>1615</v>
      </c>
      <c r="D22" s="1868"/>
      <c r="E22" s="1868"/>
      <c r="F22" s="1868"/>
      <c r="G22" s="1875"/>
      <c r="H22" s="1872"/>
      <c r="I22" s="1868"/>
      <c r="J22" s="86"/>
      <c r="K22" s="88" t="s">
        <v>1616</v>
      </c>
      <c r="L22" s="1868"/>
      <c r="M22" s="1868"/>
      <c r="N22" s="1868"/>
      <c r="O22" s="1868"/>
      <c r="P22" s="1875"/>
      <c r="Q22" s="1872"/>
      <c r="R22" s="1868"/>
      <c r="S22" s="86"/>
      <c r="T22" s="88" t="s">
        <v>1617</v>
      </c>
      <c r="U22" s="1868"/>
      <c r="V22" s="1868"/>
      <c r="W22" s="1868"/>
      <c r="X22" s="1868"/>
      <c r="Y22" s="1875"/>
      <c r="Z22" s="1872"/>
      <c r="AA22" s="1868"/>
      <c r="AB22" s="85"/>
      <c r="AC22" s="1878"/>
      <c r="AD22" s="1878"/>
      <c r="AE22" s="1878"/>
      <c r="AF22" s="1878"/>
      <c r="AG22" s="1878"/>
      <c r="AH22" s="1878"/>
      <c r="AI22" s="1877"/>
    </row>
    <row r="23" spans="2:35" ht="12" thickBot="1" x14ac:dyDescent="0.2">
      <c r="B23" s="1873"/>
      <c r="C23" s="88" t="s">
        <v>1618</v>
      </c>
      <c r="D23" s="1868"/>
      <c r="E23" s="1868"/>
      <c r="F23" s="1868"/>
      <c r="G23" s="1875"/>
      <c r="H23" s="1872"/>
      <c r="I23" s="1868"/>
      <c r="J23" s="86"/>
      <c r="K23" s="88" t="s">
        <v>1619</v>
      </c>
      <c r="L23" s="1868"/>
      <c r="M23" s="1868"/>
      <c r="N23" s="1868"/>
      <c r="O23" s="1868"/>
      <c r="P23" s="1875"/>
      <c r="Q23" s="1872"/>
      <c r="R23" s="1868"/>
      <c r="S23" s="86"/>
      <c r="T23" s="88" t="s">
        <v>1620</v>
      </c>
      <c r="U23" s="1868"/>
      <c r="V23" s="1868"/>
      <c r="W23" s="1868"/>
      <c r="X23" s="1868"/>
      <c r="Y23" s="1868"/>
      <c r="Z23" s="1872"/>
      <c r="AA23" s="1868"/>
      <c r="AB23" s="84"/>
      <c r="AC23" s="1868"/>
      <c r="AD23" s="1868"/>
      <c r="AE23" s="1868"/>
      <c r="AF23" s="1868"/>
      <c r="AG23" s="1868"/>
      <c r="AH23" s="1868"/>
      <c r="AI23" s="1868"/>
    </row>
    <row r="24" spans="2:35" ht="12" thickBot="1" x14ac:dyDescent="0.2">
      <c r="B24" s="1873"/>
      <c r="C24" s="88" t="s">
        <v>1621</v>
      </c>
      <c r="D24" s="1868"/>
      <c r="E24" s="1868"/>
      <c r="F24" s="1868"/>
      <c r="G24" s="1875"/>
      <c r="H24" s="1872"/>
      <c r="I24" s="1868"/>
      <c r="J24" s="86"/>
      <c r="K24" s="88" t="s">
        <v>1587</v>
      </c>
      <c r="L24" s="1868"/>
      <c r="M24" s="1868"/>
      <c r="N24" s="1868"/>
      <c r="O24" s="1868"/>
      <c r="P24" s="1875"/>
      <c r="Q24" s="1872"/>
      <c r="R24" s="1868"/>
      <c r="S24" s="85"/>
      <c r="T24" s="1878"/>
      <c r="U24" s="1878"/>
      <c r="V24" s="1878"/>
      <c r="W24" s="1878"/>
      <c r="X24" s="1878"/>
      <c r="Y24" s="1878"/>
      <c r="Z24" s="1877"/>
      <c r="AA24" s="1868"/>
      <c r="AB24" s="87"/>
      <c r="AC24" s="1871"/>
      <c r="AD24" s="1871"/>
      <c r="AE24" s="1871"/>
      <c r="AF24" s="1871"/>
      <c r="AG24" s="1871"/>
      <c r="AH24" s="1871"/>
      <c r="AI24" s="1870"/>
    </row>
    <row r="25" spans="2:35" ht="12" thickBot="1" x14ac:dyDescent="0.2">
      <c r="B25" s="1873"/>
      <c r="C25" s="88" t="s">
        <v>1587</v>
      </c>
      <c r="D25" s="1868"/>
      <c r="E25" s="1868"/>
      <c r="F25" s="1868"/>
      <c r="G25" s="1875"/>
      <c r="H25" s="1872"/>
      <c r="I25" s="1868"/>
      <c r="J25" s="86"/>
      <c r="K25" s="88" t="s">
        <v>1590</v>
      </c>
      <c r="L25" s="1868"/>
      <c r="M25" s="1868"/>
      <c r="N25" s="1868"/>
      <c r="O25" s="1868"/>
      <c r="P25" s="1875"/>
      <c r="Q25" s="1872"/>
      <c r="R25" s="1868"/>
      <c r="S25" s="1868"/>
      <c r="T25" s="1868"/>
      <c r="U25" s="1868"/>
      <c r="V25" s="1868"/>
      <c r="W25" s="1868"/>
      <c r="X25" s="1868"/>
      <c r="Y25" s="1868"/>
      <c r="Z25" s="1868"/>
      <c r="AA25" s="1868"/>
      <c r="AB25" s="118">
        <f>AB13+1</f>
        <v>26.900000000000002</v>
      </c>
      <c r="AC25" s="1880" t="s">
        <v>1622</v>
      </c>
      <c r="AD25" s="1868"/>
      <c r="AE25" s="1868"/>
      <c r="AF25" s="1868"/>
      <c r="AG25" s="1868"/>
      <c r="AH25" s="1868"/>
      <c r="AI25" s="1872"/>
    </row>
    <row r="26" spans="2:35" ht="12" thickBot="1" x14ac:dyDescent="0.2">
      <c r="B26" s="1873"/>
      <c r="C26" s="1868" t="s">
        <v>1597</v>
      </c>
      <c r="D26" s="1868"/>
      <c r="E26" s="1868"/>
      <c r="F26" s="1868"/>
      <c r="G26" s="1875"/>
      <c r="H26" s="1872"/>
      <c r="I26" s="1868"/>
      <c r="J26" s="85"/>
      <c r="K26" s="1878"/>
      <c r="L26" s="1878"/>
      <c r="M26" s="1878"/>
      <c r="N26" s="1878"/>
      <c r="O26" s="1878"/>
      <c r="P26" s="1878"/>
      <c r="Q26" s="1877"/>
      <c r="R26" s="1868"/>
      <c r="S26" s="87"/>
      <c r="T26" s="1871"/>
      <c r="U26" s="1871"/>
      <c r="V26" s="1871"/>
      <c r="W26" s="1871"/>
      <c r="X26" s="1871"/>
      <c r="Y26" s="1871"/>
      <c r="Z26" s="1870"/>
      <c r="AA26" s="1868"/>
      <c r="AB26" s="86"/>
      <c r="AC26" s="1868" t="s">
        <v>1623</v>
      </c>
      <c r="AD26" s="1868"/>
      <c r="AE26" s="1868"/>
      <c r="AF26" s="1868"/>
      <c r="AG26" s="1868"/>
      <c r="AH26" s="1868"/>
      <c r="AI26" s="1872"/>
    </row>
    <row r="27" spans="2:35" ht="12" thickBot="1" x14ac:dyDescent="0.2">
      <c r="B27" s="1876"/>
      <c r="C27" s="1878"/>
      <c r="D27" s="1878"/>
      <c r="E27" s="1878"/>
      <c r="F27" s="1878"/>
      <c r="G27" s="1878"/>
      <c r="H27" s="1877"/>
      <c r="I27" s="1868"/>
      <c r="K27" s="1868"/>
      <c r="L27" s="1868"/>
      <c r="M27" s="1868"/>
      <c r="N27" s="1868"/>
      <c r="O27" s="1868"/>
      <c r="P27" s="1868"/>
      <c r="Q27" s="1868"/>
      <c r="R27" s="1868"/>
      <c r="S27" s="118">
        <f>S15+1</f>
        <v>23.900000000000002</v>
      </c>
      <c r="T27" s="1880" t="s">
        <v>1624</v>
      </c>
      <c r="U27" s="1868"/>
      <c r="V27" s="1868"/>
      <c r="W27" s="1868"/>
      <c r="X27" s="1868"/>
      <c r="Y27" s="1868"/>
      <c r="Z27" s="1872"/>
      <c r="AA27" s="1868"/>
      <c r="AB27" s="1873"/>
      <c r="AC27" s="1868"/>
      <c r="AD27" s="1868"/>
      <c r="AE27" s="1868"/>
      <c r="AF27" s="1868"/>
      <c r="AG27" s="1868"/>
      <c r="AH27" s="1868"/>
      <c r="AI27" s="1872"/>
    </row>
    <row r="28" spans="2:35" ht="12" thickBot="1" x14ac:dyDescent="0.2">
      <c r="B28" s="1868"/>
      <c r="C28" s="1868"/>
      <c r="D28" s="1868"/>
      <c r="E28" s="1868"/>
      <c r="F28" s="1868"/>
      <c r="G28" s="1868"/>
      <c r="H28" s="1868"/>
      <c r="I28" s="1868"/>
      <c r="J28" s="87"/>
      <c r="K28" s="1871"/>
      <c r="L28" s="1871"/>
      <c r="M28" s="1871"/>
      <c r="N28" s="1871"/>
      <c r="O28" s="1871"/>
      <c r="P28" s="1871"/>
      <c r="Q28" s="1870"/>
      <c r="R28" s="1868"/>
      <c r="S28" s="86"/>
      <c r="T28" s="1868" t="s">
        <v>1625</v>
      </c>
      <c r="U28" s="1868"/>
      <c r="V28" s="1868"/>
      <c r="W28" s="1868"/>
      <c r="X28" s="1868"/>
      <c r="Y28" s="1868"/>
      <c r="Z28" s="1872"/>
      <c r="AA28" s="1868"/>
      <c r="AB28" s="86"/>
      <c r="AC28" s="88" t="s">
        <v>1581</v>
      </c>
      <c r="AD28" s="1868"/>
      <c r="AE28" s="1868"/>
      <c r="AF28" s="1868"/>
      <c r="AG28" s="1868"/>
      <c r="AH28" s="1875"/>
      <c r="AI28" s="1872"/>
    </row>
    <row r="29" spans="2:35" ht="12" thickBot="1" x14ac:dyDescent="0.2">
      <c r="B29" s="1869"/>
      <c r="C29" s="1871"/>
      <c r="D29" s="1871"/>
      <c r="E29" s="1871"/>
      <c r="F29" s="1871"/>
      <c r="G29" s="1871"/>
      <c r="H29" s="1870"/>
      <c r="I29" s="1868"/>
      <c r="J29" s="118">
        <f>J14+1</f>
        <v>19.900000000000002</v>
      </c>
      <c r="K29" s="1868" t="s">
        <v>1626</v>
      </c>
      <c r="L29" s="1868"/>
      <c r="M29" s="1868"/>
      <c r="N29" s="1868"/>
      <c r="O29" s="1868"/>
      <c r="P29" s="1868"/>
      <c r="Q29" s="1872"/>
      <c r="R29" s="1868"/>
      <c r="S29" s="86"/>
      <c r="T29" s="1868"/>
      <c r="U29" s="1868"/>
      <c r="V29" s="1868"/>
      <c r="W29" s="1868"/>
      <c r="X29" s="1868"/>
      <c r="Y29" s="1868"/>
      <c r="Z29" s="1872"/>
      <c r="AA29" s="1868"/>
      <c r="AB29" s="86"/>
      <c r="AC29" s="88" t="s">
        <v>1584</v>
      </c>
      <c r="AD29" s="1868"/>
      <c r="AE29" s="1868"/>
      <c r="AF29" s="1868"/>
      <c r="AG29" s="1868"/>
      <c r="AH29" s="1875"/>
      <c r="AI29" s="1872"/>
    </row>
    <row r="30" spans="2:35" ht="12" thickBot="1" x14ac:dyDescent="0.2">
      <c r="B30" s="118">
        <f>B18+1</f>
        <v>15.900000000000002</v>
      </c>
      <c r="C30" s="1868" t="s">
        <v>1627</v>
      </c>
      <c r="D30" s="1868"/>
      <c r="E30" s="1868"/>
      <c r="F30" s="1868"/>
      <c r="G30" s="1868"/>
      <c r="H30" s="1872"/>
      <c r="I30" s="1868"/>
      <c r="J30" s="86"/>
      <c r="K30" s="1868" t="s">
        <v>1628</v>
      </c>
      <c r="L30" s="1868"/>
      <c r="M30" s="1868"/>
      <c r="N30" s="1868"/>
      <c r="O30" s="1868"/>
      <c r="P30" s="1868"/>
      <c r="Q30" s="1872"/>
      <c r="R30" s="1868"/>
      <c r="S30" s="86"/>
      <c r="T30" s="88" t="s">
        <v>1581</v>
      </c>
      <c r="U30" s="1868"/>
      <c r="V30" s="1868"/>
      <c r="W30" s="1868"/>
      <c r="X30" s="1868"/>
      <c r="Y30" s="1875"/>
      <c r="Z30" s="1872"/>
      <c r="AA30" s="1868"/>
      <c r="AB30" s="86"/>
      <c r="AC30" s="88" t="s">
        <v>1587</v>
      </c>
      <c r="AD30" s="1868"/>
      <c r="AE30" s="1868"/>
      <c r="AF30" s="1868"/>
      <c r="AG30" s="1868"/>
      <c r="AH30" s="1875"/>
      <c r="AI30" s="1872"/>
    </row>
    <row r="31" spans="2:35" ht="12" thickBot="1" x14ac:dyDescent="0.2">
      <c r="B31" s="1873"/>
      <c r="C31" s="1868" t="s">
        <v>1629</v>
      </c>
      <c r="D31" s="1868"/>
      <c r="E31" s="1868"/>
      <c r="F31" s="1868"/>
      <c r="G31" s="1868"/>
      <c r="H31" s="1872"/>
      <c r="I31" s="1868"/>
      <c r="J31" s="1873"/>
      <c r="K31" s="1868" t="s">
        <v>1630</v>
      </c>
      <c r="L31" s="1868"/>
      <c r="M31" s="1868"/>
      <c r="N31" s="1868"/>
      <c r="O31" s="1868"/>
      <c r="P31" s="1868"/>
      <c r="Q31" s="1872"/>
      <c r="R31" s="1868"/>
      <c r="S31" s="86"/>
      <c r="T31" s="88" t="s">
        <v>1584</v>
      </c>
      <c r="U31" s="1868"/>
      <c r="V31" s="1868"/>
      <c r="W31" s="1868"/>
      <c r="X31" s="1868"/>
      <c r="Y31" s="1875"/>
      <c r="Z31" s="1872"/>
      <c r="AA31" s="1868"/>
      <c r="AB31" s="86"/>
      <c r="AC31" s="88" t="s">
        <v>1590</v>
      </c>
      <c r="AD31" s="1868"/>
      <c r="AE31" s="1868"/>
      <c r="AF31" s="1868"/>
      <c r="AG31" s="1868"/>
      <c r="AH31" s="1875"/>
      <c r="AI31" s="1872"/>
    </row>
    <row r="32" spans="2:35" ht="12" thickBot="1" x14ac:dyDescent="0.2">
      <c r="B32" s="1873"/>
      <c r="C32" s="1868"/>
      <c r="D32" s="1868"/>
      <c r="E32" s="1868"/>
      <c r="F32" s="1868"/>
      <c r="G32" s="1868"/>
      <c r="H32" s="1872"/>
      <c r="I32" s="1868"/>
      <c r="J32" s="86"/>
      <c r="K32" s="1868" t="s">
        <v>1631</v>
      </c>
      <c r="L32" s="1868"/>
      <c r="M32" s="1868"/>
      <c r="N32" s="1868"/>
      <c r="O32" s="1868"/>
      <c r="P32" s="1868"/>
      <c r="Q32" s="1872"/>
      <c r="R32" s="1868"/>
      <c r="S32" s="86"/>
      <c r="T32" s="88" t="s">
        <v>1587</v>
      </c>
      <c r="U32" s="1868"/>
      <c r="V32" s="1868"/>
      <c r="W32" s="1868"/>
      <c r="X32" s="1868"/>
      <c r="Y32" s="1875"/>
      <c r="Z32" s="1872"/>
      <c r="AA32" s="1868"/>
      <c r="AB32" s="85"/>
      <c r="AC32" s="1878"/>
      <c r="AD32" s="1878"/>
      <c r="AE32" s="1878"/>
      <c r="AF32" s="1878"/>
      <c r="AG32" s="1878"/>
      <c r="AH32" s="1878"/>
      <c r="AI32" s="1877"/>
    </row>
    <row r="33" spans="2:35" ht="12" thickBot="1" x14ac:dyDescent="0.2">
      <c r="B33" s="1873"/>
      <c r="C33" s="88" t="s">
        <v>1583</v>
      </c>
      <c r="D33" s="1868"/>
      <c r="E33" s="1868"/>
      <c r="F33" s="1868"/>
      <c r="G33" s="1875"/>
      <c r="H33" s="1872"/>
      <c r="I33" s="1868"/>
      <c r="J33" s="86"/>
      <c r="K33" s="1868" t="s">
        <v>1632</v>
      </c>
      <c r="L33" s="1868"/>
      <c r="M33" s="1868"/>
      <c r="N33" s="1868"/>
      <c r="O33" s="1868"/>
      <c r="P33" s="1868"/>
      <c r="Q33" s="1872"/>
      <c r="R33" s="1868"/>
      <c r="S33" s="86"/>
      <c r="T33" s="88" t="s">
        <v>1590</v>
      </c>
      <c r="U33" s="1868"/>
      <c r="V33" s="1868"/>
      <c r="W33" s="1868"/>
      <c r="X33" s="1868"/>
      <c r="Y33" s="1875"/>
      <c r="Z33" s="1872"/>
      <c r="AA33" s="1868"/>
      <c r="AB33" s="84"/>
      <c r="AC33" s="1868"/>
      <c r="AD33" s="1868"/>
      <c r="AE33" s="1868"/>
      <c r="AF33" s="1868"/>
      <c r="AG33" s="1868"/>
      <c r="AH33" s="1868"/>
      <c r="AI33" s="1868"/>
    </row>
    <row r="34" spans="2:35" ht="12" thickBot="1" x14ac:dyDescent="0.2">
      <c r="B34" s="1873"/>
      <c r="C34" s="88" t="s">
        <v>1633</v>
      </c>
      <c r="D34" s="1868"/>
      <c r="E34" s="1868"/>
      <c r="F34" s="1868"/>
      <c r="G34" s="1875"/>
      <c r="H34" s="1872"/>
      <c r="I34" s="1868"/>
      <c r="J34" s="1873"/>
      <c r="K34" s="1868"/>
      <c r="L34" s="1868"/>
      <c r="M34" s="1868"/>
      <c r="N34" s="1868"/>
      <c r="O34" s="1868"/>
      <c r="P34" s="1868"/>
      <c r="Q34" s="1872"/>
      <c r="R34" s="1868"/>
      <c r="S34" s="86"/>
      <c r="T34" s="1868"/>
      <c r="U34" s="1868"/>
      <c r="V34" s="1868"/>
      <c r="W34" s="1868"/>
      <c r="X34" s="1868"/>
      <c r="Y34" s="1868"/>
      <c r="Z34" s="1872"/>
      <c r="AA34" s="1868"/>
      <c r="AB34" s="87"/>
      <c r="AC34" s="1871"/>
      <c r="AD34" s="1871"/>
      <c r="AE34" s="1871"/>
      <c r="AF34" s="1871"/>
      <c r="AG34" s="1871"/>
      <c r="AH34" s="1871"/>
      <c r="AI34" s="1870"/>
    </row>
    <row r="35" spans="2:35" ht="12" thickBot="1" x14ac:dyDescent="0.2">
      <c r="B35" s="1873"/>
      <c r="C35" s="88" t="s">
        <v>1634</v>
      </c>
      <c r="D35" s="1868"/>
      <c r="E35" s="1868"/>
      <c r="F35" s="1868"/>
      <c r="G35" s="1875"/>
      <c r="H35" s="1872"/>
      <c r="I35" s="1868"/>
      <c r="J35" s="86"/>
      <c r="K35" s="88" t="s">
        <v>1583</v>
      </c>
      <c r="L35" s="1868"/>
      <c r="M35" s="1868"/>
      <c r="N35" s="1868"/>
      <c r="O35" s="1868"/>
      <c r="P35" s="1875"/>
      <c r="Q35" s="1872"/>
      <c r="R35" s="1868"/>
      <c r="S35" s="86"/>
      <c r="T35" s="1872" t="s">
        <v>1635</v>
      </c>
      <c r="U35" s="1868"/>
      <c r="V35" s="1868"/>
      <c r="W35" s="1868"/>
      <c r="X35" s="1868"/>
      <c r="Y35" s="1868"/>
      <c r="Z35" s="1872"/>
      <c r="AA35" s="1868"/>
      <c r="AB35" s="118">
        <f>AB25+1</f>
        <v>27.900000000000002</v>
      </c>
      <c r="AC35" s="1880" t="s">
        <v>1636</v>
      </c>
      <c r="AD35" s="1868"/>
      <c r="AE35" s="1868"/>
      <c r="AF35" s="1868"/>
      <c r="AG35" s="1868"/>
      <c r="AH35" s="1868"/>
      <c r="AI35" s="1872"/>
    </row>
    <row r="36" spans="2:35" ht="12" thickBot="1" x14ac:dyDescent="0.2">
      <c r="B36" s="1873"/>
      <c r="C36" s="88" t="s">
        <v>1637</v>
      </c>
      <c r="D36" s="1868"/>
      <c r="E36" s="1868"/>
      <c r="F36" s="1868"/>
      <c r="G36" s="1875"/>
      <c r="H36" s="1872"/>
      <c r="I36" s="1868"/>
      <c r="J36" s="86"/>
      <c r="K36" s="88" t="s">
        <v>1638</v>
      </c>
      <c r="L36" s="1868"/>
      <c r="M36" s="1868"/>
      <c r="N36" s="1868"/>
      <c r="O36" s="1868"/>
      <c r="P36" s="1875"/>
      <c r="Q36" s="1872"/>
      <c r="R36" s="1868"/>
      <c r="S36" s="86"/>
      <c r="T36" s="1868"/>
      <c r="U36" s="1868"/>
      <c r="V36" s="1868"/>
      <c r="W36" s="1868"/>
      <c r="X36" s="1868"/>
      <c r="Y36" s="1868"/>
      <c r="Z36" s="1872"/>
      <c r="AA36" s="1868"/>
      <c r="AB36" s="86"/>
      <c r="AC36" s="1868" t="s">
        <v>1639</v>
      </c>
      <c r="AD36" s="1868"/>
      <c r="AE36" s="1868"/>
      <c r="AF36" s="1868"/>
      <c r="AG36" s="1868"/>
      <c r="AH36" s="1868"/>
      <c r="AI36" s="1872"/>
    </row>
    <row r="37" spans="2:35" ht="12" thickBot="1" x14ac:dyDescent="0.2">
      <c r="B37" s="1876"/>
      <c r="C37" s="1878"/>
      <c r="D37" s="1878"/>
      <c r="E37" s="1878"/>
      <c r="F37" s="1878"/>
      <c r="G37" s="1878"/>
      <c r="H37" s="1877"/>
      <c r="I37" s="1868"/>
      <c r="J37" s="86"/>
      <c r="K37" s="88" t="s">
        <v>1640</v>
      </c>
      <c r="L37" s="1868"/>
      <c r="M37" s="1868"/>
      <c r="N37" s="1868"/>
      <c r="O37" s="1868"/>
      <c r="P37" s="1875"/>
      <c r="Q37" s="1872"/>
      <c r="R37" s="1868"/>
      <c r="S37" s="86"/>
      <c r="T37" s="1872" t="s">
        <v>1641</v>
      </c>
      <c r="U37" s="1868"/>
      <c r="V37" s="1868"/>
      <c r="W37" s="1868"/>
      <c r="X37" s="1868"/>
      <c r="Y37" s="1868"/>
      <c r="Z37" s="1872"/>
      <c r="AA37" s="1868"/>
      <c r="AB37" s="1873"/>
      <c r="AC37" s="1868"/>
      <c r="AD37" s="1868"/>
      <c r="AE37" s="1868"/>
      <c r="AF37" s="1868"/>
      <c r="AG37" s="1868"/>
      <c r="AH37" s="1868"/>
      <c r="AI37" s="1872"/>
    </row>
    <row r="38" spans="2:35" ht="12" thickBot="1" x14ac:dyDescent="0.2">
      <c r="B38" s="1868"/>
      <c r="C38" s="1868"/>
      <c r="D38" s="1868"/>
      <c r="E38" s="1868"/>
      <c r="F38" s="1868"/>
      <c r="G38" s="1868"/>
      <c r="H38" s="1868"/>
      <c r="I38" s="1868"/>
      <c r="J38" s="86"/>
      <c r="K38" s="88" t="s">
        <v>1642</v>
      </c>
      <c r="L38" s="1868"/>
      <c r="M38" s="1868"/>
      <c r="N38" s="1868"/>
      <c r="O38" s="1868"/>
      <c r="P38" s="1875"/>
      <c r="Q38" s="1872"/>
      <c r="R38" s="1868"/>
      <c r="S38" s="86"/>
      <c r="T38" s="1868"/>
      <c r="U38" s="1868"/>
      <c r="V38" s="1868"/>
      <c r="W38" s="1868"/>
      <c r="X38" s="1868"/>
      <c r="Y38" s="1868"/>
      <c r="Z38" s="1872"/>
      <c r="AA38" s="1868"/>
      <c r="AB38" s="86"/>
      <c r="AC38" s="88" t="s">
        <v>1581</v>
      </c>
      <c r="AD38" s="1868"/>
      <c r="AE38" s="1868"/>
      <c r="AF38" s="1868"/>
      <c r="AG38" s="1868"/>
      <c r="AH38" s="1875"/>
      <c r="AI38" s="1872"/>
    </row>
    <row r="39" spans="2:35" ht="12" thickBot="1" x14ac:dyDescent="0.2">
      <c r="B39" s="1869"/>
      <c r="C39" s="1871"/>
      <c r="D39" s="1871"/>
      <c r="E39" s="1871"/>
      <c r="F39" s="1871"/>
      <c r="G39" s="1871"/>
      <c r="H39" s="1870"/>
      <c r="I39" s="1868"/>
      <c r="J39" s="85"/>
      <c r="K39" s="1878"/>
      <c r="L39" s="1878"/>
      <c r="M39" s="1878"/>
      <c r="N39" s="1878"/>
      <c r="O39" s="1878"/>
      <c r="P39" s="1878"/>
      <c r="Q39" s="1877"/>
      <c r="R39" s="1868"/>
      <c r="S39" s="86"/>
      <c r="T39" s="1872" t="s">
        <v>1643</v>
      </c>
      <c r="U39" s="1868"/>
      <c r="V39" s="1868"/>
      <c r="W39" s="1868"/>
      <c r="X39" s="1868"/>
      <c r="Y39" s="1868"/>
      <c r="Z39" s="1872"/>
      <c r="AA39" s="1868"/>
      <c r="AB39" s="86"/>
      <c r="AC39" s="88" t="s">
        <v>1584</v>
      </c>
      <c r="AD39" s="1868"/>
      <c r="AE39" s="1868"/>
      <c r="AF39" s="1868"/>
      <c r="AG39" s="1868"/>
      <c r="AH39" s="1875"/>
      <c r="AI39" s="1872"/>
    </row>
    <row r="40" spans="2:35" ht="12" thickBot="1" x14ac:dyDescent="0.2">
      <c r="B40" s="118">
        <f>B30+1</f>
        <v>16.900000000000002</v>
      </c>
      <c r="C40" s="1868" t="s">
        <v>1467</v>
      </c>
      <c r="D40" s="1868"/>
      <c r="E40" s="1868"/>
      <c r="F40" s="1868"/>
      <c r="G40" s="1868"/>
      <c r="H40" s="1872"/>
      <c r="I40" s="1868"/>
      <c r="K40" s="1868"/>
      <c r="L40" s="1868"/>
      <c r="M40" s="1868"/>
      <c r="N40" s="1868"/>
      <c r="O40" s="1868"/>
      <c r="P40" s="1868"/>
      <c r="Q40" s="1868"/>
      <c r="R40" s="1868"/>
      <c r="S40" s="85"/>
      <c r="T40" s="1878"/>
      <c r="U40" s="1878"/>
      <c r="V40" s="1878"/>
      <c r="W40" s="1878"/>
      <c r="X40" s="1878"/>
      <c r="Y40" s="1878"/>
      <c r="Z40" s="1877"/>
      <c r="AA40" s="1868"/>
      <c r="AB40" s="86"/>
      <c r="AC40" s="88" t="s">
        <v>1587</v>
      </c>
      <c r="AD40" s="1868"/>
      <c r="AE40" s="1868"/>
      <c r="AF40" s="1868"/>
      <c r="AG40" s="1868"/>
      <c r="AH40" s="1875"/>
      <c r="AI40" s="1872"/>
    </row>
    <row r="41" spans="2:35" ht="12" thickBot="1" x14ac:dyDescent="0.2">
      <c r="B41" s="1873"/>
      <c r="C41" s="1868"/>
      <c r="D41" s="1868"/>
      <c r="E41" s="1868"/>
      <c r="F41" s="1868"/>
      <c r="G41" s="1868"/>
      <c r="H41" s="1872"/>
      <c r="I41" s="1868"/>
      <c r="J41" s="87"/>
      <c r="K41" s="1871"/>
      <c r="L41" s="1871"/>
      <c r="M41" s="1871"/>
      <c r="N41" s="1871"/>
      <c r="O41" s="1871"/>
      <c r="P41" s="1871"/>
      <c r="Q41" s="1870"/>
      <c r="R41" s="1868"/>
      <c r="T41" s="1868"/>
      <c r="U41" s="1868"/>
      <c r="V41" s="1868"/>
      <c r="W41" s="1868"/>
      <c r="X41" s="1868"/>
      <c r="Y41" s="1868"/>
      <c r="Z41" s="1868"/>
      <c r="AA41" s="1868"/>
      <c r="AB41" s="86"/>
      <c r="AC41" s="88" t="s">
        <v>1590</v>
      </c>
      <c r="AD41" s="1868"/>
      <c r="AE41" s="1868"/>
      <c r="AF41" s="1868"/>
      <c r="AG41" s="1868"/>
      <c r="AH41" s="1875"/>
      <c r="AI41" s="1872"/>
    </row>
    <row r="42" spans="2:35" ht="12" thickBot="1" x14ac:dyDescent="0.2">
      <c r="B42" s="1873"/>
      <c r="C42" s="88" t="s">
        <v>1582</v>
      </c>
      <c r="D42" s="1868"/>
      <c r="E42" s="1868"/>
      <c r="F42" s="1868"/>
      <c r="G42" s="1875"/>
      <c r="H42" s="1872"/>
      <c r="I42" s="1868"/>
      <c r="J42" s="118">
        <f>J29+1</f>
        <v>20.900000000000002</v>
      </c>
      <c r="K42" s="1868" t="s">
        <v>1644</v>
      </c>
      <c r="L42" s="1868"/>
      <c r="M42" s="1868"/>
      <c r="N42" s="1868"/>
      <c r="O42" s="1868"/>
      <c r="P42" s="1868"/>
      <c r="Q42" s="1872"/>
      <c r="R42" s="1868"/>
      <c r="S42" s="1868"/>
      <c r="T42" s="1868"/>
      <c r="U42" s="1868"/>
      <c r="V42" s="1868"/>
      <c r="W42" s="1868"/>
      <c r="X42" s="1868"/>
      <c r="Y42" s="1868"/>
      <c r="Z42" s="1868"/>
      <c r="AA42" s="1868"/>
      <c r="AB42" s="85"/>
      <c r="AC42" s="1878"/>
      <c r="AD42" s="1878"/>
      <c r="AE42" s="1878"/>
      <c r="AF42" s="1878"/>
      <c r="AG42" s="1878"/>
      <c r="AH42" s="1878"/>
      <c r="AI42" s="1877"/>
    </row>
    <row r="43" spans="2:35" ht="12" thickBot="1" x14ac:dyDescent="0.2">
      <c r="B43" s="1873"/>
      <c r="C43" s="88" t="s">
        <v>1645</v>
      </c>
      <c r="D43" s="1868"/>
      <c r="E43" s="1868"/>
      <c r="F43" s="1868"/>
      <c r="G43" s="1875"/>
      <c r="H43" s="1872"/>
      <c r="I43" s="1868"/>
      <c r="J43" s="86"/>
      <c r="K43" s="1868" t="s">
        <v>1646</v>
      </c>
      <c r="L43" s="1868"/>
      <c r="M43" s="1868"/>
      <c r="N43" s="1868"/>
      <c r="O43" s="1868"/>
      <c r="P43" s="1868"/>
      <c r="Q43" s="1872"/>
      <c r="R43" s="1868"/>
      <c r="S43" s="1868"/>
      <c r="T43" s="1868"/>
      <c r="U43" s="1868"/>
      <c r="V43" s="1868"/>
      <c r="W43" s="1868"/>
      <c r="X43" s="1868"/>
      <c r="Y43" s="1868"/>
      <c r="Z43" s="1868"/>
      <c r="AA43" s="1868"/>
      <c r="AB43" s="1868"/>
      <c r="AC43" s="1868"/>
      <c r="AD43" s="1868"/>
      <c r="AE43" s="1868"/>
      <c r="AF43" s="1868"/>
      <c r="AG43" s="1868"/>
      <c r="AH43" s="1868"/>
      <c r="AI43" s="1868"/>
    </row>
    <row r="44" spans="2:35" ht="12" thickBot="1" x14ac:dyDescent="0.2">
      <c r="B44" s="1873"/>
      <c r="C44" s="88" t="s">
        <v>1647</v>
      </c>
      <c r="D44" s="1868"/>
      <c r="E44" s="1868"/>
      <c r="F44" s="1868"/>
      <c r="G44" s="1875"/>
      <c r="H44" s="1872"/>
      <c r="I44" s="1868"/>
      <c r="J44" s="1873"/>
      <c r="K44" s="1868"/>
      <c r="L44" s="1868"/>
      <c r="M44" s="1868"/>
      <c r="N44" s="1868"/>
      <c r="O44" s="1868"/>
      <c r="P44" s="1868"/>
      <c r="Q44" s="1872"/>
      <c r="R44" s="1868"/>
      <c r="S44" s="1868"/>
      <c r="T44" s="1868"/>
      <c r="U44" s="1868"/>
      <c r="V44" s="1868"/>
      <c r="W44" s="1868"/>
      <c r="X44" s="1868"/>
      <c r="Y44" s="1868"/>
      <c r="Z44" s="1868"/>
      <c r="AA44" s="1868"/>
      <c r="AB44" s="1868"/>
      <c r="AC44" s="1868"/>
      <c r="AD44" s="1868"/>
      <c r="AE44" s="1868"/>
      <c r="AF44" s="1868"/>
      <c r="AG44" s="1868"/>
      <c r="AH44" s="1868"/>
      <c r="AI44" s="1868"/>
    </row>
    <row r="45" spans="2:35" ht="12" thickBot="1" x14ac:dyDescent="0.2">
      <c r="B45" s="1873"/>
      <c r="C45" s="88" t="s">
        <v>1648</v>
      </c>
      <c r="D45" s="1868"/>
      <c r="E45" s="1868"/>
      <c r="F45" s="1868"/>
      <c r="G45" s="1875"/>
      <c r="H45" s="1872"/>
      <c r="I45" s="1868"/>
      <c r="J45" s="86"/>
      <c r="K45" s="88" t="s">
        <v>1582</v>
      </c>
      <c r="L45" s="1868"/>
      <c r="M45" s="1868"/>
      <c r="N45" s="1868"/>
      <c r="O45" s="1868"/>
      <c r="P45" s="1875"/>
      <c r="Q45" s="1872"/>
      <c r="R45" s="1868"/>
      <c r="S45" s="1868"/>
      <c r="T45" s="1868"/>
      <c r="U45" s="1868"/>
      <c r="V45" s="1868"/>
      <c r="W45" s="1868"/>
      <c r="X45" s="1868"/>
      <c r="Y45" s="1868"/>
      <c r="Z45" s="1868"/>
      <c r="AA45" s="1868"/>
      <c r="AB45" s="1868"/>
      <c r="AC45" s="1868"/>
      <c r="AD45" s="1868"/>
      <c r="AE45" s="1868"/>
      <c r="AF45" s="1868"/>
      <c r="AG45" s="1868"/>
      <c r="AH45" s="1868"/>
      <c r="AI45" s="1868"/>
    </row>
    <row r="46" spans="2:35" ht="12" thickBot="1" x14ac:dyDescent="0.2">
      <c r="B46" s="1873"/>
      <c r="C46" s="88" t="s">
        <v>1649</v>
      </c>
      <c r="D46" s="1868"/>
      <c r="E46" s="1868"/>
      <c r="F46" s="1868"/>
      <c r="G46" s="1875"/>
      <c r="H46" s="1872"/>
      <c r="I46" s="1868"/>
      <c r="J46" s="86"/>
      <c r="K46" s="88" t="s">
        <v>1585</v>
      </c>
      <c r="L46" s="1868"/>
      <c r="M46" s="1868"/>
      <c r="N46" s="1868"/>
      <c r="O46" s="1868"/>
      <c r="P46" s="1875"/>
      <c r="Q46" s="1872"/>
      <c r="R46" s="1868"/>
      <c r="S46" s="1868"/>
      <c r="T46" s="1868"/>
      <c r="U46" s="1868"/>
      <c r="V46" s="1868"/>
      <c r="W46" s="1868"/>
      <c r="X46" s="1868"/>
      <c r="Y46" s="1868"/>
      <c r="Z46" s="1868"/>
      <c r="AA46" s="1868"/>
      <c r="AB46" s="1868"/>
      <c r="AC46" s="1868"/>
      <c r="AD46" s="1868"/>
      <c r="AE46" s="1868"/>
      <c r="AF46" s="1868"/>
      <c r="AG46" s="1868"/>
      <c r="AH46" s="1868"/>
      <c r="AI46" s="1868"/>
    </row>
    <row r="47" spans="2:35" ht="12" thickBot="1" x14ac:dyDescent="0.2">
      <c r="B47" s="1873"/>
      <c r="C47" s="88" t="s">
        <v>1650</v>
      </c>
      <c r="D47" s="1868"/>
      <c r="E47" s="1868"/>
      <c r="F47" s="1868"/>
      <c r="G47" s="1875"/>
      <c r="H47" s="1872"/>
      <c r="I47" s="1868"/>
      <c r="J47" s="86"/>
      <c r="K47" s="88" t="s">
        <v>1588</v>
      </c>
      <c r="L47" s="1868"/>
      <c r="M47" s="1868"/>
      <c r="N47" s="1868"/>
      <c r="O47" s="1868"/>
      <c r="P47" s="1875"/>
      <c r="Q47" s="1872"/>
      <c r="R47" s="1868"/>
      <c r="S47" s="1868"/>
      <c r="T47" s="1868"/>
      <c r="U47" s="1868"/>
      <c r="V47" s="1868"/>
      <c r="W47" s="1868"/>
      <c r="X47" s="1868"/>
      <c r="Y47" s="1868"/>
      <c r="Z47" s="1868"/>
      <c r="AA47" s="1868"/>
      <c r="AB47" s="1868"/>
      <c r="AC47" s="1868"/>
      <c r="AD47" s="1868"/>
      <c r="AE47" s="1868"/>
      <c r="AF47" s="1868"/>
      <c r="AG47" s="1868"/>
      <c r="AH47" s="1868"/>
      <c r="AI47" s="1868"/>
    </row>
    <row r="48" spans="2:35" ht="12" thickBot="1" x14ac:dyDescent="0.2">
      <c r="B48" s="1873"/>
      <c r="C48" s="88" t="s">
        <v>1587</v>
      </c>
      <c r="D48" s="1868"/>
      <c r="E48" s="1868"/>
      <c r="F48" s="1868"/>
      <c r="G48" s="1875"/>
      <c r="H48" s="1872"/>
      <c r="I48" s="1868"/>
      <c r="J48" s="86"/>
      <c r="K48" s="88" t="s">
        <v>1606</v>
      </c>
      <c r="L48" s="1868"/>
      <c r="M48" s="1868"/>
      <c r="N48" s="1868"/>
      <c r="O48" s="1868"/>
      <c r="P48" s="1875"/>
      <c r="Q48" s="1872"/>
      <c r="R48" s="1868"/>
      <c r="S48" s="1868"/>
      <c r="T48" s="1868"/>
      <c r="U48" s="1868"/>
      <c r="V48" s="1868"/>
      <c r="W48" s="1868"/>
      <c r="X48" s="1868"/>
      <c r="Y48" s="1868"/>
      <c r="Z48" s="1868"/>
      <c r="AA48" s="1868"/>
      <c r="AB48" s="1868"/>
      <c r="AC48" s="1868"/>
      <c r="AD48" s="1868"/>
      <c r="AE48" s="1868"/>
      <c r="AF48" s="1868"/>
      <c r="AG48" s="1868"/>
      <c r="AH48" s="1868"/>
      <c r="AI48" s="1868"/>
    </row>
    <row r="49" spans="2:19" ht="12" thickBot="1" x14ac:dyDescent="0.2">
      <c r="B49" s="1873"/>
      <c r="C49" s="88" t="s">
        <v>1651</v>
      </c>
      <c r="D49" s="1868"/>
      <c r="E49" s="1868"/>
      <c r="F49" s="1868"/>
      <c r="G49" s="1875"/>
      <c r="H49" s="1872"/>
      <c r="I49" s="1868"/>
      <c r="J49" s="86"/>
      <c r="K49" s="88" t="s">
        <v>1652</v>
      </c>
      <c r="L49" s="1868"/>
      <c r="M49" s="1868"/>
      <c r="N49" s="1868"/>
      <c r="O49" s="1868"/>
      <c r="P49" s="1875"/>
      <c r="Q49" s="1872"/>
      <c r="R49" s="1868"/>
      <c r="S49" s="1868"/>
    </row>
    <row r="50" spans="2:19" ht="12" thickBot="1" x14ac:dyDescent="0.2">
      <c r="B50" s="1876"/>
      <c r="C50" s="1878"/>
      <c r="D50" s="1878"/>
      <c r="E50" s="1878"/>
      <c r="F50" s="1878"/>
      <c r="G50" s="1878"/>
      <c r="H50" s="1877"/>
      <c r="I50" s="1868"/>
      <c r="J50" s="86"/>
      <c r="K50" s="88" t="s">
        <v>1619</v>
      </c>
      <c r="L50" s="1868"/>
      <c r="M50" s="1868"/>
      <c r="N50" s="1868"/>
      <c r="O50" s="1868"/>
      <c r="P50" s="1875"/>
      <c r="Q50" s="1872"/>
      <c r="R50" s="1868"/>
      <c r="S50" s="1868"/>
    </row>
    <row r="51" spans="2:19" ht="12" thickBot="1" x14ac:dyDescent="0.2">
      <c r="B51" s="1868"/>
      <c r="C51" s="1868"/>
      <c r="D51" s="1868"/>
      <c r="E51" s="1868"/>
      <c r="F51" s="1868"/>
      <c r="G51" s="1868"/>
      <c r="H51" s="1868"/>
      <c r="I51" s="1868"/>
      <c r="J51" s="86"/>
      <c r="K51" s="1880" t="s">
        <v>1595</v>
      </c>
      <c r="L51" s="1868"/>
      <c r="M51" s="1868"/>
      <c r="N51" s="1868"/>
      <c r="O51" s="1868"/>
      <c r="P51" s="1875"/>
      <c r="Q51" s="1872"/>
      <c r="R51" s="1868"/>
      <c r="S51" s="1868"/>
    </row>
    <row r="52" spans="2:19" x14ac:dyDescent="0.15">
      <c r="B52" s="1868"/>
      <c r="C52" s="1868"/>
      <c r="D52" s="1868"/>
      <c r="E52" s="1868"/>
      <c r="F52" s="1868"/>
      <c r="G52" s="1868"/>
      <c r="H52" s="1868"/>
      <c r="I52" s="1868"/>
      <c r="J52" s="86"/>
      <c r="K52" s="1868" t="s">
        <v>1597</v>
      </c>
      <c r="L52" s="1868"/>
      <c r="M52" s="1868"/>
      <c r="N52" s="1868"/>
      <c r="O52" s="1868"/>
      <c r="P52" s="1868"/>
      <c r="Q52" s="1872"/>
      <c r="R52" s="1868"/>
      <c r="S52" s="1868"/>
    </row>
    <row r="53" spans="2:19" ht="12" thickBot="1" x14ac:dyDescent="0.2">
      <c r="B53" s="1868"/>
      <c r="C53" s="1868"/>
      <c r="D53" s="1868"/>
      <c r="E53" s="1868"/>
      <c r="F53" s="1868"/>
      <c r="G53" s="1868"/>
      <c r="H53" s="1868"/>
      <c r="I53" s="1868"/>
      <c r="J53" s="85"/>
      <c r="K53" s="1878"/>
      <c r="L53" s="1878"/>
      <c r="M53" s="1878"/>
      <c r="N53" s="1878"/>
      <c r="O53" s="1878"/>
      <c r="P53" s="1878"/>
      <c r="Q53" s="1877"/>
      <c r="R53" s="1868"/>
      <c r="S53" s="1868"/>
    </row>
    <row r="54" spans="2:19" x14ac:dyDescent="0.15">
      <c r="B54" s="1868"/>
      <c r="C54" s="1868"/>
      <c r="D54" s="1868"/>
      <c r="E54" s="1868"/>
      <c r="F54" s="1868"/>
      <c r="G54" s="1868"/>
      <c r="H54" s="1868"/>
      <c r="I54" s="1868"/>
      <c r="J54" s="1868"/>
      <c r="K54" s="1868"/>
      <c r="L54" s="1868"/>
      <c r="M54" s="1868"/>
      <c r="N54" s="1868"/>
      <c r="O54" s="1868"/>
      <c r="P54" s="1868"/>
      <c r="Q54" s="1868"/>
      <c r="R54" s="1868"/>
      <c r="S54" s="1868"/>
    </row>
    <row r="55" spans="2:19" x14ac:dyDescent="0.15">
      <c r="B55" s="1868"/>
      <c r="C55" s="1868"/>
      <c r="D55" s="1868"/>
      <c r="E55" s="1868"/>
      <c r="F55" s="1868"/>
      <c r="G55" s="1868"/>
      <c r="H55" s="1868"/>
      <c r="I55" s="1868"/>
      <c r="J55" s="1868"/>
      <c r="K55" s="1868"/>
      <c r="L55" s="1868"/>
      <c r="M55" s="1868"/>
      <c r="N55" s="1868"/>
      <c r="O55" s="1868"/>
      <c r="P55" s="1868"/>
      <c r="Q55" s="1868"/>
      <c r="R55" s="1868"/>
      <c r="S55" s="1868"/>
    </row>
    <row r="56" spans="2:19" x14ac:dyDescent="0.15">
      <c r="B56" s="1868"/>
      <c r="C56" s="1868"/>
      <c r="D56" s="1868"/>
      <c r="E56" s="1868"/>
      <c r="F56" s="1868"/>
      <c r="G56" s="1868"/>
      <c r="H56" s="1868"/>
      <c r="I56" s="1868"/>
      <c r="J56" s="1868"/>
      <c r="K56" s="1868"/>
      <c r="L56" s="1868"/>
      <c r="M56" s="1868"/>
      <c r="N56" s="1868"/>
      <c r="O56" s="1868"/>
      <c r="P56" s="1868"/>
      <c r="Q56" s="1868"/>
      <c r="R56" s="1868"/>
      <c r="S56" s="1868"/>
    </row>
    <row r="57" spans="2:19" x14ac:dyDescent="0.15">
      <c r="B57" s="1868"/>
      <c r="C57" s="1868"/>
      <c r="D57" s="1868"/>
      <c r="E57" s="1868"/>
      <c r="F57" s="1868"/>
      <c r="G57" s="1868"/>
      <c r="H57" s="1868"/>
      <c r="I57" s="1868"/>
      <c r="J57" s="1868"/>
      <c r="K57" s="1868"/>
      <c r="L57" s="1868"/>
      <c r="M57" s="1868"/>
      <c r="N57" s="1868"/>
      <c r="O57" s="1868"/>
      <c r="P57" s="1868"/>
      <c r="Q57" s="1868"/>
      <c r="R57" s="1868"/>
      <c r="S57" s="1868"/>
    </row>
    <row r="58" spans="2:19" x14ac:dyDescent="0.15">
      <c r="B58" s="1868"/>
      <c r="C58" s="1868"/>
      <c r="D58" s="1868"/>
      <c r="E58" s="1868"/>
      <c r="F58" s="1868"/>
      <c r="G58" s="1868"/>
      <c r="H58" s="1868"/>
      <c r="I58" s="1868"/>
      <c r="J58" s="1868"/>
      <c r="K58" s="1868"/>
      <c r="L58" s="1868"/>
      <c r="M58" s="1868"/>
      <c r="N58" s="1868"/>
      <c r="O58" s="1868"/>
      <c r="P58" s="1868"/>
      <c r="Q58" s="1868"/>
      <c r="R58" s="1868"/>
      <c r="S58" s="1868"/>
    </row>
    <row r="59" spans="2:19" x14ac:dyDescent="0.15">
      <c r="B59" s="1868"/>
      <c r="C59" s="1868"/>
      <c r="D59" s="1868"/>
      <c r="E59" s="1868"/>
      <c r="F59" s="1868"/>
      <c r="G59" s="1868"/>
      <c r="H59" s="1868"/>
      <c r="I59" s="1868"/>
      <c r="J59" s="1868"/>
      <c r="K59" s="1868"/>
      <c r="L59" s="1868"/>
      <c r="M59" s="1868"/>
      <c r="N59" s="1868"/>
      <c r="O59" s="1868"/>
      <c r="P59" s="1868"/>
      <c r="Q59" s="1868"/>
      <c r="R59" s="1868"/>
      <c r="S59" s="1868"/>
    </row>
    <row r="60" spans="2:19" x14ac:dyDescent="0.15">
      <c r="B60" s="1868"/>
      <c r="C60" s="1868"/>
      <c r="D60" s="1868"/>
      <c r="E60" s="1868"/>
      <c r="F60" s="1868"/>
      <c r="G60" s="1868"/>
      <c r="H60" s="1868"/>
      <c r="I60" s="1868"/>
      <c r="J60" s="1868"/>
      <c r="K60" s="1868"/>
      <c r="L60" s="1868"/>
      <c r="M60" s="1868"/>
      <c r="N60" s="1868"/>
      <c r="O60" s="1868"/>
      <c r="P60" s="1868"/>
      <c r="Q60" s="1868"/>
      <c r="R60" s="1868"/>
      <c r="S60" s="1868"/>
    </row>
    <row r="61" spans="2:19" x14ac:dyDescent="0.15">
      <c r="B61" s="1868"/>
      <c r="C61" s="1868"/>
      <c r="D61" s="1868"/>
      <c r="E61" s="1868"/>
      <c r="F61" s="1868"/>
      <c r="G61" s="1868"/>
      <c r="H61" s="1868"/>
      <c r="I61" s="1868"/>
      <c r="J61" s="1868"/>
      <c r="K61" s="1868"/>
      <c r="L61" s="1868"/>
      <c r="M61" s="1868"/>
      <c r="N61" s="1868"/>
      <c r="O61" s="1868"/>
      <c r="P61" s="1868"/>
      <c r="Q61" s="1868"/>
      <c r="R61" s="1868"/>
      <c r="S61" s="1868"/>
    </row>
    <row r="62" spans="2:19" x14ac:dyDescent="0.15">
      <c r="B62" s="1868"/>
      <c r="C62" s="1868"/>
      <c r="D62" s="1868"/>
      <c r="E62" s="1868"/>
      <c r="F62" s="1868"/>
      <c r="G62" s="1868"/>
      <c r="H62" s="1868"/>
      <c r="I62" s="1868"/>
      <c r="J62" s="1868"/>
      <c r="K62" s="1868"/>
      <c r="L62" s="1868"/>
      <c r="M62" s="1868"/>
      <c r="N62" s="1868"/>
      <c r="O62" s="1868"/>
      <c r="P62" s="1868"/>
      <c r="Q62" s="1868"/>
      <c r="R62" s="1868"/>
      <c r="S62" s="1868"/>
    </row>
    <row r="63" spans="2:19" x14ac:dyDescent="0.15">
      <c r="B63" s="1868"/>
      <c r="C63" s="1868"/>
      <c r="D63" s="1868"/>
      <c r="E63" s="1868"/>
      <c r="F63" s="1868"/>
      <c r="G63" s="1868"/>
      <c r="H63" s="1868"/>
      <c r="I63" s="1868"/>
      <c r="J63" s="1868"/>
      <c r="K63" s="1868"/>
      <c r="L63" s="1868"/>
      <c r="M63" s="1868"/>
      <c r="N63" s="1868"/>
      <c r="O63" s="1868"/>
      <c r="P63" s="1868"/>
      <c r="Q63" s="1868"/>
      <c r="R63" s="1868"/>
      <c r="S63" s="1868"/>
    </row>
  </sheetData>
  <pageMargins left="0.25" right="0.25" top="0.75" bottom="0.75" header="0.3" footer="0.3"/>
  <pageSetup orientation="portrait" horizontalDpi="4294967292" verticalDpi="4294967292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R66"/>
  <sheetViews>
    <sheetView topLeftCell="A41" zoomScale="125" zoomScaleNormal="125" zoomScaleSheetLayoutView="100" zoomScalePageLayoutView="125" workbookViewId="0">
      <selection activeCell="L51" sqref="L51:L54"/>
    </sheetView>
  </sheetViews>
  <sheetFormatPr baseColWidth="10" defaultColWidth="9" defaultRowHeight="11" x14ac:dyDescent="0.15"/>
  <cols>
    <col min="1" max="1" width="2.1640625" style="83" customWidth="1"/>
    <col min="2" max="2" width="5.33203125" style="84" bestFit="1" customWidth="1"/>
    <col min="3" max="3" width="11" style="83" customWidth="1"/>
    <col min="4" max="4" width="6.83203125" style="83" customWidth="1"/>
    <col min="5" max="5" width="5.6640625" style="83" customWidth="1"/>
    <col min="6" max="6" width="5.33203125" style="83" customWidth="1"/>
    <col min="7" max="7" width="6.5" style="83" customWidth="1"/>
    <col min="8" max="8" width="4.6640625" style="83" customWidth="1"/>
    <col min="9" max="10" width="2.1640625" style="83" customWidth="1"/>
    <col min="11" max="11" width="4.6640625" style="84" bestFit="1" customWidth="1"/>
    <col min="12" max="12" width="8.6640625" style="83" customWidth="1"/>
    <col min="13" max="13" width="5" style="83" customWidth="1"/>
    <col min="14" max="14" width="7.5" style="83" customWidth="1"/>
    <col min="15" max="16" width="5.6640625" style="83" customWidth="1"/>
    <col min="17" max="17" width="4.5" style="83" customWidth="1"/>
    <col min="18" max="18" width="1.83203125" style="83" customWidth="1"/>
    <col min="19" max="16384" width="9" style="83"/>
  </cols>
  <sheetData>
    <row r="1" spans="1:18" x14ac:dyDescent="0.15">
      <c r="A1" s="1879" t="s">
        <v>1653</v>
      </c>
      <c r="C1" s="1868"/>
      <c r="D1" s="1868"/>
      <c r="E1" s="1868"/>
      <c r="F1" s="1868"/>
      <c r="G1" s="1868"/>
      <c r="H1" s="1868"/>
      <c r="I1" s="1868"/>
      <c r="J1" s="1868"/>
      <c r="L1" s="1868"/>
      <c r="M1" s="1868"/>
      <c r="N1" s="1868"/>
      <c r="O1" s="1868"/>
      <c r="P1" s="1868"/>
      <c r="Q1" s="1868"/>
      <c r="R1" s="1868"/>
    </row>
    <row r="2" spans="1:18" ht="12" thickBot="1" x14ac:dyDescent="0.2">
      <c r="A2" s="1868"/>
      <c r="C2" s="1868"/>
      <c r="D2" s="1868"/>
      <c r="E2" s="1868"/>
      <c r="F2" s="1868"/>
      <c r="G2" s="1868"/>
      <c r="H2" s="1868"/>
      <c r="I2" s="1868"/>
      <c r="J2" s="1868"/>
      <c r="L2" s="1868"/>
      <c r="M2" s="1868"/>
      <c r="N2" s="1868"/>
      <c r="O2" s="1868"/>
      <c r="P2" s="1868"/>
      <c r="Q2" s="1868"/>
      <c r="R2" s="1868"/>
    </row>
    <row r="3" spans="1:18" x14ac:dyDescent="0.15">
      <c r="A3" s="1868"/>
      <c r="B3" s="87"/>
      <c r="C3" s="1871"/>
      <c r="D3" s="1871"/>
      <c r="E3" s="1871"/>
      <c r="F3" s="1871"/>
      <c r="G3" s="1871"/>
      <c r="H3" s="1871"/>
      <c r="I3" s="1870"/>
      <c r="J3" s="1868"/>
      <c r="K3" s="87"/>
      <c r="L3" s="1871"/>
      <c r="M3" s="1871"/>
      <c r="N3" s="1871"/>
      <c r="O3" s="1871"/>
      <c r="P3" s="1871"/>
      <c r="Q3" s="1871"/>
      <c r="R3" s="1870"/>
    </row>
    <row r="4" spans="1:18" x14ac:dyDescent="0.15">
      <c r="A4" s="1868"/>
      <c r="B4" s="118">
        <f>'Sección 9'!AB35+1</f>
        <v>28.900000000000002</v>
      </c>
      <c r="C4" s="1868" t="s">
        <v>1654</v>
      </c>
      <c r="D4" s="1868"/>
      <c r="E4" s="1868"/>
      <c r="F4" s="1868"/>
      <c r="G4" s="1868"/>
      <c r="H4" s="1868"/>
      <c r="I4" s="1872"/>
      <c r="J4" s="1868"/>
      <c r="K4" s="118">
        <f>B52+1</f>
        <v>34.900000000000006</v>
      </c>
      <c r="L4" s="1868" t="s">
        <v>1189</v>
      </c>
      <c r="M4" s="1868"/>
      <c r="N4" s="1868"/>
      <c r="O4" s="1868"/>
      <c r="P4" s="1868"/>
      <c r="Q4" s="1868"/>
      <c r="R4" s="1872"/>
    </row>
    <row r="5" spans="1:18" ht="12" thickBot="1" x14ac:dyDescent="0.2">
      <c r="A5" s="1868"/>
      <c r="B5" s="86"/>
      <c r="C5" s="1868" t="s">
        <v>1655</v>
      </c>
      <c r="D5" s="1868"/>
      <c r="E5" s="1868"/>
      <c r="F5" s="1868"/>
      <c r="G5" s="1868"/>
      <c r="H5" s="1868"/>
      <c r="I5" s="1872"/>
      <c r="J5" s="1868"/>
      <c r="K5" s="86"/>
      <c r="L5" s="1868"/>
      <c r="M5" s="1868"/>
      <c r="N5" s="1868"/>
      <c r="O5" s="1868"/>
      <c r="P5" s="1868"/>
      <c r="Q5" s="1868"/>
      <c r="R5" s="1872"/>
    </row>
    <row r="6" spans="1:18" ht="12" thickBot="1" x14ac:dyDescent="0.2">
      <c r="A6" s="1868"/>
      <c r="B6" s="86"/>
      <c r="C6" s="1868" t="s">
        <v>1656</v>
      </c>
      <c r="D6" s="1868"/>
      <c r="E6" s="1868"/>
      <c r="F6" s="1868"/>
      <c r="G6" s="1868"/>
      <c r="H6" s="1868"/>
      <c r="I6" s="1872"/>
      <c r="J6" s="1868"/>
      <c r="K6" s="86"/>
      <c r="L6" s="88" t="s">
        <v>1583</v>
      </c>
      <c r="M6" s="1868"/>
      <c r="N6" s="1868"/>
      <c r="O6" s="1868"/>
      <c r="P6" s="1868"/>
      <c r="Q6" s="1875"/>
      <c r="R6" s="1872"/>
    </row>
    <row r="7" spans="1:18" ht="12" thickBot="1" x14ac:dyDescent="0.2">
      <c r="A7" s="1868"/>
      <c r="B7" s="86"/>
      <c r="C7" s="88" t="s">
        <v>1657</v>
      </c>
      <c r="D7" s="1868"/>
      <c r="E7" s="1868"/>
      <c r="F7" s="1868"/>
      <c r="G7" s="1868"/>
      <c r="H7" s="1875"/>
      <c r="I7" s="1872"/>
      <c r="J7" s="1868"/>
      <c r="K7" s="86"/>
      <c r="L7" s="88" t="s">
        <v>1658</v>
      </c>
      <c r="M7" s="1868"/>
      <c r="N7" s="1868"/>
      <c r="O7" s="1868"/>
      <c r="P7" s="1868"/>
      <c r="Q7" s="1875"/>
      <c r="R7" s="1872"/>
    </row>
    <row r="8" spans="1:18" ht="12" thickBot="1" x14ac:dyDescent="0.2">
      <c r="A8" s="1868"/>
      <c r="B8" s="86"/>
      <c r="C8" s="88" t="s">
        <v>1659</v>
      </c>
      <c r="D8" s="1868"/>
      <c r="E8" s="1868"/>
      <c r="F8" s="1868"/>
      <c r="G8" s="1868"/>
      <c r="H8" s="1875"/>
      <c r="I8" s="1872"/>
      <c r="J8" s="1868"/>
      <c r="K8" s="86"/>
      <c r="L8" s="88" t="s">
        <v>1660</v>
      </c>
      <c r="M8" s="1868"/>
      <c r="N8" s="1868"/>
      <c r="O8" s="1868"/>
      <c r="P8" s="1868"/>
      <c r="Q8" s="1875"/>
      <c r="R8" s="1872"/>
    </row>
    <row r="9" spans="1:18" ht="12" thickBot="1" x14ac:dyDescent="0.2">
      <c r="A9" s="1868"/>
      <c r="B9" s="86"/>
      <c r="C9" s="88" t="s">
        <v>1590</v>
      </c>
      <c r="D9" s="1868"/>
      <c r="E9" s="1868"/>
      <c r="F9" s="1868"/>
      <c r="G9" s="1868"/>
      <c r="H9" s="1875"/>
      <c r="I9" s="1872"/>
      <c r="J9" s="1868"/>
      <c r="K9" s="86"/>
      <c r="L9" s="88" t="s">
        <v>1661</v>
      </c>
      <c r="M9" s="1868"/>
      <c r="N9" s="1868"/>
      <c r="O9" s="1868"/>
      <c r="P9" s="1868"/>
      <c r="Q9" s="1875"/>
      <c r="R9" s="1872"/>
    </row>
    <row r="10" spans="1:18" ht="12" thickBot="1" x14ac:dyDescent="0.2">
      <c r="A10" s="1868"/>
      <c r="B10" s="85"/>
      <c r="C10" s="1878"/>
      <c r="D10" s="1878"/>
      <c r="E10" s="1878"/>
      <c r="F10" s="1878"/>
      <c r="G10" s="1878"/>
      <c r="H10" s="1878"/>
      <c r="I10" s="1877"/>
      <c r="J10" s="1868"/>
      <c r="K10" s="86"/>
      <c r="L10" s="88" t="s">
        <v>1662</v>
      </c>
      <c r="M10" s="1868"/>
      <c r="N10" s="1868"/>
      <c r="O10" s="1868"/>
      <c r="P10" s="1868"/>
      <c r="Q10" s="1875"/>
      <c r="R10" s="1872"/>
    </row>
    <row r="11" spans="1:18" ht="12" thickBot="1" x14ac:dyDescent="0.2">
      <c r="A11" s="1868"/>
      <c r="C11" s="1868"/>
      <c r="D11" s="1868"/>
      <c r="E11" s="1868"/>
      <c r="F11" s="1868"/>
      <c r="G11" s="1868"/>
      <c r="H11" s="1868"/>
      <c r="I11" s="1868"/>
      <c r="J11" s="1868"/>
      <c r="K11" s="85"/>
      <c r="L11" s="1878"/>
      <c r="M11" s="1878"/>
      <c r="N11" s="1878"/>
      <c r="O11" s="1878"/>
      <c r="P11" s="1878"/>
      <c r="Q11" s="1878"/>
      <c r="R11" s="1877"/>
    </row>
    <row r="12" spans="1:18" ht="12" thickBot="1" x14ac:dyDescent="0.2">
      <c r="A12" s="1868"/>
      <c r="B12" s="87"/>
      <c r="C12" s="1871"/>
      <c r="D12" s="1871"/>
      <c r="E12" s="1871"/>
      <c r="F12" s="1871"/>
      <c r="G12" s="1871"/>
      <c r="H12" s="1871"/>
      <c r="I12" s="1870"/>
      <c r="J12" s="1868"/>
      <c r="L12" s="1868"/>
      <c r="M12" s="1868"/>
      <c r="N12" s="1868"/>
      <c r="O12" s="1868"/>
      <c r="P12" s="1868"/>
      <c r="Q12" s="1868"/>
      <c r="R12" s="1868"/>
    </row>
    <row r="13" spans="1:18" ht="12" thickBot="1" x14ac:dyDescent="0.2">
      <c r="A13" s="1868"/>
      <c r="B13" s="118">
        <f>B4+1</f>
        <v>29.900000000000002</v>
      </c>
      <c r="C13" s="1880" t="s">
        <v>1663</v>
      </c>
      <c r="D13" s="1868"/>
      <c r="E13" s="1868"/>
      <c r="F13" s="1868"/>
      <c r="G13" s="1868"/>
      <c r="H13" s="1868"/>
      <c r="I13" s="1872"/>
      <c r="J13" s="1868"/>
      <c r="K13" s="87"/>
      <c r="L13" s="1871"/>
      <c r="M13" s="1871"/>
      <c r="N13" s="1871"/>
      <c r="O13" s="1871"/>
      <c r="P13" s="1871"/>
      <c r="Q13" s="1871"/>
      <c r="R13" s="1870"/>
    </row>
    <row r="14" spans="1:18" ht="12" thickBot="1" x14ac:dyDescent="0.2">
      <c r="A14" s="1868"/>
      <c r="B14" s="86"/>
      <c r="C14" s="88" t="s">
        <v>1664</v>
      </c>
      <c r="D14" s="1868"/>
      <c r="E14" s="1868"/>
      <c r="F14" s="1868"/>
      <c r="G14" s="1868"/>
      <c r="H14" s="1875"/>
      <c r="I14" s="1872"/>
      <c r="J14" s="1868"/>
      <c r="K14" s="118">
        <f>K4+1</f>
        <v>35.900000000000006</v>
      </c>
      <c r="L14" s="1868" t="s">
        <v>1665</v>
      </c>
      <c r="M14" s="1868"/>
      <c r="N14" s="1868"/>
      <c r="O14" s="1868"/>
      <c r="P14" s="1868"/>
      <c r="Q14" s="1868"/>
      <c r="R14" s="1872"/>
    </row>
    <row r="15" spans="1:18" ht="12" thickBot="1" x14ac:dyDescent="0.2">
      <c r="A15" s="1868"/>
      <c r="B15" s="86"/>
      <c r="C15" s="88" t="s">
        <v>1666</v>
      </c>
      <c r="D15" s="1868"/>
      <c r="E15" s="1868"/>
      <c r="F15" s="1868"/>
      <c r="G15" s="1868"/>
      <c r="H15" s="1875"/>
      <c r="I15" s="1872"/>
      <c r="J15" s="1868"/>
      <c r="K15" s="86"/>
      <c r="L15" s="1868"/>
      <c r="M15" s="1868"/>
      <c r="N15" s="1868"/>
      <c r="O15" s="1868"/>
      <c r="P15" s="1868"/>
      <c r="Q15" s="1868"/>
      <c r="R15" s="1872"/>
    </row>
    <row r="16" spans="1:18" ht="12" thickBot="1" x14ac:dyDescent="0.2">
      <c r="A16" s="1868"/>
      <c r="B16" s="86"/>
      <c r="C16" s="88" t="s">
        <v>1667</v>
      </c>
      <c r="D16" s="1868"/>
      <c r="E16" s="1868"/>
      <c r="F16" s="1868"/>
      <c r="G16" s="1868"/>
      <c r="H16" s="1875"/>
      <c r="I16" s="1872"/>
      <c r="J16" s="1868"/>
      <c r="K16" s="86"/>
      <c r="L16" s="88" t="s">
        <v>1668</v>
      </c>
      <c r="M16" s="1868"/>
      <c r="N16" s="1868"/>
      <c r="O16" s="1868"/>
      <c r="P16" s="1868"/>
      <c r="Q16" s="1875"/>
      <c r="R16" s="1872"/>
    </row>
    <row r="17" spans="2:18" ht="12" thickBot="1" x14ac:dyDescent="0.2">
      <c r="B17" s="86"/>
      <c r="C17" s="88" t="s">
        <v>1669</v>
      </c>
      <c r="D17" s="1868"/>
      <c r="E17" s="1868"/>
      <c r="F17" s="1868"/>
      <c r="G17" s="1868"/>
      <c r="H17" s="1875"/>
      <c r="I17" s="1872"/>
      <c r="J17" s="1868"/>
      <c r="K17" s="86"/>
      <c r="L17" s="88" t="s">
        <v>1670</v>
      </c>
      <c r="M17" s="1868"/>
      <c r="N17" s="1868"/>
      <c r="O17" s="1868"/>
      <c r="P17" s="1868"/>
      <c r="Q17" s="1875"/>
      <c r="R17" s="1872"/>
    </row>
    <row r="18" spans="2:18" ht="12" thickBot="1" x14ac:dyDescent="0.2">
      <c r="B18" s="86"/>
      <c r="C18" s="88" t="s">
        <v>1671</v>
      </c>
      <c r="D18" s="1868"/>
      <c r="E18" s="1868"/>
      <c r="F18" s="1868"/>
      <c r="G18" s="1868"/>
      <c r="H18" s="1875"/>
      <c r="I18" s="1872"/>
      <c r="J18" s="1868"/>
      <c r="K18" s="86"/>
      <c r="L18" s="88" t="s">
        <v>1587</v>
      </c>
      <c r="M18" s="1868"/>
      <c r="N18" s="1868"/>
      <c r="O18" s="1868"/>
      <c r="P18" s="1868"/>
      <c r="Q18" s="1875"/>
      <c r="R18" s="1872"/>
    </row>
    <row r="19" spans="2:18" ht="12" thickBot="1" x14ac:dyDescent="0.2">
      <c r="B19" s="86"/>
      <c r="C19" s="88" t="s">
        <v>1659</v>
      </c>
      <c r="D19" s="1868"/>
      <c r="E19" s="1868"/>
      <c r="F19" s="1868"/>
      <c r="G19" s="1868"/>
      <c r="H19" s="1875"/>
      <c r="I19" s="1872"/>
      <c r="J19" s="1868"/>
      <c r="K19" s="86"/>
      <c r="L19" s="88" t="s">
        <v>1672</v>
      </c>
      <c r="M19" s="1868"/>
      <c r="N19" s="1868"/>
      <c r="O19" s="1868"/>
      <c r="P19" s="1868"/>
      <c r="Q19" s="1875"/>
      <c r="R19" s="1872"/>
    </row>
    <row r="20" spans="2:18" ht="12" thickBot="1" x14ac:dyDescent="0.2">
      <c r="B20" s="86"/>
      <c r="C20" s="88" t="s">
        <v>1590</v>
      </c>
      <c r="D20" s="1868"/>
      <c r="E20" s="1868"/>
      <c r="F20" s="1868"/>
      <c r="G20" s="1868"/>
      <c r="H20" s="1875"/>
      <c r="I20" s="1872"/>
      <c r="J20" s="1868"/>
      <c r="K20" s="85"/>
      <c r="L20" s="1878"/>
      <c r="M20" s="1878"/>
      <c r="N20" s="1878"/>
      <c r="O20" s="1878"/>
      <c r="P20" s="1878"/>
      <c r="Q20" s="1878"/>
      <c r="R20" s="1877"/>
    </row>
    <row r="21" spans="2:18" ht="12" thickBot="1" x14ac:dyDescent="0.2">
      <c r="B21" s="85"/>
      <c r="C21" s="1878"/>
      <c r="D21" s="1878"/>
      <c r="E21" s="1878"/>
      <c r="F21" s="1878"/>
      <c r="G21" s="1878"/>
      <c r="H21" s="1878"/>
      <c r="I21" s="1877"/>
      <c r="J21" s="1868"/>
      <c r="L21" s="1868"/>
      <c r="M21" s="1868"/>
      <c r="N21" s="1868"/>
      <c r="O21" s="1868"/>
      <c r="P21" s="1868"/>
      <c r="Q21" s="1868"/>
      <c r="R21" s="1868"/>
    </row>
    <row r="22" spans="2:18" ht="12" thickBot="1" x14ac:dyDescent="0.2">
      <c r="C22" s="1868"/>
      <c r="D22" s="1868"/>
      <c r="E22" s="1868"/>
      <c r="F22" s="1868"/>
      <c r="G22" s="1868"/>
      <c r="H22" s="1868"/>
      <c r="I22" s="1868"/>
      <c r="J22" s="1868"/>
      <c r="K22" s="87"/>
      <c r="L22" s="1871"/>
      <c r="M22" s="1871"/>
      <c r="N22" s="1871"/>
      <c r="O22" s="1871"/>
      <c r="P22" s="1871"/>
      <c r="Q22" s="1871"/>
      <c r="R22" s="1870"/>
    </row>
    <row r="23" spans="2:18" x14ac:dyDescent="0.15">
      <c r="B23" s="87"/>
      <c r="C23" s="1871"/>
      <c r="D23" s="1871"/>
      <c r="E23" s="1871"/>
      <c r="F23" s="1871"/>
      <c r="G23" s="1871"/>
      <c r="H23" s="1871"/>
      <c r="I23" s="1870"/>
      <c r="J23" s="1868"/>
      <c r="K23" s="118">
        <f>K14+1</f>
        <v>36.900000000000006</v>
      </c>
      <c r="L23" s="1868" t="s">
        <v>1673</v>
      </c>
      <c r="M23" s="1868"/>
      <c r="N23" s="1868"/>
      <c r="O23" s="1868"/>
      <c r="P23" s="1868"/>
      <c r="Q23" s="1868"/>
      <c r="R23" s="1872"/>
    </row>
    <row r="24" spans="2:18" ht="12" thickBot="1" x14ac:dyDescent="0.2">
      <c r="B24" s="118">
        <f>B13+1</f>
        <v>30.900000000000002</v>
      </c>
      <c r="C24" s="1868" t="s">
        <v>1674</v>
      </c>
      <c r="D24" s="1868"/>
      <c r="E24" s="1868"/>
      <c r="F24" s="1868"/>
      <c r="G24" s="1868"/>
      <c r="H24" s="1868"/>
      <c r="I24" s="1872"/>
      <c r="J24" s="1868"/>
      <c r="K24" s="86"/>
      <c r="L24" s="1868" t="s">
        <v>1675</v>
      </c>
      <c r="M24" s="1868"/>
      <c r="N24" s="1868"/>
      <c r="O24" s="1868"/>
      <c r="P24" s="1868"/>
      <c r="Q24" s="1868"/>
      <c r="R24" s="1872"/>
    </row>
    <row r="25" spans="2:18" ht="12" thickBot="1" x14ac:dyDescent="0.2">
      <c r="B25" s="86"/>
      <c r="C25" s="88" t="s">
        <v>1676</v>
      </c>
      <c r="D25" s="1868"/>
      <c r="E25" s="1868"/>
      <c r="F25" s="1868"/>
      <c r="G25" s="1868"/>
      <c r="H25" s="1875"/>
      <c r="I25" s="1872"/>
      <c r="J25" s="1868"/>
      <c r="K25" s="86"/>
      <c r="L25" s="1868"/>
      <c r="M25" s="1868"/>
      <c r="N25" s="1868"/>
      <c r="O25" s="1868"/>
      <c r="P25" s="1868"/>
      <c r="Q25" s="1868"/>
      <c r="R25" s="1872"/>
    </row>
    <row r="26" spans="2:18" ht="12" thickBot="1" x14ac:dyDescent="0.2">
      <c r="B26" s="86"/>
      <c r="C26" s="88" t="s">
        <v>1677</v>
      </c>
      <c r="D26" s="1868"/>
      <c r="E26" s="1868"/>
      <c r="F26" s="1868"/>
      <c r="G26" s="1868"/>
      <c r="H26" s="1875"/>
      <c r="I26" s="1872"/>
      <c r="J26" s="1868"/>
      <c r="K26" s="86"/>
      <c r="L26" s="88" t="s">
        <v>1678</v>
      </c>
      <c r="M26" s="1868"/>
      <c r="N26" s="1868"/>
      <c r="O26" s="1868"/>
      <c r="P26" s="1868"/>
      <c r="Q26" s="1875"/>
      <c r="R26" s="1872"/>
    </row>
    <row r="27" spans="2:18" ht="12" thickBot="1" x14ac:dyDescent="0.2">
      <c r="B27" s="86"/>
      <c r="C27" s="88" t="s">
        <v>1679</v>
      </c>
      <c r="D27" s="1868"/>
      <c r="E27" s="1868"/>
      <c r="F27" s="1868"/>
      <c r="G27" s="1868"/>
      <c r="H27" s="1875"/>
      <c r="I27" s="1872"/>
      <c r="J27" s="1868"/>
      <c r="K27" s="86"/>
      <c r="L27" s="88" t="s">
        <v>1680</v>
      </c>
      <c r="M27" s="1868"/>
      <c r="N27" s="1868"/>
      <c r="O27" s="1868"/>
      <c r="P27" s="1868"/>
      <c r="Q27" s="1875"/>
      <c r="R27" s="1872"/>
    </row>
    <row r="28" spans="2:18" ht="12" thickBot="1" x14ac:dyDescent="0.2">
      <c r="B28" s="86"/>
      <c r="C28" s="88" t="s">
        <v>1681</v>
      </c>
      <c r="D28" s="1868"/>
      <c r="E28" s="1868"/>
      <c r="F28" s="1868"/>
      <c r="G28" s="1868"/>
      <c r="H28" s="1875"/>
      <c r="I28" s="1872"/>
      <c r="J28" s="1868"/>
      <c r="K28" s="86"/>
      <c r="L28" s="88" t="s">
        <v>1682</v>
      </c>
      <c r="M28" s="1868"/>
      <c r="N28" s="1868"/>
      <c r="O28" s="1868"/>
      <c r="P28" s="1868"/>
      <c r="Q28" s="1875"/>
      <c r="R28" s="1872"/>
    </row>
    <row r="29" spans="2:18" ht="12" thickBot="1" x14ac:dyDescent="0.2">
      <c r="B29" s="86"/>
      <c r="C29" s="88" t="s">
        <v>1683</v>
      </c>
      <c r="D29" s="1868"/>
      <c r="E29" s="1868"/>
      <c r="F29" s="1868"/>
      <c r="G29" s="1868"/>
      <c r="H29" s="1875"/>
      <c r="I29" s="1872"/>
      <c r="J29" s="1868"/>
      <c r="K29" s="86"/>
      <c r="L29" s="88" t="s">
        <v>1684</v>
      </c>
      <c r="M29" s="1868"/>
      <c r="N29" s="1868"/>
      <c r="O29" s="1868"/>
      <c r="P29" s="1868"/>
      <c r="Q29" s="1875"/>
      <c r="R29" s="1872"/>
    </row>
    <row r="30" spans="2:18" ht="12" thickBot="1" x14ac:dyDescent="0.2">
      <c r="B30" s="86"/>
      <c r="C30" s="88" t="s">
        <v>1587</v>
      </c>
      <c r="D30" s="1868"/>
      <c r="E30" s="1868"/>
      <c r="F30" s="1868"/>
      <c r="G30" s="1868"/>
      <c r="H30" s="1875"/>
      <c r="I30" s="1872"/>
      <c r="J30" s="1868"/>
      <c r="K30" s="86"/>
      <c r="L30" s="88" t="s">
        <v>1685</v>
      </c>
      <c r="M30" s="1868"/>
      <c r="N30" s="1868"/>
      <c r="O30" s="1868"/>
      <c r="P30" s="1868"/>
      <c r="Q30" s="1875"/>
      <c r="R30" s="1872"/>
    </row>
    <row r="31" spans="2:18" ht="12" thickBot="1" x14ac:dyDescent="0.2">
      <c r="B31" s="86"/>
      <c r="C31" s="88" t="s">
        <v>1672</v>
      </c>
      <c r="D31" s="1868"/>
      <c r="E31" s="1868"/>
      <c r="F31" s="1868"/>
      <c r="G31" s="1868"/>
      <c r="H31" s="1875"/>
      <c r="I31" s="1872"/>
      <c r="J31" s="1868"/>
      <c r="K31" s="86"/>
      <c r="L31" s="88" t="s">
        <v>1686</v>
      </c>
      <c r="M31" s="1868"/>
      <c r="N31" s="1868"/>
      <c r="O31" s="1868"/>
      <c r="P31" s="1868"/>
      <c r="Q31" s="1875"/>
      <c r="R31" s="1872"/>
    </row>
    <row r="32" spans="2:18" ht="12" thickBot="1" x14ac:dyDescent="0.2">
      <c r="B32" s="85"/>
      <c r="C32" s="1878"/>
      <c r="D32" s="1878"/>
      <c r="E32" s="1878"/>
      <c r="F32" s="1878"/>
      <c r="G32" s="1878"/>
      <c r="H32" s="1878"/>
      <c r="I32" s="1877"/>
      <c r="J32" s="1868"/>
      <c r="K32" s="86"/>
      <c r="L32" s="88" t="s">
        <v>1590</v>
      </c>
      <c r="M32" s="1868"/>
      <c r="N32" s="1868"/>
      <c r="O32" s="1868"/>
      <c r="P32" s="1868"/>
      <c r="Q32" s="1875"/>
      <c r="R32" s="1872"/>
    </row>
    <row r="33" spans="2:18" ht="12" thickBot="1" x14ac:dyDescent="0.2">
      <c r="C33" s="1868"/>
      <c r="D33" s="1868"/>
      <c r="E33" s="1868"/>
      <c r="F33" s="1868"/>
      <c r="G33" s="1868"/>
      <c r="H33" s="1868"/>
      <c r="I33" s="1868"/>
      <c r="J33" s="1868"/>
      <c r="K33" s="85"/>
      <c r="L33" s="1878"/>
      <c r="M33" s="1878"/>
      <c r="N33" s="1878"/>
      <c r="O33" s="1878"/>
      <c r="P33" s="1878"/>
      <c r="Q33" s="1878"/>
      <c r="R33" s="1877"/>
    </row>
    <row r="34" spans="2:18" ht="12" thickBot="1" x14ac:dyDescent="0.2">
      <c r="B34" s="87"/>
      <c r="C34" s="1871"/>
      <c r="D34" s="1871"/>
      <c r="E34" s="1871"/>
      <c r="F34" s="1871"/>
      <c r="G34" s="1871"/>
      <c r="H34" s="1871"/>
      <c r="I34" s="1870"/>
      <c r="J34" s="1868"/>
      <c r="L34" s="1868"/>
      <c r="M34" s="1868"/>
      <c r="N34" s="1868"/>
      <c r="O34" s="1868"/>
      <c r="P34" s="1868"/>
      <c r="Q34" s="1868"/>
      <c r="R34" s="1868"/>
    </row>
    <row r="35" spans="2:18" ht="12" thickBot="1" x14ac:dyDescent="0.2">
      <c r="B35" s="118">
        <f>B24+1</f>
        <v>31.900000000000002</v>
      </c>
      <c r="C35" s="1868" t="s">
        <v>1687</v>
      </c>
      <c r="D35" s="1868"/>
      <c r="E35" s="1868"/>
      <c r="F35" s="1868"/>
      <c r="G35" s="1868"/>
      <c r="H35" s="1868"/>
      <c r="I35" s="1872"/>
      <c r="J35" s="1868"/>
      <c r="K35" s="87"/>
      <c r="L35" s="1871"/>
      <c r="M35" s="1871"/>
      <c r="N35" s="1871"/>
      <c r="O35" s="1871"/>
      <c r="P35" s="1871"/>
      <c r="Q35" s="1871"/>
      <c r="R35" s="1870"/>
    </row>
    <row r="36" spans="2:18" ht="12" thickBot="1" x14ac:dyDescent="0.2">
      <c r="B36" s="86"/>
      <c r="C36" s="88" t="s">
        <v>1583</v>
      </c>
      <c r="D36" s="1868"/>
      <c r="E36" s="1868"/>
      <c r="F36" s="1868"/>
      <c r="G36" s="1868"/>
      <c r="H36" s="1875"/>
      <c r="I36" s="1872"/>
      <c r="J36" s="1868"/>
      <c r="K36" s="118">
        <f>K23+1</f>
        <v>37.900000000000006</v>
      </c>
      <c r="L36" s="1868" t="s">
        <v>1673</v>
      </c>
      <c r="M36" s="1868"/>
      <c r="N36" s="1868"/>
      <c r="O36" s="1868"/>
      <c r="P36" s="1868"/>
      <c r="Q36" s="1868"/>
      <c r="R36" s="1872"/>
    </row>
    <row r="37" spans="2:18" ht="12" thickBot="1" x14ac:dyDescent="0.2">
      <c r="B37" s="86"/>
      <c r="C37" s="88" t="s">
        <v>1688</v>
      </c>
      <c r="D37" s="1868"/>
      <c r="E37" s="1868"/>
      <c r="F37" s="1868"/>
      <c r="G37" s="1868"/>
      <c r="H37" s="1875"/>
      <c r="I37" s="1872"/>
      <c r="J37" s="1868"/>
      <c r="K37" s="86"/>
      <c r="L37" s="1868" t="s">
        <v>1689</v>
      </c>
      <c r="M37" s="1868"/>
      <c r="N37" s="1868"/>
      <c r="O37" s="1868"/>
      <c r="P37" s="1868"/>
      <c r="Q37" s="1868"/>
      <c r="R37" s="1872"/>
    </row>
    <row r="38" spans="2:18" ht="12" thickBot="1" x14ac:dyDescent="0.2">
      <c r="B38" s="86"/>
      <c r="C38" s="88" t="s">
        <v>1690</v>
      </c>
      <c r="D38" s="1868"/>
      <c r="E38" s="1868"/>
      <c r="F38" s="1868"/>
      <c r="G38" s="1868"/>
      <c r="H38" s="1875"/>
      <c r="I38" s="1872"/>
      <c r="J38" s="1868"/>
      <c r="K38" s="86"/>
      <c r="L38" s="1868"/>
      <c r="M38" s="1868"/>
      <c r="N38" s="1868"/>
      <c r="O38" s="1868"/>
      <c r="P38" s="1868"/>
      <c r="Q38" s="1868"/>
      <c r="R38" s="1872"/>
    </row>
    <row r="39" spans="2:18" ht="12" thickBot="1" x14ac:dyDescent="0.2">
      <c r="B39" s="86"/>
      <c r="C39" s="88" t="s">
        <v>1662</v>
      </c>
      <c r="D39" s="1868"/>
      <c r="E39" s="1868"/>
      <c r="F39" s="1868"/>
      <c r="G39" s="1868"/>
      <c r="H39" s="1875"/>
      <c r="I39" s="1872"/>
      <c r="J39" s="1868"/>
      <c r="K39" s="86"/>
      <c r="L39" s="88" t="s">
        <v>1691</v>
      </c>
      <c r="M39" s="1868"/>
      <c r="N39" s="1868"/>
      <c r="O39" s="1868"/>
      <c r="P39" s="1868"/>
      <c r="Q39" s="1875"/>
      <c r="R39" s="1872"/>
    </row>
    <row r="40" spans="2:18" ht="12" thickBot="1" x14ac:dyDescent="0.2">
      <c r="B40" s="85"/>
      <c r="C40" s="1878"/>
      <c r="D40" s="1878"/>
      <c r="E40" s="1878"/>
      <c r="F40" s="1878"/>
      <c r="G40" s="1878"/>
      <c r="H40" s="1878"/>
      <c r="I40" s="1877"/>
      <c r="J40" s="1868"/>
      <c r="K40" s="86"/>
      <c r="L40" s="88" t="s">
        <v>1692</v>
      </c>
      <c r="M40" s="1868"/>
      <c r="N40" s="1868"/>
      <c r="O40" s="1868"/>
      <c r="P40" s="1868"/>
      <c r="Q40" s="1875"/>
      <c r="R40" s="1872"/>
    </row>
    <row r="41" spans="2:18" ht="12" thickBot="1" x14ac:dyDescent="0.2">
      <c r="B41" s="1868"/>
      <c r="C41" s="1868"/>
      <c r="D41" s="1868"/>
      <c r="E41" s="1868"/>
      <c r="F41" s="1868"/>
      <c r="G41" s="1868"/>
      <c r="H41" s="1868"/>
      <c r="I41" s="1868"/>
      <c r="J41" s="1868"/>
      <c r="K41" s="86"/>
      <c r="L41" s="88" t="s">
        <v>1693</v>
      </c>
      <c r="M41" s="1868"/>
      <c r="N41" s="1868"/>
      <c r="O41" s="1868"/>
      <c r="P41" s="1868"/>
      <c r="Q41" s="1875"/>
      <c r="R41" s="1872"/>
    </row>
    <row r="42" spans="2:18" ht="12" thickBot="1" x14ac:dyDescent="0.2">
      <c r="B42" s="87"/>
      <c r="C42" s="1871"/>
      <c r="D42" s="1871"/>
      <c r="E42" s="1871"/>
      <c r="F42" s="1871"/>
      <c r="G42" s="1871"/>
      <c r="H42" s="1871"/>
      <c r="I42" s="1870"/>
      <c r="J42" s="1868"/>
      <c r="K42" s="86"/>
      <c r="L42" s="88" t="s">
        <v>1694</v>
      </c>
      <c r="M42" s="1868"/>
      <c r="N42" s="1868"/>
      <c r="O42" s="1868"/>
      <c r="P42" s="1868"/>
      <c r="Q42" s="1875"/>
      <c r="R42" s="1872"/>
    </row>
    <row r="43" spans="2:18" ht="12" thickBot="1" x14ac:dyDescent="0.2">
      <c r="B43" s="118">
        <f>B35+1</f>
        <v>32.900000000000006</v>
      </c>
      <c r="C43" s="1868" t="s">
        <v>1695</v>
      </c>
      <c r="D43" s="1868"/>
      <c r="E43" s="1868"/>
      <c r="F43" s="1868"/>
      <c r="G43" s="1868"/>
      <c r="H43" s="1868"/>
      <c r="I43" s="1872"/>
      <c r="J43" s="1868"/>
      <c r="K43" s="86"/>
      <c r="L43" s="88" t="s">
        <v>1696</v>
      </c>
      <c r="M43" s="1868"/>
      <c r="N43" s="1868"/>
      <c r="O43" s="1868"/>
      <c r="P43" s="1868"/>
      <c r="Q43" s="1875"/>
      <c r="R43" s="1872"/>
    </row>
    <row r="44" spans="2:18" ht="12" thickBot="1" x14ac:dyDescent="0.2">
      <c r="B44" s="86"/>
      <c r="C44" s="88" t="s">
        <v>1697</v>
      </c>
      <c r="D44" s="1868"/>
      <c r="E44" s="1868"/>
      <c r="F44" s="1868"/>
      <c r="G44" s="1868"/>
      <c r="H44" s="1875"/>
      <c r="I44" s="1872"/>
      <c r="J44" s="1868"/>
      <c r="K44" s="86"/>
      <c r="L44" s="88" t="s">
        <v>1659</v>
      </c>
      <c r="M44" s="1868"/>
      <c r="N44" s="1868"/>
      <c r="O44" s="1868"/>
      <c r="P44" s="1868"/>
      <c r="Q44" s="1875"/>
      <c r="R44" s="1872"/>
    </row>
    <row r="45" spans="2:18" ht="12" thickBot="1" x14ac:dyDescent="0.2">
      <c r="B45" s="86"/>
      <c r="C45" s="88" t="s">
        <v>1698</v>
      </c>
      <c r="D45" s="1868"/>
      <c r="E45" s="1868"/>
      <c r="F45" s="1868"/>
      <c r="G45" s="1868"/>
      <c r="H45" s="1875"/>
      <c r="I45" s="1872"/>
      <c r="J45" s="1868"/>
      <c r="K45" s="86"/>
      <c r="L45" s="88" t="s">
        <v>1590</v>
      </c>
      <c r="M45" s="1868"/>
      <c r="N45" s="1868"/>
      <c r="O45" s="1868"/>
      <c r="P45" s="1868"/>
      <c r="Q45" s="1875"/>
      <c r="R45" s="1872"/>
    </row>
    <row r="46" spans="2:18" ht="12" thickBot="1" x14ac:dyDescent="0.2">
      <c r="B46" s="86"/>
      <c r="C46" s="88" t="s">
        <v>1699</v>
      </c>
      <c r="D46" s="1868"/>
      <c r="E46" s="1868"/>
      <c r="F46" s="1868"/>
      <c r="G46" s="1868"/>
      <c r="H46" s="1875"/>
      <c r="I46" s="1872"/>
      <c r="J46" s="1868"/>
      <c r="K46" s="85"/>
      <c r="L46" s="1878"/>
      <c r="M46" s="1878"/>
      <c r="N46" s="1878"/>
      <c r="O46" s="1878"/>
      <c r="P46" s="1878"/>
      <c r="Q46" s="1878"/>
      <c r="R46" s="1877"/>
    </row>
    <row r="47" spans="2:18" ht="12" thickBot="1" x14ac:dyDescent="0.2">
      <c r="B47" s="86"/>
      <c r="C47" s="88" t="s">
        <v>1587</v>
      </c>
      <c r="D47" s="1868"/>
      <c r="E47" s="1868"/>
      <c r="F47" s="1868"/>
      <c r="G47" s="1868"/>
      <c r="H47" s="1875"/>
      <c r="I47" s="1872"/>
      <c r="J47" s="1868"/>
      <c r="L47" s="1868"/>
      <c r="M47" s="1868"/>
      <c r="N47" s="1868"/>
      <c r="O47" s="1868"/>
      <c r="P47" s="1868"/>
      <c r="Q47" s="1868"/>
      <c r="R47" s="1868"/>
    </row>
    <row r="48" spans="2:18" ht="12" thickBot="1" x14ac:dyDescent="0.2">
      <c r="B48" s="86"/>
      <c r="C48" s="88" t="s">
        <v>1672</v>
      </c>
      <c r="D48" s="1868"/>
      <c r="E48" s="1868"/>
      <c r="F48" s="1868"/>
      <c r="G48" s="1868"/>
      <c r="H48" s="1875"/>
      <c r="I48" s="1872"/>
      <c r="J48" s="1868"/>
      <c r="K48" s="87"/>
      <c r="L48" s="1871"/>
      <c r="M48" s="1871"/>
      <c r="N48" s="1871"/>
      <c r="O48" s="1871"/>
      <c r="P48" s="1871"/>
      <c r="Q48" s="1871"/>
      <c r="R48" s="1870"/>
    </row>
    <row r="49" spans="2:18" ht="12" thickBot="1" x14ac:dyDescent="0.2">
      <c r="B49" s="85"/>
      <c r="C49" s="1878"/>
      <c r="D49" s="1878"/>
      <c r="E49" s="1878"/>
      <c r="F49" s="1878"/>
      <c r="G49" s="1878"/>
      <c r="H49" s="1878"/>
      <c r="I49" s="1877"/>
      <c r="J49" s="1868"/>
      <c r="K49" s="118">
        <f>K36+1</f>
        <v>38.900000000000006</v>
      </c>
      <c r="L49" s="1868" t="s">
        <v>1190</v>
      </c>
      <c r="M49" s="1868"/>
      <c r="N49" s="1868"/>
      <c r="O49" s="1868"/>
      <c r="P49" s="1868"/>
      <c r="Q49" s="1868"/>
      <c r="R49" s="1872"/>
    </row>
    <row r="50" spans="2:18" ht="12" thickBot="1" x14ac:dyDescent="0.2">
      <c r="B50" s="1868"/>
      <c r="C50" s="1868"/>
      <c r="D50" s="1868"/>
      <c r="E50" s="1868"/>
      <c r="F50" s="1868"/>
      <c r="G50" s="1868"/>
      <c r="H50" s="1868"/>
      <c r="I50" s="1868"/>
      <c r="J50" s="1868"/>
      <c r="K50" s="86"/>
      <c r="L50" s="1868"/>
      <c r="M50" s="1868"/>
      <c r="N50" s="1868"/>
      <c r="O50" s="1868"/>
      <c r="P50" s="1868"/>
      <c r="Q50" s="1868"/>
      <c r="R50" s="1872"/>
    </row>
    <row r="51" spans="2:18" ht="12" thickBot="1" x14ac:dyDescent="0.2">
      <c r="B51" s="87"/>
      <c r="C51" s="1871"/>
      <c r="D51" s="1871"/>
      <c r="E51" s="1871"/>
      <c r="F51" s="1871"/>
      <c r="G51" s="1871"/>
      <c r="H51" s="1871"/>
      <c r="I51" s="1870"/>
      <c r="J51" s="1868"/>
      <c r="K51" s="86"/>
      <c r="L51" s="88" t="s">
        <v>1700</v>
      </c>
      <c r="M51" s="1868"/>
      <c r="N51" s="1868"/>
      <c r="O51" s="1868"/>
      <c r="P51" s="1868"/>
      <c r="Q51" s="1875"/>
      <c r="R51" s="1872"/>
    </row>
    <row r="52" spans="2:18" ht="12" thickBot="1" x14ac:dyDescent="0.2">
      <c r="B52" s="118">
        <f>B43+1</f>
        <v>33.900000000000006</v>
      </c>
      <c r="C52" s="1868" t="s">
        <v>1701</v>
      </c>
      <c r="D52" s="1868"/>
      <c r="E52" s="1868"/>
      <c r="F52" s="1868"/>
      <c r="G52" s="1868"/>
      <c r="H52" s="1868"/>
      <c r="I52" s="1872"/>
      <c r="J52" s="1868"/>
      <c r="K52" s="86"/>
      <c r="L52" s="88" t="s">
        <v>1702</v>
      </c>
      <c r="M52" s="1868"/>
      <c r="N52" s="1868"/>
      <c r="O52" s="1868"/>
      <c r="P52" s="1868"/>
      <c r="Q52" s="1875"/>
      <c r="R52" s="1872"/>
    </row>
    <row r="53" spans="2:18" ht="12" thickBot="1" x14ac:dyDescent="0.2">
      <c r="B53" s="86"/>
      <c r="C53" s="88" t="s">
        <v>1583</v>
      </c>
      <c r="D53" s="1868"/>
      <c r="E53" s="1868"/>
      <c r="F53" s="1868"/>
      <c r="G53" s="1868"/>
      <c r="H53" s="1875"/>
      <c r="I53" s="1872"/>
      <c r="J53" s="1868"/>
      <c r="K53" s="86"/>
      <c r="L53" s="88" t="s">
        <v>1659</v>
      </c>
      <c r="M53" s="1868"/>
      <c r="N53" s="1868"/>
      <c r="O53" s="1868"/>
      <c r="P53" s="1868"/>
      <c r="Q53" s="1875"/>
      <c r="R53" s="1872"/>
    </row>
    <row r="54" spans="2:18" ht="12" thickBot="1" x14ac:dyDescent="0.2">
      <c r="B54" s="86"/>
      <c r="C54" s="88" t="s">
        <v>1703</v>
      </c>
      <c r="D54" s="1868"/>
      <c r="E54" s="1868"/>
      <c r="F54" s="1868"/>
      <c r="G54" s="1868"/>
      <c r="H54" s="1875"/>
      <c r="I54" s="1872"/>
      <c r="J54" s="1868"/>
      <c r="K54" s="86"/>
      <c r="L54" s="88" t="s">
        <v>1590</v>
      </c>
      <c r="M54" s="1868"/>
      <c r="N54" s="1868"/>
      <c r="O54" s="1868"/>
      <c r="P54" s="1868"/>
      <c r="Q54" s="1875"/>
      <c r="R54" s="1872"/>
    </row>
    <row r="55" spans="2:18" ht="12" thickBot="1" x14ac:dyDescent="0.2">
      <c r="B55" s="86"/>
      <c r="C55" s="88" t="s">
        <v>1587</v>
      </c>
      <c r="D55" s="1868"/>
      <c r="E55" s="1868"/>
      <c r="F55" s="1868"/>
      <c r="G55" s="1868"/>
      <c r="H55" s="1875"/>
      <c r="I55" s="1872"/>
      <c r="J55" s="1868"/>
      <c r="K55" s="85"/>
      <c r="L55" s="1878"/>
      <c r="M55" s="1878"/>
      <c r="N55" s="1878"/>
      <c r="O55" s="1878"/>
      <c r="P55" s="1878"/>
      <c r="Q55" s="1878"/>
      <c r="R55" s="1877"/>
    </row>
    <row r="56" spans="2:18" ht="12" thickBot="1" x14ac:dyDescent="0.2">
      <c r="B56" s="86"/>
      <c r="C56" s="88" t="s">
        <v>1672</v>
      </c>
      <c r="D56" s="1868"/>
      <c r="E56" s="1868"/>
      <c r="F56" s="1868"/>
      <c r="G56" s="1868"/>
      <c r="H56" s="1875"/>
      <c r="I56" s="1872"/>
      <c r="J56" s="1868"/>
      <c r="L56" s="1868"/>
      <c r="M56" s="1868"/>
      <c r="N56" s="1868"/>
      <c r="O56" s="1868"/>
      <c r="P56" s="1868"/>
      <c r="Q56" s="1868"/>
      <c r="R56" s="1868"/>
    </row>
    <row r="57" spans="2:18" ht="12" thickBot="1" x14ac:dyDescent="0.2">
      <c r="B57" s="85"/>
      <c r="C57" s="1878"/>
      <c r="D57" s="1878"/>
      <c r="E57" s="1878"/>
      <c r="F57" s="1878"/>
      <c r="G57" s="1878"/>
      <c r="H57" s="1878"/>
      <c r="I57" s="1877"/>
      <c r="J57" s="1868"/>
      <c r="L57" s="1868"/>
      <c r="M57" s="1868"/>
      <c r="N57" s="1868"/>
      <c r="O57" s="1868"/>
      <c r="P57" s="1868"/>
      <c r="Q57" s="1868"/>
      <c r="R57" s="1868"/>
    </row>
    <row r="58" spans="2:18" x14ac:dyDescent="0.15">
      <c r="B58" s="1868"/>
      <c r="C58" s="1868"/>
      <c r="D58" s="1868"/>
      <c r="E58" s="1868"/>
      <c r="F58" s="1868"/>
      <c r="G58" s="1868"/>
      <c r="H58" s="1868"/>
      <c r="I58" s="1868"/>
      <c r="J58" s="1868"/>
      <c r="L58" s="1868"/>
      <c r="M58" s="1868"/>
      <c r="N58" s="1868"/>
      <c r="O58" s="1868"/>
      <c r="P58" s="1868"/>
      <c r="Q58" s="1868"/>
      <c r="R58" s="1868"/>
    </row>
    <row r="59" spans="2:18" x14ac:dyDescent="0.15">
      <c r="B59" s="1868"/>
      <c r="C59" s="1868"/>
      <c r="D59" s="1868"/>
      <c r="E59" s="1868"/>
      <c r="F59" s="1868"/>
      <c r="G59" s="1868"/>
      <c r="H59" s="1868"/>
      <c r="I59" s="1868"/>
      <c r="J59" s="1868"/>
      <c r="L59" s="1868"/>
      <c r="M59" s="1868"/>
      <c r="N59" s="1868"/>
      <c r="O59" s="1868"/>
      <c r="P59" s="1868"/>
      <c r="Q59" s="1868"/>
      <c r="R59" s="1868"/>
    </row>
    <row r="60" spans="2:18" x14ac:dyDescent="0.15">
      <c r="B60" s="1868"/>
      <c r="C60" s="1868"/>
      <c r="D60" s="1868"/>
      <c r="E60" s="1868"/>
      <c r="F60" s="1868"/>
      <c r="G60" s="1868"/>
      <c r="H60" s="1868"/>
      <c r="I60" s="1868"/>
      <c r="J60" s="1868"/>
      <c r="L60" s="1868"/>
      <c r="M60" s="1868"/>
      <c r="N60" s="1868"/>
      <c r="O60" s="1868"/>
      <c r="P60" s="1868"/>
      <c r="Q60" s="1868"/>
      <c r="R60" s="1868"/>
    </row>
    <row r="61" spans="2:18" x14ac:dyDescent="0.15">
      <c r="B61" s="1868"/>
      <c r="C61" s="1868"/>
      <c r="D61" s="1868"/>
      <c r="E61" s="1868"/>
      <c r="F61" s="1868"/>
      <c r="G61" s="1868"/>
      <c r="H61" s="1868"/>
      <c r="I61" s="1868"/>
      <c r="J61" s="1868"/>
      <c r="L61" s="1868"/>
      <c r="M61" s="1868"/>
      <c r="N61" s="1868"/>
      <c r="O61" s="1868"/>
      <c r="P61" s="1868"/>
      <c r="Q61" s="1868"/>
      <c r="R61" s="1868"/>
    </row>
    <row r="62" spans="2:18" x14ac:dyDescent="0.15">
      <c r="B62" s="1868"/>
      <c r="C62" s="1868"/>
      <c r="D62" s="1868"/>
      <c r="E62" s="1868"/>
      <c r="F62" s="1868"/>
      <c r="G62" s="1868"/>
      <c r="H62" s="1868"/>
      <c r="I62" s="1868"/>
      <c r="J62" s="1868"/>
      <c r="L62" s="1868"/>
      <c r="M62" s="1868"/>
      <c r="N62" s="1868"/>
      <c r="O62" s="1868"/>
      <c r="P62" s="1868"/>
      <c r="Q62" s="1868"/>
      <c r="R62" s="1868"/>
    </row>
    <row r="63" spans="2:18" x14ac:dyDescent="0.15">
      <c r="B63" s="1868"/>
      <c r="C63" s="1868"/>
      <c r="D63" s="1868"/>
      <c r="E63" s="1868"/>
      <c r="F63" s="1868"/>
      <c r="G63" s="1868"/>
      <c r="H63" s="1868"/>
      <c r="I63" s="1868"/>
      <c r="J63" s="1868"/>
      <c r="L63" s="1868"/>
      <c r="M63" s="1868"/>
      <c r="N63" s="1868"/>
      <c r="O63" s="1868"/>
      <c r="P63" s="1868"/>
      <c r="Q63" s="1868"/>
      <c r="R63" s="1868"/>
    </row>
    <row r="64" spans="2:18" x14ac:dyDescent="0.15">
      <c r="B64" s="1868"/>
      <c r="C64" s="1868"/>
      <c r="D64" s="1868"/>
      <c r="E64" s="1868"/>
      <c r="F64" s="1868"/>
      <c r="G64" s="1868"/>
      <c r="H64" s="1868"/>
      <c r="I64" s="1868"/>
      <c r="J64" s="1868"/>
      <c r="L64" s="1868"/>
      <c r="M64" s="1868"/>
      <c r="N64" s="1868"/>
      <c r="O64" s="1868"/>
      <c r="P64" s="1868"/>
      <c r="Q64" s="1868"/>
      <c r="R64" s="1868"/>
    </row>
    <row r="65" spans="2:2" x14ac:dyDescent="0.15">
      <c r="B65" s="1868"/>
    </row>
    <row r="66" spans="2:2" x14ac:dyDescent="0.15">
      <c r="B66" s="1868"/>
    </row>
  </sheetData>
  <pageMargins left="0.25" right="0.25" top="0.75" bottom="0.75" header="0.3" footer="0.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AM62"/>
  <sheetViews>
    <sheetView zoomScaleSheetLayoutView="90" workbookViewId="0">
      <selection activeCell="E10" sqref="E10"/>
    </sheetView>
  </sheetViews>
  <sheetFormatPr baseColWidth="10" defaultColWidth="9" defaultRowHeight="11" x14ac:dyDescent="0.15"/>
  <cols>
    <col min="1" max="1" width="1.6640625" style="83" customWidth="1"/>
    <col min="2" max="2" width="5.33203125" style="84" bestFit="1" customWidth="1"/>
    <col min="3" max="3" width="6.6640625" style="83" customWidth="1"/>
    <col min="4" max="4" width="11" style="83" customWidth="1"/>
    <col min="5" max="5" width="6.1640625" style="83" customWidth="1"/>
    <col min="6" max="6" width="4.6640625" style="83" customWidth="1"/>
    <col min="7" max="7" width="6.1640625" style="83" customWidth="1"/>
    <col min="8" max="8" width="4.1640625" style="83" customWidth="1"/>
    <col min="9" max="10" width="1.6640625" style="83" customWidth="1"/>
    <col min="11" max="11" width="3.83203125" style="84" bestFit="1" customWidth="1"/>
    <col min="12" max="12" width="11" style="90" customWidth="1"/>
    <col min="13" max="13" width="7.6640625" style="83" customWidth="1"/>
    <col min="14" max="14" width="7.5" style="83" customWidth="1"/>
    <col min="15" max="15" width="2.83203125" style="83" customWidth="1"/>
    <col min="16" max="16" width="2.1640625" style="83" customWidth="1"/>
    <col min="17" max="17" width="1.6640625" style="83" customWidth="1"/>
    <col min="18" max="18" width="4.1640625" style="83" customWidth="1"/>
    <col min="19" max="20" width="1.83203125" style="83" customWidth="1"/>
    <col min="21" max="21" width="4.6640625" style="83" bestFit="1" customWidth="1"/>
    <col min="22" max="22" width="6.6640625" style="83" customWidth="1"/>
    <col min="23" max="23" width="11" style="83" customWidth="1"/>
    <col min="24" max="24" width="7.33203125" style="83" customWidth="1"/>
    <col min="25" max="25" width="2.5" style="83" customWidth="1"/>
    <col min="26" max="26" width="2.1640625" style="83" customWidth="1"/>
    <col min="27" max="27" width="11" style="83" customWidth="1"/>
    <col min="28" max="28" width="4" style="83" customWidth="1"/>
    <col min="29" max="29" width="1.6640625" style="83" customWidth="1"/>
    <col min="30" max="30" width="2.6640625" style="83" customWidth="1"/>
    <col min="31" max="31" width="4.6640625" style="83" bestFit="1" customWidth="1"/>
    <col min="32" max="33" width="11" style="83" customWidth="1"/>
    <col min="34" max="34" width="7.33203125" style="83" customWidth="1"/>
    <col min="35" max="35" width="1.33203125" style="83" customWidth="1"/>
    <col min="36" max="36" width="3.1640625" style="83" customWidth="1"/>
    <col min="37" max="37" width="2.5" style="83" customWidth="1"/>
    <col min="38" max="38" width="3.83203125" style="83" customWidth="1"/>
    <col min="39" max="39" width="2" style="83" customWidth="1"/>
    <col min="40" max="16384" width="9" style="83"/>
  </cols>
  <sheetData>
    <row r="1" spans="1:39" x14ac:dyDescent="0.15">
      <c r="A1" s="1879" t="s">
        <v>1704</v>
      </c>
      <c r="C1" s="1868"/>
      <c r="D1" s="1868"/>
      <c r="E1" s="1868"/>
      <c r="F1" s="1868"/>
      <c r="G1" s="1868"/>
      <c r="H1" s="1868"/>
      <c r="I1" s="1868"/>
      <c r="J1" s="1868"/>
      <c r="L1" s="1881"/>
      <c r="M1" s="1868"/>
      <c r="N1" s="1868"/>
      <c r="O1" s="1868"/>
      <c r="P1" s="1868"/>
      <c r="Q1" s="1868"/>
      <c r="R1" s="1868"/>
      <c r="S1" s="1868"/>
      <c r="T1" s="1868"/>
      <c r="U1" s="1868"/>
      <c r="V1" s="1868"/>
      <c r="W1" s="1868"/>
      <c r="X1" s="1868"/>
      <c r="Y1" s="1868"/>
      <c r="Z1" s="1868"/>
      <c r="AA1" s="1868"/>
      <c r="AB1" s="1868"/>
      <c r="AC1" s="1868"/>
      <c r="AD1" s="1868"/>
      <c r="AE1" s="1868"/>
      <c r="AF1" s="1868"/>
      <c r="AG1" s="1868"/>
      <c r="AH1" s="1868"/>
      <c r="AI1" s="1868"/>
      <c r="AJ1" s="1868"/>
      <c r="AK1" s="1868"/>
      <c r="AL1" s="1868"/>
      <c r="AM1" s="1868"/>
    </row>
    <row r="2" spans="1:39" ht="12" thickBot="1" x14ac:dyDescent="0.2">
      <c r="A2" s="1868"/>
      <c r="C2" s="1868"/>
      <c r="D2" s="1868"/>
      <c r="E2" s="1868"/>
      <c r="F2" s="1868"/>
      <c r="G2" s="1868"/>
      <c r="H2" s="1868"/>
      <c r="I2" s="1868"/>
      <c r="J2" s="1868"/>
      <c r="L2" s="1881"/>
      <c r="M2" s="1868"/>
      <c r="N2" s="1868"/>
      <c r="O2" s="1868"/>
      <c r="P2" s="1868"/>
      <c r="Q2" s="1868"/>
      <c r="R2" s="1868"/>
      <c r="S2" s="1868"/>
      <c r="T2" s="1868"/>
      <c r="U2" s="1868"/>
      <c r="V2" s="1868"/>
      <c r="W2" s="1868"/>
      <c r="X2" s="1868"/>
      <c r="Y2" s="1868"/>
      <c r="Z2" s="1868"/>
      <c r="AA2" s="1868"/>
      <c r="AB2" s="1868"/>
      <c r="AC2" s="1868"/>
      <c r="AD2" s="1868"/>
      <c r="AE2" s="1868"/>
      <c r="AF2" s="1868"/>
      <c r="AG2" s="1868"/>
      <c r="AH2" s="1868"/>
      <c r="AI2" s="1868"/>
      <c r="AJ2" s="1868"/>
      <c r="AK2" s="1868"/>
      <c r="AL2" s="1868"/>
      <c r="AM2" s="1868"/>
    </row>
    <row r="3" spans="1:39" x14ac:dyDescent="0.15">
      <c r="A3" s="1868"/>
      <c r="B3" s="87"/>
      <c r="C3" s="1871"/>
      <c r="D3" s="1871"/>
      <c r="E3" s="1871"/>
      <c r="F3" s="1871"/>
      <c r="G3" s="1871"/>
      <c r="H3" s="1871"/>
      <c r="I3" s="1870"/>
      <c r="J3" s="1868"/>
      <c r="K3" s="87"/>
      <c r="L3" s="1871"/>
      <c r="M3" s="1871"/>
      <c r="N3" s="1871"/>
      <c r="O3" s="1871"/>
      <c r="P3" s="1871"/>
      <c r="Q3" s="1871"/>
      <c r="R3" s="1871"/>
      <c r="S3" s="1870"/>
      <c r="T3" s="1868"/>
      <c r="U3" s="87"/>
      <c r="V3" s="1882"/>
      <c r="W3" s="1871"/>
      <c r="X3" s="1871"/>
      <c r="Y3" s="1871"/>
      <c r="Z3" s="1871"/>
      <c r="AA3" s="1871"/>
      <c r="AB3" s="1871"/>
      <c r="AC3" s="1870"/>
      <c r="AD3" s="1868"/>
      <c r="AE3" s="1869"/>
      <c r="AF3" s="1871"/>
      <c r="AG3" s="1871"/>
      <c r="AH3" s="1871"/>
      <c r="AI3" s="1871"/>
      <c r="AJ3" s="1871"/>
      <c r="AK3" s="1871"/>
      <c r="AL3" s="1871"/>
      <c r="AM3" s="1870"/>
    </row>
    <row r="4" spans="1:39" x14ac:dyDescent="0.15">
      <c r="A4" s="1868"/>
      <c r="B4" s="118">
        <f>'Sección 10'!K49+1</f>
        <v>39.900000000000006</v>
      </c>
      <c r="C4" s="1880" t="s">
        <v>1705</v>
      </c>
      <c r="D4" s="1868"/>
      <c r="E4" s="1868"/>
      <c r="F4" s="1868"/>
      <c r="G4" s="1868"/>
      <c r="H4" s="1868"/>
      <c r="I4" s="1872"/>
      <c r="J4" s="1868"/>
      <c r="K4" s="118">
        <f>B41+1</f>
        <v>43.900000000000006</v>
      </c>
      <c r="L4" s="1880" t="s">
        <v>1706</v>
      </c>
      <c r="M4" s="1868"/>
      <c r="N4" s="1868"/>
      <c r="O4" s="1868"/>
      <c r="P4" s="1868"/>
      <c r="Q4" s="1868"/>
      <c r="R4" s="1868"/>
      <c r="S4" s="1872"/>
      <c r="T4" s="1868"/>
      <c r="U4" s="118">
        <f>K30+1</f>
        <v>46.900000000000006</v>
      </c>
      <c r="V4" s="1880" t="s">
        <v>1707</v>
      </c>
      <c r="W4" s="1868"/>
      <c r="X4" s="1868"/>
      <c r="Y4" s="1868"/>
      <c r="Z4" s="1868"/>
      <c r="AA4" s="1868"/>
      <c r="AB4" s="1868"/>
      <c r="AC4" s="1872"/>
      <c r="AD4" s="1868"/>
      <c r="AE4" s="118">
        <f>U48+1</f>
        <v>50.900000000000006</v>
      </c>
      <c r="AF4" s="1880" t="s">
        <v>1708</v>
      </c>
      <c r="AG4" s="1868"/>
      <c r="AH4" s="1868"/>
      <c r="AI4" s="1868"/>
      <c r="AJ4" s="1868"/>
      <c r="AK4" s="1868"/>
      <c r="AL4" s="1868"/>
      <c r="AM4" s="1872"/>
    </row>
    <row r="5" spans="1:39" x14ac:dyDescent="0.15">
      <c r="A5" s="1868"/>
      <c r="B5" s="86"/>
      <c r="C5" s="1868" t="s">
        <v>1709</v>
      </c>
      <c r="D5" s="1868"/>
      <c r="E5" s="1868"/>
      <c r="F5" s="1868"/>
      <c r="G5" s="1868"/>
      <c r="H5" s="1868"/>
      <c r="I5" s="1872"/>
      <c r="J5" s="1868"/>
      <c r="K5" s="86"/>
      <c r="L5" s="1868" t="s">
        <v>1710</v>
      </c>
      <c r="M5" s="1868"/>
      <c r="N5" s="1868"/>
      <c r="O5" s="1868"/>
      <c r="P5" s="1868"/>
      <c r="Q5" s="1868"/>
      <c r="R5" s="1868"/>
      <c r="S5" s="1872"/>
      <c r="T5" s="1868"/>
      <c r="U5" s="86"/>
      <c r="V5" s="1880" t="s">
        <v>1524</v>
      </c>
      <c r="W5" s="1868"/>
      <c r="X5" s="1868"/>
      <c r="Y5" s="1868"/>
      <c r="Z5" s="1868"/>
      <c r="AA5" s="1868"/>
      <c r="AB5" s="1868"/>
      <c r="AC5" s="1872"/>
      <c r="AD5" s="1868"/>
      <c r="AE5" s="1873"/>
      <c r="AF5" s="1880" t="s">
        <v>1524</v>
      </c>
      <c r="AG5" s="1868"/>
      <c r="AH5" s="1868"/>
      <c r="AI5" s="1868"/>
      <c r="AJ5" s="1868"/>
      <c r="AK5" s="1868"/>
      <c r="AL5" s="1868"/>
      <c r="AM5" s="1872"/>
    </row>
    <row r="6" spans="1:39" ht="12" thickBot="1" x14ac:dyDescent="0.2">
      <c r="A6" s="1868"/>
      <c r="B6" s="86"/>
      <c r="C6" s="1880" t="s">
        <v>1524</v>
      </c>
      <c r="D6" s="1868"/>
      <c r="E6" s="1868"/>
      <c r="F6" s="1868"/>
      <c r="G6" s="1868"/>
      <c r="H6" s="1868"/>
      <c r="I6" s="1872"/>
      <c r="J6" s="1868"/>
      <c r="K6" s="86"/>
      <c r="L6" s="1880" t="s">
        <v>1711</v>
      </c>
      <c r="M6" s="1868"/>
      <c r="N6" s="1868"/>
      <c r="O6" s="1868"/>
      <c r="P6" s="1868"/>
      <c r="Q6" s="1868"/>
      <c r="R6" s="1868"/>
      <c r="S6" s="1872"/>
      <c r="T6" s="1868"/>
      <c r="U6" s="86"/>
      <c r="V6" s="1881"/>
      <c r="W6" s="1868"/>
      <c r="X6" s="1868"/>
      <c r="Y6" s="1868"/>
      <c r="Z6" s="1868"/>
      <c r="AA6" s="1868"/>
      <c r="AB6" s="1868"/>
      <c r="AC6" s="1872"/>
      <c r="AD6" s="1868"/>
      <c r="AE6" s="1873"/>
      <c r="AF6" s="1868"/>
      <c r="AG6" s="1868"/>
      <c r="AH6" s="1868"/>
      <c r="AI6" s="1868"/>
      <c r="AJ6" s="1868"/>
      <c r="AK6" s="1868"/>
      <c r="AL6" s="1868"/>
      <c r="AM6" s="1872"/>
    </row>
    <row r="7" spans="1:39" ht="12" thickBot="1" x14ac:dyDescent="0.2">
      <c r="A7" s="1868"/>
      <c r="B7" s="86"/>
      <c r="C7" s="1868"/>
      <c r="D7" s="1868"/>
      <c r="E7" s="1868"/>
      <c r="F7" s="1868"/>
      <c r="G7" s="1868"/>
      <c r="H7" s="1868"/>
      <c r="I7" s="1872"/>
      <c r="J7" s="1868"/>
      <c r="K7" s="86"/>
      <c r="L7" s="1868" t="s">
        <v>1712</v>
      </c>
      <c r="M7" s="1868"/>
      <c r="N7" s="1868"/>
      <c r="O7" s="1868"/>
      <c r="P7" s="1868"/>
      <c r="Q7" s="1868"/>
      <c r="R7" s="1868"/>
      <c r="S7" s="1872"/>
      <c r="T7" s="1868"/>
      <c r="U7" s="86"/>
      <c r="V7" s="88" t="s">
        <v>1713</v>
      </c>
      <c r="W7" s="1868"/>
      <c r="X7" s="1868"/>
      <c r="Y7" s="1868"/>
      <c r="Z7" s="1868"/>
      <c r="AA7" s="1868"/>
      <c r="AB7" s="1875"/>
      <c r="AC7" s="1872"/>
      <c r="AD7" s="1868"/>
      <c r="AE7" s="1873"/>
      <c r="AF7" s="88" t="s">
        <v>1714</v>
      </c>
      <c r="AG7" s="1868"/>
      <c r="AH7" s="1868"/>
      <c r="AI7" s="1868"/>
      <c r="AJ7" s="1868"/>
      <c r="AK7" s="1868"/>
      <c r="AL7" s="1875"/>
      <c r="AM7" s="1872"/>
    </row>
    <row r="8" spans="1:39" ht="12" thickBot="1" x14ac:dyDescent="0.2">
      <c r="A8" s="1868"/>
      <c r="B8" s="86"/>
      <c r="C8" s="88" t="s">
        <v>1715</v>
      </c>
      <c r="D8" s="1868"/>
      <c r="E8" s="1868"/>
      <c r="F8" s="1868"/>
      <c r="G8" s="1868"/>
      <c r="H8" s="1875"/>
      <c r="I8" s="1872"/>
      <c r="J8" s="1868"/>
      <c r="K8" s="86"/>
      <c r="L8" s="1868" t="s">
        <v>1716</v>
      </c>
      <c r="M8" s="1868"/>
      <c r="N8" s="1868"/>
      <c r="O8" s="1868"/>
      <c r="P8" s="1868"/>
      <c r="Q8" s="1868"/>
      <c r="R8" s="1868"/>
      <c r="S8" s="1872"/>
      <c r="T8" s="1868"/>
      <c r="U8" s="86"/>
      <c r="V8" s="88" t="s">
        <v>1717</v>
      </c>
      <c r="W8" s="1868"/>
      <c r="X8" s="1868"/>
      <c r="Y8" s="1868"/>
      <c r="Z8" s="1868"/>
      <c r="AA8" s="1868"/>
      <c r="AB8" s="1875"/>
      <c r="AC8" s="1872"/>
      <c r="AD8" s="1868"/>
      <c r="AE8" s="1873"/>
      <c r="AF8" s="88" t="s">
        <v>1718</v>
      </c>
      <c r="AG8" s="1868"/>
      <c r="AH8" s="1868"/>
      <c r="AI8" s="1868"/>
      <c r="AJ8" s="1868"/>
      <c r="AK8" s="1868"/>
      <c r="AL8" s="1875"/>
      <c r="AM8" s="1872"/>
    </row>
    <row r="9" spans="1:39" ht="12" thickBot="1" x14ac:dyDescent="0.2">
      <c r="A9" s="1868"/>
      <c r="B9" s="86"/>
      <c r="C9" s="88" t="s">
        <v>1719</v>
      </c>
      <c r="D9" s="1868"/>
      <c r="E9" s="1868"/>
      <c r="F9" s="1868"/>
      <c r="G9" s="1868"/>
      <c r="H9" s="1875"/>
      <c r="I9" s="1872"/>
      <c r="J9" s="1868"/>
      <c r="K9" s="86"/>
      <c r="L9" s="88" t="s">
        <v>1720</v>
      </c>
      <c r="M9" s="1868"/>
      <c r="N9" s="1868"/>
      <c r="O9" s="1868"/>
      <c r="P9" s="1868"/>
      <c r="Q9" s="1868"/>
      <c r="R9" s="1875"/>
      <c r="S9" s="1872"/>
      <c r="T9" s="1868"/>
      <c r="U9" s="86"/>
      <c r="V9" s="88" t="s">
        <v>1721</v>
      </c>
      <c r="W9" s="1868"/>
      <c r="X9" s="1868"/>
      <c r="Y9" s="1868"/>
      <c r="Z9" s="1868"/>
      <c r="AA9" s="1868"/>
      <c r="AB9" s="1875"/>
      <c r="AC9" s="1872"/>
      <c r="AD9" s="1868"/>
      <c r="AE9" s="1873"/>
      <c r="AF9" s="88" t="s">
        <v>1722</v>
      </c>
      <c r="AG9" s="1868"/>
      <c r="AH9" s="1868"/>
      <c r="AI9" s="1868"/>
      <c r="AJ9" s="1868"/>
      <c r="AK9" s="1868"/>
      <c r="AL9" s="1875"/>
      <c r="AM9" s="1872"/>
    </row>
    <row r="10" spans="1:39" ht="12" thickBot="1" x14ac:dyDescent="0.2">
      <c r="A10" s="1868"/>
      <c r="B10" s="86"/>
      <c r="C10" s="88" t="s">
        <v>1723</v>
      </c>
      <c r="D10" s="1868"/>
      <c r="E10" s="1868" t="s">
        <v>1724</v>
      </c>
      <c r="F10" s="1868"/>
      <c r="G10" s="1868"/>
      <c r="H10" s="1875"/>
      <c r="I10" s="1872"/>
      <c r="J10" s="1868"/>
      <c r="K10" s="86"/>
      <c r="L10" s="88" t="s">
        <v>1725</v>
      </c>
      <c r="M10" s="1868"/>
      <c r="N10" s="1868"/>
      <c r="O10" s="1868"/>
      <c r="P10" s="1868"/>
      <c r="Q10" s="1868"/>
      <c r="R10" s="1875"/>
      <c r="S10" s="1872"/>
      <c r="T10" s="1868"/>
      <c r="U10" s="86"/>
      <c r="V10" s="88" t="s">
        <v>1726</v>
      </c>
      <c r="W10" s="1868"/>
      <c r="X10" s="1868"/>
      <c r="Y10" s="1868"/>
      <c r="Z10" s="1868"/>
      <c r="AA10" s="1868"/>
      <c r="AB10" s="1875"/>
      <c r="AC10" s="1872"/>
      <c r="AD10" s="1868"/>
      <c r="AE10" s="1873"/>
      <c r="AF10" s="88" t="s">
        <v>1727</v>
      </c>
      <c r="AG10" s="1868"/>
      <c r="AH10" s="1868"/>
      <c r="AI10" s="1868"/>
      <c r="AJ10" s="1868"/>
      <c r="AK10" s="1868"/>
      <c r="AL10" s="1875"/>
      <c r="AM10" s="1872"/>
    </row>
    <row r="11" spans="1:39" ht="12" thickBot="1" x14ac:dyDescent="0.2">
      <c r="A11" s="1868"/>
      <c r="B11" s="86"/>
      <c r="C11" s="88" t="s">
        <v>1728</v>
      </c>
      <c r="D11" s="1868"/>
      <c r="E11" s="1868"/>
      <c r="F11" s="1868"/>
      <c r="G11" s="1868"/>
      <c r="H11" s="1875"/>
      <c r="I11" s="1872"/>
      <c r="J11" s="1868"/>
      <c r="K11" s="86"/>
      <c r="L11" s="88" t="s">
        <v>1729</v>
      </c>
      <c r="M11" s="1868"/>
      <c r="N11" s="1868"/>
      <c r="O11" s="1868"/>
      <c r="P11" s="1868"/>
      <c r="Q11" s="1868"/>
      <c r="R11" s="1875"/>
      <c r="S11" s="1872"/>
      <c r="T11" s="1868"/>
      <c r="U11" s="86"/>
      <c r="V11" s="88" t="s">
        <v>1730</v>
      </c>
      <c r="W11" s="1868"/>
      <c r="X11" s="1868"/>
      <c r="Y11" s="1868"/>
      <c r="Z11" s="1868"/>
      <c r="AA11" s="1868"/>
      <c r="AB11" s="1875"/>
      <c r="AC11" s="1872"/>
      <c r="AD11" s="1868"/>
      <c r="AE11" s="1873"/>
      <c r="AF11" s="88" t="s">
        <v>1731</v>
      </c>
      <c r="AG11" s="1868"/>
      <c r="AH11" s="1868"/>
      <c r="AI11" s="1868"/>
      <c r="AJ11" s="1868"/>
      <c r="AK11" s="1868"/>
      <c r="AL11" s="1875"/>
      <c r="AM11" s="1872"/>
    </row>
    <row r="12" spans="1:39" ht="12" thickBot="1" x14ac:dyDescent="0.2">
      <c r="A12" s="1868"/>
      <c r="B12" s="86"/>
      <c r="C12" s="88" t="s">
        <v>1732</v>
      </c>
      <c r="D12" s="1868"/>
      <c r="E12" s="1868"/>
      <c r="F12" s="1868"/>
      <c r="G12" s="1868"/>
      <c r="H12" s="1875"/>
      <c r="I12" s="1872"/>
      <c r="J12" s="1868"/>
      <c r="K12" s="86"/>
      <c r="L12" s="88" t="s">
        <v>1733</v>
      </c>
      <c r="M12" s="1868"/>
      <c r="N12" s="1868"/>
      <c r="O12" s="1868"/>
      <c r="P12" s="1868"/>
      <c r="Q12" s="1868"/>
      <c r="R12" s="1875"/>
      <c r="S12" s="1872"/>
      <c r="T12" s="1868"/>
      <c r="U12" s="86"/>
      <c r="V12" s="88" t="s">
        <v>1734</v>
      </c>
      <c r="W12" s="1868"/>
      <c r="X12" s="1868"/>
      <c r="Y12" s="1868"/>
      <c r="Z12" s="1868"/>
      <c r="AA12" s="1868"/>
      <c r="AB12" s="1875"/>
      <c r="AC12" s="1872"/>
      <c r="AD12" s="1868"/>
      <c r="AE12" s="1873"/>
      <c r="AF12" s="88" t="s">
        <v>1735</v>
      </c>
      <c r="AG12" s="1868"/>
      <c r="AH12" s="1868"/>
      <c r="AI12" s="1868"/>
      <c r="AJ12" s="1868"/>
      <c r="AK12" s="1868"/>
      <c r="AL12" s="1875"/>
      <c r="AM12" s="1872"/>
    </row>
    <row r="13" spans="1:39" ht="12" thickBot="1" x14ac:dyDescent="0.2">
      <c r="A13" s="1868"/>
      <c r="B13" s="85"/>
      <c r="C13" s="1878"/>
      <c r="D13" s="1878"/>
      <c r="E13" s="1878"/>
      <c r="F13" s="1878"/>
      <c r="G13" s="1878"/>
      <c r="H13" s="1878"/>
      <c r="I13" s="1877"/>
      <c r="J13" s="1868"/>
      <c r="K13" s="86"/>
      <c r="L13" s="88" t="s">
        <v>1736</v>
      </c>
      <c r="M13" s="1868"/>
      <c r="N13" s="1868"/>
      <c r="O13" s="1868"/>
      <c r="P13" s="1868"/>
      <c r="Q13" s="1868"/>
      <c r="R13" s="1875"/>
      <c r="S13" s="1872"/>
      <c r="T13" s="1868"/>
      <c r="U13" s="86"/>
      <c r="V13" s="88" t="s">
        <v>1737</v>
      </c>
      <c r="W13" s="1868"/>
      <c r="X13" s="1868"/>
      <c r="Y13" s="1868"/>
      <c r="Z13" s="1868"/>
      <c r="AA13" s="1868"/>
      <c r="AB13" s="1875"/>
      <c r="AC13" s="1872"/>
      <c r="AD13" s="1868"/>
      <c r="AE13" s="1873"/>
      <c r="AF13" s="88" t="s">
        <v>1738</v>
      </c>
      <c r="AG13" s="1868"/>
      <c r="AH13" s="1868"/>
      <c r="AI13" s="1868"/>
      <c r="AJ13" s="1868"/>
      <c r="AK13" s="1868"/>
      <c r="AL13" s="1875"/>
      <c r="AM13" s="1872"/>
    </row>
    <row r="14" spans="1:39" ht="12" thickBot="1" x14ac:dyDescent="0.2">
      <c r="A14" s="1868"/>
      <c r="C14" s="1868"/>
      <c r="D14" s="1868"/>
      <c r="E14" s="1868"/>
      <c r="F14" s="1868"/>
      <c r="G14" s="1868"/>
      <c r="H14" s="1868"/>
      <c r="I14" s="1868"/>
      <c r="J14" s="1868"/>
      <c r="K14" s="86"/>
      <c r="L14" s="88" t="s">
        <v>1739</v>
      </c>
      <c r="M14" s="1868"/>
      <c r="N14" s="1868"/>
      <c r="O14" s="1868"/>
      <c r="P14" s="1868"/>
      <c r="Q14" s="1868"/>
      <c r="R14" s="1875"/>
      <c r="S14" s="1872"/>
      <c r="T14" s="1868"/>
      <c r="U14" s="86"/>
      <c r="V14" s="88" t="s">
        <v>1740</v>
      </c>
      <c r="W14" s="1868"/>
      <c r="X14" s="1868"/>
      <c r="Y14" s="1868"/>
      <c r="Z14" s="1868"/>
      <c r="AA14" s="1868"/>
      <c r="AB14" s="1875"/>
      <c r="AC14" s="1872"/>
      <c r="AD14" s="1868"/>
      <c r="AE14" s="1873"/>
      <c r="AF14" s="88" t="s">
        <v>1741</v>
      </c>
      <c r="AG14" s="1868"/>
      <c r="AH14" s="1868"/>
      <c r="AI14" s="1868"/>
      <c r="AJ14" s="1868"/>
      <c r="AK14" s="1868"/>
      <c r="AL14" s="1875"/>
      <c r="AM14" s="1872"/>
    </row>
    <row r="15" spans="1:39" ht="12" thickBot="1" x14ac:dyDescent="0.2">
      <c r="A15" s="1868"/>
      <c r="B15" s="87"/>
      <c r="C15" s="1871"/>
      <c r="D15" s="1871"/>
      <c r="E15" s="1871"/>
      <c r="F15" s="1871"/>
      <c r="G15" s="1871"/>
      <c r="H15" s="1871"/>
      <c r="I15" s="1870"/>
      <c r="J15" s="1868"/>
      <c r="K15" s="86"/>
      <c r="L15" s="88" t="s">
        <v>1590</v>
      </c>
      <c r="M15" s="1868"/>
      <c r="N15" s="1868"/>
      <c r="O15" s="1868"/>
      <c r="P15" s="1868"/>
      <c r="Q15" s="1868"/>
      <c r="R15" s="1875"/>
      <c r="S15" s="1872"/>
      <c r="T15" s="1868"/>
      <c r="U15" s="86"/>
      <c r="V15" s="88" t="s">
        <v>1742</v>
      </c>
      <c r="W15" s="1868"/>
      <c r="X15" s="1868"/>
      <c r="Y15" s="1868"/>
      <c r="Z15" s="1868"/>
      <c r="AA15" s="1868"/>
      <c r="AB15" s="1875"/>
      <c r="AC15" s="1872"/>
      <c r="AD15" s="1868"/>
      <c r="AE15" s="1873"/>
      <c r="AF15" s="88" t="s">
        <v>1743</v>
      </c>
      <c r="AG15" s="1868"/>
      <c r="AH15" s="1868"/>
      <c r="AI15" s="1868"/>
      <c r="AJ15" s="1868"/>
      <c r="AK15" s="1868"/>
      <c r="AL15" s="1875"/>
      <c r="AM15" s="1872"/>
    </row>
    <row r="16" spans="1:39" ht="12" thickBot="1" x14ac:dyDescent="0.2">
      <c r="A16" s="1868"/>
      <c r="B16" s="118">
        <f>B4+1</f>
        <v>40.900000000000006</v>
      </c>
      <c r="C16" s="1880" t="s">
        <v>1744</v>
      </c>
      <c r="D16" s="1868"/>
      <c r="E16" s="1868"/>
      <c r="F16" s="1868"/>
      <c r="G16" s="1868"/>
      <c r="H16" s="1868"/>
      <c r="I16" s="1872"/>
      <c r="J16" s="1868"/>
      <c r="K16" s="85"/>
      <c r="L16" s="1878"/>
      <c r="M16" s="1878"/>
      <c r="N16" s="1878"/>
      <c r="O16" s="1878"/>
      <c r="P16" s="1878"/>
      <c r="Q16" s="1878"/>
      <c r="R16" s="1878"/>
      <c r="S16" s="1877"/>
      <c r="T16" s="1868"/>
      <c r="U16" s="86"/>
      <c r="V16" s="88" t="s">
        <v>1745</v>
      </c>
      <c r="W16" s="1868"/>
      <c r="X16" s="1868"/>
      <c r="Y16" s="1868"/>
      <c r="Z16" s="1868"/>
      <c r="AA16" s="1868"/>
      <c r="AB16" s="1875"/>
      <c r="AC16" s="1872"/>
      <c r="AD16" s="1868"/>
      <c r="AE16" s="1873"/>
      <c r="AF16" s="88" t="s">
        <v>1739</v>
      </c>
      <c r="AG16" s="1868"/>
      <c r="AH16" s="1868"/>
      <c r="AI16" s="1868"/>
      <c r="AJ16" s="1868"/>
      <c r="AK16" s="1868"/>
      <c r="AL16" s="1875"/>
      <c r="AM16" s="1872"/>
    </row>
    <row r="17" spans="2:39" ht="12" thickBot="1" x14ac:dyDescent="0.2">
      <c r="B17" s="86"/>
      <c r="C17" s="1868" t="s">
        <v>1746</v>
      </c>
      <c r="D17" s="1868"/>
      <c r="E17" s="1868"/>
      <c r="F17" s="1868"/>
      <c r="G17" s="1868"/>
      <c r="H17" s="1868"/>
      <c r="I17" s="1872"/>
      <c r="J17" s="1868"/>
      <c r="K17" s="1868"/>
      <c r="L17" s="1868"/>
      <c r="M17" s="1868"/>
      <c r="N17" s="1868"/>
      <c r="O17" s="1868"/>
      <c r="P17" s="1868"/>
      <c r="Q17" s="1868"/>
      <c r="R17" s="1868"/>
      <c r="S17" s="1868"/>
      <c r="T17" s="1868"/>
      <c r="U17" s="86"/>
      <c r="V17" s="88" t="s">
        <v>1747</v>
      </c>
      <c r="W17" s="1868"/>
      <c r="X17" s="1868"/>
      <c r="Y17" s="1868"/>
      <c r="Z17" s="1868"/>
      <c r="AA17" s="1868"/>
      <c r="AB17" s="1875"/>
      <c r="AC17" s="1872"/>
      <c r="AD17" s="1868"/>
      <c r="AE17" s="1873"/>
      <c r="AF17" s="88" t="s">
        <v>1590</v>
      </c>
      <c r="AG17" s="1868"/>
      <c r="AH17" s="1868"/>
      <c r="AI17" s="1868"/>
      <c r="AJ17" s="1868"/>
      <c r="AK17" s="1868"/>
      <c r="AL17" s="1875"/>
      <c r="AM17" s="1872"/>
    </row>
    <row r="18" spans="2:39" ht="12" thickBot="1" x14ac:dyDescent="0.2">
      <c r="B18" s="86"/>
      <c r="C18" s="1868"/>
      <c r="D18" s="1868"/>
      <c r="E18" s="1868"/>
      <c r="F18" s="1868"/>
      <c r="G18" s="1868"/>
      <c r="H18" s="1868"/>
      <c r="I18" s="1872"/>
      <c r="J18" s="1868"/>
      <c r="K18" s="87"/>
      <c r="L18" s="1882"/>
      <c r="M18" s="1871"/>
      <c r="N18" s="1871"/>
      <c r="O18" s="1871"/>
      <c r="P18" s="1871"/>
      <c r="Q18" s="1871"/>
      <c r="R18" s="1871"/>
      <c r="S18" s="1870"/>
      <c r="T18" s="1868"/>
      <c r="U18" s="86"/>
      <c r="V18" s="88" t="s">
        <v>1748</v>
      </c>
      <c r="W18" s="1868"/>
      <c r="X18" s="1868"/>
      <c r="Y18" s="1868"/>
      <c r="Z18" s="1868"/>
      <c r="AA18" s="1868"/>
      <c r="AB18" s="1875"/>
      <c r="AC18" s="1872"/>
      <c r="AD18" s="1868"/>
      <c r="AE18" s="1876"/>
      <c r="AF18" s="1878"/>
      <c r="AG18" s="1878"/>
      <c r="AH18" s="1878"/>
      <c r="AI18" s="1878"/>
      <c r="AJ18" s="1878"/>
      <c r="AK18" s="1878"/>
      <c r="AL18" s="1878"/>
      <c r="AM18" s="1877"/>
    </row>
    <row r="19" spans="2:39" ht="12" thickBot="1" x14ac:dyDescent="0.2">
      <c r="B19" s="86"/>
      <c r="C19" s="88" t="s">
        <v>1749</v>
      </c>
      <c r="D19" s="1868"/>
      <c r="E19" s="1868"/>
      <c r="F19" s="1868"/>
      <c r="G19" s="1868"/>
      <c r="H19" s="1875"/>
      <c r="I19" s="1872"/>
      <c r="J19" s="1868"/>
      <c r="K19" s="118">
        <f>K4+1</f>
        <v>44.900000000000006</v>
      </c>
      <c r="L19" s="1883" t="s">
        <v>1750</v>
      </c>
      <c r="M19" s="1868"/>
      <c r="N19" s="1868"/>
      <c r="O19" s="1868"/>
      <c r="P19" s="1868"/>
      <c r="Q19" s="1868"/>
      <c r="R19" s="1868"/>
      <c r="S19" s="1872"/>
      <c r="T19" s="1868"/>
      <c r="U19" s="86"/>
      <c r="V19" s="88" t="s">
        <v>1751</v>
      </c>
      <c r="W19" s="1868"/>
      <c r="X19" s="1868"/>
      <c r="Y19" s="1868"/>
      <c r="Z19" s="1868"/>
      <c r="AA19" s="1868"/>
      <c r="AB19" s="1875"/>
      <c r="AC19" s="1872"/>
      <c r="AD19" s="1868"/>
      <c r="AE19" s="1868"/>
      <c r="AF19" s="1868"/>
      <c r="AG19" s="1868"/>
      <c r="AH19" s="1868"/>
      <c r="AI19" s="1868"/>
      <c r="AJ19" s="1868"/>
      <c r="AK19" s="1868"/>
      <c r="AL19" s="1868"/>
      <c r="AM19" s="1868"/>
    </row>
    <row r="20" spans="2:39" ht="12" thickBot="1" x14ac:dyDescent="0.2">
      <c r="B20" s="86"/>
      <c r="C20" s="88" t="s">
        <v>1752</v>
      </c>
      <c r="D20" s="1868"/>
      <c r="E20" s="1868"/>
      <c r="F20" s="1868"/>
      <c r="G20" s="1868"/>
      <c r="H20" s="1875"/>
      <c r="I20" s="1872"/>
      <c r="J20" s="1868"/>
      <c r="K20" s="86"/>
      <c r="L20" s="1881" t="s">
        <v>1753</v>
      </c>
      <c r="M20" s="1868"/>
      <c r="N20" s="1868"/>
      <c r="O20" s="1868"/>
      <c r="P20" s="1868"/>
      <c r="Q20" s="1868"/>
      <c r="R20" s="1868"/>
      <c r="S20" s="1872"/>
      <c r="T20" s="1868"/>
      <c r="U20" s="86"/>
      <c r="V20" s="88" t="s">
        <v>1754</v>
      </c>
      <c r="W20" s="1868"/>
      <c r="X20" s="1868"/>
      <c r="Y20" s="1868"/>
      <c r="Z20" s="1868"/>
      <c r="AA20" s="1868"/>
      <c r="AB20" s="1875"/>
      <c r="AC20" s="1872"/>
      <c r="AD20" s="1868"/>
      <c r="AE20" s="1869"/>
      <c r="AF20" s="1871"/>
      <c r="AG20" s="1871"/>
      <c r="AH20" s="1871"/>
      <c r="AI20" s="1871"/>
      <c r="AJ20" s="1871"/>
      <c r="AK20" s="1871"/>
      <c r="AL20" s="1871"/>
      <c r="AM20" s="1870"/>
    </row>
    <row r="21" spans="2:39" ht="12" thickBot="1" x14ac:dyDescent="0.2">
      <c r="B21" s="86"/>
      <c r="C21" s="88" t="s">
        <v>1755</v>
      </c>
      <c r="D21" s="1868"/>
      <c r="E21" s="1868"/>
      <c r="F21" s="1868"/>
      <c r="G21" s="1868"/>
      <c r="H21" s="1875"/>
      <c r="I21" s="1872"/>
      <c r="J21" s="1868"/>
      <c r="K21" s="86"/>
      <c r="L21" s="1883" t="s">
        <v>1524</v>
      </c>
      <c r="M21" s="1868"/>
      <c r="N21" s="1868"/>
      <c r="O21" s="1868"/>
      <c r="P21" s="1868"/>
      <c r="Q21" s="1868"/>
      <c r="R21" s="1868"/>
      <c r="S21" s="1872"/>
      <c r="T21" s="1868"/>
      <c r="U21" s="86"/>
      <c r="V21" s="88" t="s">
        <v>1756</v>
      </c>
      <c r="W21" s="1868"/>
      <c r="X21" s="1868"/>
      <c r="Y21" s="1868"/>
      <c r="Z21" s="1868"/>
      <c r="AA21" s="1868"/>
      <c r="AB21" s="1875"/>
      <c r="AC21" s="1872"/>
      <c r="AD21" s="1868"/>
      <c r="AE21" s="118">
        <f>AE4+1</f>
        <v>51.900000000000006</v>
      </c>
      <c r="AF21" s="1880" t="s">
        <v>1757</v>
      </c>
      <c r="AG21" s="1868"/>
      <c r="AH21" s="1868"/>
      <c r="AI21" s="1868"/>
      <c r="AJ21" s="1868"/>
      <c r="AK21" s="1868"/>
      <c r="AL21" s="1868"/>
      <c r="AM21" s="1872"/>
    </row>
    <row r="22" spans="2:39" ht="12" thickBot="1" x14ac:dyDescent="0.2">
      <c r="B22" s="86"/>
      <c r="C22" s="88" t="s">
        <v>1758</v>
      </c>
      <c r="D22" s="1868"/>
      <c r="E22" s="1868"/>
      <c r="F22" s="1868"/>
      <c r="G22" s="1868"/>
      <c r="H22" s="1875"/>
      <c r="I22" s="1872"/>
      <c r="J22" s="1868"/>
      <c r="K22" s="86"/>
      <c r="L22" s="1881"/>
      <c r="M22" s="1868"/>
      <c r="N22" s="1868"/>
      <c r="O22" s="1868"/>
      <c r="P22" s="1868"/>
      <c r="Q22" s="1868"/>
      <c r="R22" s="1868"/>
      <c r="S22" s="1872"/>
      <c r="T22" s="1868"/>
      <c r="U22" s="86"/>
      <c r="V22" s="88" t="s">
        <v>1759</v>
      </c>
      <c r="W22" s="1868"/>
      <c r="X22" s="1868"/>
      <c r="Y22" s="1868"/>
      <c r="Z22" s="1868"/>
      <c r="AA22" s="1868"/>
      <c r="AB22" s="1875"/>
      <c r="AC22" s="1872"/>
      <c r="AD22" s="1868"/>
      <c r="AE22" s="1873"/>
      <c r="AF22" s="1868"/>
      <c r="AG22" s="1868"/>
      <c r="AH22" s="1868"/>
      <c r="AI22" s="1868"/>
      <c r="AJ22" s="1868"/>
      <c r="AK22" s="1868"/>
      <c r="AL22" s="1868"/>
      <c r="AM22" s="1872"/>
    </row>
    <row r="23" spans="2:39" ht="12" thickBot="1" x14ac:dyDescent="0.2">
      <c r="B23" s="85"/>
      <c r="C23" s="1878"/>
      <c r="D23" s="1878"/>
      <c r="E23" s="1878"/>
      <c r="F23" s="1878"/>
      <c r="G23" s="1878"/>
      <c r="H23" s="1878"/>
      <c r="I23" s="1877"/>
      <c r="J23" s="1868"/>
      <c r="K23" s="86"/>
      <c r="L23" s="89" t="s">
        <v>1760</v>
      </c>
      <c r="M23" s="1868"/>
      <c r="N23" s="1868"/>
      <c r="O23" s="1868"/>
      <c r="P23" s="1868"/>
      <c r="Q23" s="1868"/>
      <c r="R23" s="1875"/>
      <c r="S23" s="1872"/>
      <c r="T23" s="1868"/>
      <c r="U23" s="86"/>
      <c r="V23" s="88" t="s">
        <v>1761</v>
      </c>
      <c r="W23" s="1868"/>
      <c r="X23" s="1868"/>
      <c r="Y23" s="1868"/>
      <c r="Z23" s="1868"/>
      <c r="AA23" s="1868"/>
      <c r="AB23" s="1875"/>
      <c r="AC23" s="1872"/>
      <c r="AD23" s="1868"/>
      <c r="AE23" s="1873"/>
      <c r="AF23" s="1880" t="s">
        <v>1762</v>
      </c>
      <c r="AG23" s="1868"/>
      <c r="AH23" s="1868"/>
      <c r="AI23" s="1868"/>
      <c r="AJ23" s="1868"/>
      <c r="AK23" s="1868"/>
      <c r="AL23" s="1875"/>
      <c r="AM23" s="1872"/>
    </row>
    <row r="24" spans="2:39" ht="12" thickBot="1" x14ac:dyDescent="0.2">
      <c r="C24" s="1868"/>
      <c r="D24" s="1868"/>
      <c r="E24" s="1868"/>
      <c r="F24" s="1868"/>
      <c r="G24" s="1868"/>
      <c r="H24" s="1868"/>
      <c r="I24" s="1868"/>
      <c r="J24" s="1868"/>
      <c r="K24" s="86"/>
      <c r="L24" s="89" t="s">
        <v>1584</v>
      </c>
      <c r="M24" s="1868"/>
      <c r="N24" s="1868"/>
      <c r="O24" s="1868"/>
      <c r="P24" s="1868"/>
      <c r="Q24" s="1868"/>
      <c r="R24" s="1875"/>
      <c r="S24" s="1872"/>
      <c r="T24" s="1868"/>
      <c r="U24" s="86"/>
      <c r="V24" s="88" t="s">
        <v>1739</v>
      </c>
      <c r="W24" s="1868"/>
      <c r="X24" s="1868"/>
      <c r="Y24" s="1868"/>
      <c r="Z24" s="1868"/>
      <c r="AA24" s="1868"/>
      <c r="AB24" s="1875"/>
      <c r="AC24" s="1872"/>
      <c r="AD24" s="1868"/>
      <c r="AE24" s="1876"/>
      <c r="AF24" s="1878"/>
      <c r="AG24" s="1878"/>
      <c r="AH24" s="1878"/>
      <c r="AI24" s="1878"/>
      <c r="AJ24" s="1878"/>
      <c r="AK24" s="1878"/>
      <c r="AL24" s="1878"/>
      <c r="AM24" s="1877"/>
    </row>
    <row r="25" spans="2:39" ht="12" thickBot="1" x14ac:dyDescent="0.2">
      <c r="B25" s="87"/>
      <c r="C25" s="1871"/>
      <c r="D25" s="1871"/>
      <c r="E25" s="1871"/>
      <c r="F25" s="1871"/>
      <c r="G25" s="1871"/>
      <c r="H25" s="1871"/>
      <c r="I25" s="1870"/>
      <c r="J25" s="1868"/>
      <c r="K25" s="86"/>
      <c r="L25" s="89" t="s">
        <v>1763</v>
      </c>
      <c r="M25" s="1868"/>
      <c r="N25" s="1868"/>
      <c r="O25" s="1868"/>
      <c r="P25" s="1868"/>
      <c r="Q25" s="1868"/>
      <c r="R25" s="1875"/>
      <c r="S25" s="1872"/>
      <c r="T25" s="1868"/>
      <c r="U25" s="86"/>
      <c r="V25" s="88" t="s">
        <v>1590</v>
      </c>
      <c r="W25" s="1868"/>
      <c r="X25" s="1868"/>
      <c r="Y25" s="1868"/>
      <c r="Z25" s="1868"/>
      <c r="AA25" s="1868"/>
      <c r="AB25" s="1875"/>
      <c r="AC25" s="1872"/>
      <c r="AD25" s="1868"/>
      <c r="AE25" s="1868"/>
      <c r="AF25" s="1868"/>
      <c r="AG25" s="1868"/>
      <c r="AH25" s="1868"/>
      <c r="AI25" s="1868"/>
      <c r="AJ25" s="1868"/>
      <c r="AK25" s="1868"/>
      <c r="AL25" s="1868"/>
      <c r="AM25" s="1868"/>
    </row>
    <row r="26" spans="2:39" ht="12" thickBot="1" x14ac:dyDescent="0.2">
      <c r="B26" s="118">
        <f>B16+1</f>
        <v>41.900000000000006</v>
      </c>
      <c r="C26" s="1880" t="s">
        <v>1764</v>
      </c>
      <c r="D26" s="1868"/>
      <c r="E26" s="1868"/>
      <c r="F26" s="1868"/>
      <c r="G26" s="1868"/>
      <c r="H26" s="1868"/>
      <c r="I26" s="1872"/>
      <c r="J26" s="1868"/>
      <c r="K26" s="86"/>
      <c r="L26" s="89" t="s">
        <v>1765</v>
      </c>
      <c r="M26" s="1868"/>
      <c r="N26" s="1868"/>
      <c r="O26" s="1868"/>
      <c r="P26" s="1868"/>
      <c r="Q26" s="1868"/>
      <c r="R26" s="1875"/>
      <c r="S26" s="1872"/>
      <c r="T26" s="1868"/>
      <c r="U26" s="85"/>
      <c r="V26" s="1884"/>
      <c r="W26" s="1878"/>
      <c r="X26" s="1878"/>
      <c r="Y26" s="1878"/>
      <c r="Z26" s="1878"/>
      <c r="AA26" s="1878"/>
      <c r="AB26" s="1878"/>
      <c r="AC26" s="1877"/>
      <c r="AD26" s="1868"/>
      <c r="AE26" s="1869"/>
      <c r="AF26" s="1871"/>
      <c r="AG26" s="1871"/>
      <c r="AH26" s="1871"/>
      <c r="AI26" s="1871"/>
      <c r="AJ26" s="1871"/>
      <c r="AK26" s="1871"/>
      <c r="AL26" s="1871"/>
      <c r="AM26" s="1870"/>
    </row>
    <row r="27" spans="2:39" ht="12" thickBot="1" x14ac:dyDescent="0.2">
      <c r="B27" s="86"/>
      <c r="C27" s="1868" t="s">
        <v>1766</v>
      </c>
      <c r="D27" s="1868"/>
      <c r="E27" s="1868"/>
      <c r="F27" s="1868"/>
      <c r="G27" s="1868"/>
      <c r="H27" s="1868"/>
      <c r="I27" s="1872"/>
      <c r="J27" s="1868"/>
      <c r="K27" s="85"/>
      <c r="L27" s="1884"/>
      <c r="M27" s="1878"/>
      <c r="N27" s="1878"/>
      <c r="O27" s="1878"/>
      <c r="P27" s="1878"/>
      <c r="Q27" s="1878"/>
      <c r="R27" s="1878"/>
      <c r="S27" s="1877"/>
      <c r="T27" s="1868"/>
      <c r="U27" s="1868"/>
      <c r="V27" s="1868"/>
      <c r="W27" s="1868"/>
      <c r="X27" s="1868"/>
      <c r="Y27" s="1868"/>
      <c r="Z27" s="1868"/>
      <c r="AA27" s="1868"/>
      <c r="AB27" s="1868"/>
      <c r="AC27" s="1868"/>
      <c r="AD27" s="1868"/>
      <c r="AE27" s="118">
        <f>AE21+1</f>
        <v>52.900000000000006</v>
      </c>
      <c r="AF27" s="1880" t="s">
        <v>1767</v>
      </c>
      <c r="AG27" s="1868"/>
      <c r="AH27" s="1868"/>
      <c r="AI27" s="1868"/>
      <c r="AJ27" s="1868"/>
      <c r="AK27" s="1868"/>
      <c r="AL27" s="1868"/>
      <c r="AM27" s="1872"/>
    </row>
    <row r="28" spans="2:39" ht="12" thickBot="1" x14ac:dyDescent="0.2">
      <c r="B28" s="86"/>
      <c r="C28" s="1880" t="s">
        <v>1768</v>
      </c>
      <c r="D28" s="1868"/>
      <c r="E28" s="1868"/>
      <c r="F28" s="1868"/>
      <c r="G28" s="1868"/>
      <c r="H28" s="1868"/>
      <c r="I28" s="1872"/>
      <c r="J28" s="1868"/>
      <c r="L28" s="1881"/>
      <c r="M28" s="1868"/>
      <c r="N28" s="1868"/>
      <c r="O28" s="1868"/>
      <c r="P28" s="1868"/>
      <c r="Q28" s="1868"/>
      <c r="R28" s="1868"/>
      <c r="S28" s="1868"/>
      <c r="T28" s="1868"/>
      <c r="U28" s="1869"/>
      <c r="V28" s="1871"/>
      <c r="W28" s="1871"/>
      <c r="X28" s="1871"/>
      <c r="Y28" s="1871"/>
      <c r="Z28" s="1871"/>
      <c r="AA28" s="1871"/>
      <c r="AB28" s="1871"/>
      <c r="AC28" s="1870"/>
      <c r="AD28" s="1868"/>
      <c r="AE28" s="1873"/>
      <c r="AF28" s="1868" t="s">
        <v>1769</v>
      </c>
      <c r="AG28" s="1868"/>
      <c r="AH28" s="1868"/>
      <c r="AI28" s="1868"/>
      <c r="AJ28" s="1868"/>
      <c r="AK28" s="1868"/>
      <c r="AL28" s="1868"/>
      <c r="AM28" s="1872"/>
    </row>
    <row r="29" spans="2:39" x14ac:dyDescent="0.15">
      <c r="B29" s="86"/>
      <c r="C29" s="1868" t="s">
        <v>1770</v>
      </c>
      <c r="D29" s="1868"/>
      <c r="E29" s="1868"/>
      <c r="F29" s="1868"/>
      <c r="G29" s="1868"/>
      <c r="H29" s="1868"/>
      <c r="I29" s="1872"/>
      <c r="J29" s="1868"/>
      <c r="K29" s="87"/>
      <c r="L29" s="1882"/>
      <c r="M29" s="1871"/>
      <c r="N29" s="1871"/>
      <c r="O29" s="1871"/>
      <c r="P29" s="1871"/>
      <c r="Q29" s="1871"/>
      <c r="R29" s="1871"/>
      <c r="S29" s="1870"/>
      <c r="T29" s="1868"/>
      <c r="U29" s="118">
        <f>U4+1</f>
        <v>47.900000000000006</v>
      </c>
      <c r="V29" s="1880" t="s">
        <v>1771</v>
      </c>
      <c r="W29" s="1868"/>
      <c r="X29" s="1868"/>
      <c r="Y29" s="1868"/>
      <c r="Z29" s="1868"/>
      <c r="AA29" s="1868"/>
      <c r="AB29" s="1868"/>
      <c r="AC29" s="1872"/>
      <c r="AD29" s="1868"/>
      <c r="AE29" s="1873"/>
      <c r="AF29" s="1868" t="s">
        <v>1772</v>
      </c>
      <c r="AG29" s="1868"/>
      <c r="AH29" s="1868"/>
      <c r="AI29" s="1868"/>
      <c r="AJ29" s="1868"/>
      <c r="AK29" s="1868"/>
      <c r="AL29" s="1868"/>
      <c r="AM29" s="1872"/>
    </row>
    <row r="30" spans="2:39" ht="12" thickBot="1" x14ac:dyDescent="0.2">
      <c r="B30" s="86"/>
      <c r="C30" s="1868"/>
      <c r="D30" s="1868"/>
      <c r="E30" s="1868"/>
      <c r="F30" s="1868"/>
      <c r="G30" s="1868"/>
      <c r="H30" s="1868"/>
      <c r="I30" s="1872"/>
      <c r="J30" s="1868"/>
      <c r="K30" s="118">
        <f>K19+1</f>
        <v>45.900000000000006</v>
      </c>
      <c r="L30" s="1880" t="s">
        <v>1773</v>
      </c>
      <c r="M30" s="1868"/>
      <c r="N30" s="1868"/>
      <c r="O30" s="1868"/>
      <c r="P30" s="1868"/>
      <c r="Q30" s="1868"/>
      <c r="R30" s="1868"/>
      <c r="S30" s="1872"/>
      <c r="T30" s="1868"/>
      <c r="U30" s="1873"/>
      <c r="V30" s="1868" t="s">
        <v>1774</v>
      </c>
      <c r="W30" s="1868"/>
      <c r="X30" s="1868"/>
      <c r="Y30" s="1868"/>
      <c r="Z30" s="1868"/>
      <c r="AA30" s="1868"/>
      <c r="AB30" s="1868"/>
      <c r="AC30" s="1872"/>
      <c r="AD30" s="1868"/>
      <c r="AE30" s="1873"/>
      <c r="AF30" s="1880" t="s">
        <v>1524</v>
      </c>
      <c r="AG30" s="1868"/>
      <c r="AH30" s="1868"/>
      <c r="AI30" s="1868"/>
      <c r="AJ30" s="1868"/>
      <c r="AK30" s="1868"/>
      <c r="AL30" s="1868"/>
      <c r="AM30" s="1872"/>
    </row>
    <row r="31" spans="2:39" ht="12" thickBot="1" x14ac:dyDescent="0.2">
      <c r="B31" s="86"/>
      <c r="C31" s="88" t="s">
        <v>1775</v>
      </c>
      <c r="D31" s="1868"/>
      <c r="E31" s="1868"/>
      <c r="F31" s="1868"/>
      <c r="G31" s="1868"/>
      <c r="H31" s="1875"/>
      <c r="I31" s="1872"/>
      <c r="J31" s="1868"/>
      <c r="K31" s="86"/>
      <c r="L31" s="1868" t="s">
        <v>1776</v>
      </c>
      <c r="M31" s="1868"/>
      <c r="N31" s="1868"/>
      <c r="O31" s="1868"/>
      <c r="P31" s="1868"/>
      <c r="Q31" s="1868"/>
      <c r="R31" s="1868"/>
      <c r="S31" s="1872"/>
      <c r="T31" s="1868"/>
      <c r="U31" s="1873"/>
      <c r="V31" s="1880" t="s">
        <v>1524</v>
      </c>
      <c r="W31" s="1868"/>
      <c r="X31" s="1868"/>
      <c r="Y31" s="1868"/>
      <c r="Z31" s="1868"/>
      <c r="AA31" s="1868"/>
      <c r="AB31" s="1868"/>
      <c r="AC31" s="1872"/>
      <c r="AD31" s="1868"/>
      <c r="AE31" s="1873"/>
      <c r="AF31" s="1868"/>
      <c r="AG31" s="1868"/>
      <c r="AH31" s="1868"/>
      <c r="AI31" s="1868"/>
      <c r="AJ31" s="1868"/>
      <c r="AK31" s="1868"/>
      <c r="AL31" s="1868"/>
      <c r="AM31" s="1872"/>
    </row>
    <row r="32" spans="2:39" ht="12" thickBot="1" x14ac:dyDescent="0.2">
      <c r="B32" s="86"/>
      <c r="C32" s="88" t="s">
        <v>1725</v>
      </c>
      <c r="D32" s="1868"/>
      <c r="E32" s="1868"/>
      <c r="F32" s="1868"/>
      <c r="G32" s="1868"/>
      <c r="H32" s="1875"/>
      <c r="I32" s="1872"/>
      <c r="J32" s="1868"/>
      <c r="K32" s="86"/>
      <c r="L32" s="1880" t="s">
        <v>1777</v>
      </c>
      <c r="M32" s="1868"/>
      <c r="N32" s="1868"/>
      <c r="O32" s="1868"/>
      <c r="P32" s="1868"/>
      <c r="Q32" s="1868"/>
      <c r="R32" s="1868"/>
      <c r="S32" s="1872"/>
      <c r="T32" s="1868"/>
      <c r="U32" s="1873"/>
      <c r="V32" s="1868"/>
      <c r="W32" s="1868"/>
      <c r="X32" s="1868"/>
      <c r="Y32" s="1868"/>
      <c r="Z32" s="1868"/>
      <c r="AA32" s="1868"/>
      <c r="AB32" s="1868"/>
      <c r="AC32" s="1872"/>
      <c r="AD32" s="1868"/>
      <c r="AE32" s="1873"/>
      <c r="AF32" s="1885" t="s">
        <v>1778</v>
      </c>
      <c r="AG32" s="1868"/>
      <c r="AH32" s="1868"/>
      <c r="AI32" s="1868"/>
      <c r="AJ32" s="1868"/>
      <c r="AK32" s="1868"/>
      <c r="AL32" s="1875"/>
      <c r="AM32" s="1872"/>
    </row>
    <row r="33" spans="2:39" ht="12" thickBot="1" x14ac:dyDescent="0.2">
      <c r="B33" s="86"/>
      <c r="C33" s="88" t="s">
        <v>1729</v>
      </c>
      <c r="D33" s="1868"/>
      <c r="E33" s="1868"/>
      <c r="F33" s="1868"/>
      <c r="G33" s="1868"/>
      <c r="H33" s="1875"/>
      <c r="I33" s="1872"/>
      <c r="J33" s="1868"/>
      <c r="K33" s="86"/>
      <c r="L33" s="1881"/>
      <c r="M33" s="1868"/>
      <c r="N33" s="1868"/>
      <c r="O33" s="1868"/>
      <c r="P33" s="1868"/>
      <c r="Q33" s="1868"/>
      <c r="R33" s="1868"/>
      <c r="S33" s="1872"/>
      <c r="T33" s="1868"/>
      <c r="U33" s="1873"/>
      <c r="V33" s="1880" t="s">
        <v>1779</v>
      </c>
      <c r="W33" s="1868"/>
      <c r="X33" s="1868"/>
      <c r="Y33" s="1868"/>
      <c r="Z33" s="1868"/>
      <c r="AA33" s="1868"/>
      <c r="AB33" s="1875"/>
      <c r="AC33" s="1872"/>
      <c r="AD33" s="1868"/>
      <c r="AE33" s="1873"/>
      <c r="AF33" s="91" t="s">
        <v>1584</v>
      </c>
      <c r="AG33" s="1868"/>
      <c r="AH33" s="1868"/>
      <c r="AI33" s="1868"/>
      <c r="AJ33" s="1868"/>
      <c r="AK33" s="1868"/>
      <c r="AL33" s="1875"/>
      <c r="AM33" s="1872"/>
    </row>
    <row r="34" spans="2:39" ht="12" thickBot="1" x14ac:dyDescent="0.2">
      <c r="B34" s="86"/>
      <c r="C34" s="88" t="s">
        <v>1733</v>
      </c>
      <c r="D34" s="1868"/>
      <c r="E34" s="1868"/>
      <c r="F34" s="1868"/>
      <c r="G34" s="1868"/>
      <c r="H34" s="1875"/>
      <c r="I34" s="1872"/>
      <c r="J34" s="1868"/>
      <c r="K34" s="86"/>
      <c r="L34" s="88" t="s">
        <v>1780</v>
      </c>
      <c r="M34" s="1868"/>
      <c r="N34" s="1868"/>
      <c r="O34" s="1868"/>
      <c r="P34" s="1868"/>
      <c r="Q34" s="1868"/>
      <c r="R34" s="1875"/>
      <c r="S34" s="1872"/>
      <c r="T34" s="1868"/>
      <c r="U34" s="1873"/>
      <c r="V34" s="1868" t="s">
        <v>950</v>
      </c>
      <c r="W34" s="1868"/>
      <c r="X34" s="1868"/>
      <c r="Y34" s="1868"/>
      <c r="Z34" s="1868"/>
      <c r="AA34" s="1868"/>
      <c r="AB34" s="1875"/>
      <c r="AC34" s="1872"/>
      <c r="AD34" s="1868"/>
      <c r="AE34" s="1873"/>
      <c r="AF34" s="91" t="s">
        <v>1739</v>
      </c>
      <c r="AG34" s="1868"/>
      <c r="AH34" s="1868"/>
      <c r="AI34" s="1868"/>
      <c r="AJ34" s="1868"/>
      <c r="AK34" s="1868"/>
      <c r="AL34" s="1875"/>
      <c r="AM34" s="1872"/>
    </row>
    <row r="35" spans="2:39" ht="12" thickBot="1" x14ac:dyDescent="0.2">
      <c r="B35" s="86"/>
      <c r="C35" s="88" t="s">
        <v>1736</v>
      </c>
      <c r="D35" s="1868"/>
      <c r="E35" s="1868"/>
      <c r="F35" s="1868"/>
      <c r="G35" s="1868"/>
      <c r="H35" s="1875"/>
      <c r="I35" s="1872"/>
      <c r="J35" s="1868"/>
      <c r="K35" s="86"/>
      <c r="L35" s="88" t="s">
        <v>1781</v>
      </c>
      <c r="M35" s="1868"/>
      <c r="N35" s="1868"/>
      <c r="O35" s="1868"/>
      <c r="P35" s="1868"/>
      <c r="Q35" s="1868"/>
      <c r="R35" s="1875"/>
      <c r="S35" s="1872"/>
      <c r="T35" s="1868"/>
      <c r="U35" s="1873"/>
      <c r="V35" s="88" t="s">
        <v>1782</v>
      </c>
      <c r="W35" s="1868"/>
      <c r="X35" s="1868"/>
      <c r="Y35" s="1868"/>
      <c r="Z35" s="1868"/>
      <c r="AA35" s="1868"/>
      <c r="AB35" s="1875"/>
      <c r="AC35" s="1872"/>
      <c r="AD35" s="1868"/>
      <c r="AE35" s="1873"/>
      <c r="AF35" s="91" t="s">
        <v>1590</v>
      </c>
      <c r="AG35" s="1868"/>
      <c r="AH35" s="1868"/>
      <c r="AI35" s="1868"/>
      <c r="AJ35" s="1868"/>
      <c r="AK35" s="1868"/>
      <c r="AL35" s="1875"/>
      <c r="AM35" s="1872"/>
    </row>
    <row r="36" spans="2:39" ht="12" thickBot="1" x14ac:dyDescent="0.2">
      <c r="B36" s="86"/>
      <c r="C36" s="88" t="s">
        <v>1739</v>
      </c>
      <c r="D36" s="1868"/>
      <c r="E36" s="1868"/>
      <c r="F36" s="1868"/>
      <c r="G36" s="1868"/>
      <c r="H36" s="1875"/>
      <c r="I36" s="1872"/>
      <c r="J36" s="1868"/>
      <c r="K36" s="86"/>
      <c r="L36" s="88" t="s">
        <v>1783</v>
      </c>
      <c r="M36" s="1868"/>
      <c r="N36" s="1868"/>
      <c r="O36" s="1868"/>
      <c r="P36" s="1868"/>
      <c r="Q36" s="1868"/>
      <c r="R36" s="1875"/>
      <c r="S36" s="1872"/>
      <c r="T36" s="1868"/>
      <c r="U36" s="1873"/>
      <c r="V36" s="88" t="s">
        <v>1784</v>
      </c>
      <c r="W36" s="1868"/>
      <c r="X36" s="1868"/>
      <c r="Y36" s="1868"/>
      <c r="Z36" s="1868"/>
      <c r="AA36" s="1868"/>
      <c r="AB36" s="1875"/>
      <c r="AC36" s="1872"/>
      <c r="AD36" s="1868"/>
      <c r="AE36" s="1876"/>
      <c r="AF36" s="1878"/>
      <c r="AG36" s="1878"/>
      <c r="AH36" s="1878"/>
      <c r="AI36" s="1878"/>
      <c r="AJ36" s="1878"/>
      <c r="AK36" s="1878"/>
      <c r="AL36" s="1878"/>
      <c r="AM36" s="1877"/>
    </row>
    <row r="37" spans="2:39" ht="12" thickBot="1" x14ac:dyDescent="0.2">
      <c r="B37" s="86"/>
      <c r="C37" s="88" t="s">
        <v>1590</v>
      </c>
      <c r="D37" s="1868"/>
      <c r="E37" s="1868"/>
      <c r="F37" s="1868"/>
      <c r="G37" s="1868"/>
      <c r="H37" s="1875"/>
      <c r="I37" s="1872"/>
      <c r="J37" s="1868"/>
      <c r="K37" s="86"/>
      <c r="L37" s="88" t="s">
        <v>1785</v>
      </c>
      <c r="M37" s="1868"/>
      <c r="N37" s="1868"/>
      <c r="O37" s="1868"/>
      <c r="P37" s="1868"/>
      <c r="Q37" s="1868"/>
      <c r="R37" s="1875"/>
      <c r="S37" s="1872"/>
      <c r="T37" s="1868"/>
      <c r="U37" s="1873"/>
      <c r="V37" s="88" t="s">
        <v>1739</v>
      </c>
      <c r="W37" s="1868"/>
      <c r="X37" s="1868"/>
      <c r="Y37" s="1868"/>
      <c r="Z37" s="1868"/>
      <c r="AA37" s="1868"/>
      <c r="AB37" s="1875"/>
      <c r="AC37" s="1872"/>
      <c r="AD37" s="1868"/>
      <c r="AE37" s="1868"/>
      <c r="AF37" s="1868"/>
      <c r="AG37" s="1868"/>
      <c r="AH37" s="1868"/>
      <c r="AI37" s="1868"/>
      <c r="AJ37" s="1868"/>
      <c r="AK37" s="1868"/>
      <c r="AL37" s="1868"/>
      <c r="AM37" s="1868"/>
    </row>
    <row r="38" spans="2:39" ht="12" thickBot="1" x14ac:dyDescent="0.2">
      <c r="B38" s="85"/>
      <c r="C38" s="1878"/>
      <c r="D38" s="1878"/>
      <c r="E38" s="1878"/>
      <c r="F38" s="1878"/>
      <c r="G38" s="1878"/>
      <c r="H38" s="1878"/>
      <c r="I38" s="1877"/>
      <c r="J38" s="1868"/>
      <c r="K38" s="86"/>
      <c r="L38" s="88" t="s">
        <v>1786</v>
      </c>
      <c r="M38" s="1868"/>
      <c r="N38" s="1868"/>
      <c r="O38" s="1868"/>
      <c r="P38" s="1868"/>
      <c r="Q38" s="1868"/>
      <c r="R38" s="1875"/>
      <c r="S38" s="1872"/>
      <c r="T38" s="1868"/>
      <c r="U38" s="1873"/>
      <c r="V38" s="88" t="s">
        <v>1590</v>
      </c>
      <c r="W38" s="1868"/>
      <c r="X38" s="1868"/>
      <c r="Y38" s="1868"/>
      <c r="Z38" s="1868"/>
      <c r="AA38" s="1868"/>
      <c r="AB38" s="1875"/>
      <c r="AC38" s="1872"/>
      <c r="AD38" s="1868"/>
      <c r="AE38" s="1869"/>
      <c r="AF38" s="1871"/>
      <c r="AG38" s="1871"/>
      <c r="AH38" s="1871"/>
      <c r="AI38" s="1871"/>
      <c r="AJ38" s="1871"/>
      <c r="AK38" s="1871"/>
      <c r="AL38" s="1871"/>
      <c r="AM38" s="1870"/>
    </row>
    <row r="39" spans="2:39" ht="12" thickBot="1" x14ac:dyDescent="0.2">
      <c r="C39" s="1868"/>
      <c r="D39" s="1868"/>
      <c r="E39" s="1868"/>
      <c r="F39" s="1868"/>
      <c r="G39" s="1868"/>
      <c r="H39" s="1868"/>
      <c r="I39" s="1868"/>
      <c r="J39" s="1868"/>
      <c r="K39" s="86"/>
      <c r="L39" s="88" t="s">
        <v>1787</v>
      </c>
      <c r="M39" s="1868"/>
      <c r="N39" s="1868"/>
      <c r="O39" s="1868"/>
      <c r="P39" s="1868"/>
      <c r="Q39" s="1868"/>
      <c r="R39" s="1875"/>
      <c r="S39" s="1872"/>
      <c r="T39" s="1868"/>
      <c r="U39" s="1876"/>
      <c r="V39" s="1878"/>
      <c r="W39" s="1878"/>
      <c r="X39" s="1878"/>
      <c r="Y39" s="1878"/>
      <c r="Z39" s="1878"/>
      <c r="AA39" s="1878"/>
      <c r="AB39" s="1878"/>
      <c r="AC39" s="1877"/>
      <c r="AD39" s="1868"/>
      <c r="AE39" s="118">
        <f>AE27+1</f>
        <v>53.900000000000006</v>
      </c>
      <c r="AF39" s="1880" t="s">
        <v>1788</v>
      </c>
      <c r="AG39" s="1868"/>
      <c r="AH39" s="1868"/>
      <c r="AI39" s="1868"/>
      <c r="AJ39" s="1868"/>
      <c r="AK39" s="1868"/>
      <c r="AL39" s="1868"/>
      <c r="AM39" s="1872"/>
    </row>
    <row r="40" spans="2:39" ht="12" thickBot="1" x14ac:dyDescent="0.2">
      <c r="B40" s="87"/>
      <c r="C40" s="1871"/>
      <c r="D40" s="1871"/>
      <c r="E40" s="1871"/>
      <c r="F40" s="1871"/>
      <c r="G40" s="1871"/>
      <c r="H40" s="1871"/>
      <c r="I40" s="1870"/>
      <c r="J40" s="1868"/>
      <c r="K40" s="86"/>
      <c r="L40" s="88" t="s">
        <v>1789</v>
      </c>
      <c r="M40" s="1868"/>
      <c r="N40" s="1868"/>
      <c r="O40" s="1868"/>
      <c r="P40" s="1868"/>
      <c r="Q40" s="1868"/>
      <c r="R40" s="1875"/>
      <c r="S40" s="1872"/>
      <c r="T40" s="1868"/>
      <c r="U40" s="1868"/>
      <c r="V40" s="1868"/>
      <c r="W40" s="1868"/>
      <c r="X40" s="1868"/>
      <c r="Y40" s="1868"/>
      <c r="Z40" s="1868"/>
      <c r="AA40" s="1868"/>
      <c r="AB40" s="1868"/>
      <c r="AC40" s="1868"/>
      <c r="AD40" s="1868"/>
      <c r="AE40" s="1873"/>
      <c r="AF40" s="1868" t="s">
        <v>1790</v>
      </c>
      <c r="AG40" s="1868"/>
      <c r="AH40" s="1868"/>
      <c r="AI40" s="1868"/>
      <c r="AJ40" s="1868"/>
      <c r="AK40" s="1868"/>
      <c r="AL40" s="1868"/>
      <c r="AM40" s="1872"/>
    </row>
    <row r="41" spans="2:39" ht="12" thickBot="1" x14ac:dyDescent="0.2">
      <c r="B41" s="118">
        <f>B26+1</f>
        <v>42.900000000000006</v>
      </c>
      <c r="C41" s="1880" t="s">
        <v>1744</v>
      </c>
      <c r="D41" s="1868"/>
      <c r="E41" s="1868"/>
      <c r="F41" s="1868"/>
      <c r="G41" s="1868"/>
      <c r="H41" s="1868"/>
      <c r="I41" s="1872"/>
      <c r="J41" s="1868"/>
      <c r="K41" s="86"/>
      <c r="L41" s="88" t="s">
        <v>1791</v>
      </c>
      <c r="M41" s="1868"/>
      <c r="N41" s="1868"/>
      <c r="O41" s="1868"/>
      <c r="P41" s="1868"/>
      <c r="Q41" s="1868"/>
      <c r="R41" s="1875"/>
      <c r="S41" s="1872"/>
      <c r="T41" s="1868"/>
      <c r="U41" s="1869"/>
      <c r="V41" s="1871"/>
      <c r="W41" s="1871"/>
      <c r="X41" s="1871"/>
      <c r="Y41" s="1871"/>
      <c r="Z41" s="1871"/>
      <c r="AA41" s="1871"/>
      <c r="AB41" s="1871"/>
      <c r="AC41" s="1870"/>
      <c r="AD41" s="1868"/>
      <c r="AE41" s="1876"/>
      <c r="AF41" s="1878"/>
      <c r="AG41" s="1878"/>
      <c r="AH41" s="1878"/>
      <c r="AI41" s="1878"/>
      <c r="AJ41" s="1878"/>
      <c r="AK41" s="1878"/>
      <c r="AL41" s="1878"/>
      <c r="AM41" s="1877"/>
    </row>
    <row r="42" spans="2:39" ht="12" thickBot="1" x14ac:dyDescent="0.2">
      <c r="B42" s="86"/>
      <c r="C42" s="1868" t="s">
        <v>1792</v>
      </c>
      <c r="D42" s="1868"/>
      <c r="E42" s="1868"/>
      <c r="F42" s="1868"/>
      <c r="G42" s="1868"/>
      <c r="H42" s="1868"/>
      <c r="I42" s="1872"/>
      <c r="J42" s="1868"/>
      <c r="K42" s="86"/>
      <c r="L42" s="88" t="s">
        <v>1793</v>
      </c>
      <c r="M42" s="1868"/>
      <c r="N42" s="1868"/>
      <c r="O42" s="1868"/>
      <c r="P42" s="1868"/>
      <c r="Q42" s="1868"/>
      <c r="R42" s="1875"/>
      <c r="S42" s="1872"/>
      <c r="T42" s="1868"/>
      <c r="U42" s="118">
        <f>U29+1</f>
        <v>48.900000000000006</v>
      </c>
      <c r="V42" s="1880" t="s">
        <v>1794</v>
      </c>
      <c r="W42" s="1868"/>
      <c r="X42" s="1868"/>
      <c r="Y42" s="1868"/>
      <c r="Z42" s="1868"/>
      <c r="AA42" s="1868"/>
      <c r="AB42" s="1868"/>
      <c r="AC42" s="1872"/>
      <c r="AD42" s="1868"/>
      <c r="AE42" s="1868"/>
      <c r="AF42" s="1868"/>
      <c r="AG42" s="1868"/>
      <c r="AH42" s="1868"/>
      <c r="AI42" s="1868"/>
      <c r="AJ42" s="1868"/>
      <c r="AK42" s="1868"/>
      <c r="AL42" s="1868"/>
      <c r="AM42" s="1868"/>
    </row>
    <row r="43" spans="2:39" ht="12" thickBot="1" x14ac:dyDescent="0.2">
      <c r="B43" s="86"/>
      <c r="C43" s="88" t="s">
        <v>1749</v>
      </c>
      <c r="D43" s="1868"/>
      <c r="E43" s="1868"/>
      <c r="F43" s="1868"/>
      <c r="G43" s="1868"/>
      <c r="H43" s="1875"/>
      <c r="I43" s="1872"/>
      <c r="J43" s="1868"/>
      <c r="K43" s="86"/>
      <c r="L43" s="88" t="s">
        <v>1795</v>
      </c>
      <c r="M43" s="1868"/>
      <c r="N43" s="1868"/>
      <c r="O43" s="1868"/>
      <c r="P43" s="1868"/>
      <c r="Q43" s="1868"/>
      <c r="R43" s="1875"/>
      <c r="S43" s="1872"/>
      <c r="T43" s="1868"/>
      <c r="U43" s="1873"/>
      <c r="V43" s="1868"/>
      <c r="W43" s="1868"/>
      <c r="X43" s="1868"/>
      <c r="Y43" s="1868"/>
      <c r="Z43" s="1868"/>
      <c r="AA43" s="1868"/>
      <c r="AB43" s="1868"/>
      <c r="AC43" s="1872"/>
      <c r="AD43" s="1868"/>
      <c r="AE43" s="1868"/>
      <c r="AF43" s="1868"/>
      <c r="AG43" s="1868"/>
      <c r="AH43" s="1868"/>
      <c r="AI43" s="1868"/>
      <c r="AJ43" s="1868"/>
      <c r="AK43" s="1868"/>
      <c r="AL43" s="1868"/>
      <c r="AM43" s="1868"/>
    </row>
    <row r="44" spans="2:39" ht="12" thickBot="1" x14ac:dyDescent="0.2">
      <c r="B44" s="86"/>
      <c r="C44" s="88" t="s">
        <v>1796</v>
      </c>
      <c r="D44" s="1868"/>
      <c r="E44" s="1868"/>
      <c r="F44" s="1868"/>
      <c r="G44" s="1868"/>
      <c r="H44" s="1875"/>
      <c r="I44" s="1872"/>
      <c r="J44" s="1868"/>
      <c r="K44" s="86"/>
      <c r="L44" s="88" t="s">
        <v>1797</v>
      </c>
      <c r="M44" s="1868"/>
      <c r="N44" s="1868"/>
      <c r="O44" s="1868"/>
      <c r="P44" s="1868"/>
      <c r="Q44" s="1868"/>
      <c r="R44" s="1875"/>
      <c r="S44" s="1872"/>
      <c r="T44" s="1868"/>
      <c r="U44" s="1873"/>
      <c r="V44" s="1880" t="s">
        <v>1762</v>
      </c>
      <c r="W44" s="1868"/>
      <c r="X44" s="1868"/>
      <c r="Y44" s="1868"/>
      <c r="Z44" s="1868"/>
      <c r="AA44" s="1868"/>
      <c r="AB44" s="1875"/>
      <c r="AC44" s="1872"/>
      <c r="AD44" s="1868"/>
      <c r="AE44" s="1868"/>
      <c r="AF44" s="1868"/>
      <c r="AG44" s="1868"/>
      <c r="AH44" s="1868"/>
      <c r="AI44" s="1868"/>
      <c r="AJ44" s="1868"/>
      <c r="AK44" s="1868"/>
      <c r="AL44" s="1868"/>
      <c r="AM44" s="1868"/>
    </row>
    <row r="45" spans="2:39" ht="12" thickBot="1" x14ac:dyDescent="0.2">
      <c r="B45" s="86"/>
      <c r="C45" s="88" t="s">
        <v>1798</v>
      </c>
      <c r="D45" s="1868"/>
      <c r="E45" s="1868"/>
      <c r="F45" s="1868"/>
      <c r="G45" s="1868"/>
      <c r="H45" s="1875"/>
      <c r="I45" s="1872"/>
      <c r="J45" s="1868"/>
      <c r="K45" s="86"/>
      <c r="L45" s="1880" t="s">
        <v>1799</v>
      </c>
      <c r="M45" s="1868"/>
      <c r="N45" s="1868"/>
      <c r="O45" s="1868"/>
      <c r="P45" s="1868"/>
      <c r="Q45" s="1868"/>
      <c r="R45" s="1875"/>
      <c r="S45" s="1872"/>
      <c r="T45" s="1868"/>
      <c r="U45" s="1876"/>
      <c r="V45" s="1878"/>
      <c r="W45" s="1878"/>
      <c r="X45" s="1878"/>
      <c r="Y45" s="1878"/>
      <c r="Z45" s="1878"/>
      <c r="AA45" s="1878"/>
      <c r="AB45" s="1878"/>
      <c r="AC45" s="1877"/>
      <c r="AD45" s="1868"/>
      <c r="AE45" s="1868"/>
      <c r="AF45" s="1868"/>
      <c r="AG45" s="1868"/>
      <c r="AH45" s="1868"/>
      <c r="AI45" s="1868"/>
      <c r="AJ45" s="1868"/>
      <c r="AK45" s="1868"/>
      <c r="AL45" s="1868"/>
      <c r="AM45" s="1868"/>
    </row>
    <row r="46" spans="2:39" ht="12" thickBot="1" x14ac:dyDescent="0.2">
      <c r="B46" s="86"/>
      <c r="C46" s="88" t="s">
        <v>1800</v>
      </c>
      <c r="D46" s="1868"/>
      <c r="E46" s="1868"/>
      <c r="F46" s="1868"/>
      <c r="G46" s="1868"/>
      <c r="H46" s="1875"/>
      <c r="I46" s="1872"/>
      <c r="J46" s="1868"/>
      <c r="K46" s="86"/>
      <c r="L46" s="88" t="s">
        <v>1801</v>
      </c>
      <c r="M46" s="1868"/>
      <c r="N46" s="1868"/>
      <c r="O46" s="1868"/>
      <c r="P46" s="1868"/>
      <c r="Q46" s="1868"/>
      <c r="R46" s="1875"/>
      <c r="S46" s="1872"/>
      <c r="T46" s="1868"/>
      <c r="U46" s="1868"/>
      <c r="V46" s="1868"/>
      <c r="W46" s="1868"/>
      <c r="X46" s="1868"/>
      <c r="Y46" s="1868"/>
      <c r="Z46" s="1868"/>
      <c r="AA46" s="1868"/>
      <c r="AB46" s="1868"/>
      <c r="AC46" s="1868"/>
      <c r="AD46" s="1868"/>
      <c r="AE46" s="1868"/>
      <c r="AF46" s="1868"/>
      <c r="AG46" s="1868"/>
      <c r="AH46" s="1868"/>
      <c r="AI46" s="1868"/>
      <c r="AJ46" s="1868"/>
      <c r="AK46" s="1868"/>
      <c r="AL46" s="1868"/>
      <c r="AM46" s="1868"/>
    </row>
    <row r="47" spans="2:39" ht="12" thickBot="1" x14ac:dyDescent="0.2">
      <c r="B47" s="85"/>
      <c r="C47" s="1878"/>
      <c r="D47" s="1878"/>
      <c r="E47" s="1878"/>
      <c r="F47" s="1878"/>
      <c r="G47" s="1878"/>
      <c r="H47" s="1878"/>
      <c r="I47" s="1877"/>
      <c r="J47" s="1868"/>
      <c r="K47" s="86"/>
      <c r="L47" s="88" t="s">
        <v>1802</v>
      </c>
      <c r="M47" s="1868"/>
      <c r="N47" s="1868"/>
      <c r="O47" s="1868"/>
      <c r="P47" s="1868"/>
      <c r="Q47" s="1868"/>
      <c r="R47" s="1875"/>
      <c r="S47" s="1872"/>
      <c r="T47" s="1868"/>
      <c r="U47" s="1869"/>
      <c r="V47" s="1871"/>
      <c r="W47" s="1871"/>
      <c r="X47" s="1871"/>
      <c r="Y47" s="1871"/>
      <c r="Z47" s="1871"/>
      <c r="AA47" s="1871"/>
      <c r="AB47" s="1871"/>
      <c r="AC47" s="1870"/>
      <c r="AD47" s="1868"/>
      <c r="AE47" s="1868"/>
      <c r="AF47" s="1868"/>
      <c r="AG47" s="1868"/>
      <c r="AH47" s="1868"/>
      <c r="AI47" s="1868"/>
      <c r="AJ47" s="1868"/>
      <c r="AK47" s="1868"/>
      <c r="AL47" s="1868"/>
      <c r="AM47" s="1868"/>
    </row>
    <row r="48" spans="2:39" ht="12" thickBot="1" x14ac:dyDescent="0.2">
      <c r="C48" s="1868"/>
      <c r="D48" s="1868"/>
      <c r="E48" s="1868"/>
      <c r="F48" s="1868"/>
      <c r="G48" s="1868"/>
      <c r="H48" s="1868"/>
      <c r="I48" s="1868"/>
      <c r="J48" s="1868"/>
      <c r="K48" s="86"/>
      <c r="L48" s="88" t="s">
        <v>1803</v>
      </c>
      <c r="M48" s="1868"/>
      <c r="N48" s="1868"/>
      <c r="O48" s="1868"/>
      <c r="P48" s="1868"/>
      <c r="Q48" s="1868"/>
      <c r="R48" s="1875"/>
      <c r="S48" s="1872"/>
      <c r="T48" s="1868"/>
      <c r="U48" s="118">
        <f>U42+1</f>
        <v>49.900000000000006</v>
      </c>
      <c r="V48" s="1880" t="s">
        <v>1804</v>
      </c>
      <c r="W48" s="1868"/>
      <c r="X48" s="1868"/>
      <c r="Y48" s="1868"/>
      <c r="Z48" s="1868"/>
      <c r="AA48" s="1868"/>
      <c r="AB48" s="1868"/>
      <c r="AC48" s="1872"/>
      <c r="AD48" s="1868"/>
      <c r="AE48" s="1868"/>
      <c r="AF48" s="1868"/>
      <c r="AG48" s="1868"/>
      <c r="AH48" s="1868"/>
      <c r="AI48" s="1868"/>
      <c r="AJ48" s="1868"/>
      <c r="AK48" s="1868"/>
      <c r="AL48" s="1868"/>
      <c r="AM48" s="1868"/>
    </row>
    <row r="49" spans="2:29" ht="12" thickBot="1" x14ac:dyDescent="0.2">
      <c r="B49" s="1868"/>
      <c r="C49" s="1868"/>
      <c r="D49" s="1868"/>
      <c r="E49" s="1868"/>
      <c r="F49" s="1868"/>
      <c r="G49" s="1868"/>
      <c r="H49" s="1868"/>
      <c r="I49" s="1868"/>
      <c r="J49" s="1868"/>
      <c r="K49" s="86"/>
      <c r="L49" s="88" t="s">
        <v>1805</v>
      </c>
      <c r="M49" s="1868"/>
      <c r="N49" s="1868"/>
      <c r="O49" s="1868"/>
      <c r="P49" s="1868"/>
      <c r="Q49" s="1868"/>
      <c r="R49" s="1875"/>
      <c r="S49" s="1872"/>
      <c r="T49" s="1868"/>
      <c r="U49" s="1873"/>
      <c r="V49" s="1868" t="s">
        <v>1806</v>
      </c>
      <c r="W49" s="1868"/>
      <c r="X49" s="1868"/>
      <c r="Y49" s="1868"/>
      <c r="Z49" s="1868"/>
      <c r="AA49" s="1868"/>
      <c r="AB49" s="1868"/>
      <c r="AC49" s="1872"/>
    </row>
    <row r="50" spans="2:29" ht="12" thickBot="1" x14ac:dyDescent="0.2">
      <c r="B50" s="1868"/>
      <c r="C50" s="1868"/>
      <c r="D50" s="1868"/>
      <c r="E50" s="1868"/>
      <c r="F50" s="1868"/>
      <c r="G50" s="1868"/>
      <c r="H50" s="1868"/>
      <c r="I50" s="1868"/>
      <c r="J50" s="1868"/>
      <c r="K50" s="86"/>
      <c r="L50" s="88" t="s">
        <v>1807</v>
      </c>
      <c r="M50" s="1868"/>
      <c r="N50" s="1868"/>
      <c r="O50" s="1868"/>
      <c r="P50" s="1868"/>
      <c r="Q50" s="1868"/>
      <c r="R50" s="1875"/>
      <c r="S50" s="1872"/>
      <c r="T50" s="1868"/>
      <c r="U50" s="1873"/>
      <c r="V50" s="1868"/>
      <c r="W50" s="1868"/>
      <c r="X50" s="1868"/>
      <c r="Y50" s="1868"/>
      <c r="Z50" s="1868"/>
      <c r="AA50" s="1868"/>
      <c r="AB50" s="1868"/>
      <c r="AC50" s="1872"/>
    </row>
    <row r="51" spans="2:29" ht="12" thickBot="1" x14ac:dyDescent="0.2">
      <c r="B51" s="1868"/>
      <c r="C51" s="1868"/>
      <c r="D51" s="1868"/>
      <c r="E51" s="1868"/>
      <c r="F51" s="1868"/>
      <c r="G51" s="1868"/>
      <c r="H51" s="1868"/>
      <c r="I51" s="1868"/>
      <c r="J51" s="1868"/>
      <c r="K51" s="86"/>
      <c r="L51" s="88" t="s">
        <v>1808</v>
      </c>
      <c r="M51" s="1868"/>
      <c r="N51" s="1868"/>
      <c r="O51" s="1868"/>
      <c r="P51" s="1868"/>
      <c r="Q51" s="1868"/>
      <c r="R51" s="1875"/>
      <c r="S51" s="1872"/>
      <c r="T51" s="1868"/>
      <c r="U51" s="1873"/>
      <c r="V51" s="88" t="s">
        <v>1581</v>
      </c>
      <c r="W51" s="1868"/>
      <c r="X51" s="1868"/>
      <c r="Y51" s="1868"/>
      <c r="Z51" s="1868"/>
      <c r="AA51" s="1868"/>
      <c r="AB51" s="1875"/>
      <c r="AC51" s="1872"/>
    </row>
    <row r="52" spans="2:29" ht="12" thickBot="1" x14ac:dyDescent="0.2">
      <c r="B52" s="1868"/>
      <c r="C52" s="1868"/>
      <c r="D52" s="1868"/>
      <c r="E52" s="1868"/>
      <c r="F52" s="1868"/>
      <c r="G52" s="1868"/>
      <c r="H52" s="1868"/>
      <c r="I52" s="1868"/>
      <c r="J52" s="1868"/>
      <c r="K52" s="86"/>
      <c r="L52" s="88" t="s">
        <v>1809</v>
      </c>
      <c r="M52" s="1868"/>
      <c r="N52" s="1868"/>
      <c r="O52" s="1868"/>
      <c r="P52" s="1868"/>
      <c r="Q52" s="1868"/>
      <c r="R52" s="1875"/>
      <c r="S52" s="1872"/>
      <c r="T52" s="1868"/>
      <c r="U52" s="1873"/>
      <c r="V52" s="88" t="s">
        <v>1810</v>
      </c>
      <c r="W52" s="1868"/>
      <c r="X52" s="1868"/>
      <c r="Y52" s="1868"/>
      <c r="Z52" s="1868"/>
      <c r="AA52" s="1868"/>
      <c r="AB52" s="1875"/>
      <c r="AC52" s="1872"/>
    </row>
    <row r="53" spans="2:29" ht="12" thickBot="1" x14ac:dyDescent="0.2">
      <c r="B53" s="1868"/>
      <c r="C53" s="1868"/>
      <c r="D53" s="1868"/>
      <c r="E53" s="1868"/>
      <c r="F53" s="1868"/>
      <c r="G53" s="1868"/>
      <c r="H53" s="1868"/>
      <c r="I53" s="1868"/>
      <c r="J53" s="1868"/>
      <c r="K53" s="86"/>
      <c r="L53" s="88" t="s">
        <v>1811</v>
      </c>
      <c r="M53" s="1868"/>
      <c r="N53" s="1868"/>
      <c r="O53" s="1868"/>
      <c r="P53" s="1868"/>
      <c r="Q53" s="1868"/>
      <c r="R53" s="1875"/>
      <c r="S53" s="1872"/>
      <c r="T53" s="1868"/>
      <c r="U53" s="1873"/>
      <c r="V53" s="88" t="s">
        <v>1812</v>
      </c>
      <c r="W53" s="1868"/>
      <c r="X53" s="1868"/>
      <c r="Y53" s="1868"/>
      <c r="Z53" s="1868"/>
      <c r="AA53" s="1868"/>
      <c r="AB53" s="1875"/>
      <c r="AC53" s="1872"/>
    </row>
    <row r="54" spans="2:29" ht="12" thickBot="1" x14ac:dyDescent="0.2">
      <c r="B54" s="1868"/>
      <c r="C54" s="1868"/>
      <c r="D54" s="1868"/>
      <c r="E54" s="1868"/>
      <c r="F54" s="1868"/>
      <c r="G54" s="1868"/>
      <c r="H54" s="1868"/>
      <c r="I54" s="1868"/>
      <c r="J54" s="1868"/>
      <c r="K54" s="86"/>
      <c r="L54" s="88" t="s">
        <v>1813</v>
      </c>
      <c r="M54" s="1868"/>
      <c r="N54" s="1868"/>
      <c r="O54" s="1868"/>
      <c r="P54" s="1868"/>
      <c r="Q54" s="1868"/>
      <c r="R54" s="1875"/>
      <c r="S54" s="1872"/>
      <c r="T54" s="1868"/>
      <c r="U54" s="1873"/>
      <c r="V54" s="88" t="s">
        <v>1814</v>
      </c>
      <c r="W54" s="1868"/>
      <c r="X54" s="1868"/>
      <c r="Y54" s="1868"/>
      <c r="Z54" s="1868"/>
      <c r="AA54" s="1868"/>
      <c r="AB54" s="1875"/>
      <c r="AC54" s="1872"/>
    </row>
    <row r="55" spans="2:29" ht="12" thickBot="1" x14ac:dyDescent="0.2">
      <c r="B55" s="1868"/>
      <c r="C55" s="1868"/>
      <c r="D55" s="1868"/>
      <c r="E55" s="1868"/>
      <c r="F55" s="1868"/>
      <c r="G55" s="1868"/>
      <c r="H55" s="1868"/>
      <c r="I55" s="1868"/>
      <c r="J55" s="1868"/>
      <c r="K55" s="86"/>
      <c r="L55" s="88" t="s">
        <v>1739</v>
      </c>
      <c r="M55" s="1868"/>
      <c r="N55" s="1868"/>
      <c r="O55" s="1868"/>
      <c r="P55" s="1868"/>
      <c r="Q55" s="1868"/>
      <c r="R55" s="1875"/>
      <c r="S55" s="1872"/>
      <c r="T55" s="1868"/>
      <c r="U55" s="1876"/>
      <c r="V55" s="1878"/>
      <c r="W55" s="1878"/>
      <c r="X55" s="1878"/>
      <c r="Y55" s="1878"/>
      <c r="Z55" s="1878"/>
      <c r="AA55" s="1878"/>
      <c r="AB55" s="1878"/>
      <c r="AC55" s="1877"/>
    </row>
    <row r="56" spans="2:29" ht="12" thickBot="1" x14ac:dyDescent="0.2">
      <c r="B56" s="1868"/>
      <c r="C56" s="1868"/>
      <c r="D56" s="1868"/>
      <c r="E56" s="1868"/>
      <c r="F56" s="1868"/>
      <c r="G56" s="1868"/>
      <c r="H56" s="1868"/>
      <c r="I56" s="1868"/>
      <c r="J56" s="1868"/>
      <c r="K56" s="86"/>
      <c r="L56" s="88" t="s">
        <v>1590</v>
      </c>
      <c r="M56" s="1868"/>
      <c r="N56" s="1868"/>
      <c r="O56" s="1868"/>
      <c r="P56" s="1868"/>
      <c r="Q56" s="1868"/>
      <c r="R56" s="1875"/>
      <c r="S56" s="1872"/>
      <c r="T56" s="1868"/>
      <c r="U56" s="1868"/>
      <c r="V56" s="1868"/>
      <c r="W56" s="1868"/>
      <c r="X56" s="1868"/>
      <c r="Y56" s="1868"/>
      <c r="Z56" s="1868"/>
      <c r="AA56" s="1868"/>
      <c r="AB56" s="1868"/>
      <c r="AC56" s="1868"/>
    </row>
    <row r="57" spans="2:29" ht="12" thickBot="1" x14ac:dyDescent="0.2">
      <c r="B57" s="1868"/>
      <c r="C57" s="1868"/>
      <c r="D57" s="1868"/>
      <c r="E57" s="1868"/>
      <c r="F57" s="1868"/>
      <c r="G57" s="1868"/>
      <c r="H57" s="1868"/>
      <c r="I57" s="1868"/>
      <c r="J57" s="1868"/>
      <c r="K57" s="85"/>
      <c r="L57" s="1884"/>
      <c r="M57" s="1878"/>
      <c r="N57" s="1878"/>
      <c r="O57" s="1878"/>
      <c r="P57" s="1878"/>
      <c r="Q57" s="1878"/>
      <c r="R57" s="1878"/>
      <c r="S57" s="1877"/>
      <c r="T57" s="1868"/>
      <c r="U57" s="1868"/>
      <c r="V57" s="1868"/>
      <c r="W57" s="1868"/>
      <c r="X57" s="1868"/>
      <c r="Y57" s="1868"/>
      <c r="Z57" s="1868"/>
      <c r="AA57" s="1868"/>
      <c r="AB57" s="1868"/>
      <c r="AC57" s="1868"/>
    </row>
    <row r="58" spans="2:29" x14ac:dyDescent="0.15">
      <c r="B58" s="1868"/>
      <c r="C58" s="1868"/>
      <c r="D58" s="1868"/>
      <c r="E58" s="1868"/>
      <c r="F58" s="1868"/>
      <c r="G58" s="1868"/>
      <c r="H58" s="1868"/>
      <c r="I58" s="1868"/>
      <c r="J58" s="1868"/>
      <c r="L58" s="1881"/>
      <c r="M58" s="1868"/>
      <c r="N58" s="1868"/>
      <c r="O58" s="1868"/>
      <c r="P58" s="1868"/>
      <c r="Q58" s="1868"/>
      <c r="R58" s="1868"/>
      <c r="S58" s="1868"/>
      <c r="T58" s="1868"/>
      <c r="U58" s="1868"/>
      <c r="V58" s="1868"/>
      <c r="W58" s="1868"/>
      <c r="X58" s="1868"/>
      <c r="Y58" s="1868"/>
      <c r="Z58" s="1868"/>
      <c r="AA58" s="1868"/>
      <c r="AB58" s="1868"/>
      <c r="AC58" s="1868"/>
    </row>
    <row r="59" spans="2:29" x14ac:dyDescent="0.15">
      <c r="B59" s="1868"/>
      <c r="C59" s="1868"/>
      <c r="D59" s="1868"/>
      <c r="E59" s="1868"/>
      <c r="F59" s="1868"/>
      <c r="G59" s="1868"/>
      <c r="H59" s="1868"/>
      <c r="I59" s="1868"/>
      <c r="J59" s="1868"/>
      <c r="L59" s="1881"/>
      <c r="M59" s="1868"/>
      <c r="N59" s="1868"/>
      <c r="O59" s="1868"/>
      <c r="P59" s="1868"/>
      <c r="Q59" s="1868"/>
      <c r="R59" s="1868"/>
      <c r="S59" s="1868"/>
      <c r="T59" s="1868"/>
      <c r="U59" s="1868"/>
      <c r="V59" s="1868"/>
      <c r="W59" s="1868"/>
      <c r="X59" s="1868"/>
      <c r="Y59" s="1868"/>
      <c r="Z59" s="1868"/>
      <c r="AA59" s="1868"/>
      <c r="AB59" s="1868"/>
      <c r="AC59" s="1868"/>
    </row>
    <row r="60" spans="2:29" x14ac:dyDescent="0.15">
      <c r="B60" s="1868"/>
      <c r="C60" s="1868"/>
      <c r="D60" s="1868"/>
      <c r="E60" s="1868"/>
      <c r="F60" s="1868"/>
      <c r="G60" s="1868"/>
      <c r="H60" s="1868"/>
      <c r="I60" s="1868"/>
      <c r="J60" s="1868"/>
      <c r="L60" s="1881"/>
      <c r="M60" s="1868"/>
      <c r="N60" s="1868"/>
      <c r="O60" s="1868"/>
      <c r="P60" s="1868"/>
      <c r="Q60" s="1868"/>
      <c r="R60" s="1868"/>
      <c r="S60" s="1868"/>
      <c r="T60" s="1868"/>
      <c r="U60" s="1868"/>
      <c r="V60" s="1868"/>
      <c r="W60" s="1868"/>
      <c r="X60" s="1868"/>
      <c r="Y60" s="1868"/>
      <c r="Z60" s="1868"/>
      <c r="AA60" s="1868"/>
      <c r="AB60" s="1868"/>
      <c r="AC60" s="1868"/>
    </row>
    <row r="61" spans="2:29" x14ac:dyDescent="0.15">
      <c r="B61" s="1868"/>
      <c r="C61" s="1868"/>
      <c r="D61" s="1868"/>
      <c r="E61" s="1868"/>
      <c r="F61" s="1868"/>
      <c r="G61" s="1868"/>
      <c r="H61" s="1868"/>
      <c r="I61" s="1868"/>
      <c r="J61" s="1868"/>
      <c r="L61" s="1881"/>
      <c r="M61" s="1868"/>
      <c r="N61" s="1868"/>
      <c r="O61" s="1868"/>
      <c r="P61" s="1868"/>
      <c r="Q61" s="1868"/>
      <c r="R61" s="1868"/>
      <c r="S61" s="1868"/>
      <c r="T61" s="1868"/>
      <c r="U61" s="1868"/>
      <c r="V61" s="1868"/>
      <c r="W61" s="1868"/>
      <c r="X61" s="1868"/>
      <c r="Y61" s="1868"/>
      <c r="Z61" s="1868"/>
      <c r="AA61" s="1868"/>
      <c r="AB61" s="1868"/>
      <c r="AC61" s="1868"/>
    </row>
    <row r="62" spans="2:29" x14ac:dyDescent="0.15">
      <c r="B62" s="1868"/>
      <c r="C62" s="1868"/>
      <c r="D62" s="1868"/>
      <c r="E62" s="1868"/>
      <c r="F62" s="1868"/>
      <c r="G62" s="1868"/>
      <c r="H62" s="1868"/>
      <c r="I62" s="1868"/>
      <c r="J62" s="1868"/>
      <c r="L62" s="1881"/>
      <c r="M62" s="1868"/>
      <c r="N62" s="1868"/>
      <c r="O62" s="1868"/>
      <c r="P62" s="1868"/>
      <c r="Q62" s="1868"/>
      <c r="R62" s="1868"/>
      <c r="S62" s="1868"/>
      <c r="T62" s="1868"/>
      <c r="U62" s="1868"/>
      <c r="V62" s="1868"/>
      <c r="W62" s="1868"/>
      <c r="X62" s="1868"/>
      <c r="Y62" s="1868"/>
      <c r="Z62" s="1868"/>
      <c r="AA62" s="1868"/>
      <c r="AB62" s="1868"/>
      <c r="AC62" s="1868"/>
    </row>
  </sheetData>
  <pageMargins left="0.25" right="0.25" top="0.75" bottom="0.75" header="0.3" footer="0.3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AW64"/>
  <sheetViews>
    <sheetView zoomScale="90" zoomScaleNormal="90" zoomScaleSheetLayoutView="90" zoomScalePageLayoutView="90" workbookViewId="0">
      <selection activeCell="AQ15" sqref="AQ15"/>
    </sheetView>
  </sheetViews>
  <sheetFormatPr baseColWidth="10" defaultColWidth="9" defaultRowHeight="11" x14ac:dyDescent="0.15"/>
  <cols>
    <col min="1" max="1" width="4.1640625" style="83" customWidth="1"/>
    <col min="2" max="2" width="5.33203125" style="83" bestFit="1" customWidth="1"/>
    <col min="3" max="5" width="11" style="83" customWidth="1"/>
    <col min="6" max="6" width="3.1640625" style="83" customWidth="1"/>
    <col min="7" max="7" width="2.83203125" style="83" customWidth="1"/>
    <col min="8" max="8" width="4.6640625" style="83" customWidth="1"/>
    <col min="9" max="9" width="2.1640625" style="83" customWidth="1"/>
    <col min="10" max="10" width="2.6640625" style="83" customWidth="1"/>
    <col min="11" max="11" width="4.6640625" style="84" bestFit="1" customWidth="1"/>
    <col min="12" max="13" width="11" style="83" customWidth="1"/>
    <col min="14" max="14" width="4.1640625" style="83" customWidth="1"/>
    <col min="15" max="15" width="2.6640625" style="83" customWidth="1"/>
    <col min="16" max="16" width="6.6640625" style="83" customWidth="1"/>
    <col min="17" max="17" width="4.1640625" style="83" customWidth="1"/>
    <col min="18" max="18" width="1.5" style="83" customWidth="1"/>
    <col min="19" max="19" width="2.83203125" style="83" customWidth="1"/>
    <col min="20" max="20" width="4.6640625" style="83" bestFit="1" customWidth="1"/>
    <col min="21" max="21" width="46.33203125" style="83" customWidth="1"/>
    <col min="22" max="25" width="8.6640625" style="83" customWidth="1"/>
    <col min="26" max="27" width="3.1640625" style="83" customWidth="1"/>
    <col min="28" max="28" width="4.6640625" style="83" bestFit="1" customWidth="1"/>
    <col min="29" max="29" width="72.5" style="83" bestFit="1" customWidth="1"/>
    <col min="30" max="30" width="6.1640625" style="83" customWidth="1"/>
    <col min="31" max="31" width="2.83203125" style="83" customWidth="1"/>
    <col min="32" max="32" width="1.6640625" style="83" customWidth="1"/>
    <col min="33" max="33" width="4.6640625" style="84" bestFit="1" customWidth="1"/>
    <col min="34" max="35" width="11" style="83" customWidth="1"/>
    <col min="36" max="36" width="3.1640625" style="83" customWidth="1"/>
    <col min="37" max="37" width="4" style="83" customWidth="1"/>
    <col min="38" max="38" width="11" style="83" customWidth="1"/>
    <col min="39" max="39" width="3.6640625" style="83" customWidth="1"/>
    <col min="40" max="40" width="3.1640625" style="83" customWidth="1"/>
    <col min="41" max="41" width="2.6640625" style="83" customWidth="1"/>
    <col min="42" max="42" width="4.6640625" style="83" bestFit="1" customWidth="1"/>
    <col min="43" max="44" width="11" style="83" customWidth="1"/>
    <col min="45" max="45" width="5" style="83" customWidth="1"/>
    <col min="46" max="46" width="8" style="83" customWidth="1"/>
    <col min="47" max="47" width="1.1640625" style="83" customWidth="1"/>
    <col min="48" max="48" width="4.83203125" style="83" customWidth="1"/>
    <col min="49" max="49" width="2.33203125" style="83" customWidth="1"/>
    <col min="50" max="16384" width="9" style="83"/>
  </cols>
  <sheetData>
    <row r="1" spans="1:49" x14ac:dyDescent="0.15">
      <c r="A1" s="1886" t="s">
        <v>26</v>
      </c>
      <c r="B1" s="1868"/>
      <c r="C1" s="1868"/>
      <c r="D1" s="1868"/>
      <c r="E1" s="1868"/>
      <c r="F1" s="1868"/>
      <c r="G1" s="1868"/>
      <c r="H1" s="1868"/>
      <c r="I1" s="1868"/>
      <c r="J1" s="1868"/>
      <c r="L1" s="1868"/>
      <c r="M1" s="1868"/>
      <c r="N1" s="1868"/>
      <c r="O1" s="1868"/>
      <c r="P1" s="1868"/>
      <c r="Q1" s="1868"/>
      <c r="R1" s="1868"/>
      <c r="S1" s="1868"/>
      <c r="T1" s="1868"/>
      <c r="U1" s="1868"/>
      <c r="V1" s="1868"/>
      <c r="W1" s="1868"/>
      <c r="X1" s="1868"/>
      <c r="Y1" s="1868"/>
      <c r="Z1" s="1868"/>
      <c r="AA1" s="1868"/>
      <c r="AB1" s="1868"/>
      <c r="AC1" s="1868"/>
      <c r="AD1" s="1868"/>
      <c r="AE1" s="1868"/>
      <c r="AF1" s="1868"/>
      <c r="AH1" s="1868"/>
      <c r="AI1" s="1868"/>
      <c r="AJ1" s="1868"/>
      <c r="AK1" s="1868"/>
      <c r="AL1" s="1868"/>
      <c r="AM1" s="1868"/>
      <c r="AN1" s="1868"/>
      <c r="AO1" s="1868"/>
      <c r="AP1" s="1868"/>
      <c r="AQ1" s="1868"/>
      <c r="AR1" s="1868"/>
      <c r="AS1" s="1868"/>
      <c r="AT1" s="1868"/>
      <c r="AU1" s="1868"/>
      <c r="AV1" s="1868"/>
      <c r="AW1" s="1868"/>
    </row>
    <row r="2" spans="1:49" ht="12" thickBot="1" x14ac:dyDescent="0.2">
      <c r="A2" s="1868"/>
      <c r="B2" s="1868"/>
      <c r="C2" s="1868"/>
      <c r="D2" s="1868"/>
      <c r="E2" s="1868"/>
      <c r="F2" s="1868"/>
      <c r="G2" s="1868"/>
      <c r="H2" s="1868"/>
      <c r="I2" s="1868"/>
      <c r="J2" s="1868"/>
      <c r="L2" s="1868"/>
      <c r="M2" s="1868"/>
      <c r="N2" s="1868"/>
      <c r="O2" s="1868"/>
      <c r="P2" s="1868"/>
      <c r="Q2" s="1868"/>
      <c r="R2" s="1868"/>
      <c r="S2" s="1868"/>
      <c r="T2" s="1868"/>
      <c r="U2" s="1868"/>
      <c r="V2" s="1868"/>
      <c r="W2" s="1868"/>
      <c r="X2" s="1868"/>
      <c r="Y2" s="1868"/>
      <c r="Z2" s="1868"/>
      <c r="AA2" s="1868"/>
      <c r="AB2" s="1868"/>
      <c r="AC2" s="1868"/>
      <c r="AD2" s="1868"/>
      <c r="AE2" s="1868"/>
      <c r="AF2" s="1868"/>
      <c r="AH2" s="1868"/>
      <c r="AI2" s="1868"/>
      <c r="AJ2" s="1868"/>
      <c r="AK2" s="1868"/>
      <c r="AL2" s="1868"/>
      <c r="AM2" s="1868"/>
      <c r="AN2" s="1868"/>
      <c r="AO2" s="1868"/>
      <c r="AP2" s="1868"/>
      <c r="AQ2" s="1868"/>
      <c r="AR2" s="1868"/>
      <c r="AS2" s="1868"/>
      <c r="AT2" s="1868"/>
      <c r="AU2" s="1868"/>
      <c r="AV2" s="1868"/>
      <c r="AW2" s="1868"/>
    </row>
    <row r="3" spans="1:49" x14ac:dyDescent="0.15">
      <c r="A3" s="1868"/>
      <c r="B3" s="1869"/>
      <c r="C3" s="1871"/>
      <c r="D3" s="1871"/>
      <c r="E3" s="1871"/>
      <c r="F3" s="1871"/>
      <c r="G3" s="1871"/>
      <c r="H3" s="1871"/>
      <c r="I3" s="1870"/>
      <c r="J3" s="1868"/>
      <c r="K3" s="87"/>
      <c r="L3" s="1871"/>
      <c r="M3" s="1871"/>
      <c r="N3" s="1871"/>
      <c r="O3" s="1871"/>
      <c r="P3" s="1871"/>
      <c r="Q3" s="1871"/>
      <c r="R3" s="1870"/>
      <c r="S3" s="1868"/>
      <c r="T3" s="1869"/>
      <c r="U3" s="1871"/>
      <c r="V3" s="1871"/>
      <c r="W3" s="1871"/>
      <c r="X3" s="1871"/>
      <c r="Y3" s="1871"/>
      <c r="Z3" s="1870"/>
      <c r="AA3" s="1868"/>
      <c r="AB3" s="1869"/>
      <c r="AC3" s="1871"/>
      <c r="AD3" s="1871"/>
      <c r="AE3" s="1870"/>
      <c r="AF3" s="1868"/>
      <c r="AG3" s="87"/>
      <c r="AH3" s="1871"/>
      <c r="AI3" s="1871"/>
      <c r="AJ3" s="1871"/>
      <c r="AK3" s="1871"/>
      <c r="AL3" s="1871"/>
      <c r="AM3" s="1871"/>
      <c r="AN3" s="1870"/>
      <c r="AO3" s="1868"/>
      <c r="AP3" s="87"/>
      <c r="AQ3" s="1871"/>
      <c r="AR3" s="1871"/>
      <c r="AS3" s="1871"/>
      <c r="AT3" s="1871"/>
      <c r="AU3" s="1871"/>
      <c r="AV3" s="1871"/>
      <c r="AW3" s="1870"/>
    </row>
    <row r="4" spans="1:49" ht="12" thickBot="1" x14ac:dyDescent="0.2">
      <c r="A4" s="1868"/>
      <c r="B4" s="118">
        <f>'Sección 11'!AE39+1</f>
        <v>54.900000000000006</v>
      </c>
      <c r="C4" s="1880" t="s">
        <v>1203</v>
      </c>
      <c r="D4" s="1868"/>
      <c r="E4" s="1868"/>
      <c r="F4" s="1868"/>
      <c r="G4" s="1868"/>
      <c r="H4" s="1868"/>
      <c r="I4" s="1872"/>
      <c r="J4" s="1868"/>
      <c r="K4" s="118">
        <f>B48+1</f>
        <v>59.900000000000006</v>
      </c>
      <c r="L4" s="1880" t="s">
        <v>1815</v>
      </c>
      <c r="M4" s="1868"/>
      <c r="N4" s="1868"/>
      <c r="O4" s="1868"/>
      <c r="P4" s="1868"/>
      <c r="Q4" s="1868"/>
      <c r="R4" s="1872"/>
      <c r="S4" s="1868"/>
      <c r="T4" s="118">
        <f>K51+1</f>
        <v>64.900000000000006</v>
      </c>
      <c r="U4" s="1880" t="s">
        <v>1816</v>
      </c>
      <c r="V4" s="1868"/>
      <c r="W4" s="1868"/>
      <c r="X4" s="1868"/>
      <c r="Y4" s="1868"/>
      <c r="Z4" s="1872"/>
      <c r="AA4" s="1868"/>
      <c r="AB4" s="118">
        <f>T4+1</f>
        <v>65.900000000000006</v>
      </c>
      <c r="AC4" s="1880" t="s">
        <v>1817</v>
      </c>
      <c r="AD4" s="1868"/>
      <c r="AE4" s="1872"/>
      <c r="AF4" s="1868"/>
      <c r="AG4" s="118">
        <f>AB4+1</f>
        <v>66.900000000000006</v>
      </c>
      <c r="AH4" s="1880" t="s">
        <v>1818</v>
      </c>
      <c r="AI4" s="1868"/>
      <c r="AJ4" s="1868"/>
      <c r="AK4" s="1868"/>
      <c r="AL4" s="1868"/>
      <c r="AM4" s="1868"/>
      <c r="AN4" s="1872"/>
      <c r="AO4" s="1868"/>
      <c r="AP4" s="118">
        <f>AG12+1</f>
        <v>68.900000000000006</v>
      </c>
      <c r="AQ4" s="1880" t="s">
        <v>1819</v>
      </c>
      <c r="AR4" s="1868"/>
      <c r="AS4" s="1868"/>
      <c r="AT4" s="1868"/>
      <c r="AU4" s="1868"/>
      <c r="AV4" s="1868"/>
      <c r="AW4" s="1872"/>
    </row>
    <row r="5" spans="1:49" ht="12" thickBot="1" x14ac:dyDescent="0.2">
      <c r="A5" s="1868"/>
      <c r="B5" s="1873"/>
      <c r="C5" s="88" t="s">
        <v>1820</v>
      </c>
      <c r="D5" s="1868"/>
      <c r="E5" s="1868"/>
      <c r="F5" s="1868"/>
      <c r="G5" s="1868"/>
      <c r="H5" s="1875"/>
      <c r="I5" s="1872"/>
      <c r="J5" s="1868"/>
      <c r="K5" s="86"/>
      <c r="L5" s="88" t="s">
        <v>1581</v>
      </c>
      <c r="M5" s="1868"/>
      <c r="N5" s="1868"/>
      <c r="O5" s="1868"/>
      <c r="P5" s="1868"/>
      <c r="Q5" s="1875"/>
      <c r="R5" s="1872"/>
      <c r="S5" s="1868"/>
      <c r="T5" s="1873"/>
      <c r="U5" s="1880" t="s">
        <v>1821</v>
      </c>
      <c r="V5" s="1868"/>
      <c r="W5" s="1868"/>
      <c r="X5" s="1868"/>
      <c r="Y5" s="1868"/>
      <c r="Z5" s="1872"/>
      <c r="AA5" s="1868"/>
      <c r="AB5" s="1873"/>
      <c r="AC5" s="1868"/>
      <c r="AD5" s="1868"/>
      <c r="AE5" s="1872"/>
      <c r="AF5" s="1868"/>
      <c r="AG5" s="86"/>
      <c r="AH5" s="1868" t="s">
        <v>1822</v>
      </c>
      <c r="AI5" s="1868"/>
      <c r="AJ5" s="1868"/>
      <c r="AK5" s="1868"/>
      <c r="AL5" s="1868"/>
      <c r="AM5" s="1868"/>
      <c r="AN5" s="1872"/>
      <c r="AO5" s="1868"/>
      <c r="AP5" s="86"/>
      <c r="AQ5" s="1880" t="s">
        <v>1823</v>
      </c>
      <c r="AR5" s="1868"/>
      <c r="AS5" s="1868"/>
      <c r="AT5" s="1868"/>
      <c r="AU5" s="1868"/>
      <c r="AV5" s="1868"/>
      <c r="AW5" s="1872"/>
    </row>
    <row r="6" spans="1:49" ht="12" thickBot="1" x14ac:dyDescent="0.2">
      <c r="A6" s="1868"/>
      <c r="B6" s="1873"/>
      <c r="C6" s="88" t="s">
        <v>1824</v>
      </c>
      <c r="D6" s="1868"/>
      <c r="E6" s="1868"/>
      <c r="F6" s="1868"/>
      <c r="G6" s="1868"/>
      <c r="H6" s="1875"/>
      <c r="I6" s="1872"/>
      <c r="J6" s="1868"/>
      <c r="K6" s="86"/>
      <c r="L6" s="88" t="s">
        <v>1584</v>
      </c>
      <c r="M6" s="1868"/>
      <c r="N6" s="1868"/>
      <c r="O6" s="1868"/>
      <c r="P6" s="1868"/>
      <c r="Q6" s="1875"/>
      <c r="R6" s="1872"/>
      <c r="S6" s="1868"/>
      <c r="T6" s="1873"/>
      <c r="U6" s="1868" t="s">
        <v>1825</v>
      </c>
      <c r="V6" s="1868"/>
      <c r="W6" s="1868"/>
      <c r="X6" s="1868"/>
      <c r="Y6" s="1868"/>
      <c r="Z6" s="1872"/>
      <c r="AA6" s="1868"/>
      <c r="AB6" s="1873"/>
      <c r="AC6" s="88" t="s">
        <v>1581</v>
      </c>
      <c r="AD6" s="1875"/>
      <c r="AE6" s="1872"/>
      <c r="AF6" s="1868"/>
      <c r="AG6" s="86"/>
      <c r="AH6" s="1868" t="s">
        <v>1826</v>
      </c>
      <c r="AI6" s="1868"/>
      <c r="AJ6" s="1868"/>
      <c r="AK6" s="1868"/>
      <c r="AL6" s="1868"/>
      <c r="AM6" s="1868"/>
      <c r="AN6" s="1872"/>
      <c r="AO6" s="1868"/>
      <c r="AP6" s="86"/>
      <c r="AQ6" s="1868" t="s">
        <v>1827</v>
      </c>
      <c r="AR6" s="1868"/>
      <c r="AS6" s="1868"/>
      <c r="AT6" s="1868"/>
      <c r="AU6" s="1868"/>
      <c r="AV6" s="1868"/>
      <c r="AW6" s="1872"/>
    </row>
    <row r="7" spans="1:49" ht="12" thickBot="1" x14ac:dyDescent="0.2">
      <c r="A7" s="1868"/>
      <c r="B7" s="1873"/>
      <c r="C7" s="88" t="s">
        <v>1828</v>
      </c>
      <c r="D7" s="1868"/>
      <c r="E7" s="1868"/>
      <c r="F7" s="1868"/>
      <c r="G7" s="1868"/>
      <c r="H7" s="1875"/>
      <c r="I7" s="1872"/>
      <c r="J7" s="1868"/>
      <c r="K7" s="86"/>
      <c r="L7" s="88" t="s">
        <v>1739</v>
      </c>
      <c r="M7" s="1868"/>
      <c r="N7" s="1868"/>
      <c r="O7" s="1868"/>
      <c r="P7" s="1868"/>
      <c r="Q7" s="1875"/>
      <c r="R7" s="1872"/>
      <c r="S7" s="1868"/>
      <c r="T7" s="1873"/>
      <c r="U7" s="1868" t="s">
        <v>1829</v>
      </c>
      <c r="V7" s="1868"/>
      <c r="W7" s="1868"/>
      <c r="X7" s="1868"/>
      <c r="Y7" s="1868"/>
      <c r="Z7" s="1872"/>
      <c r="AA7" s="1868"/>
      <c r="AB7" s="1873"/>
      <c r="AC7" s="88" t="s">
        <v>1584</v>
      </c>
      <c r="AD7" s="1875"/>
      <c r="AE7" s="1872"/>
      <c r="AF7" s="1868"/>
      <c r="AG7" s="86"/>
      <c r="AH7" s="1868"/>
      <c r="AI7" s="1868"/>
      <c r="AJ7" s="1868"/>
      <c r="AK7" s="1868"/>
      <c r="AL7" s="1868"/>
      <c r="AM7" s="1868"/>
      <c r="AN7" s="1872"/>
      <c r="AO7" s="1868"/>
      <c r="AP7" s="86"/>
      <c r="AQ7" s="1880" t="s">
        <v>1524</v>
      </c>
      <c r="AR7" s="1868"/>
      <c r="AS7" s="1868"/>
      <c r="AT7" s="1868"/>
      <c r="AU7" s="1868"/>
      <c r="AV7" s="1868"/>
      <c r="AW7" s="1872"/>
    </row>
    <row r="8" spans="1:49" ht="12" thickBot="1" x14ac:dyDescent="0.2">
      <c r="A8" s="1868"/>
      <c r="B8" s="1873"/>
      <c r="C8" s="88" t="s">
        <v>1830</v>
      </c>
      <c r="D8" s="1868"/>
      <c r="E8" s="1868"/>
      <c r="F8" s="1868"/>
      <c r="G8" s="1868"/>
      <c r="H8" s="1875"/>
      <c r="I8" s="1872"/>
      <c r="J8" s="1868"/>
      <c r="K8" s="86"/>
      <c r="L8" s="88" t="s">
        <v>1590</v>
      </c>
      <c r="M8" s="1868"/>
      <c r="N8" s="1868"/>
      <c r="O8" s="1868"/>
      <c r="P8" s="1868"/>
      <c r="Q8" s="1875"/>
      <c r="R8" s="1872"/>
      <c r="S8" s="1868"/>
      <c r="T8" s="1873"/>
      <c r="U8" s="1880" t="s">
        <v>1831</v>
      </c>
      <c r="V8" s="1868"/>
      <c r="W8" s="1868"/>
      <c r="X8" s="1868"/>
      <c r="Y8" s="1868"/>
      <c r="Z8" s="1872"/>
      <c r="AA8" s="1868"/>
      <c r="AB8" s="1873"/>
      <c r="AC8" s="88" t="s">
        <v>1739</v>
      </c>
      <c r="AD8" s="1875"/>
      <c r="AE8" s="1872"/>
      <c r="AF8" s="1868"/>
      <c r="AG8" s="86"/>
      <c r="AH8" s="1887" t="s">
        <v>1832</v>
      </c>
      <c r="AI8" s="1868"/>
      <c r="AJ8" s="1868"/>
      <c r="AK8" s="1868"/>
      <c r="AL8" s="1868"/>
      <c r="AM8" s="1875"/>
      <c r="AN8" s="1872"/>
      <c r="AO8" s="1868"/>
      <c r="AP8" s="86"/>
      <c r="AQ8" s="1868"/>
      <c r="AR8" s="1868"/>
      <c r="AS8" s="1868"/>
      <c r="AT8" s="1868"/>
      <c r="AU8" s="1868"/>
      <c r="AV8" s="1868"/>
      <c r="AW8" s="1872"/>
    </row>
    <row r="9" spans="1:49" ht="12" thickBot="1" x14ac:dyDescent="0.2">
      <c r="A9" s="1868"/>
      <c r="B9" s="1873"/>
      <c r="C9" s="88" t="s">
        <v>1833</v>
      </c>
      <c r="D9" s="1868"/>
      <c r="E9" s="1868"/>
      <c r="F9" s="1868"/>
      <c r="G9" s="1868"/>
      <c r="H9" s="1875"/>
      <c r="I9" s="1872"/>
      <c r="J9" s="1868"/>
      <c r="K9" s="85"/>
      <c r="L9" s="1878"/>
      <c r="M9" s="1878"/>
      <c r="N9" s="1878"/>
      <c r="O9" s="1878"/>
      <c r="P9" s="1878"/>
      <c r="Q9" s="1878"/>
      <c r="R9" s="1877"/>
      <c r="S9" s="1868"/>
      <c r="T9" s="1873"/>
      <c r="U9" s="1868" t="s">
        <v>1834</v>
      </c>
      <c r="V9" s="1868"/>
      <c r="W9" s="1868"/>
      <c r="X9" s="1868"/>
      <c r="Y9" s="1868"/>
      <c r="Z9" s="1872"/>
      <c r="AA9" s="1868"/>
      <c r="AB9" s="1873"/>
      <c r="AC9" s="88" t="s">
        <v>1590</v>
      </c>
      <c r="AD9" s="1875"/>
      <c r="AE9" s="1872"/>
      <c r="AF9" s="1868"/>
      <c r="AG9" s="85"/>
      <c r="AH9" s="1878"/>
      <c r="AI9" s="1878"/>
      <c r="AJ9" s="1878"/>
      <c r="AK9" s="1878"/>
      <c r="AL9" s="1878"/>
      <c r="AM9" s="1878"/>
      <c r="AN9" s="1877"/>
      <c r="AO9" s="1868"/>
      <c r="AP9" s="86"/>
      <c r="AQ9" s="88" t="s">
        <v>1581</v>
      </c>
      <c r="AR9" s="1868"/>
      <c r="AS9" s="1868"/>
      <c r="AT9" s="1868"/>
      <c r="AU9" s="1868"/>
      <c r="AV9" s="1875"/>
      <c r="AW9" s="1872"/>
    </row>
    <row r="10" spans="1:49" ht="12" thickBot="1" x14ac:dyDescent="0.2">
      <c r="A10" s="1868"/>
      <c r="B10" s="1873"/>
      <c r="C10" s="88" t="s">
        <v>1835</v>
      </c>
      <c r="D10" s="1868"/>
      <c r="E10" s="1868"/>
      <c r="F10" s="1868"/>
      <c r="G10" s="1868"/>
      <c r="H10" s="1875"/>
      <c r="I10" s="1872"/>
      <c r="J10" s="1868"/>
      <c r="L10" s="1868"/>
      <c r="M10" s="1868"/>
      <c r="N10" s="1868"/>
      <c r="O10" s="1868"/>
      <c r="P10" s="1868"/>
      <c r="Q10" s="1868"/>
      <c r="R10" s="1868"/>
      <c r="S10" s="1868"/>
      <c r="T10" s="1873"/>
      <c r="U10" s="1868" t="s">
        <v>1836</v>
      </c>
      <c r="V10" s="1868"/>
      <c r="W10" s="1868"/>
      <c r="X10" s="1868"/>
      <c r="Y10" s="1868"/>
      <c r="Z10" s="1872"/>
      <c r="AA10" s="1868"/>
      <c r="AB10" s="1873"/>
      <c r="AC10" s="1868"/>
      <c r="AD10" s="1868"/>
      <c r="AE10" s="1872"/>
      <c r="AF10" s="1868"/>
      <c r="AH10" s="1868"/>
      <c r="AI10" s="1868"/>
      <c r="AJ10" s="1868"/>
      <c r="AK10" s="1868"/>
      <c r="AL10" s="1868"/>
      <c r="AM10" s="1868"/>
      <c r="AN10" s="1868"/>
      <c r="AO10" s="1868"/>
      <c r="AP10" s="86"/>
      <c r="AQ10" s="88" t="s">
        <v>1584</v>
      </c>
      <c r="AR10" s="1868"/>
      <c r="AS10" s="1868"/>
      <c r="AT10" s="1868"/>
      <c r="AU10" s="1868"/>
      <c r="AV10" s="1875"/>
      <c r="AW10" s="1872"/>
    </row>
    <row r="11" spans="1:49" ht="13" thickBot="1" x14ac:dyDescent="0.2">
      <c r="A11" s="1868"/>
      <c r="B11" s="1873"/>
      <c r="C11" s="88" t="s">
        <v>1837</v>
      </c>
      <c r="D11" s="1868"/>
      <c r="E11" s="1868"/>
      <c r="F11" s="1868"/>
      <c r="G11" s="1868"/>
      <c r="H11" s="1868"/>
      <c r="I11" s="1872"/>
      <c r="J11" s="1868"/>
      <c r="K11" s="123">
        <f>K4+1</f>
        <v>60.900000000000006</v>
      </c>
      <c r="L11" s="1871" t="s">
        <v>1838</v>
      </c>
      <c r="M11" s="1871"/>
      <c r="N11" s="1871"/>
      <c r="O11" s="1871"/>
      <c r="P11" s="1871"/>
      <c r="Q11" s="1871"/>
      <c r="R11" s="1870"/>
      <c r="S11" s="1868"/>
      <c r="T11" s="1873"/>
      <c r="U11" s="1880" t="s">
        <v>1839</v>
      </c>
      <c r="V11" s="1868"/>
      <c r="W11" s="1868"/>
      <c r="X11" s="1868"/>
      <c r="Y11" s="1868"/>
      <c r="Z11" s="1872"/>
      <c r="AA11" s="1868"/>
      <c r="AB11" s="1873"/>
      <c r="AC11" s="1888" t="s">
        <v>1840</v>
      </c>
      <c r="AD11" s="1889"/>
      <c r="AE11" s="1872"/>
      <c r="AF11" s="1868"/>
      <c r="AG11" s="87"/>
      <c r="AH11" s="1871"/>
      <c r="AI11" s="1871"/>
      <c r="AJ11" s="1871"/>
      <c r="AK11" s="1871"/>
      <c r="AL11" s="1871"/>
      <c r="AM11" s="1871"/>
      <c r="AN11" s="1870"/>
      <c r="AO11" s="1868"/>
      <c r="AP11" s="86"/>
      <c r="AQ11" s="88" t="s">
        <v>1739</v>
      </c>
      <c r="AR11" s="1868"/>
      <c r="AS11" s="1868"/>
      <c r="AT11" s="1868"/>
      <c r="AU11" s="1868"/>
      <c r="AV11" s="1875"/>
      <c r="AW11" s="1872"/>
    </row>
    <row r="12" spans="1:49" ht="13" thickBot="1" x14ac:dyDescent="0.2">
      <c r="A12" s="1868"/>
      <c r="B12" s="1876"/>
      <c r="C12" s="1878"/>
      <c r="D12" s="1878"/>
      <c r="E12" s="1878"/>
      <c r="F12" s="1878"/>
      <c r="G12" s="1878"/>
      <c r="H12" s="1878"/>
      <c r="I12" s="1877"/>
      <c r="J12" s="1868"/>
      <c r="K12" s="86"/>
      <c r="L12" s="1868" t="s">
        <v>1841</v>
      </c>
      <c r="M12" s="1868"/>
      <c r="N12" s="1868"/>
      <c r="O12" s="1868"/>
      <c r="P12" s="1868"/>
      <c r="Q12" s="1868"/>
      <c r="R12" s="1872"/>
      <c r="S12" s="1868"/>
      <c r="T12" s="1873"/>
      <c r="U12" s="1868" t="s">
        <v>1842</v>
      </c>
      <c r="V12" s="1868"/>
      <c r="W12" s="1868"/>
      <c r="X12" s="1868"/>
      <c r="Y12" s="1868"/>
      <c r="Z12" s="1872"/>
      <c r="AA12" s="1868"/>
      <c r="AB12" s="1873"/>
      <c r="AC12" s="1888" t="s">
        <v>1843</v>
      </c>
      <c r="AD12" s="1889"/>
      <c r="AE12" s="1872"/>
      <c r="AF12" s="1868"/>
      <c r="AG12" s="118">
        <f>AG4+1</f>
        <v>67.900000000000006</v>
      </c>
      <c r="AH12" s="1880" t="s">
        <v>1844</v>
      </c>
      <c r="AI12" s="1868"/>
      <c r="AJ12" s="1868"/>
      <c r="AK12" s="1868"/>
      <c r="AL12" s="1868"/>
      <c r="AM12" s="1868"/>
      <c r="AN12" s="1872"/>
      <c r="AO12" s="1868"/>
      <c r="AP12" s="86"/>
      <c r="AQ12" s="88" t="s">
        <v>1590</v>
      </c>
      <c r="AR12" s="1868"/>
      <c r="AS12" s="1868"/>
      <c r="AT12" s="1868"/>
      <c r="AU12" s="1868"/>
      <c r="AV12" s="1875"/>
      <c r="AW12" s="1872"/>
    </row>
    <row r="13" spans="1:49" ht="13" thickBot="1" x14ac:dyDescent="0.2">
      <c r="A13" s="1868"/>
      <c r="B13" s="1868"/>
      <c r="C13" s="1868"/>
      <c r="D13" s="1868"/>
      <c r="E13" s="1868"/>
      <c r="F13" s="1868"/>
      <c r="G13" s="1868"/>
      <c r="H13" s="1868"/>
      <c r="I13" s="1868"/>
      <c r="J13" s="1868"/>
      <c r="K13" s="86"/>
      <c r="L13" s="88" t="s">
        <v>1845</v>
      </c>
      <c r="M13" s="1868"/>
      <c r="N13" s="1868"/>
      <c r="O13" s="1868"/>
      <c r="P13" s="1868"/>
      <c r="Q13" s="1875"/>
      <c r="R13" s="1872"/>
      <c r="S13" s="1868"/>
      <c r="T13" s="1873"/>
      <c r="U13" s="1868"/>
      <c r="V13" s="1868"/>
      <c r="W13" s="1868"/>
      <c r="X13" s="1868"/>
      <c r="Y13" s="1868"/>
      <c r="Z13" s="1872"/>
      <c r="AA13" s="1868"/>
      <c r="AB13" s="1873"/>
      <c r="AC13" s="1888" t="s">
        <v>1846</v>
      </c>
      <c r="AD13" s="1889"/>
      <c r="AE13" s="1872"/>
      <c r="AF13" s="1868"/>
      <c r="AG13" s="86"/>
      <c r="AH13" s="1868" t="s">
        <v>1847</v>
      </c>
      <c r="AI13" s="1868"/>
      <c r="AJ13" s="1868"/>
      <c r="AK13" s="1868"/>
      <c r="AL13" s="1868"/>
      <c r="AM13" s="1868"/>
      <c r="AN13" s="1872"/>
      <c r="AO13" s="1868"/>
      <c r="AP13" s="86"/>
      <c r="AQ13" s="1868"/>
      <c r="AR13" s="1868"/>
      <c r="AS13" s="1868"/>
      <c r="AT13" s="1868"/>
      <c r="AU13" s="1868"/>
      <c r="AV13" s="1868"/>
      <c r="AW13" s="1872"/>
    </row>
    <row r="14" spans="1:49" ht="13" thickBot="1" x14ac:dyDescent="0.2">
      <c r="A14" s="1868"/>
      <c r="B14" s="1869"/>
      <c r="C14" s="1871"/>
      <c r="D14" s="1871"/>
      <c r="E14" s="1871"/>
      <c r="F14" s="1871"/>
      <c r="G14" s="1871"/>
      <c r="H14" s="1871"/>
      <c r="I14" s="1870"/>
      <c r="J14" s="1868"/>
      <c r="K14" s="86"/>
      <c r="L14" s="88" t="s">
        <v>1848</v>
      </c>
      <c r="M14" s="1868"/>
      <c r="N14" s="1868"/>
      <c r="O14" s="1868"/>
      <c r="P14" s="1868"/>
      <c r="Q14" s="1875"/>
      <c r="R14" s="1872"/>
      <c r="S14" s="1868"/>
      <c r="T14" s="1873"/>
      <c r="U14" s="1880" t="s">
        <v>1849</v>
      </c>
      <c r="V14" s="1868"/>
      <c r="W14" s="1868"/>
      <c r="X14" s="1868"/>
      <c r="Y14" s="1868"/>
      <c r="Z14" s="1872"/>
      <c r="AA14" s="1868"/>
      <c r="AB14" s="1873"/>
      <c r="AC14" s="1888" t="s">
        <v>1219</v>
      </c>
      <c r="AD14" s="1889"/>
      <c r="AE14" s="1872"/>
      <c r="AF14" s="1868"/>
      <c r="AG14" s="86"/>
      <c r="AH14" s="1880" t="s">
        <v>1850</v>
      </c>
      <c r="AI14" s="1868"/>
      <c r="AJ14" s="1868"/>
      <c r="AK14" s="1868"/>
      <c r="AL14" s="1868"/>
      <c r="AM14" s="1868"/>
      <c r="AN14" s="1872"/>
      <c r="AO14" s="1868"/>
      <c r="AP14" s="86"/>
      <c r="AQ14" s="1868" t="s">
        <v>1851</v>
      </c>
      <c r="AR14" s="1868"/>
      <c r="AS14" s="1868"/>
      <c r="AT14" s="1868"/>
      <c r="AU14" s="1868"/>
      <c r="AV14" s="1868"/>
      <c r="AW14" s="1872"/>
    </row>
    <row r="15" spans="1:49" ht="13" thickBot="1" x14ac:dyDescent="0.2">
      <c r="A15" s="1868"/>
      <c r="B15" s="118">
        <f>B4+1</f>
        <v>55.900000000000006</v>
      </c>
      <c r="C15" s="1880" t="s">
        <v>1852</v>
      </c>
      <c r="D15" s="1868"/>
      <c r="E15" s="1868"/>
      <c r="F15" s="1868"/>
      <c r="G15" s="1868"/>
      <c r="H15" s="1868"/>
      <c r="I15" s="1872"/>
      <c r="J15" s="1868"/>
      <c r="K15" s="86"/>
      <c r="L15" s="88" t="s">
        <v>1853</v>
      </c>
      <c r="M15" s="1868"/>
      <c r="N15" s="1868"/>
      <c r="O15" s="1868"/>
      <c r="P15" s="1868"/>
      <c r="Q15" s="1875"/>
      <c r="R15" s="1872"/>
      <c r="S15" s="1868"/>
      <c r="T15" s="1873"/>
      <c r="U15" s="1868" t="s">
        <v>1854</v>
      </c>
      <c r="V15" s="1868"/>
      <c r="W15" s="1868"/>
      <c r="X15" s="1868"/>
      <c r="Y15" s="1868"/>
      <c r="Z15" s="1872"/>
      <c r="AA15" s="1868"/>
      <c r="AB15" s="1873"/>
      <c r="AC15" s="1888" t="s">
        <v>1855</v>
      </c>
      <c r="AD15" s="1889"/>
      <c r="AE15" s="1872"/>
      <c r="AF15" s="1868"/>
      <c r="AG15" s="86"/>
      <c r="AH15" s="1868" t="s">
        <v>1827</v>
      </c>
      <c r="AI15" s="1868"/>
      <c r="AJ15" s="1868"/>
      <c r="AK15" s="1868"/>
      <c r="AL15" s="1868"/>
      <c r="AM15" s="1868"/>
      <c r="AN15" s="1872"/>
      <c r="AO15" s="1868"/>
      <c r="AP15" s="86"/>
      <c r="AQ15" s="1868" t="s">
        <v>1856</v>
      </c>
      <c r="AR15" s="1868"/>
      <c r="AS15" s="1868"/>
      <c r="AT15" s="1868"/>
      <c r="AU15" s="1868"/>
      <c r="AV15" s="1875"/>
      <c r="AW15" s="1872"/>
    </row>
    <row r="16" spans="1:49" ht="13" thickBot="1" x14ac:dyDescent="0.2">
      <c r="A16" s="1868"/>
      <c r="B16" s="1873"/>
      <c r="C16" s="88" t="s">
        <v>1583</v>
      </c>
      <c r="D16" s="1868"/>
      <c r="E16" s="1868"/>
      <c r="F16" s="1868"/>
      <c r="G16" s="1868"/>
      <c r="H16" s="1875"/>
      <c r="I16" s="1872"/>
      <c r="J16" s="1868"/>
      <c r="K16" s="86"/>
      <c r="L16" s="88" t="s">
        <v>1857</v>
      </c>
      <c r="M16" s="1868"/>
      <c r="N16" s="1868"/>
      <c r="O16" s="1868"/>
      <c r="P16" s="1868"/>
      <c r="Q16" s="1875"/>
      <c r="R16" s="1872"/>
      <c r="S16" s="1868"/>
      <c r="T16" s="1873"/>
      <c r="U16" s="1868"/>
      <c r="V16" s="1868"/>
      <c r="W16" s="1868"/>
      <c r="X16" s="1868"/>
      <c r="Y16" s="1868"/>
      <c r="Z16" s="1872"/>
      <c r="AA16" s="1868"/>
      <c r="AB16" s="1873"/>
      <c r="AC16" s="1888" t="s">
        <v>1858</v>
      </c>
      <c r="AD16" s="1889"/>
      <c r="AE16" s="1872"/>
      <c r="AF16" s="1868"/>
      <c r="AG16" s="86"/>
      <c r="AH16" s="1880" t="s">
        <v>1524</v>
      </c>
      <c r="AI16" s="1868"/>
      <c r="AJ16" s="1868"/>
      <c r="AK16" s="1868"/>
      <c r="AL16" s="1868"/>
      <c r="AM16" s="1868"/>
      <c r="AN16" s="1872"/>
      <c r="AO16" s="1868"/>
      <c r="AP16" s="85"/>
      <c r="AQ16" s="1878"/>
      <c r="AR16" s="1878"/>
      <c r="AS16" s="1878"/>
      <c r="AT16" s="1878"/>
      <c r="AU16" s="1878"/>
      <c r="AV16" s="1878"/>
      <c r="AW16" s="1877"/>
    </row>
    <row r="17" spans="2:40" ht="13" thickBot="1" x14ac:dyDescent="0.2">
      <c r="B17" s="1873"/>
      <c r="C17" s="88" t="s">
        <v>1859</v>
      </c>
      <c r="D17" s="1868"/>
      <c r="E17" s="1868"/>
      <c r="F17" s="1868"/>
      <c r="G17" s="1868"/>
      <c r="H17" s="1875"/>
      <c r="I17" s="1872"/>
      <c r="J17" s="1868"/>
      <c r="K17" s="86"/>
      <c r="L17" s="88" t="s">
        <v>1860</v>
      </c>
      <c r="M17" s="1868"/>
      <c r="N17" s="1868"/>
      <c r="O17" s="1868"/>
      <c r="P17" s="1868"/>
      <c r="Q17" s="1875"/>
      <c r="R17" s="1872"/>
      <c r="S17" s="1868"/>
      <c r="T17" s="1873"/>
      <c r="U17" s="1880"/>
      <c r="V17" s="1868"/>
      <c r="W17" s="1868"/>
      <c r="X17" s="1868"/>
      <c r="Y17" s="1868"/>
      <c r="Z17" s="1872"/>
      <c r="AA17" s="1868"/>
      <c r="AB17" s="1873"/>
      <c r="AC17" s="1888" t="s">
        <v>1861</v>
      </c>
      <c r="AD17" s="1889"/>
      <c r="AE17" s="1872"/>
      <c r="AF17" s="1868"/>
      <c r="AG17" s="86"/>
      <c r="AH17" s="1868"/>
      <c r="AI17" s="1868"/>
      <c r="AJ17" s="1868"/>
      <c r="AK17" s="1868"/>
      <c r="AL17" s="1868"/>
      <c r="AM17" s="1868"/>
      <c r="AN17" s="1872"/>
    </row>
    <row r="18" spans="2:40" ht="13" thickBot="1" x14ac:dyDescent="0.2">
      <c r="B18" s="1876"/>
      <c r="C18" s="1878"/>
      <c r="D18" s="1878"/>
      <c r="E18" s="1878"/>
      <c r="F18" s="1878"/>
      <c r="G18" s="1878"/>
      <c r="H18" s="1878"/>
      <c r="I18" s="1877"/>
      <c r="J18" s="1868"/>
      <c r="K18" s="86"/>
      <c r="L18" s="88" t="s">
        <v>1862</v>
      </c>
      <c r="M18" s="1868"/>
      <c r="N18" s="1868"/>
      <c r="O18" s="1868"/>
      <c r="P18" s="1868"/>
      <c r="Q18" s="1875"/>
      <c r="R18" s="1872"/>
      <c r="S18" s="1868"/>
      <c r="T18" s="1873"/>
      <c r="U18" s="1868" t="s">
        <v>1863</v>
      </c>
      <c r="V18" s="1868"/>
      <c r="W18" s="1868"/>
      <c r="X18" s="1868"/>
      <c r="Y18" s="1868"/>
      <c r="Z18" s="1872"/>
      <c r="AA18" s="1868"/>
      <c r="AB18" s="1873"/>
      <c r="AC18" s="1888" t="s">
        <v>1864</v>
      </c>
      <c r="AD18" s="1889"/>
      <c r="AE18" s="1872"/>
      <c r="AF18" s="1868"/>
      <c r="AG18" s="86"/>
      <c r="AH18" s="88" t="s">
        <v>1581</v>
      </c>
      <c r="AI18" s="1868"/>
      <c r="AJ18" s="1868"/>
      <c r="AK18" s="1868"/>
      <c r="AL18" s="1868"/>
      <c r="AM18" s="1875"/>
      <c r="AN18" s="1872"/>
    </row>
    <row r="19" spans="2:40" ht="13" thickBot="1" x14ac:dyDescent="0.2">
      <c r="B19" s="1868"/>
      <c r="C19" s="1868"/>
      <c r="D19" s="1868"/>
      <c r="E19" s="1868"/>
      <c r="F19" s="1868"/>
      <c r="G19" s="1868"/>
      <c r="H19" s="1868"/>
      <c r="I19" s="1868"/>
      <c r="J19" s="1868"/>
      <c r="K19" s="86"/>
      <c r="L19" s="88" t="s">
        <v>1865</v>
      </c>
      <c r="M19" s="1868"/>
      <c r="N19" s="1868"/>
      <c r="O19" s="1868"/>
      <c r="P19" s="1868"/>
      <c r="Q19" s="1875"/>
      <c r="R19" s="1872"/>
      <c r="S19" s="1868"/>
      <c r="T19" s="1873"/>
      <c r="U19" s="1868"/>
      <c r="V19" s="1868"/>
      <c r="W19" s="1868"/>
      <c r="X19" s="1868"/>
      <c r="Y19" s="1868"/>
      <c r="Z19" s="1872"/>
      <c r="AA19" s="1868"/>
      <c r="AB19" s="1873"/>
      <c r="AC19" s="1888" t="s">
        <v>1866</v>
      </c>
      <c r="AD19" s="1889"/>
      <c r="AE19" s="1872"/>
      <c r="AF19" s="1868"/>
      <c r="AG19" s="86"/>
      <c r="AH19" s="88" t="s">
        <v>1584</v>
      </c>
      <c r="AI19" s="1868"/>
      <c r="AJ19" s="1868"/>
      <c r="AK19" s="1868"/>
      <c r="AL19" s="1868"/>
      <c r="AM19" s="1875"/>
      <c r="AN19" s="1872"/>
    </row>
    <row r="20" spans="2:40" ht="13" thickBot="1" x14ac:dyDescent="0.2">
      <c r="B20" s="1869"/>
      <c r="C20" s="1871"/>
      <c r="D20" s="1871"/>
      <c r="E20" s="1871"/>
      <c r="F20" s="1871"/>
      <c r="G20" s="1871"/>
      <c r="H20" s="1871"/>
      <c r="I20" s="1870"/>
      <c r="J20" s="1868"/>
      <c r="K20" s="86"/>
      <c r="L20" s="88" t="s">
        <v>1867</v>
      </c>
      <c r="M20" s="1868"/>
      <c r="N20" s="1868"/>
      <c r="O20" s="1868"/>
      <c r="P20" s="1868"/>
      <c r="Q20" s="1875"/>
      <c r="R20" s="1872"/>
      <c r="S20" s="1868"/>
      <c r="T20" s="1873"/>
      <c r="U20" s="1888" t="s">
        <v>1840</v>
      </c>
      <c r="V20" s="1889" t="s">
        <v>208</v>
      </c>
      <c r="W20" s="1889" t="s">
        <v>211</v>
      </c>
      <c r="X20" s="1889" t="s">
        <v>214</v>
      </c>
      <c r="Y20" s="1889" t="s">
        <v>217</v>
      </c>
      <c r="Z20" s="1872"/>
      <c r="AA20" s="1868"/>
      <c r="AB20" s="1873"/>
      <c r="AC20" s="1888" t="s">
        <v>1868</v>
      </c>
      <c r="AD20" s="1889"/>
      <c r="AE20" s="1872"/>
      <c r="AF20" s="1868"/>
      <c r="AG20" s="86"/>
      <c r="AH20" s="88" t="s">
        <v>1739</v>
      </c>
      <c r="AI20" s="1868"/>
      <c r="AJ20" s="1868"/>
      <c r="AK20" s="1868"/>
      <c r="AL20" s="1868"/>
      <c r="AM20" s="1875"/>
      <c r="AN20" s="1872"/>
    </row>
    <row r="21" spans="2:40" ht="13" thickBot="1" x14ac:dyDescent="0.2">
      <c r="B21" s="118">
        <f>B15+1</f>
        <v>56.900000000000006</v>
      </c>
      <c r="C21" s="1868" t="s">
        <v>1869</v>
      </c>
      <c r="D21" s="1868"/>
      <c r="E21" s="1868"/>
      <c r="F21" s="1868"/>
      <c r="G21" s="1868"/>
      <c r="H21" s="1868"/>
      <c r="I21" s="1872"/>
      <c r="J21" s="1868"/>
      <c r="K21" s="86"/>
      <c r="L21" s="88" t="s">
        <v>1662</v>
      </c>
      <c r="M21" s="1868"/>
      <c r="N21" s="1868"/>
      <c r="O21" s="1868"/>
      <c r="P21" s="1868"/>
      <c r="Q21" s="1875"/>
      <c r="R21" s="1872"/>
      <c r="S21" s="1868"/>
      <c r="T21" s="1873"/>
      <c r="U21" s="1888" t="s">
        <v>1843</v>
      </c>
      <c r="V21" s="1889"/>
      <c r="W21" s="1889"/>
      <c r="X21" s="1889"/>
      <c r="Y21" s="1889"/>
      <c r="Z21" s="1872"/>
      <c r="AA21" s="1868"/>
      <c r="AB21" s="1873"/>
      <c r="AC21" s="1888" t="s">
        <v>1870</v>
      </c>
      <c r="AD21" s="1889"/>
      <c r="AE21" s="1872"/>
      <c r="AF21" s="1868"/>
      <c r="AG21" s="86"/>
      <c r="AH21" s="88" t="s">
        <v>1590</v>
      </c>
      <c r="AI21" s="1868"/>
      <c r="AJ21" s="1868"/>
      <c r="AK21" s="1868"/>
      <c r="AL21" s="1868"/>
      <c r="AM21" s="1875"/>
      <c r="AN21" s="1872"/>
    </row>
    <row r="22" spans="2:40" ht="13" thickBot="1" x14ac:dyDescent="0.2">
      <c r="B22" s="1873"/>
      <c r="C22" s="1868" t="s">
        <v>1871</v>
      </c>
      <c r="D22" s="1868"/>
      <c r="E22" s="1868"/>
      <c r="F22" s="1868"/>
      <c r="G22" s="1868"/>
      <c r="H22" s="1868"/>
      <c r="I22" s="1872"/>
      <c r="J22" s="1868"/>
      <c r="K22" s="85"/>
      <c r="L22" s="1878"/>
      <c r="M22" s="1878"/>
      <c r="N22" s="1878"/>
      <c r="O22" s="1878"/>
      <c r="P22" s="1878"/>
      <c r="Q22" s="1878"/>
      <c r="R22" s="1877"/>
      <c r="S22" s="1868"/>
      <c r="T22" s="1873"/>
      <c r="U22" s="1888" t="s">
        <v>1846</v>
      </c>
      <c r="V22" s="1889"/>
      <c r="W22" s="1889"/>
      <c r="X22" s="1889"/>
      <c r="Y22" s="1889"/>
      <c r="Z22" s="1872"/>
      <c r="AA22" s="1868"/>
      <c r="AB22" s="1873"/>
      <c r="AC22" s="1888" t="s">
        <v>1872</v>
      </c>
      <c r="AD22" s="1889"/>
      <c r="AE22" s="1872"/>
      <c r="AF22" s="1868"/>
      <c r="AG22" s="85"/>
      <c r="AH22" s="1878"/>
      <c r="AI22" s="1878"/>
      <c r="AJ22" s="1878"/>
      <c r="AK22" s="1878"/>
      <c r="AL22" s="1878"/>
      <c r="AM22" s="1878"/>
      <c r="AN22" s="1877"/>
    </row>
    <row r="23" spans="2:40" ht="13" thickBot="1" x14ac:dyDescent="0.2">
      <c r="B23" s="1873"/>
      <c r="C23" s="88" t="s">
        <v>1845</v>
      </c>
      <c r="D23" s="1868"/>
      <c r="E23" s="1868"/>
      <c r="F23" s="1868"/>
      <c r="G23" s="1868"/>
      <c r="H23" s="1875"/>
      <c r="I23" s="1872"/>
      <c r="J23" s="1868"/>
      <c r="L23" s="1868"/>
      <c r="M23" s="1868"/>
      <c r="N23" s="1868"/>
      <c r="O23" s="1868"/>
      <c r="P23" s="1868"/>
      <c r="Q23" s="1868"/>
      <c r="R23" s="1868"/>
      <c r="S23" s="1868"/>
      <c r="T23" s="1873"/>
      <c r="U23" s="1888" t="s">
        <v>1219</v>
      </c>
      <c r="V23" s="1889"/>
      <c r="W23" s="1889"/>
      <c r="X23" s="1889"/>
      <c r="Y23" s="1889"/>
      <c r="Z23" s="1872"/>
      <c r="AA23" s="1868"/>
      <c r="AB23" s="1873"/>
      <c r="AC23" s="1888" t="s">
        <v>1873</v>
      </c>
      <c r="AD23" s="1889"/>
      <c r="AE23" s="1872"/>
      <c r="AF23" s="1868"/>
      <c r="AH23" s="1868"/>
      <c r="AI23" s="1868"/>
      <c r="AJ23" s="1868"/>
      <c r="AK23" s="1868"/>
      <c r="AL23" s="1868"/>
      <c r="AM23" s="1868"/>
      <c r="AN23" s="1868"/>
    </row>
    <row r="24" spans="2:40" ht="13" thickBot="1" x14ac:dyDescent="0.2">
      <c r="B24" s="1873"/>
      <c r="C24" s="88" t="s">
        <v>1848</v>
      </c>
      <c r="D24" s="1868"/>
      <c r="E24" s="1868"/>
      <c r="F24" s="1868"/>
      <c r="G24" s="1868"/>
      <c r="H24" s="1875"/>
      <c r="I24" s="1872"/>
      <c r="J24" s="1868"/>
      <c r="K24" s="87"/>
      <c r="L24" s="1871"/>
      <c r="M24" s="1871"/>
      <c r="N24" s="1871"/>
      <c r="O24" s="1871"/>
      <c r="P24" s="1871"/>
      <c r="Q24" s="1871"/>
      <c r="R24" s="1870"/>
      <c r="S24" s="1868"/>
      <c r="T24" s="1873"/>
      <c r="U24" s="1890" t="s">
        <v>1855</v>
      </c>
      <c r="V24" s="1891"/>
      <c r="W24" s="1891"/>
      <c r="X24" s="1891"/>
      <c r="Y24" s="1891"/>
      <c r="Z24" s="1872"/>
      <c r="AA24" s="1868"/>
      <c r="AB24" s="1873"/>
      <c r="AC24" s="1888" t="s">
        <v>1874</v>
      </c>
      <c r="AD24" s="1889"/>
      <c r="AE24" s="1872"/>
      <c r="AF24" s="1868"/>
      <c r="AH24" s="1868"/>
      <c r="AI24" s="1868"/>
      <c r="AJ24" s="1868"/>
      <c r="AK24" s="1868"/>
      <c r="AL24" s="1868"/>
      <c r="AM24" s="1868"/>
      <c r="AN24" s="1868"/>
    </row>
    <row r="25" spans="2:40" ht="13" thickBot="1" x14ac:dyDescent="0.2">
      <c r="B25" s="1873"/>
      <c r="C25" s="88" t="s">
        <v>1875</v>
      </c>
      <c r="D25" s="1868"/>
      <c r="E25" s="1868"/>
      <c r="F25" s="1868"/>
      <c r="G25" s="1868"/>
      <c r="H25" s="1875"/>
      <c r="I25" s="1872"/>
      <c r="J25" s="1868"/>
      <c r="K25" s="118">
        <f>K11+1</f>
        <v>61.900000000000006</v>
      </c>
      <c r="L25" s="1880" t="s">
        <v>1208</v>
      </c>
      <c r="M25" s="1868"/>
      <c r="N25" s="1868"/>
      <c r="O25" s="1868"/>
      <c r="P25" s="1868"/>
      <c r="Q25" s="1868"/>
      <c r="R25" s="1872"/>
      <c r="S25" s="1868"/>
      <c r="T25" s="1873"/>
      <c r="U25" s="1888" t="s">
        <v>1858</v>
      </c>
      <c r="V25" s="1889"/>
      <c r="W25" s="1889"/>
      <c r="X25" s="1889"/>
      <c r="Y25" s="1889"/>
      <c r="Z25" s="1872"/>
      <c r="AA25" s="1868"/>
      <c r="AB25" s="1873"/>
      <c r="AC25" s="1888" t="s">
        <v>1876</v>
      </c>
      <c r="AD25" s="1889"/>
      <c r="AE25" s="1872"/>
      <c r="AF25" s="1868"/>
      <c r="AH25" s="1868"/>
      <c r="AI25" s="1868"/>
      <c r="AJ25" s="1868"/>
      <c r="AK25" s="1868"/>
      <c r="AL25" s="1868"/>
      <c r="AM25" s="1868"/>
      <c r="AN25" s="1868"/>
    </row>
    <row r="26" spans="2:40" ht="13" thickBot="1" x14ac:dyDescent="0.2">
      <c r="B26" s="1873"/>
      <c r="C26" s="88" t="s">
        <v>1857</v>
      </c>
      <c r="D26" s="1868"/>
      <c r="E26" s="1868"/>
      <c r="F26" s="1868"/>
      <c r="G26" s="1868"/>
      <c r="H26" s="1875"/>
      <c r="I26" s="1872"/>
      <c r="J26" s="1868"/>
      <c r="K26" s="86"/>
      <c r="L26" s="88" t="s">
        <v>1877</v>
      </c>
      <c r="M26" s="1868"/>
      <c r="N26" s="1868"/>
      <c r="O26" s="1868"/>
      <c r="P26" s="1868"/>
      <c r="Q26" s="1875"/>
      <c r="R26" s="1872"/>
      <c r="S26" s="1868"/>
      <c r="T26" s="1873"/>
      <c r="U26" s="1888" t="s">
        <v>1861</v>
      </c>
      <c r="V26" s="1889"/>
      <c r="W26" s="1889"/>
      <c r="X26" s="1889"/>
      <c r="Y26" s="1889"/>
      <c r="Z26" s="1872"/>
      <c r="AA26" s="1868"/>
      <c r="AB26" s="1873"/>
      <c r="AC26" s="1888" t="s">
        <v>1878</v>
      </c>
      <c r="AD26" s="1889"/>
      <c r="AE26" s="1872"/>
      <c r="AF26" s="1868"/>
      <c r="AH26" s="1868"/>
      <c r="AI26" s="1868"/>
      <c r="AJ26" s="1868"/>
      <c r="AK26" s="1868"/>
      <c r="AL26" s="1868"/>
      <c r="AM26" s="1868"/>
      <c r="AN26" s="1868"/>
    </row>
    <row r="27" spans="2:40" ht="13" thickBot="1" x14ac:dyDescent="0.2">
      <c r="B27" s="1873"/>
      <c r="C27" s="88" t="s">
        <v>1860</v>
      </c>
      <c r="D27" s="1868"/>
      <c r="E27" s="1868"/>
      <c r="F27" s="1868"/>
      <c r="G27" s="1868"/>
      <c r="H27" s="1875"/>
      <c r="I27" s="1872"/>
      <c r="J27" s="1868"/>
      <c r="K27" s="86"/>
      <c r="L27" s="88" t="s">
        <v>1879</v>
      </c>
      <c r="M27" s="1868"/>
      <c r="N27" s="1868"/>
      <c r="O27" s="1868"/>
      <c r="P27" s="1868"/>
      <c r="Q27" s="1875"/>
      <c r="R27" s="1872"/>
      <c r="S27" s="1868"/>
      <c r="T27" s="1873"/>
      <c r="U27" s="1888" t="s">
        <v>1864</v>
      </c>
      <c r="V27" s="1889"/>
      <c r="W27" s="1889"/>
      <c r="X27" s="1889"/>
      <c r="Y27" s="1889"/>
      <c r="Z27" s="1872"/>
      <c r="AA27" s="1868"/>
      <c r="AB27" s="1873"/>
      <c r="AC27" s="1888" t="s">
        <v>1880</v>
      </c>
      <c r="AD27" s="1889"/>
      <c r="AE27" s="1872"/>
      <c r="AF27" s="1868"/>
      <c r="AH27" s="1868"/>
      <c r="AI27" s="1868"/>
      <c r="AJ27" s="1868"/>
      <c r="AK27" s="1868"/>
      <c r="AL27" s="1868"/>
      <c r="AM27" s="1868"/>
      <c r="AN27" s="1868"/>
    </row>
    <row r="28" spans="2:40" ht="13" thickBot="1" x14ac:dyDescent="0.2">
      <c r="B28" s="1873"/>
      <c r="C28" s="88" t="s">
        <v>1862</v>
      </c>
      <c r="D28" s="1868"/>
      <c r="E28" s="1868"/>
      <c r="F28" s="1868"/>
      <c r="G28" s="1868"/>
      <c r="H28" s="1875"/>
      <c r="I28" s="1872"/>
      <c r="J28" s="1868"/>
      <c r="K28" s="86"/>
      <c r="L28" s="88" t="s">
        <v>1881</v>
      </c>
      <c r="M28" s="1868"/>
      <c r="N28" s="1868"/>
      <c r="O28" s="1868"/>
      <c r="P28" s="1868"/>
      <c r="Q28" s="1875"/>
      <c r="R28" s="1872"/>
      <c r="S28" s="1868"/>
      <c r="T28" s="1873"/>
      <c r="U28" s="1888" t="s">
        <v>1866</v>
      </c>
      <c r="V28" s="1889"/>
      <c r="W28" s="1889"/>
      <c r="X28" s="1889"/>
      <c r="Y28" s="1889"/>
      <c r="Z28" s="1872"/>
      <c r="AA28" s="1868"/>
      <c r="AB28" s="1873"/>
      <c r="AC28" s="1888" t="s">
        <v>1882</v>
      </c>
      <c r="AD28" s="1889"/>
      <c r="AE28" s="1872"/>
      <c r="AF28" s="1868"/>
      <c r="AH28" s="1868"/>
      <c r="AI28" s="1868"/>
      <c r="AJ28" s="1868"/>
      <c r="AK28" s="1868"/>
      <c r="AL28" s="1868"/>
      <c r="AM28" s="1868"/>
      <c r="AN28" s="1868"/>
    </row>
    <row r="29" spans="2:40" ht="13" thickBot="1" x14ac:dyDescent="0.2">
      <c r="B29" s="1873"/>
      <c r="C29" s="88" t="s">
        <v>1883</v>
      </c>
      <c r="D29" s="1868"/>
      <c r="E29" s="1868"/>
      <c r="F29" s="1868"/>
      <c r="G29" s="1868"/>
      <c r="H29" s="1875"/>
      <c r="I29" s="1872"/>
      <c r="J29" s="1868"/>
      <c r="K29" s="86"/>
      <c r="L29" s="88" t="s">
        <v>1884</v>
      </c>
      <c r="M29" s="1868"/>
      <c r="N29" s="1868"/>
      <c r="O29" s="1868"/>
      <c r="P29" s="1868"/>
      <c r="Q29" s="1875"/>
      <c r="R29" s="1872"/>
      <c r="S29" s="1868"/>
      <c r="T29" s="1873"/>
      <c r="U29" s="1888" t="s">
        <v>1868</v>
      </c>
      <c r="V29" s="1889"/>
      <c r="W29" s="1889"/>
      <c r="X29" s="1889"/>
      <c r="Y29" s="1889"/>
      <c r="Z29" s="1872"/>
      <c r="AA29" s="1868"/>
      <c r="AB29" s="1873"/>
      <c r="AC29" s="1888" t="s">
        <v>1885</v>
      </c>
      <c r="AD29" s="1889"/>
      <c r="AE29" s="1872"/>
      <c r="AF29" s="1868"/>
      <c r="AH29" s="1868"/>
      <c r="AI29" s="1868"/>
      <c r="AJ29" s="1868"/>
      <c r="AK29" s="1868"/>
      <c r="AL29" s="1868"/>
      <c r="AM29" s="1868"/>
      <c r="AN29" s="1868"/>
    </row>
    <row r="30" spans="2:40" ht="13" thickBot="1" x14ac:dyDescent="0.2">
      <c r="B30" s="1873"/>
      <c r="C30" s="88" t="s">
        <v>1886</v>
      </c>
      <c r="D30" s="1868"/>
      <c r="E30" s="1868"/>
      <c r="F30" s="1868"/>
      <c r="G30" s="1868"/>
      <c r="H30" s="1875"/>
      <c r="I30" s="1872"/>
      <c r="J30" s="1868"/>
      <c r="K30" s="86"/>
      <c r="L30" s="88" t="s">
        <v>1887</v>
      </c>
      <c r="M30" s="1868"/>
      <c r="N30" s="1868"/>
      <c r="O30" s="1868"/>
      <c r="P30" s="1868"/>
      <c r="Q30" s="1875"/>
      <c r="R30" s="1872"/>
      <c r="S30" s="1868"/>
      <c r="T30" s="1873"/>
      <c r="U30" s="1888" t="s">
        <v>1870</v>
      </c>
      <c r="V30" s="1889"/>
      <c r="W30" s="1889"/>
      <c r="X30" s="1889"/>
      <c r="Y30" s="1889"/>
      <c r="Z30" s="1872"/>
      <c r="AA30" s="1868"/>
      <c r="AB30" s="1873"/>
      <c r="AC30" s="1892" t="s">
        <v>1888</v>
      </c>
      <c r="AD30" s="1889"/>
      <c r="AE30" s="1872"/>
      <c r="AF30" s="1868"/>
      <c r="AH30" s="1868"/>
      <c r="AI30" s="1868"/>
      <c r="AJ30" s="1868"/>
      <c r="AK30" s="1868"/>
      <c r="AL30" s="1868"/>
      <c r="AM30" s="1868"/>
      <c r="AN30" s="1868"/>
    </row>
    <row r="31" spans="2:40" ht="13" thickBot="1" x14ac:dyDescent="0.2">
      <c r="B31" s="1873"/>
      <c r="C31" s="88" t="s">
        <v>1800</v>
      </c>
      <c r="D31" s="1868"/>
      <c r="E31" s="1868"/>
      <c r="F31" s="1868"/>
      <c r="G31" s="1868"/>
      <c r="H31" s="1875"/>
      <c r="I31" s="1872"/>
      <c r="J31" s="1868"/>
      <c r="K31" s="86"/>
      <c r="L31" s="88" t="s">
        <v>1889</v>
      </c>
      <c r="M31" s="1868"/>
      <c r="N31" s="1868"/>
      <c r="O31" s="1868"/>
      <c r="P31" s="1868"/>
      <c r="Q31" s="1875"/>
      <c r="R31" s="1872"/>
      <c r="S31" s="1868"/>
      <c r="T31" s="1873"/>
      <c r="U31" s="1888" t="s">
        <v>1872</v>
      </c>
      <c r="V31" s="1889"/>
      <c r="W31" s="1889"/>
      <c r="X31" s="1889"/>
      <c r="Y31" s="1889"/>
      <c r="Z31" s="1872"/>
      <c r="AA31" s="1868"/>
      <c r="AB31" s="1873"/>
      <c r="AC31" s="1888" t="s">
        <v>1890</v>
      </c>
      <c r="AD31" s="1889"/>
      <c r="AE31" s="1872"/>
      <c r="AF31" s="1868"/>
      <c r="AH31" s="1868"/>
      <c r="AI31" s="1868"/>
      <c r="AJ31" s="1868"/>
      <c r="AK31" s="1868"/>
      <c r="AL31" s="1868"/>
      <c r="AM31" s="1868"/>
      <c r="AN31" s="1868"/>
    </row>
    <row r="32" spans="2:40" ht="13" thickBot="1" x14ac:dyDescent="0.2">
      <c r="B32" s="1876"/>
      <c r="C32" s="1878"/>
      <c r="D32" s="1878"/>
      <c r="E32" s="1878"/>
      <c r="F32" s="1878"/>
      <c r="G32" s="1878"/>
      <c r="H32" s="1878"/>
      <c r="I32" s="1877"/>
      <c r="J32" s="1868"/>
      <c r="K32" s="86"/>
      <c r="L32" s="88" t="s">
        <v>1891</v>
      </c>
      <c r="M32" s="1868"/>
      <c r="N32" s="1868"/>
      <c r="O32" s="1868"/>
      <c r="P32" s="1868"/>
      <c r="Q32" s="1875"/>
      <c r="R32" s="1872"/>
      <c r="S32" s="1868"/>
      <c r="T32" s="1873"/>
      <c r="U32" s="1888" t="s">
        <v>1873</v>
      </c>
      <c r="V32" s="1889"/>
      <c r="W32" s="1889"/>
      <c r="X32" s="1889"/>
      <c r="Y32" s="1889"/>
      <c r="Z32" s="1872"/>
      <c r="AA32" s="1868"/>
      <c r="AB32" s="1873"/>
      <c r="AC32" s="1888" t="s">
        <v>1892</v>
      </c>
      <c r="AD32" s="1889"/>
      <c r="AE32" s="1872"/>
      <c r="AF32" s="1868"/>
      <c r="AH32" s="1868"/>
      <c r="AI32" s="1868"/>
      <c r="AJ32" s="1868"/>
      <c r="AK32" s="1868"/>
      <c r="AL32" s="1868"/>
      <c r="AM32" s="1868"/>
      <c r="AN32" s="1868"/>
    </row>
    <row r="33" spans="2:34" ht="13" thickBot="1" x14ac:dyDescent="0.2">
      <c r="B33" s="1868"/>
      <c r="C33" s="1868"/>
      <c r="D33" s="1868"/>
      <c r="E33" s="1868"/>
      <c r="F33" s="1868"/>
      <c r="G33" s="1868"/>
      <c r="H33" s="1868"/>
      <c r="I33" s="1868"/>
      <c r="J33" s="1868"/>
      <c r="K33" s="86"/>
      <c r="L33" s="88" t="s">
        <v>1893</v>
      </c>
      <c r="M33" s="1868"/>
      <c r="N33" s="1868"/>
      <c r="O33" s="1868"/>
      <c r="P33" s="1868"/>
      <c r="Q33" s="1875"/>
      <c r="R33" s="1872"/>
      <c r="S33" s="1868"/>
      <c r="T33" s="1873"/>
      <c r="U33" s="1888" t="s">
        <v>1874</v>
      </c>
      <c r="V33" s="1889"/>
      <c r="W33" s="1889"/>
      <c r="X33" s="1889"/>
      <c r="Y33" s="1889"/>
      <c r="Z33" s="1872"/>
      <c r="AA33" s="1868"/>
      <c r="AB33" s="1873"/>
      <c r="AC33" s="1888" t="s">
        <v>1894</v>
      </c>
      <c r="AD33" s="1889"/>
      <c r="AE33" s="1872"/>
      <c r="AF33" s="1868"/>
      <c r="AH33" s="1868"/>
    </row>
    <row r="34" spans="2:34" ht="13" thickBot="1" x14ac:dyDescent="0.2">
      <c r="B34" s="1869"/>
      <c r="C34" s="1871"/>
      <c r="D34" s="1871"/>
      <c r="E34" s="1871"/>
      <c r="F34" s="1871"/>
      <c r="G34" s="1871"/>
      <c r="H34" s="1871"/>
      <c r="I34" s="1870"/>
      <c r="J34" s="1868"/>
      <c r="K34" s="86"/>
      <c r="L34" s="88" t="s">
        <v>1895</v>
      </c>
      <c r="M34" s="1868"/>
      <c r="N34" s="1868"/>
      <c r="O34" s="1868"/>
      <c r="P34" s="1868"/>
      <c r="Q34" s="1875"/>
      <c r="R34" s="1872"/>
      <c r="S34" s="1868"/>
      <c r="T34" s="1873"/>
      <c r="U34" s="1888" t="s">
        <v>1876</v>
      </c>
      <c r="V34" s="1889"/>
      <c r="W34" s="1889"/>
      <c r="X34" s="1889"/>
      <c r="Y34" s="1889"/>
      <c r="Z34" s="1872"/>
      <c r="AA34" s="1868"/>
      <c r="AB34" s="1873"/>
      <c r="AC34" s="1888" t="s">
        <v>1896</v>
      </c>
      <c r="AD34" s="1889"/>
      <c r="AE34" s="1872"/>
      <c r="AF34" s="1868"/>
      <c r="AH34" s="1868"/>
    </row>
    <row r="35" spans="2:34" ht="13" thickBot="1" x14ac:dyDescent="0.2">
      <c r="B35" s="118">
        <f>B21+1</f>
        <v>57.900000000000006</v>
      </c>
      <c r="C35" s="1880" t="s">
        <v>1897</v>
      </c>
      <c r="D35" s="1868"/>
      <c r="E35" s="1868"/>
      <c r="F35" s="1868"/>
      <c r="G35" s="1868"/>
      <c r="H35" s="1868"/>
      <c r="I35" s="1872"/>
      <c r="J35" s="1868"/>
      <c r="K35" s="86"/>
      <c r="L35" s="88" t="s">
        <v>1659</v>
      </c>
      <c r="M35" s="1868"/>
      <c r="N35" s="1868"/>
      <c r="O35" s="1868"/>
      <c r="P35" s="1868"/>
      <c r="Q35" s="1875"/>
      <c r="R35" s="1872"/>
      <c r="S35" s="1868"/>
      <c r="T35" s="1873"/>
      <c r="U35" s="1890" t="s">
        <v>1878</v>
      </c>
      <c r="V35" s="1891"/>
      <c r="W35" s="1891"/>
      <c r="X35" s="1891"/>
      <c r="Y35" s="1891"/>
      <c r="Z35" s="1872"/>
      <c r="AA35" s="1868"/>
      <c r="AB35" s="1873"/>
      <c r="AC35" s="1888" t="s">
        <v>1898</v>
      </c>
      <c r="AD35" s="1889"/>
      <c r="AE35" s="1872"/>
      <c r="AF35" s="1868"/>
      <c r="AH35" s="1868"/>
    </row>
    <row r="36" spans="2:34" ht="13" thickBot="1" x14ac:dyDescent="0.2">
      <c r="B36" s="1873"/>
      <c r="C36" s="1868" t="s">
        <v>1899</v>
      </c>
      <c r="D36" s="1868"/>
      <c r="E36" s="1868"/>
      <c r="F36" s="1868"/>
      <c r="G36" s="1868"/>
      <c r="H36" s="1868"/>
      <c r="I36" s="1872"/>
      <c r="J36" s="1868"/>
      <c r="K36" s="86"/>
      <c r="L36" s="88" t="s">
        <v>1672</v>
      </c>
      <c r="M36" s="1868"/>
      <c r="N36" s="1868"/>
      <c r="O36" s="1868"/>
      <c r="P36" s="1868"/>
      <c r="Q36" s="1875"/>
      <c r="R36" s="1872"/>
      <c r="S36" s="1868"/>
      <c r="T36" s="1873"/>
      <c r="U36" s="1888" t="s">
        <v>1880</v>
      </c>
      <c r="V36" s="1889"/>
      <c r="W36" s="1889"/>
      <c r="X36" s="1889"/>
      <c r="Y36" s="1889"/>
      <c r="Z36" s="1872"/>
      <c r="AA36" s="1868"/>
      <c r="AB36" s="1873"/>
      <c r="AC36" s="1888" t="s">
        <v>1388</v>
      </c>
      <c r="AD36" s="1889"/>
      <c r="AE36" s="1872"/>
      <c r="AF36" s="1868"/>
      <c r="AH36" s="1868"/>
    </row>
    <row r="37" spans="2:34" ht="13" thickBot="1" x14ac:dyDescent="0.2">
      <c r="B37" s="1873"/>
      <c r="C37" s="1868"/>
      <c r="D37" s="1868"/>
      <c r="E37" s="1868"/>
      <c r="F37" s="1868"/>
      <c r="G37" s="1868"/>
      <c r="H37" s="1868"/>
      <c r="I37" s="1872"/>
      <c r="J37" s="1868"/>
      <c r="K37" s="85"/>
      <c r="L37" s="1878"/>
      <c r="M37" s="1878"/>
      <c r="N37" s="1878"/>
      <c r="O37" s="1878"/>
      <c r="P37" s="1878"/>
      <c r="Q37" s="1878"/>
      <c r="R37" s="1877"/>
      <c r="S37" s="1868"/>
      <c r="T37" s="1873"/>
      <c r="U37" s="1890" t="s">
        <v>1882</v>
      </c>
      <c r="V37" s="1891"/>
      <c r="W37" s="1891"/>
      <c r="X37" s="1891"/>
      <c r="Y37" s="1891"/>
      <c r="Z37" s="1872"/>
      <c r="AA37" s="1868"/>
      <c r="AB37" s="1873"/>
      <c r="AC37" s="1888" t="s">
        <v>1900</v>
      </c>
      <c r="AD37" s="1889"/>
      <c r="AE37" s="1872"/>
      <c r="AF37" s="1868"/>
      <c r="AH37" s="1868"/>
    </row>
    <row r="38" spans="2:34" ht="13" thickBot="1" x14ac:dyDescent="0.2">
      <c r="B38" s="1873"/>
      <c r="C38" s="1880" t="s">
        <v>1901</v>
      </c>
      <c r="D38" s="1868"/>
      <c r="E38" s="1868"/>
      <c r="F38" s="1868"/>
      <c r="G38" s="1868"/>
      <c r="H38" s="1875"/>
      <c r="I38" s="1872"/>
      <c r="J38" s="1868"/>
      <c r="L38" s="1868"/>
      <c r="M38" s="1868"/>
      <c r="N38" s="1868"/>
      <c r="O38" s="1868"/>
      <c r="P38" s="1868"/>
      <c r="Q38" s="1868"/>
      <c r="R38" s="1868"/>
      <c r="S38" s="1868"/>
      <c r="T38" s="1873"/>
      <c r="U38" s="1890" t="s">
        <v>1885</v>
      </c>
      <c r="V38" s="1891"/>
      <c r="W38" s="1891"/>
      <c r="X38" s="1891"/>
      <c r="Y38" s="1891"/>
      <c r="Z38" s="1872"/>
      <c r="AA38" s="1868"/>
      <c r="AB38" s="1873"/>
      <c r="AC38" s="1888" t="s">
        <v>1902</v>
      </c>
      <c r="AD38" s="1889"/>
      <c r="AE38" s="1872"/>
      <c r="AF38" s="1868"/>
      <c r="AH38" s="1868"/>
    </row>
    <row r="39" spans="2:34" ht="13" thickBot="1" x14ac:dyDescent="0.2">
      <c r="B39" s="1873"/>
      <c r="C39" s="88" t="s">
        <v>1903</v>
      </c>
      <c r="D39" s="1868"/>
      <c r="E39" s="1868"/>
      <c r="F39" s="1868"/>
      <c r="G39" s="1868"/>
      <c r="H39" s="1875"/>
      <c r="I39" s="1872"/>
      <c r="J39" s="1868"/>
      <c r="K39" s="87"/>
      <c r="L39" s="1871"/>
      <c r="M39" s="1871"/>
      <c r="N39" s="1871"/>
      <c r="O39" s="1871"/>
      <c r="P39" s="1871"/>
      <c r="Q39" s="1871"/>
      <c r="R39" s="1870"/>
      <c r="S39" s="1868"/>
      <c r="T39" s="1873"/>
      <c r="U39" s="2612" t="s">
        <v>1888</v>
      </c>
      <c r="V39" s="2613"/>
      <c r="W39" s="2613"/>
      <c r="X39" s="2613"/>
      <c r="Y39" s="2613"/>
      <c r="Z39" s="1872"/>
      <c r="AA39" s="1868"/>
      <c r="AB39" s="1873"/>
      <c r="AC39" s="1888" t="s">
        <v>1904</v>
      </c>
      <c r="AD39" s="1889"/>
      <c r="AE39" s="1872"/>
      <c r="AF39" s="1868"/>
      <c r="AH39" s="1868"/>
    </row>
    <row r="40" spans="2:34" ht="13" thickBot="1" x14ac:dyDescent="0.2">
      <c r="B40" s="1873"/>
      <c r="C40" s="88" t="s">
        <v>1905</v>
      </c>
      <c r="D40" s="1868"/>
      <c r="E40" s="1868"/>
      <c r="F40" s="1868"/>
      <c r="G40" s="1868"/>
      <c r="H40" s="1875"/>
      <c r="I40" s="1872"/>
      <c r="J40" s="1868"/>
      <c r="K40" s="118">
        <f>K25+1</f>
        <v>62.900000000000006</v>
      </c>
      <c r="L40" s="1880" t="s">
        <v>1906</v>
      </c>
      <c r="M40" s="1868"/>
      <c r="N40" s="1868"/>
      <c r="O40" s="1868"/>
      <c r="P40" s="1868"/>
      <c r="Q40" s="1868"/>
      <c r="R40" s="1872"/>
      <c r="S40" s="1868"/>
      <c r="T40" s="1873"/>
      <c r="U40" s="2612"/>
      <c r="V40" s="2613"/>
      <c r="W40" s="2613"/>
      <c r="X40" s="2613"/>
      <c r="Y40" s="2613"/>
      <c r="Z40" s="1872"/>
      <c r="AA40" s="1868"/>
      <c r="AB40" s="1873"/>
      <c r="AC40" s="1888" t="s">
        <v>1907</v>
      </c>
      <c r="AD40" s="1889"/>
      <c r="AE40" s="1872"/>
      <c r="AF40" s="1868"/>
      <c r="AH40" s="1868"/>
    </row>
    <row r="41" spans="2:34" ht="13" thickBot="1" x14ac:dyDescent="0.2">
      <c r="B41" s="1873"/>
      <c r="C41" s="88" t="s">
        <v>1908</v>
      </c>
      <c r="D41" s="1868"/>
      <c r="E41" s="1868"/>
      <c r="F41" s="1868"/>
      <c r="G41" s="1868"/>
      <c r="H41" s="1875"/>
      <c r="I41" s="1872"/>
      <c r="J41" s="1868"/>
      <c r="K41" s="86"/>
      <c r="L41" s="1868" t="s">
        <v>1909</v>
      </c>
      <c r="M41" s="1868"/>
      <c r="N41" s="1868"/>
      <c r="O41" s="1868"/>
      <c r="P41" s="1868"/>
      <c r="Q41" s="1868"/>
      <c r="R41" s="1872"/>
      <c r="S41" s="1868"/>
      <c r="T41" s="1873"/>
      <c r="U41" s="1888" t="s">
        <v>1890</v>
      </c>
      <c r="V41" s="1889"/>
      <c r="W41" s="1889"/>
      <c r="X41" s="1889"/>
      <c r="Y41" s="1889"/>
      <c r="Z41" s="1872"/>
      <c r="AA41" s="1868"/>
      <c r="AB41" s="1873"/>
      <c r="AC41" s="1888" t="s">
        <v>1910</v>
      </c>
      <c r="AD41" s="1889"/>
      <c r="AE41" s="1872"/>
      <c r="AF41" s="1868"/>
      <c r="AH41" s="1868"/>
    </row>
    <row r="42" spans="2:34" ht="13" thickBot="1" x14ac:dyDescent="0.2">
      <c r="B42" s="1873"/>
      <c r="C42" s="88" t="s">
        <v>1650</v>
      </c>
      <c r="D42" s="1868"/>
      <c r="E42" s="1868"/>
      <c r="F42" s="1868"/>
      <c r="G42" s="1868"/>
      <c r="H42" s="1875"/>
      <c r="I42" s="1872"/>
      <c r="J42" s="1868"/>
      <c r="K42" s="86"/>
      <c r="L42" s="1880" t="s">
        <v>1911</v>
      </c>
      <c r="M42" s="1868"/>
      <c r="N42" s="1868"/>
      <c r="O42" s="1868"/>
      <c r="P42" s="1868"/>
      <c r="Q42" s="1868"/>
      <c r="R42" s="1872"/>
      <c r="S42" s="1868"/>
      <c r="T42" s="1873"/>
      <c r="U42" s="1888" t="s">
        <v>1892</v>
      </c>
      <c r="V42" s="1889"/>
      <c r="W42" s="1889"/>
      <c r="X42" s="1889"/>
      <c r="Y42" s="1889"/>
      <c r="Z42" s="1872"/>
      <c r="AA42" s="1868"/>
      <c r="AB42" s="1873"/>
      <c r="AC42" s="1888" t="s">
        <v>1912</v>
      </c>
      <c r="AD42" s="1889"/>
      <c r="AE42" s="1872"/>
      <c r="AF42" s="1868"/>
      <c r="AH42" s="1868"/>
    </row>
    <row r="43" spans="2:34" ht="13" thickBot="1" x14ac:dyDescent="0.2">
      <c r="B43" s="1873"/>
      <c r="C43" s="88" t="s">
        <v>1659</v>
      </c>
      <c r="D43" s="1868"/>
      <c r="E43" s="1868"/>
      <c r="F43" s="1868"/>
      <c r="G43" s="1868"/>
      <c r="H43" s="1875"/>
      <c r="I43" s="1872"/>
      <c r="J43" s="1868"/>
      <c r="K43" s="86"/>
      <c r="L43" s="88" t="s">
        <v>1913</v>
      </c>
      <c r="M43" s="1868"/>
      <c r="N43" s="1868"/>
      <c r="O43" s="1868"/>
      <c r="P43" s="1868"/>
      <c r="Q43" s="1875"/>
      <c r="R43" s="1872"/>
      <c r="S43" s="1868"/>
      <c r="T43" s="1873"/>
      <c r="U43" s="1888" t="s">
        <v>1894</v>
      </c>
      <c r="V43" s="1889"/>
      <c r="W43" s="1889"/>
      <c r="X43" s="1889"/>
      <c r="Y43" s="1889"/>
      <c r="Z43" s="1872"/>
      <c r="AA43" s="1868"/>
      <c r="AB43" s="1873"/>
      <c r="AC43" s="1888" t="s">
        <v>1914</v>
      </c>
      <c r="AD43" s="1889"/>
      <c r="AE43" s="1872"/>
      <c r="AF43" s="1868"/>
      <c r="AH43" s="1868"/>
    </row>
    <row r="44" spans="2:34" ht="13" thickBot="1" x14ac:dyDescent="0.2">
      <c r="B44" s="1873"/>
      <c r="C44" s="1880" t="s">
        <v>1915</v>
      </c>
      <c r="D44" s="1868"/>
      <c r="E44" s="1868"/>
      <c r="F44" s="1868"/>
      <c r="G44" s="1868"/>
      <c r="H44" s="1875"/>
      <c r="I44" s="1872"/>
      <c r="J44" s="1868"/>
      <c r="K44" s="86"/>
      <c r="L44" s="88" t="s">
        <v>1916</v>
      </c>
      <c r="M44" s="1868"/>
      <c r="N44" s="1868"/>
      <c r="O44" s="1868"/>
      <c r="P44" s="1868"/>
      <c r="Q44" s="1875"/>
      <c r="R44" s="1872"/>
      <c r="S44" s="1868"/>
      <c r="T44" s="1873"/>
      <c r="U44" s="1888" t="s">
        <v>1896</v>
      </c>
      <c r="V44" s="1889"/>
      <c r="W44" s="1889"/>
      <c r="X44" s="1889"/>
      <c r="Y44" s="1889"/>
      <c r="Z44" s="1872"/>
      <c r="AA44" s="1868"/>
      <c r="AB44" s="1873"/>
      <c r="AC44" s="1888" t="s">
        <v>1917</v>
      </c>
      <c r="AD44" s="1889"/>
      <c r="AE44" s="1872"/>
      <c r="AF44" s="1868"/>
      <c r="AH44" s="1868"/>
    </row>
    <row r="45" spans="2:34" ht="12" thickBot="1" x14ac:dyDescent="0.2">
      <c r="B45" s="1876"/>
      <c r="C45" s="1878"/>
      <c r="D45" s="1878"/>
      <c r="E45" s="1878"/>
      <c r="F45" s="1878"/>
      <c r="G45" s="1878"/>
      <c r="H45" s="1878"/>
      <c r="I45" s="1877"/>
      <c r="J45" s="1868"/>
      <c r="K45" s="86"/>
      <c r="L45" s="88" t="s">
        <v>1918</v>
      </c>
      <c r="M45" s="1868"/>
      <c r="N45" s="1868"/>
      <c r="O45" s="1868"/>
      <c r="P45" s="1868"/>
      <c r="Q45" s="1875"/>
      <c r="R45" s="1872"/>
      <c r="S45" s="1868"/>
      <c r="T45" s="1873"/>
      <c r="U45" s="2612" t="s">
        <v>1898</v>
      </c>
      <c r="V45" s="2613"/>
      <c r="W45" s="2613"/>
      <c r="X45" s="2613"/>
      <c r="Y45" s="2613"/>
      <c r="Z45" s="1872"/>
      <c r="AA45" s="1868"/>
      <c r="AB45" s="1876"/>
      <c r="AC45" s="1878"/>
      <c r="AD45" s="1878"/>
      <c r="AE45" s="1877"/>
      <c r="AF45" s="1868"/>
      <c r="AH45" s="1868"/>
    </row>
    <row r="46" spans="2:34" ht="12" thickBot="1" x14ac:dyDescent="0.2">
      <c r="B46" s="1868"/>
      <c r="C46" s="1868"/>
      <c r="D46" s="1868"/>
      <c r="E46" s="1868"/>
      <c r="F46" s="1868"/>
      <c r="G46" s="1868"/>
      <c r="H46" s="1868"/>
      <c r="I46" s="1868"/>
      <c r="J46" s="1868"/>
      <c r="K46" s="86"/>
      <c r="L46" s="88" t="s">
        <v>1587</v>
      </c>
      <c r="M46" s="1868"/>
      <c r="N46" s="1868"/>
      <c r="O46" s="1868"/>
      <c r="P46" s="1868"/>
      <c r="Q46" s="1875"/>
      <c r="R46" s="1872"/>
      <c r="S46" s="1868"/>
      <c r="T46" s="1873"/>
      <c r="U46" s="2612"/>
      <c r="V46" s="2613"/>
      <c r="W46" s="2613"/>
      <c r="X46" s="2613"/>
      <c r="Y46" s="2613"/>
      <c r="Z46" s="1872"/>
      <c r="AA46" s="1868"/>
      <c r="AB46" s="1868"/>
      <c r="AC46" s="1868"/>
      <c r="AD46" s="1868"/>
      <c r="AE46" s="1868"/>
      <c r="AF46" s="1868"/>
      <c r="AH46" s="1868"/>
    </row>
    <row r="47" spans="2:34" ht="13" thickBot="1" x14ac:dyDescent="0.2">
      <c r="B47" s="1869"/>
      <c r="C47" s="1871"/>
      <c r="D47" s="1871"/>
      <c r="E47" s="1871"/>
      <c r="F47" s="1871"/>
      <c r="G47" s="1871"/>
      <c r="H47" s="1871"/>
      <c r="I47" s="1870"/>
      <c r="J47" s="1868"/>
      <c r="K47" s="86"/>
      <c r="L47" s="88" t="s">
        <v>1590</v>
      </c>
      <c r="M47" s="1868"/>
      <c r="N47" s="1868"/>
      <c r="O47" s="1868"/>
      <c r="P47" s="1868"/>
      <c r="Q47" s="1875"/>
      <c r="R47" s="1872"/>
      <c r="S47" s="1868"/>
      <c r="T47" s="1873"/>
      <c r="U47" s="1888" t="s">
        <v>1388</v>
      </c>
      <c r="V47" s="1889"/>
      <c r="W47" s="1889"/>
      <c r="X47" s="1889"/>
      <c r="Y47" s="1889"/>
      <c r="Z47" s="1872"/>
      <c r="AA47" s="1868"/>
      <c r="AB47" s="1868"/>
      <c r="AC47" s="1868"/>
      <c r="AD47" s="1868"/>
      <c r="AE47" s="1868"/>
      <c r="AF47" s="1868"/>
      <c r="AH47" s="1868"/>
    </row>
    <row r="48" spans="2:34" ht="13" thickBot="1" x14ac:dyDescent="0.2">
      <c r="B48" s="118">
        <f>B35+1</f>
        <v>58.900000000000006</v>
      </c>
      <c r="C48" s="1880" t="s">
        <v>1206</v>
      </c>
      <c r="D48" s="1868"/>
      <c r="E48" s="1868"/>
      <c r="F48" s="1868"/>
      <c r="G48" s="1868"/>
      <c r="H48" s="1868"/>
      <c r="I48" s="1872"/>
      <c r="J48" s="1868"/>
      <c r="K48" s="85"/>
      <c r="L48" s="1878"/>
      <c r="M48" s="1878"/>
      <c r="N48" s="1878"/>
      <c r="O48" s="1878"/>
      <c r="P48" s="1878"/>
      <c r="Q48" s="1878"/>
      <c r="R48" s="1877"/>
      <c r="S48" s="1868"/>
      <c r="T48" s="1873"/>
      <c r="U48" s="1888" t="s">
        <v>1900</v>
      </c>
      <c r="V48" s="1889"/>
      <c r="W48" s="1889"/>
      <c r="X48" s="1889"/>
      <c r="Y48" s="1889"/>
      <c r="Z48" s="1872"/>
      <c r="AA48" s="1868"/>
      <c r="AB48" s="84"/>
      <c r="AC48" s="1868"/>
      <c r="AD48" s="1868"/>
      <c r="AE48" s="1868"/>
      <c r="AF48" s="1868"/>
      <c r="AG48" s="1868"/>
      <c r="AH48" s="1868"/>
    </row>
    <row r="49" spans="2:33" ht="13" thickBot="1" x14ac:dyDescent="0.2">
      <c r="B49" s="1873"/>
      <c r="C49" s="88" t="s">
        <v>1919</v>
      </c>
      <c r="D49" s="1868"/>
      <c r="E49" s="1868"/>
      <c r="F49" s="1868"/>
      <c r="G49" s="1868"/>
      <c r="H49" s="1875"/>
      <c r="I49" s="1872"/>
      <c r="J49" s="1868"/>
      <c r="L49" s="1868"/>
      <c r="M49" s="1868"/>
      <c r="N49" s="1868"/>
      <c r="O49" s="1868"/>
      <c r="P49" s="1868"/>
      <c r="Q49" s="1868"/>
      <c r="R49" s="1868"/>
      <c r="S49" s="1868"/>
      <c r="T49" s="1873"/>
      <c r="U49" s="1888" t="s">
        <v>1902</v>
      </c>
      <c r="V49" s="1889"/>
      <c r="W49" s="1889"/>
      <c r="X49" s="1889"/>
      <c r="Y49" s="1889"/>
      <c r="Z49" s="1872"/>
      <c r="AA49" s="1868"/>
      <c r="AB49" s="84"/>
      <c r="AC49" s="1868"/>
      <c r="AD49" s="1868"/>
      <c r="AE49" s="1868"/>
      <c r="AF49" s="1868"/>
      <c r="AG49" s="1868"/>
    </row>
    <row r="50" spans="2:33" ht="13" thickBot="1" x14ac:dyDescent="0.2">
      <c r="B50" s="1873"/>
      <c r="C50" s="88" t="s">
        <v>1920</v>
      </c>
      <c r="D50" s="1868"/>
      <c r="E50" s="1868"/>
      <c r="F50" s="1868"/>
      <c r="G50" s="1868"/>
      <c r="H50" s="1875"/>
      <c r="I50" s="1872"/>
      <c r="J50" s="1868"/>
      <c r="K50" s="87"/>
      <c r="L50" s="1871"/>
      <c r="M50" s="1871"/>
      <c r="N50" s="1871"/>
      <c r="O50" s="1871"/>
      <c r="P50" s="1871"/>
      <c r="Q50" s="1871"/>
      <c r="R50" s="1870"/>
      <c r="S50" s="1868"/>
      <c r="T50" s="1873"/>
      <c r="U50" s="1888" t="s">
        <v>1904</v>
      </c>
      <c r="V50" s="1889"/>
      <c r="W50" s="1889"/>
      <c r="X50" s="1889"/>
      <c r="Y50" s="1889"/>
      <c r="Z50" s="1872"/>
      <c r="AA50" s="1868"/>
      <c r="AB50" s="84"/>
      <c r="AC50" s="1868"/>
      <c r="AD50" s="1868"/>
      <c r="AE50" s="1868"/>
      <c r="AF50" s="1868"/>
      <c r="AG50" s="1868"/>
    </row>
    <row r="51" spans="2:33" ht="13" thickBot="1" x14ac:dyDescent="0.2">
      <c r="B51" s="1873"/>
      <c r="C51" s="88" t="s">
        <v>1921</v>
      </c>
      <c r="D51" s="1868"/>
      <c r="E51" s="1868"/>
      <c r="F51" s="1868"/>
      <c r="G51" s="1868"/>
      <c r="H51" s="1875"/>
      <c r="I51" s="1872"/>
      <c r="J51" s="1868"/>
      <c r="K51" s="118">
        <f>K40+1</f>
        <v>63.900000000000006</v>
      </c>
      <c r="L51" s="1880" t="s">
        <v>1922</v>
      </c>
      <c r="M51" s="1868"/>
      <c r="N51" s="1868"/>
      <c r="O51" s="1868"/>
      <c r="P51" s="1868"/>
      <c r="Q51" s="1868"/>
      <c r="R51" s="1872"/>
      <c r="S51" s="1868"/>
      <c r="T51" s="1873"/>
      <c r="U51" s="1888" t="s">
        <v>1907</v>
      </c>
      <c r="V51" s="1889"/>
      <c r="W51" s="1889"/>
      <c r="X51" s="1889"/>
      <c r="Y51" s="1889"/>
      <c r="Z51" s="1872"/>
      <c r="AA51" s="1868"/>
      <c r="AB51" s="84"/>
      <c r="AC51" s="1868"/>
      <c r="AD51" s="1868"/>
      <c r="AE51" s="1868"/>
      <c r="AF51" s="1868"/>
      <c r="AG51" s="1868"/>
    </row>
    <row r="52" spans="2:33" ht="12" thickBot="1" x14ac:dyDescent="0.2">
      <c r="B52" s="1873"/>
      <c r="C52" s="88" t="s">
        <v>1923</v>
      </c>
      <c r="D52" s="1868"/>
      <c r="E52" s="1868"/>
      <c r="F52" s="1868"/>
      <c r="G52" s="1868"/>
      <c r="H52" s="1875"/>
      <c r="I52" s="1872"/>
      <c r="J52" s="1868"/>
      <c r="K52" s="86"/>
      <c r="L52" s="1868" t="s">
        <v>1924</v>
      </c>
      <c r="M52" s="1868"/>
      <c r="N52" s="1868"/>
      <c r="O52" s="1868"/>
      <c r="P52" s="1868"/>
      <c r="Q52" s="1868"/>
      <c r="R52" s="1872"/>
      <c r="S52" s="1868"/>
      <c r="T52" s="1873"/>
      <c r="U52" s="2612" t="s">
        <v>1910</v>
      </c>
      <c r="V52" s="2613"/>
      <c r="W52" s="2613"/>
      <c r="X52" s="2613"/>
      <c r="Y52" s="2613"/>
      <c r="Z52" s="1872"/>
      <c r="AA52" s="1868"/>
      <c r="AB52" s="84"/>
      <c r="AC52" s="1868"/>
      <c r="AD52" s="1868"/>
      <c r="AE52" s="1868"/>
      <c r="AF52" s="1868"/>
      <c r="AG52" s="1868"/>
    </row>
    <row r="53" spans="2:33" ht="12" thickBot="1" x14ac:dyDescent="0.2">
      <c r="B53" s="1873"/>
      <c r="C53" s="88" t="s">
        <v>1925</v>
      </c>
      <c r="D53" s="1868"/>
      <c r="E53" s="1868"/>
      <c r="F53" s="1868"/>
      <c r="G53" s="1868"/>
      <c r="H53" s="1875"/>
      <c r="I53" s="1872"/>
      <c r="J53" s="1868"/>
      <c r="K53" s="86"/>
      <c r="L53" s="1880" t="s">
        <v>1926</v>
      </c>
      <c r="M53" s="1868"/>
      <c r="N53" s="1868"/>
      <c r="O53" s="1868"/>
      <c r="P53" s="1868"/>
      <c r="Q53" s="1875"/>
      <c r="R53" s="1872"/>
      <c r="S53" s="1868"/>
      <c r="T53" s="1873"/>
      <c r="U53" s="2612"/>
      <c r="V53" s="2613"/>
      <c r="W53" s="2613"/>
      <c r="X53" s="2613"/>
      <c r="Y53" s="2613"/>
      <c r="Z53" s="1872"/>
      <c r="AA53" s="1868"/>
      <c r="AB53" s="84"/>
      <c r="AC53" s="1868"/>
      <c r="AD53" s="1868"/>
      <c r="AE53" s="1868"/>
      <c r="AF53" s="1868"/>
      <c r="AG53" s="1868"/>
    </row>
    <row r="54" spans="2:33" ht="13" thickBot="1" x14ac:dyDescent="0.2">
      <c r="B54" s="1873"/>
      <c r="C54" s="88" t="s">
        <v>1837</v>
      </c>
      <c r="D54" s="1868"/>
      <c r="E54" s="1868"/>
      <c r="F54" s="1868"/>
      <c r="G54" s="1868"/>
      <c r="H54" s="1875"/>
      <c r="I54" s="1872"/>
      <c r="J54" s="1868"/>
      <c r="K54" s="86"/>
      <c r="L54" s="88" t="s">
        <v>1927</v>
      </c>
      <c r="M54" s="1868"/>
      <c r="N54" s="1868"/>
      <c r="O54" s="1868"/>
      <c r="P54" s="1868"/>
      <c r="Q54" s="1875"/>
      <c r="R54" s="1872"/>
      <c r="S54" s="1868"/>
      <c r="T54" s="1873"/>
      <c r="U54" s="1888" t="s">
        <v>1912</v>
      </c>
      <c r="V54" s="1889"/>
      <c r="W54" s="1889"/>
      <c r="X54" s="1889"/>
      <c r="Y54" s="1889"/>
      <c r="Z54" s="1872"/>
      <c r="AA54" s="1868"/>
      <c r="AB54" s="84"/>
      <c r="AC54" s="1868"/>
      <c r="AD54" s="1868"/>
      <c r="AE54" s="1868"/>
      <c r="AF54" s="1868"/>
      <c r="AG54" s="1868"/>
    </row>
    <row r="55" spans="2:33" ht="13" thickBot="1" x14ac:dyDescent="0.2">
      <c r="B55" s="1873"/>
      <c r="C55" s="88" t="s">
        <v>1659</v>
      </c>
      <c r="D55" s="1868"/>
      <c r="E55" s="1868"/>
      <c r="F55" s="1868"/>
      <c r="G55" s="1868"/>
      <c r="H55" s="1875"/>
      <c r="I55" s="1872"/>
      <c r="J55" s="1868"/>
      <c r="K55" s="86"/>
      <c r="L55" s="88" t="s">
        <v>1587</v>
      </c>
      <c r="M55" s="1868"/>
      <c r="N55" s="1868"/>
      <c r="O55" s="1868"/>
      <c r="P55" s="1868"/>
      <c r="Q55" s="1875"/>
      <c r="R55" s="1872"/>
      <c r="S55" s="1868"/>
      <c r="T55" s="1873"/>
      <c r="U55" s="1888" t="s">
        <v>1914</v>
      </c>
      <c r="V55" s="1889"/>
      <c r="W55" s="1889"/>
      <c r="X55" s="1889"/>
      <c r="Y55" s="1889"/>
      <c r="Z55" s="1872"/>
      <c r="AA55" s="1868"/>
      <c r="AB55" s="84"/>
      <c r="AC55" s="1868"/>
      <c r="AD55" s="1868"/>
      <c r="AE55" s="1868"/>
      <c r="AF55" s="1868"/>
      <c r="AG55" s="1868"/>
    </row>
    <row r="56" spans="2:33" ht="13" thickBot="1" x14ac:dyDescent="0.2">
      <c r="B56" s="1873"/>
      <c r="C56" s="88" t="s">
        <v>1590</v>
      </c>
      <c r="D56" s="1868"/>
      <c r="E56" s="1868"/>
      <c r="F56" s="1868"/>
      <c r="G56" s="1868"/>
      <c r="H56" s="1875"/>
      <c r="I56" s="1872"/>
      <c r="J56" s="1868"/>
      <c r="K56" s="86"/>
      <c r="L56" s="88" t="s">
        <v>1590</v>
      </c>
      <c r="M56" s="1868"/>
      <c r="N56" s="1868"/>
      <c r="O56" s="1868"/>
      <c r="P56" s="1868"/>
      <c r="Q56" s="1875"/>
      <c r="R56" s="1872"/>
      <c r="S56" s="1868"/>
      <c r="T56" s="1873"/>
      <c r="U56" s="1888" t="s">
        <v>1917</v>
      </c>
      <c r="V56" s="1889"/>
      <c r="W56" s="1889"/>
      <c r="X56" s="1889"/>
      <c r="Y56" s="1889"/>
      <c r="Z56" s="1872"/>
      <c r="AA56" s="1868"/>
      <c r="AB56" s="84"/>
      <c r="AC56" s="1868"/>
      <c r="AD56" s="1868"/>
      <c r="AE56" s="1868"/>
      <c r="AF56" s="1868"/>
      <c r="AG56" s="1868"/>
    </row>
    <row r="57" spans="2:33" ht="12" thickBot="1" x14ac:dyDescent="0.2">
      <c r="B57" s="1876"/>
      <c r="C57" s="1878"/>
      <c r="D57" s="1878"/>
      <c r="E57" s="1878"/>
      <c r="F57" s="1878"/>
      <c r="G57" s="1878"/>
      <c r="H57" s="1878"/>
      <c r="I57" s="1877"/>
      <c r="J57" s="1868"/>
      <c r="K57" s="85"/>
      <c r="L57" s="1878"/>
      <c r="M57" s="1878"/>
      <c r="N57" s="1878"/>
      <c r="O57" s="1878"/>
      <c r="P57" s="1878"/>
      <c r="Q57" s="1878"/>
      <c r="R57" s="1877"/>
      <c r="S57" s="1868"/>
      <c r="T57" s="1876"/>
      <c r="U57" s="1878"/>
      <c r="V57" s="1878"/>
      <c r="W57" s="1878"/>
      <c r="X57" s="1878"/>
      <c r="Y57" s="1878"/>
      <c r="Z57" s="1877"/>
      <c r="AA57" s="1868"/>
      <c r="AB57" s="84"/>
      <c r="AC57" s="1868"/>
      <c r="AD57" s="1868"/>
      <c r="AE57" s="1868"/>
      <c r="AF57" s="1868"/>
      <c r="AG57" s="1868"/>
    </row>
    <row r="58" spans="2:33" x14ac:dyDescent="0.15">
      <c r="B58" s="1868"/>
      <c r="C58" s="1868"/>
      <c r="D58" s="1868"/>
      <c r="E58" s="1868"/>
      <c r="F58" s="1868"/>
      <c r="G58" s="1868"/>
      <c r="H58" s="1868"/>
      <c r="I58" s="1868"/>
      <c r="J58" s="1868"/>
      <c r="L58" s="1868"/>
      <c r="M58" s="1868"/>
      <c r="N58" s="1868"/>
      <c r="O58" s="1868"/>
      <c r="P58" s="1868"/>
      <c r="Q58" s="1868"/>
      <c r="R58" s="1868"/>
      <c r="S58" s="1868"/>
      <c r="T58" s="1868"/>
      <c r="U58" s="1868"/>
      <c r="V58" s="1868"/>
      <c r="W58" s="1868"/>
      <c r="X58" s="1868"/>
      <c r="Y58" s="1868"/>
      <c r="Z58" s="1868"/>
      <c r="AA58" s="1868"/>
      <c r="AB58" s="84"/>
      <c r="AC58" s="1868"/>
      <c r="AD58" s="1868"/>
      <c r="AE58" s="1868"/>
      <c r="AF58" s="1868"/>
      <c r="AG58" s="1868"/>
    </row>
    <row r="59" spans="2:33" x14ac:dyDescent="0.15">
      <c r="B59" s="1868"/>
      <c r="C59" s="1868"/>
      <c r="D59" s="1868"/>
      <c r="E59" s="1868"/>
      <c r="F59" s="1868"/>
      <c r="G59" s="1868"/>
      <c r="H59" s="1868"/>
      <c r="I59" s="1868"/>
      <c r="J59" s="1868"/>
      <c r="L59" s="1868"/>
      <c r="M59" s="1868"/>
      <c r="N59" s="1868"/>
      <c r="O59" s="1868"/>
      <c r="P59" s="1868"/>
      <c r="Q59" s="1868"/>
      <c r="R59" s="1868"/>
      <c r="S59" s="1868"/>
      <c r="T59" s="1868"/>
      <c r="U59" s="1868"/>
      <c r="V59" s="1868"/>
      <c r="W59" s="1868"/>
      <c r="X59" s="1868"/>
      <c r="Y59" s="1868"/>
      <c r="Z59" s="1868"/>
      <c r="AA59" s="1868"/>
      <c r="AB59" s="84"/>
      <c r="AC59" s="1868"/>
      <c r="AD59" s="1868"/>
      <c r="AE59" s="1868"/>
      <c r="AF59" s="1868"/>
      <c r="AG59" s="1868"/>
    </row>
    <row r="60" spans="2:33" x14ac:dyDescent="0.15">
      <c r="B60" s="1868"/>
      <c r="C60" s="1868"/>
      <c r="D60" s="1868"/>
      <c r="E60" s="1868"/>
      <c r="F60" s="1868"/>
      <c r="G60" s="1868"/>
      <c r="H60" s="1868"/>
      <c r="I60" s="1868"/>
      <c r="J60" s="1868"/>
      <c r="L60" s="1868"/>
      <c r="M60" s="1868"/>
      <c r="N60" s="1868"/>
      <c r="O60" s="1868"/>
      <c r="P60" s="1868"/>
      <c r="Q60" s="1868"/>
      <c r="R60" s="1868"/>
      <c r="S60" s="1868"/>
      <c r="T60" s="1868"/>
      <c r="U60" s="1868"/>
      <c r="V60" s="1868"/>
      <c r="W60" s="1868"/>
      <c r="X60" s="1868"/>
      <c r="Y60" s="1868"/>
      <c r="Z60" s="1868"/>
      <c r="AA60" s="1868"/>
      <c r="AB60" s="84"/>
      <c r="AC60" s="1868"/>
      <c r="AD60" s="1868"/>
      <c r="AE60" s="1868"/>
      <c r="AF60" s="1868"/>
      <c r="AG60" s="1868"/>
    </row>
    <row r="61" spans="2:33" x14ac:dyDescent="0.15">
      <c r="B61" s="1868"/>
      <c r="C61" s="1868"/>
      <c r="D61" s="1868"/>
      <c r="E61" s="1868"/>
      <c r="F61" s="1868"/>
      <c r="G61" s="1868"/>
      <c r="H61" s="1868"/>
      <c r="I61" s="1868"/>
      <c r="J61" s="1868"/>
      <c r="L61" s="1868"/>
      <c r="M61" s="1868"/>
      <c r="N61" s="1868"/>
      <c r="O61" s="1868"/>
      <c r="P61" s="1868"/>
      <c r="Q61" s="1868"/>
      <c r="R61" s="1868"/>
      <c r="S61" s="1868"/>
      <c r="T61" s="1868"/>
      <c r="U61" s="1868"/>
      <c r="V61" s="1868"/>
      <c r="W61" s="1868"/>
      <c r="X61" s="1868"/>
      <c r="Y61" s="1868"/>
      <c r="Z61" s="1868"/>
      <c r="AA61" s="1868"/>
      <c r="AB61" s="84"/>
      <c r="AC61" s="1868"/>
      <c r="AD61" s="1868"/>
      <c r="AE61" s="1868"/>
      <c r="AF61" s="1868"/>
      <c r="AG61" s="1868"/>
    </row>
    <row r="62" spans="2:33" x14ac:dyDescent="0.15">
      <c r="B62" s="1868"/>
      <c r="C62" s="1868"/>
      <c r="D62" s="1868"/>
      <c r="E62" s="1868"/>
      <c r="F62" s="1868"/>
      <c r="G62" s="1868"/>
      <c r="H62" s="1868"/>
      <c r="I62" s="1868"/>
      <c r="J62" s="1868"/>
      <c r="L62" s="1868"/>
      <c r="M62" s="1868"/>
      <c r="N62" s="1868"/>
      <c r="O62" s="1868"/>
      <c r="P62" s="1868"/>
      <c r="Q62" s="1868"/>
      <c r="R62" s="1868"/>
      <c r="S62" s="1868"/>
      <c r="T62" s="1868"/>
      <c r="U62" s="1868"/>
      <c r="V62" s="1868"/>
      <c r="W62" s="1868"/>
      <c r="X62" s="1868"/>
      <c r="Y62" s="1868"/>
      <c r="Z62" s="1868"/>
      <c r="AA62" s="1868"/>
      <c r="AB62" s="84"/>
      <c r="AC62" s="1868"/>
      <c r="AD62" s="1868"/>
      <c r="AE62" s="1868"/>
      <c r="AF62" s="1868"/>
      <c r="AG62" s="1868"/>
    </row>
    <row r="63" spans="2:33" x14ac:dyDescent="0.15">
      <c r="B63" s="1868"/>
      <c r="C63" s="1868"/>
      <c r="D63" s="1868"/>
      <c r="E63" s="1868"/>
      <c r="F63" s="1868"/>
      <c r="G63" s="1868"/>
      <c r="H63" s="1868"/>
      <c r="I63" s="1868"/>
      <c r="J63" s="1868"/>
      <c r="L63" s="1868"/>
      <c r="M63" s="1868"/>
      <c r="N63" s="1868"/>
      <c r="O63" s="1868"/>
      <c r="P63" s="1868"/>
      <c r="Q63" s="1868"/>
      <c r="R63" s="1868"/>
      <c r="S63" s="1868"/>
      <c r="T63" s="1868"/>
      <c r="U63" s="1868"/>
      <c r="V63" s="1868"/>
      <c r="W63" s="1868"/>
      <c r="X63" s="1868"/>
      <c r="Y63" s="1868"/>
      <c r="Z63" s="1868"/>
      <c r="AA63" s="1868"/>
      <c r="AB63" s="84"/>
      <c r="AC63" s="1868"/>
      <c r="AD63" s="1868"/>
      <c r="AE63" s="1868"/>
      <c r="AF63" s="1868"/>
      <c r="AG63" s="1868"/>
    </row>
    <row r="64" spans="2:33" x14ac:dyDescent="0.15">
      <c r="B64" s="1868"/>
      <c r="C64" s="1868"/>
      <c r="D64" s="1868"/>
      <c r="E64" s="1868"/>
      <c r="F64" s="1868"/>
      <c r="G64" s="1868"/>
      <c r="H64" s="1868"/>
      <c r="I64" s="1868"/>
      <c r="J64" s="1868"/>
      <c r="L64" s="1868"/>
      <c r="M64" s="1868"/>
      <c r="N64" s="1868"/>
      <c r="O64" s="1868"/>
      <c r="P64" s="1868"/>
      <c r="Q64" s="1868"/>
      <c r="R64" s="1868"/>
      <c r="S64" s="1868"/>
      <c r="T64" s="1868"/>
      <c r="U64" s="1868"/>
      <c r="V64" s="1868"/>
      <c r="W64" s="1868"/>
      <c r="X64" s="1868"/>
      <c r="Y64" s="1868"/>
      <c r="Z64" s="1868"/>
      <c r="AA64" s="1868"/>
      <c r="AB64" s="84"/>
      <c r="AC64" s="1868"/>
      <c r="AD64" s="1868"/>
      <c r="AE64" s="1868"/>
      <c r="AF64" s="1868"/>
      <c r="AG64" s="1868"/>
    </row>
  </sheetData>
  <mergeCells count="15">
    <mergeCell ref="U39:U40"/>
    <mergeCell ref="V39:V40"/>
    <mergeCell ref="W39:W40"/>
    <mergeCell ref="X39:X40"/>
    <mergeCell ref="Y39:Y40"/>
    <mergeCell ref="U45:U46"/>
    <mergeCell ref="V45:V46"/>
    <mergeCell ref="W45:W46"/>
    <mergeCell ref="X45:X46"/>
    <mergeCell ref="Y45:Y46"/>
    <mergeCell ref="U52:U53"/>
    <mergeCell ref="V52:V53"/>
    <mergeCell ref="W52:W53"/>
    <mergeCell ref="X52:X53"/>
    <mergeCell ref="Y52:Y53"/>
  </mergeCells>
  <pageMargins left="0.25" right="0.25" top="0.75" bottom="0.75" header="0.3" footer="0.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3" tint="0.59999389629810485"/>
  </sheetPr>
  <dimension ref="A1"/>
  <sheetViews>
    <sheetView workbookViewId="0"/>
  </sheetViews>
  <sheetFormatPr baseColWidth="10" defaultColWidth="9" defaultRowHeight="16" x14ac:dyDescent="0.2"/>
  <cols>
    <col min="1" max="16384" width="9" style="6"/>
  </cols>
  <sheetData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A1:H33"/>
  <sheetViews>
    <sheetView zoomScaleSheetLayoutView="90" workbookViewId="0">
      <selection activeCell="B26" sqref="B26:G33"/>
    </sheetView>
  </sheetViews>
  <sheetFormatPr baseColWidth="10" defaultColWidth="9" defaultRowHeight="16" x14ac:dyDescent="0.2"/>
  <cols>
    <col min="1" max="1" width="11" style="135" customWidth="1"/>
    <col min="2" max="2" width="6.5" style="135" customWidth="1"/>
    <col min="3" max="3" width="13.33203125" style="135" bestFit="1" customWidth="1"/>
    <col min="4" max="4" width="18" style="135" customWidth="1"/>
    <col min="5" max="5" width="4.6640625" style="135" customWidth="1"/>
    <col min="6" max="6" width="5.5" style="135" customWidth="1"/>
    <col min="7" max="8" width="9" style="135" customWidth="1"/>
    <col min="9" max="16384" width="9" style="6"/>
  </cols>
  <sheetData>
    <row r="1" spans="2:7" x14ac:dyDescent="0.2">
      <c r="B1" s="572" t="s">
        <v>1928</v>
      </c>
      <c r="C1" s="576"/>
      <c r="D1" s="576"/>
      <c r="E1" s="576"/>
      <c r="F1" s="576"/>
      <c r="G1" s="576"/>
    </row>
    <row r="2" spans="2:7" ht="17" thickBot="1" x14ac:dyDescent="0.25">
      <c r="B2" s="576"/>
      <c r="C2" s="576"/>
      <c r="D2" s="576"/>
      <c r="E2" s="576"/>
      <c r="F2" s="576"/>
      <c r="G2" s="576"/>
    </row>
    <row r="3" spans="2:7" x14ac:dyDescent="0.2">
      <c r="B3" s="1893"/>
      <c r="C3" s="1894"/>
      <c r="D3" s="1894"/>
      <c r="E3" s="1894"/>
      <c r="F3" s="1894"/>
      <c r="G3" s="1895"/>
    </row>
    <row r="4" spans="2:7" x14ac:dyDescent="0.2">
      <c r="B4" s="299">
        <f>'1B. PATRIMONIO'!B3-0.01</f>
        <v>-1.1900000000000002</v>
      </c>
      <c r="C4" s="576" t="s">
        <v>1929</v>
      </c>
      <c r="D4" s="576"/>
      <c r="E4" s="576"/>
      <c r="F4" s="576"/>
      <c r="G4" s="1896"/>
    </row>
    <row r="5" spans="2:7" x14ac:dyDescent="0.2">
      <c r="B5" s="1897">
        <v>1</v>
      </c>
      <c r="C5" s="576" t="s">
        <v>519</v>
      </c>
      <c r="D5" s="576"/>
      <c r="E5" s="576"/>
      <c r="F5" s="1898"/>
      <c r="G5" s="1899"/>
    </row>
    <row r="6" spans="2:7" x14ac:dyDescent="0.2">
      <c r="B6" s="1897">
        <v>2</v>
      </c>
      <c r="C6" s="576" t="s">
        <v>531</v>
      </c>
      <c r="D6" s="576"/>
      <c r="E6" s="576"/>
      <c r="F6" s="1859"/>
      <c r="G6" s="1899"/>
    </row>
    <row r="7" spans="2:7" ht="17" thickBot="1" x14ac:dyDescent="0.25">
      <c r="B7" s="1900"/>
      <c r="C7" s="1901"/>
      <c r="D7" s="1901"/>
      <c r="E7" s="1901"/>
      <c r="F7" s="1901"/>
      <c r="G7" s="1902"/>
    </row>
    <row r="8" spans="2:7" ht="17" thickBot="1" x14ac:dyDescent="0.25">
      <c r="B8" s="576"/>
      <c r="C8" s="576"/>
      <c r="D8" s="576"/>
      <c r="E8" s="576"/>
      <c r="F8" s="576"/>
      <c r="G8" s="576"/>
    </row>
    <row r="9" spans="2:7" x14ac:dyDescent="0.2">
      <c r="B9" s="1893"/>
      <c r="C9" s="1894"/>
      <c r="D9" s="1894"/>
      <c r="E9" s="1894"/>
      <c r="F9" s="1894"/>
      <c r="G9" s="1895"/>
    </row>
    <row r="10" spans="2:7" x14ac:dyDescent="0.2">
      <c r="B10" s="299">
        <f>B4-0.01</f>
        <v>-1.2000000000000002</v>
      </c>
      <c r="C10" s="576" t="s">
        <v>1930</v>
      </c>
      <c r="D10" s="576"/>
      <c r="E10" s="576"/>
      <c r="F10" s="576"/>
      <c r="G10" s="1896"/>
    </row>
    <row r="11" spans="2:7" x14ac:dyDescent="0.2">
      <c r="B11" s="1897">
        <v>1</v>
      </c>
      <c r="C11" s="576" t="s">
        <v>1931</v>
      </c>
      <c r="D11" s="576"/>
      <c r="E11" s="576"/>
      <c r="F11" s="1898"/>
      <c r="G11" s="1899"/>
    </row>
    <row r="12" spans="2:7" x14ac:dyDescent="0.2">
      <c r="B12" s="1897">
        <v>2</v>
      </c>
      <c r="C12" s="576" t="s">
        <v>1932</v>
      </c>
      <c r="D12" s="576"/>
      <c r="E12" s="576"/>
      <c r="F12" s="1859"/>
      <c r="G12" s="1899"/>
    </row>
    <row r="13" spans="2:7" x14ac:dyDescent="0.2">
      <c r="B13" s="1897">
        <v>3</v>
      </c>
      <c r="C13" s="576" t="s">
        <v>1933</v>
      </c>
      <c r="D13" s="576"/>
      <c r="E13" s="576"/>
      <c r="F13" s="576"/>
      <c r="G13" s="1899"/>
    </row>
    <row r="14" spans="2:7" ht="17" thickBot="1" x14ac:dyDescent="0.25">
      <c r="B14" s="1900"/>
      <c r="C14" s="1901"/>
      <c r="D14" s="1901"/>
      <c r="E14" s="1901"/>
      <c r="F14" s="1901"/>
      <c r="G14" s="1902"/>
    </row>
    <row r="15" spans="2:7" ht="17" thickBot="1" x14ac:dyDescent="0.25">
      <c r="B15" s="576"/>
      <c r="C15" s="576"/>
      <c r="D15" s="576"/>
      <c r="E15" s="576"/>
      <c r="F15" s="576"/>
      <c r="G15" s="576"/>
    </row>
    <row r="16" spans="2:7" x14ac:dyDescent="0.2">
      <c r="B16" s="1893"/>
      <c r="C16" s="1894"/>
      <c r="D16" s="1894"/>
      <c r="E16" s="1894"/>
      <c r="F16" s="1894"/>
      <c r="G16" s="1895"/>
    </row>
    <row r="17" spans="2:7" x14ac:dyDescent="0.2">
      <c r="B17" s="299">
        <f>B10-0.01</f>
        <v>-1.2100000000000002</v>
      </c>
      <c r="C17" s="576" t="s">
        <v>1934</v>
      </c>
      <c r="D17" s="576"/>
      <c r="E17" s="576"/>
      <c r="F17" s="576"/>
      <c r="G17" s="1896"/>
    </row>
    <row r="18" spans="2:7" ht="17" thickBot="1" x14ac:dyDescent="0.25">
      <c r="B18" s="1897"/>
      <c r="C18" s="576"/>
      <c r="D18" s="576"/>
      <c r="E18" s="576" t="s">
        <v>1935</v>
      </c>
      <c r="F18" s="576"/>
      <c r="G18" s="1896"/>
    </row>
    <row r="19" spans="2:7" ht="17" thickBot="1" x14ac:dyDescent="0.25">
      <c r="B19" s="1897"/>
      <c r="C19" s="576" t="s">
        <v>1936</v>
      </c>
      <c r="D19" s="576"/>
      <c r="E19" s="2614"/>
      <c r="F19" s="2615"/>
      <c r="G19" s="2616"/>
    </row>
    <row r="20" spans="2:7" ht="17" thickBot="1" x14ac:dyDescent="0.25">
      <c r="B20" s="1897"/>
      <c r="C20" s="576" t="s">
        <v>1937</v>
      </c>
      <c r="D20" s="576"/>
      <c r="E20" s="2614"/>
      <c r="F20" s="2615"/>
      <c r="G20" s="2616"/>
    </row>
    <row r="21" spans="2:7" ht="17" thickBot="1" x14ac:dyDescent="0.25">
      <c r="B21" s="1897"/>
      <c r="C21" s="576" t="s">
        <v>1938</v>
      </c>
      <c r="D21" s="576"/>
      <c r="E21" s="2614"/>
      <c r="F21" s="2615"/>
      <c r="G21" s="2616"/>
    </row>
    <row r="22" spans="2:7" ht="17" thickBot="1" x14ac:dyDescent="0.25">
      <c r="B22" s="1897"/>
      <c r="C22" s="576" t="s">
        <v>1939</v>
      </c>
      <c r="D22" s="576"/>
      <c r="E22" s="2614"/>
      <c r="F22" s="2615"/>
      <c r="G22" s="2616"/>
    </row>
    <row r="23" spans="2:7" ht="17" thickBot="1" x14ac:dyDescent="0.25">
      <c r="B23" s="1897"/>
      <c r="C23" s="576" t="s">
        <v>1515</v>
      </c>
      <c r="D23" s="576"/>
      <c r="E23" s="2614"/>
      <c r="F23" s="2615"/>
      <c r="G23" s="2616"/>
    </row>
    <row r="24" spans="2:7" ht="17" thickBot="1" x14ac:dyDescent="0.25">
      <c r="B24" s="1900"/>
      <c r="C24" s="1901"/>
      <c r="D24" s="1901"/>
      <c r="E24" s="1901"/>
      <c r="F24" s="1901"/>
      <c r="G24" s="1902"/>
    </row>
    <row r="25" spans="2:7" ht="17" thickBot="1" x14ac:dyDescent="0.25">
      <c r="B25" s="576"/>
      <c r="C25" s="576"/>
      <c r="D25" s="576"/>
      <c r="E25" s="576"/>
      <c r="F25" s="576"/>
      <c r="G25" s="576"/>
    </row>
    <row r="26" spans="2:7" x14ac:dyDescent="0.2">
      <c r="B26" s="1893"/>
      <c r="C26" s="1894"/>
      <c r="D26" s="1894"/>
      <c r="E26" s="1894"/>
      <c r="F26" s="1894"/>
      <c r="G26" s="1895"/>
    </row>
    <row r="27" spans="2:7" x14ac:dyDescent="0.2">
      <c r="B27" s="299"/>
      <c r="C27" s="576"/>
      <c r="D27" s="576"/>
      <c r="E27" s="576"/>
      <c r="F27" s="576"/>
      <c r="G27" s="1896"/>
    </row>
    <row r="28" spans="2:7" x14ac:dyDescent="0.2">
      <c r="B28" s="1897"/>
      <c r="C28" s="576"/>
      <c r="D28" s="576"/>
      <c r="E28" s="576"/>
      <c r="F28" s="1898"/>
      <c r="G28" s="1899"/>
    </row>
    <row r="29" spans="2:7" x14ac:dyDescent="0.2">
      <c r="B29" s="1897"/>
      <c r="C29" s="576"/>
      <c r="D29" s="576"/>
      <c r="E29" s="576"/>
      <c r="F29" s="1859"/>
      <c r="G29" s="1899"/>
    </row>
    <row r="30" spans="2:7" x14ac:dyDescent="0.2">
      <c r="B30" s="1897"/>
      <c r="C30" s="576"/>
      <c r="D30" s="576"/>
      <c r="E30" s="576"/>
      <c r="F30" s="576"/>
      <c r="G30" s="1896"/>
    </row>
    <row r="31" spans="2:7" x14ac:dyDescent="0.2">
      <c r="B31" s="1897"/>
      <c r="C31" s="576"/>
      <c r="D31" s="576"/>
      <c r="E31" s="576"/>
      <c r="F31" s="576"/>
      <c r="G31" s="1896"/>
    </row>
    <row r="32" spans="2:7" x14ac:dyDescent="0.2">
      <c r="B32" s="1897"/>
      <c r="C32" s="576"/>
      <c r="D32" s="576"/>
      <c r="E32" s="576"/>
      <c r="F32" s="576"/>
      <c r="G32" s="1896"/>
    </row>
    <row r="33" spans="2:7" ht="17" thickBot="1" x14ac:dyDescent="0.25">
      <c r="B33" s="1900"/>
      <c r="C33" s="1901"/>
      <c r="D33" s="1901"/>
      <c r="E33" s="1901"/>
      <c r="F33" s="1901"/>
      <c r="G33" s="1902"/>
    </row>
  </sheetData>
  <mergeCells count="5">
    <mergeCell ref="E19:G19"/>
    <mergeCell ref="E20:G20"/>
    <mergeCell ref="E21:G21"/>
    <mergeCell ref="E22:G22"/>
    <mergeCell ref="E23:G23"/>
  </mergeCells>
  <pageMargins left="0.25" right="0.25" top="0.75" bottom="0.75" header="0.3" footer="0.3"/>
  <pageSetup orientation="portrait" horizontalDpi="4294967292" verticalDpi="4294967292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</sheetPr>
  <dimension ref="B1:G44"/>
  <sheetViews>
    <sheetView zoomScale="110" zoomScaleSheetLayoutView="110" workbookViewId="0">
      <selection activeCell="B33" sqref="B33:G44"/>
    </sheetView>
  </sheetViews>
  <sheetFormatPr baseColWidth="10" defaultColWidth="9" defaultRowHeight="16" x14ac:dyDescent="0.2"/>
  <cols>
    <col min="1" max="1" width="11" style="6" customWidth="1"/>
    <col min="2" max="2" width="5.1640625" style="135" customWidth="1"/>
    <col min="3" max="3" width="13.33203125" style="135" bestFit="1" customWidth="1"/>
    <col min="4" max="4" width="18" style="135" customWidth="1"/>
    <col min="5" max="5" width="4.6640625" style="135" customWidth="1"/>
    <col min="6" max="6" width="4.33203125" style="135" customWidth="1"/>
    <col min="7" max="7" width="9" style="135" customWidth="1"/>
    <col min="8" max="16384" width="9" style="6"/>
  </cols>
  <sheetData>
    <row r="1" spans="2:7" s="92" customFormat="1" ht="14" x14ac:dyDescent="0.2">
      <c r="B1" s="572" t="s">
        <v>1940</v>
      </c>
      <c r="C1" s="576"/>
      <c r="D1" s="576"/>
      <c r="E1" s="576"/>
      <c r="F1" s="576"/>
      <c r="G1" s="576"/>
    </row>
    <row r="2" spans="2:7" ht="7.5" customHeight="1" thickBot="1" x14ac:dyDescent="0.25">
      <c r="B2" s="576"/>
      <c r="C2" s="576"/>
      <c r="D2" s="576"/>
      <c r="E2" s="576"/>
      <c r="F2" s="576"/>
      <c r="G2" s="576"/>
    </row>
    <row r="3" spans="2:7" x14ac:dyDescent="0.2">
      <c r="B3" s="1893"/>
      <c r="C3" s="1894"/>
      <c r="D3" s="1894"/>
      <c r="E3" s="1894"/>
      <c r="F3" s="1894"/>
      <c r="G3" s="1895"/>
    </row>
    <row r="4" spans="2:7" ht="17" thickBot="1" x14ac:dyDescent="0.25">
      <c r="B4" s="299">
        <f>'Sección 13 B'!B27-0.01</f>
        <v>-0.01</v>
      </c>
      <c r="C4" s="576" t="s">
        <v>1941</v>
      </c>
      <c r="D4" s="576"/>
      <c r="E4" s="576"/>
      <c r="F4" s="576"/>
      <c r="G4" s="1896"/>
    </row>
    <row r="5" spans="2:7" ht="17" thickBot="1" x14ac:dyDescent="0.25">
      <c r="B5" s="1897">
        <v>1</v>
      </c>
      <c r="C5" s="576" t="s">
        <v>519</v>
      </c>
      <c r="D5" s="576"/>
      <c r="E5" s="1903"/>
      <c r="F5" s="576"/>
      <c r="G5" s="1899"/>
    </row>
    <row r="6" spans="2:7" ht="17" thickBot="1" x14ac:dyDescent="0.25">
      <c r="B6" s="1897">
        <v>2</v>
      </c>
      <c r="C6" s="576" t="s">
        <v>531</v>
      </c>
      <c r="D6" s="576"/>
      <c r="E6" s="1903"/>
      <c r="F6" s="576"/>
      <c r="G6" s="1899"/>
    </row>
    <row r="7" spans="2:7" ht="17" thickBot="1" x14ac:dyDescent="0.25">
      <c r="B7" s="1900"/>
      <c r="C7" s="1901"/>
      <c r="D7" s="1901"/>
      <c r="E7" s="1901"/>
      <c r="F7" s="1901"/>
      <c r="G7" s="1902"/>
    </row>
    <row r="8" spans="2:7" ht="9" customHeight="1" thickBot="1" x14ac:dyDescent="0.25">
      <c r="B8" s="576"/>
      <c r="C8" s="576"/>
      <c r="D8" s="576"/>
      <c r="E8" s="576"/>
      <c r="F8" s="576"/>
      <c r="G8" s="576"/>
    </row>
    <row r="9" spans="2:7" x14ac:dyDescent="0.2">
      <c r="B9" s="1893"/>
      <c r="C9" s="1894"/>
      <c r="D9" s="1894"/>
      <c r="E9" s="1894"/>
      <c r="F9" s="1894"/>
      <c r="G9" s="1895"/>
    </row>
    <row r="10" spans="2:7" x14ac:dyDescent="0.2">
      <c r="B10" s="299">
        <f>B4-0.01</f>
        <v>-0.02</v>
      </c>
      <c r="C10" s="576" t="s">
        <v>1942</v>
      </c>
      <c r="D10" s="576"/>
      <c r="E10" s="576"/>
      <c r="F10" s="576"/>
      <c r="G10" s="1896"/>
    </row>
    <row r="11" spans="2:7" x14ac:dyDescent="0.2">
      <c r="B11" s="1897"/>
      <c r="C11" s="1313" t="s">
        <v>1943</v>
      </c>
      <c r="D11" s="1313"/>
      <c r="E11" s="1313"/>
      <c r="F11" s="1313"/>
      <c r="G11" s="1904"/>
    </row>
    <row r="12" spans="2:7" x14ac:dyDescent="0.2">
      <c r="B12" s="1897"/>
      <c r="C12" s="1183"/>
      <c r="D12" s="1183"/>
      <c r="E12" s="1183"/>
      <c r="F12" s="1183"/>
      <c r="G12" s="1905"/>
    </row>
    <row r="13" spans="2:7" x14ac:dyDescent="0.2">
      <c r="B13" s="1897"/>
      <c r="C13" s="1183"/>
      <c r="D13" s="1183"/>
      <c r="E13" s="1183"/>
      <c r="F13" s="1183"/>
      <c r="G13" s="1905"/>
    </row>
    <row r="14" spans="2:7" ht="17" thickBot="1" x14ac:dyDescent="0.25">
      <c r="B14" s="1900"/>
      <c r="C14" s="1901"/>
      <c r="D14" s="1901"/>
      <c r="E14" s="1901"/>
      <c r="F14" s="1901"/>
      <c r="G14" s="1902"/>
    </row>
    <row r="15" spans="2:7" ht="9" customHeight="1" thickBot="1" x14ac:dyDescent="0.25">
      <c r="B15" s="576"/>
      <c r="C15" s="576"/>
      <c r="D15" s="576"/>
      <c r="E15" s="576"/>
      <c r="F15" s="576"/>
      <c r="G15" s="576"/>
    </row>
    <row r="16" spans="2:7" x14ac:dyDescent="0.2">
      <c r="B16" s="1893"/>
      <c r="C16" s="1894"/>
      <c r="D16" s="1894"/>
      <c r="E16" s="1894"/>
      <c r="F16" s="1894"/>
      <c r="G16" s="1895"/>
    </row>
    <row r="17" spans="2:7" ht="17" thickBot="1" x14ac:dyDescent="0.25">
      <c r="B17" s="299">
        <f>B10-0.01</f>
        <v>-0.03</v>
      </c>
      <c r="C17" s="576" t="s">
        <v>1944</v>
      </c>
      <c r="D17" s="576"/>
      <c r="E17" s="576"/>
      <c r="F17" s="576"/>
      <c r="G17" s="1896"/>
    </row>
    <row r="18" spans="2:7" ht="17" thickBot="1" x14ac:dyDescent="0.25">
      <c r="B18" s="1897">
        <v>1</v>
      </c>
      <c r="C18" s="576" t="s">
        <v>519</v>
      </c>
      <c r="D18" s="576"/>
      <c r="E18" s="1903"/>
      <c r="F18" s="576"/>
      <c r="G18" s="1899"/>
    </row>
    <row r="19" spans="2:7" ht="17" thickBot="1" x14ac:dyDescent="0.25">
      <c r="B19" s="1897">
        <v>2</v>
      </c>
      <c r="C19" s="576" t="s">
        <v>531</v>
      </c>
      <c r="D19" s="576"/>
      <c r="E19" s="1903"/>
      <c r="F19" s="576"/>
      <c r="G19" s="1899"/>
    </row>
    <row r="20" spans="2:7" ht="17" thickBot="1" x14ac:dyDescent="0.25">
      <c r="B20" s="1900"/>
      <c r="C20" s="1901"/>
      <c r="D20" s="1901"/>
      <c r="E20" s="1901"/>
      <c r="F20" s="1901"/>
      <c r="G20" s="1902"/>
    </row>
    <row r="21" spans="2:7" ht="9" customHeight="1" thickBot="1" x14ac:dyDescent="0.25">
      <c r="B21" s="576"/>
      <c r="C21" s="576"/>
      <c r="D21" s="576"/>
      <c r="E21" s="576"/>
      <c r="F21" s="576"/>
      <c r="G21" s="576"/>
    </row>
    <row r="22" spans="2:7" x14ac:dyDescent="0.2">
      <c r="B22" s="1893"/>
      <c r="C22" s="1894"/>
      <c r="D22" s="1894"/>
      <c r="E22" s="1894"/>
      <c r="F22" s="1894"/>
      <c r="G22" s="1895"/>
    </row>
    <row r="23" spans="2:7" ht="17" thickBot="1" x14ac:dyDescent="0.25">
      <c r="B23" s="299">
        <f>B17-0.01</f>
        <v>-0.04</v>
      </c>
      <c r="C23" s="576" t="s">
        <v>1945</v>
      </c>
      <c r="D23" s="576"/>
      <c r="E23" s="576"/>
      <c r="F23" s="576"/>
      <c r="G23" s="1896"/>
    </row>
    <row r="24" spans="2:7" ht="17" thickBot="1" x14ac:dyDescent="0.25">
      <c r="B24" s="1897"/>
      <c r="C24" s="576"/>
      <c r="D24" s="576"/>
      <c r="E24" s="2614"/>
      <c r="F24" s="2615"/>
      <c r="G24" s="2616"/>
    </row>
    <row r="25" spans="2:7" ht="17" thickBot="1" x14ac:dyDescent="0.25">
      <c r="B25" s="1900"/>
      <c r="C25" s="1901"/>
      <c r="D25" s="1901"/>
      <c r="E25" s="1901"/>
      <c r="F25" s="1901"/>
      <c r="G25" s="1906"/>
    </row>
    <row r="26" spans="2:7" ht="9" customHeight="1" thickBot="1" x14ac:dyDescent="0.25">
      <c r="B26" s="576"/>
      <c r="C26" s="576"/>
      <c r="D26" s="576"/>
      <c r="E26" s="576"/>
      <c r="F26" s="576"/>
      <c r="G26" s="576"/>
    </row>
    <row r="27" spans="2:7" x14ac:dyDescent="0.2">
      <c r="B27" s="1893"/>
      <c r="C27" s="1894"/>
      <c r="D27" s="1894"/>
      <c r="E27" s="1894"/>
      <c r="F27" s="1894"/>
      <c r="G27" s="1895"/>
    </row>
    <row r="28" spans="2:7" ht="17" thickBot="1" x14ac:dyDescent="0.25">
      <c r="B28" s="299">
        <f>B23-0.01</f>
        <v>-0.05</v>
      </c>
      <c r="C28" s="576" t="s">
        <v>1946</v>
      </c>
      <c r="D28" s="576"/>
      <c r="E28" s="576"/>
      <c r="F28" s="576"/>
      <c r="G28" s="1896"/>
    </row>
    <row r="29" spans="2:7" ht="17" thickBot="1" x14ac:dyDescent="0.25">
      <c r="B29" s="1897">
        <v>1</v>
      </c>
      <c r="C29" s="576" t="s">
        <v>519</v>
      </c>
      <c r="D29" s="576"/>
      <c r="E29" s="1903"/>
      <c r="F29" s="576"/>
      <c r="G29" s="1899"/>
    </row>
    <row r="30" spans="2:7" ht="17" thickBot="1" x14ac:dyDescent="0.25">
      <c r="B30" s="1897">
        <v>2</v>
      </c>
      <c r="C30" s="576" t="s">
        <v>531</v>
      </c>
      <c r="D30" s="576"/>
      <c r="E30" s="1903"/>
      <c r="F30" s="576"/>
      <c r="G30" s="1899"/>
    </row>
    <row r="31" spans="2:7" ht="17" thickBot="1" x14ac:dyDescent="0.25">
      <c r="B31" s="1900"/>
      <c r="C31" s="1901"/>
      <c r="D31" s="1901"/>
      <c r="E31" s="1901"/>
      <c r="F31" s="1901"/>
      <c r="G31" s="1902"/>
    </row>
    <row r="32" spans="2:7" ht="9" customHeight="1" thickBot="1" x14ac:dyDescent="0.25">
      <c r="B32" s="576"/>
      <c r="C32" s="576"/>
      <c r="D32" s="576"/>
      <c r="E32" s="576"/>
      <c r="F32" s="576"/>
      <c r="G32" s="576"/>
    </row>
    <row r="33" spans="2:7" x14ac:dyDescent="0.2">
      <c r="B33" s="1893"/>
      <c r="C33" s="1894"/>
      <c r="D33" s="1894"/>
      <c r="E33" s="1894"/>
      <c r="F33" s="1894"/>
      <c r="G33" s="1895"/>
    </row>
    <row r="34" spans="2:7" ht="17" thickBot="1" x14ac:dyDescent="0.25">
      <c r="B34" s="365">
        <f>B28+1</f>
        <v>0.95</v>
      </c>
      <c r="C34" s="576" t="s">
        <v>1947</v>
      </c>
      <c r="D34" s="576"/>
      <c r="E34" s="576"/>
      <c r="F34" s="576"/>
      <c r="G34" s="1896"/>
    </row>
    <row r="35" spans="2:7" ht="17" thickBot="1" x14ac:dyDescent="0.25">
      <c r="B35" s="1897">
        <v>1</v>
      </c>
      <c r="C35" s="576" t="s">
        <v>519</v>
      </c>
      <c r="D35" s="576"/>
      <c r="E35" s="1903"/>
      <c r="F35" s="576"/>
      <c r="G35" s="1899"/>
    </row>
    <row r="36" spans="2:7" ht="17" thickBot="1" x14ac:dyDescent="0.25">
      <c r="B36" s="1897">
        <v>2</v>
      </c>
      <c r="C36" s="576" t="s">
        <v>531</v>
      </c>
      <c r="D36" s="576"/>
      <c r="E36" s="1903"/>
      <c r="F36" s="576"/>
      <c r="G36" s="1899"/>
    </row>
    <row r="37" spans="2:7" ht="17" thickBot="1" x14ac:dyDescent="0.25">
      <c r="B37" s="1900"/>
      <c r="C37" s="1901"/>
      <c r="D37" s="1901"/>
      <c r="E37" s="1901"/>
      <c r="F37" s="1901"/>
      <c r="G37" s="1902"/>
    </row>
    <row r="38" spans="2:7" ht="10.5" customHeight="1" thickBot="1" x14ac:dyDescent="0.25">
      <c r="B38" s="576"/>
      <c r="C38" s="576"/>
      <c r="D38" s="576"/>
      <c r="E38" s="576"/>
      <c r="F38" s="576"/>
      <c r="G38" s="576"/>
    </row>
    <row r="39" spans="2:7" x14ac:dyDescent="0.2">
      <c r="B39" s="1893"/>
      <c r="C39" s="1894"/>
      <c r="D39" s="1894"/>
      <c r="E39" s="1894"/>
      <c r="F39" s="1894"/>
      <c r="G39" s="1895"/>
    </row>
    <row r="40" spans="2:7" x14ac:dyDescent="0.2">
      <c r="B40" s="365">
        <f>B34+1</f>
        <v>1.95</v>
      </c>
      <c r="C40" s="576" t="s">
        <v>1948</v>
      </c>
      <c r="D40" s="576"/>
      <c r="E40" s="576"/>
      <c r="F40" s="576"/>
      <c r="G40" s="1896"/>
    </row>
    <row r="41" spans="2:7" x14ac:dyDescent="0.2">
      <c r="B41" s="1897"/>
      <c r="C41" s="1313" t="s">
        <v>1943</v>
      </c>
      <c r="D41" s="1313"/>
      <c r="E41" s="1313"/>
      <c r="F41" s="1313"/>
      <c r="G41" s="1904"/>
    </row>
    <row r="42" spans="2:7" x14ac:dyDescent="0.2">
      <c r="B42" s="1897"/>
      <c r="C42" s="1183"/>
      <c r="D42" s="1183"/>
      <c r="E42" s="1183"/>
      <c r="F42" s="1183"/>
      <c r="G42" s="1905"/>
    </row>
    <row r="43" spans="2:7" x14ac:dyDescent="0.2">
      <c r="B43" s="1897"/>
      <c r="C43" s="1183"/>
      <c r="D43" s="1183"/>
      <c r="E43" s="1183"/>
      <c r="F43" s="1183"/>
      <c r="G43" s="1905"/>
    </row>
    <row r="44" spans="2:7" ht="17" thickBot="1" x14ac:dyDescent="0.25">
      <c r="B44" s="1900"/>
      <c r="C44" s="1901"/>
      <c r="D44" s="1901"/>
      <c r="E44" s="1901"/>
      <c r="F44" s="1901"/>
      <c r="G44" s="1902"/>
    </row>
  </sheetData>
  <mergeCells count="1">
    <mergeCell ref="E24:G24"/>
  </mergeCells>
  <pageMargins left="0.25" right="0.25" top="0.75" bottom="0.75" header="0.3" footer="0.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3" tint="0.59999389629810485"/>
  </sheetPr>
  <dimension ref="A1"/>
  <sheetViews>
    <sheetView workbookViewId="0">
      <selection sqref="A1:IV65536"/>
    </sheetView>
  </sheetViews>
  <sheetFormatPr baseColWidth="10" defaultColWidth="9" defaultRowHeight="16" x14ac:dyDescent="0.2"/>
  <cols>
    <col min="1" max="16384" width="9" style="2"/>
  </cols>
  <sheetData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6" tint="-0.249977111117893"/>
  </sheetPr>
  <dimension ref="A1"/>
  <sheetViews>
    <sheetView workbookViewId="0">
      <selection activeCell="H29" sqref="H29"/>
    </sheetView>
  </sheetViews>
  <sheetFormatPr baseColWidth="10" defaultColWidth="9" defaultRowHeight="16" x14ac:dyDescent="0.2"/>
  <sheetData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"/>
  <sheetViews>
    <sheetView topLeftCell="BC1" workbookViewId="0">
      <selection sqref="A1:IV65536"/>
    </sheetView>
  </sheetViews>
  <sheetFormatPr baseColWidth="10" defaultColWidth="9" defaultRowHeight="16" x14ac:dyDescent="0.2"/>
  <cols>
    <col min="1" max="16384" width="9" style="2"/>
  </cols>
  <sheetData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21C3B-A707-4F49-B14F-AD4EE1951004}">
  <sheetPr>
    <tabColor theme="0" tint="-0.14999847407452621"/>
  </sheetPr>
  <dimension ref="B1:AX37"/>
  <sheetViews>
    <sheetView showGridLines="0" zoomScale="125" zoomScaleNormal="125" zoomScaleSheetLayoutView="100" zoomScalePageLayoutView="125" workbookViewId="0">
      <selection activeCell="K51" sqref="K51"/>
    </sheetView>
  </sheetViews>
  <sheetFormatPr baseColWidth="10" defaultColWidth="9" defaultRowHeight="13" customHeight="1" x14ac:dyDescent="0.2"/>
  <cols>
    <col min="1" max="1" width="0.5" style="908" customWidth="1"/>
    <col min="2" max="2" width="3.1640625" style="908" customWidth="1"/>
    <col min="3" max="3" width="2.6640625" style="908" customWidth="1"/>
    <col min="4" max="4" width="7.83203125" style="908" customWidth="1"/>
    <col min="5" max="5" width="2.33203125" style="908" bestFit="1" customWidth="1"/>
    <col min="6" max="6" width="5.1640625" style="908" customWidth="1"/>
    <col min="7" max="7" width="2.6640625" style="908" customWidth="1"/>
    <col min="8" max="8" width="5.5" style="908" customWidth="1"/>
    <col min="9" max="9" width="2.33203125" style="908" bestFit="1" customWidth="1"/>
    <col min="10" max="10" width="2.33203125" style="908" customWidth="1"/>
    <col min="11" max="11" width="2.83203125" style="908" customWidth="1"/>
    <col min="12" max="12" width="8.1640625" style="908" customWidth="1"/>
    <col min="13" max="13" width="2.33203125" style="908" bestFit="1" customWidth="1"/>
    <col min="14" max="14" width="5.1640625" style="908" customWidth="1"/>
    <col min="15" max="15" width="3" style="908" customWidth="1"/>
    <col min="16" max="16" width="16.1640625" style="908" customWidth="1"/>
    <col min="17" max="17" width="2.5" style="908" customWidth="1"/>
    <col min="18" max="18" width="3.6640625" style="908" customWidth="1"/>
    <col min="19" max="19" width="2.33203125" style="908" bestFit="1" customWidth="1"/>
    <col min="20" max="20" width="6.6640625" style="908" customWidth="1"/>
    <col min="21" max="21" width="3.1640625" style="908" customWidth="1"/>
    <col min="22" max="22" width="2.33203125" style="908" customWidth="1"/>
    <col min="23" max="23" width="6" style="908" customWidth="1"/>
    <col min="24" max="24" width="6.5" style="908" customWidth="1"/>
    <col min="25" max="25" width="7" style="908" customWidth="1"/>
    <col min="26" max="26" width="5" style="908" customWidth="1"/>
    <col min="27" max="27" width="4.6640625" style="908" customWidth="1"/>
    <col min="28" max="28" width="7.5" style="908" customWidth="1"/>
    <col min="29" max="29" width="4.6640625" style="908" customWidth="1"/>
    <col min="30" max="34" width="7.5" style="908" customWidth="1"/>
    <col min="35" max="35" width="3.1640625" style="908" customWidth="1"/>
    <col min="36" max="36" width="17.83203125" style="908" customWidth="1"/>
    <col min="37" max="37" width="14.1640625" style="908" customWidth="1"/>
    <col min="38" max="38" width="3.1640625" style="908" customWidth="1"/>
    <col min="39" max="50" width="11.1640625" style="686" customWidth="1"/>
    <col min="51" max="16384" width="9" style="908"/>
  </cols>
  <sheetData>
    <row r="1" spans="2:38" ht="13" customHeight="1" x14ac:dyDescent="0.2">
      <c r="C1" s="1120" t="s">
        <v>1949</v>
      </c>
    </row>
    <row r="2" spans="2:38" ht="13" customHeight="1" x14ac:dyDescent="0.2">
      <c r="C2" s="1044"/>
      <c r="P2" s="1363"/>
      <c r="V2" s="1160"/>
    </row>
    <row r="3" spans="2:38" ht="13" customHeight="1" x14ac:dyDescent="0.2">
      <c r="C3" s="1452" t="s">
        <v>1950</v>
      </c>
    </row>
    <row r="4" spans="2:38" s="1045" customFormat="1" ht="13" customHeight="1" x14ac:dyDescent="0.2">
      <c r="B4" s="2026" t="s">
        <v>1319</v>
      </c>
      <c r="C4" s="2266">
        <f>-(9.01)</f>
        <v>-9.01</v>
      </c>
      <c r="D4" s="2267"/>
      <c r="E4" s="1107"/>
      <c r="F4" s="1109"/>
      <c r="G4" s="2266">
        <f>C4-(0.01)</f>
        <v>-9.02</v>
      </c>
      <c r="H4" s="2267"/>
      <c r="I4" s="1107"/>
      <c r="J4" s="1108"/>
      <c r="K4" s="2266">
        <f>G4-(0.01)</f>
        <v>-9.0299999999999994</v>
      </c>
      <c r="L4" s="2267"/>
      <c r="M4" s="1107"/>
      <c r="N4" s="1108"/>
      <c r="O4" s="2266">
        <f>K4-(0.01)</f>
        <v>-9.0399999999999991</v>
      </c>
      <c r="P4" s="2267"/>
      <c r="Q4" s="2266">
        <f>O4-(0.01)</f>
        <v>-9.0499999999999989</v>
      </c>
      <c r="R4" s="2267"/>
      <c r="S4" s="1107"/>
      <c r="T4" s="1108"/>
      <c r="U4" s="2026" t="s">
        <v>1319</v>
      </c>
      <c r="V4" s="2266">
        <f>Q4-(0.01)</f>
        <v>-9.0599999999999987</v>
      </c>
      <c r="W4" s="2267"/>
      <c r="X4" s="2267"/>
      <c r="Y4" s="1157"/>
      <c r="Z4" s="1157"/>
      <c r="AA4" s="1157"/>
      <c r="AB4" s="1157"/>
      <c r="AC4" s="1157"/>
      <c r="AD4" s="1157"/>
      <c r="AE4" s="1157"/>
      <c r="AF4" s="2266">
        <f>V4-0.01</f>
        <v>-9.0699999999999985</v>
      </c>
      <c r="AG4" s="2267"/>
      <c r="AH4" s="1109"/>
      <c r="AI4" s="2267">
        <f>AF4-(0.01)</f>
        <v>-9.0799999999999983</v>
      </c>
      <c r="AJ4" s="2623"/>
      <c r="AK4" s="1161">
        <f>AI4-(0.01)</f>
        <v>-9.0899999999999981</v>
      </c>
      <c r="AL4" s="2026" t="s">
        <v>1319</v>
      </c>
    </row>
    <row r="5" spans="2:38" ht="13" customHeight="1" x14ac:dyDescent="0.2">
      <c r="B5" s="2027"/>
      <c r="C5" s="2112" t="s">
        <v>1951</v>
      </c>
      <c r="D5" s="2113"/>
      <c r="E5" s="2113"/>
      <c r="F5" s="2116"/>
      <c r="G5" s="2113" t="s">
        <v>1952</v>
      </c>
      <c r="H5" s="2113"/>
      <c r="I5" s="2113"/>
      <c r="J5" s="2116"/>
      <c r="K5" s="2112" t="s">
        <v>1953</v>
      </c>
      <c r="L5" s="2113"/>
      <c r="M5" s="2113"/>
      <c r="N5" s="2116"/>
      <c r="O5" s="2112" t="s">
        <v>1954</v>
      </c>
      <c r="P5" s="2113"/>
      <c r="Q5" s="2112" t="s">
        <v>1955</v>
      </c>
      <c r="R5" s="2113"/>
      <c r="S5" s="2113"/>
      <c r="T5" s="2116"/>
      <c r="U5" s="2027"/>
      <c r="V5" s="2112" t="s">
        <v>1956</v>
      </c>
      <c r="W5" s="2113"/>
      <c r="X5" s="2113"/>
      <c r="Y5" s="2113"/>
      <c r="Z5" s="2113"/>
      <c r="AA5" s="2113"/>
      <c r="AB5" s="2113"/>
      <c r="AC5" s="2113"/>
      <c r="AD5" s="2113"/>
      <c r="AE5" s="2113"/>
      <c r="AF5" s="2112" t="s">
        <v>1957</v>
      </c>
      <c r="AG5" s="2113"/>
      <c r="AH5" s="2116"/>
      <c r="AI5" s="2113" t="s">
        <v>1958</v>
      </c>
      <c r="AJ5" s="2116"/>
      <c r="AK5" s="2115" t="s">
        <v>1794</v>
      </c>
      <c r="AL5" s="2027"/>
    </row>
    <row r="6" spans="2:38" ht="13" customHeight="1" x14ac:dyDescent="0.2">
      <c r="B6" s="2027"/>
      <c r="C6" s="2112"/>
      <c r="D6" s="2113"/>
      <c r="E6" s="2113"/>
      <c r="F6" s="2116"/>
      <c r="G6" s="2113"/>
      <c r="H6" s="2113"/>
      <c r="I6" s="2113"/>
      <c r="J6" s="2116"/>
      <c r="K6" s="2112"/>
      <c r="L6" s="2113"/>
      <c r="M6" s="2113"/>
      <c r="N6" s="2116"/>
      <c r="O6" s="2112"/>
      <c r="P6" s="2113"/>
      <c r="Q6" s="2112"/>
      <c r="R6" s="2113"/>
      <c r="S6" s="2113"/>
      <c r="T6" s="2116"/>
      <c r="U6" s="2027"/>
      <c r="V6" s="2112"/>
      <c r="W6" s="2113"/>
      <c r="X6" s="2113"/>
      <c r="Y6" s="2113"/>
      <c r="Z6" s="2113"/>
      <c r="AA6" s="2113"/>
      <c r="AB6" s="2113"/>
      <c r="AC6" s="2113"/>
      <c r="AD6" s="2113"/>
      <c r="AE6" s="2113"/>
      <c r="AF6" s="2112"/>
      <c r="AG6" s="2113"/>
      <c r="AH6" s="2116"/>
      <c r="AI6" s="2113"/>
      <c r="AJ6" s="2116"/>
      <c r="AK6" s="2115"/>
      <c r="AL6" s="2027"/>
    </row>
    <row r="7" spans="2:38" ht="16.5" customHeight="1" x14ac:dyDescent="0.2">
      <c r="B7" s="2027"/>
      <c r="C7" s="2112"/>
      <c r="D7" s="2113"/>
      <c r="E7" s="2113"/>
      <c r="F7" s="2116"/>
      <c r="G7" s="2113"/>
      <c r="H7" s="2113"/>
      <c r="I7" s="2113"/>
      <c r="J7" s="2116"/>
      <c r="K7" s="2112"/>
      <c r="L7" s="2113"/>
      <c r="M7" s="2113"/>
      <c r="N7" s="2116"/>
      <c r="O7" s="2112"/>
      <c r="P7" s="2113"/>
      <c r="Q7" s="2112"/>
      <c r="R7" s="2113"/>
      <c r="S7" s="2113"/>
      <c r="T7" s="2116"/>
      <c r="U7" s="2027"/>
      <c r="V7" s="940"/>
      <c r="W7" s="908" t="s">
        <v>1959</v>
      </c>
      <c r="AC7" s="1121"/>
      <c r="AD7" s="1121"/>
      <c r="AE7" s="1121"/>
      <c r="AF7" s="2112"/>
      <c r="AG7" s="2113"/>
      <c r="AH7" s="2116"/>
      <c r="AI7" s="2113"/>
      <c r="AJ7" s="2116"/>
      <c r="AK7" s="2115"/>
      <c r="AL7" s="2027"/>
    </row>
    <row r="8" spans="2:38" ht="13" customHeight="1" x14ac:dyDescent="0.2">
      <c r="B8" s="2027"/>
      <c r="C8" s="2624" t="s">
        <v>1960</v>
      </c>
      <c r="D8" s="2625"/>
      <c r="E8" s="2625"/>
      <c r="F8" s="2626"/>
      <c r="G8" s="2113"/>
      <c r="H8" s="2113"/>
      <c r="I8" s="2113"/>
      <c r="J8" s="2116"/>
      <c r="K8" s="2112"/>
      <c r="L8" s="2113"/>
      <c r="M8" s="2113"/>
      <c r="N8" s="2116"/>
      <c r="O8" s="2112"/>
      <c r="P8" s="2113"/>
      <c r="Q8" s="2112"/>
      <c r="R8" s="2113"/>
      <c r="S8" s="2113"/>
      <c r="T8" s="2116"/>
      <c r="U8" s="2027"/>
      <c r="V8" s="1119">
        <v>1</v>
      </c>
      <c r="W8" s="1121" t="s">
        <v>1961</v>
      </c>
      <c r="X8" s="1121"/>
      <c r="Y8" s="1121"/>
      <c r="Z8" s="1121"/>
      <c r="AA8" s="908">
        <v>12</v>
      </c>
      <c r="AB8" s="1121" t="s">
        <v>1962</v>
      </c>
      <c r="AC8" s="1121"/>
      <c r="AD8" s="1121"/>
      <c r="AE8" s="1121"/>
      <c r="AF8" s="923">
        <v>1</v>
      </c>
      <c r="AG8" s="910" t="s">
        <v>597</v>
      </c>
      <c r="AH8" s="924"/>
      <c r="AI8" s="2113"/>
      <c r="AJ8" s="2116"/>
      <c r="AK8" s="1151"/>
      <c r="AL8" s="2027"/>
    </row>
    <row r="9" spans="2:38" ht="13" customHeight="1" x14ac:dyDescent="0.2">
      <c r="B9" s="2027"/>
      <c r="C9" s="2624"/>
      <c r="D9" s="2625"/>
      <c r="E9" s="2625"/>
      <c r="F9" s="2626"/>
      <c r="J9" s="924"/>
      <c r="K9" s="2112"/>
      <c r="L9" s="2113"/>
      <c r="M9" s="2113"/>
      <c r="N9" s="2116"/>
      <c r="O9" s="2112"/>
      <c r="P9" s="2113"/>
      <c r="Q9" s="940"/>
      <c r="T9" s="924"/>
      <c r="U9" s="2027"/>
      <c r="V9" s="1119">
        <v>2</v>
      </c>
      <c r="W9" s="1121" t="s">
        <v>1963</v>
      </c>
      <c r="X9" s="1121"/>
      <c r="Y9" s="1121"/>
      <c r="Z9" s="1121"/>
      <c r="AA9" s="908">
        <v>13</v>
      </c>
      <c r="AB9" s="1121" t="s">
        <v>1964</v>
      </c>
      <c r="AC9" s="1121"/>
      <c r="AD9" s="1121"/>
      <c r="AE9" s="1121"/>
      <c r="AF9" s="923">
        <v>2</v>
      </c>
      <c r="AG9" s="910" t="s">
        <v>599</v>
      </c>
      <c r="AH9" s="924"/>
      <c r="AI9" s="1119">
        <v>1</v>
      </c>
      <c r="AJ9" s="2116" t="s">
        <v>1965</v>
      </c>
      <c r="AK9" s="1151"/>
      <c r="AL9" s="2027"/>
    </row>
    <row r="10" spans="2:38" ht="13" customHeight="1" x14ac:dyDescent="0.2">
      <c r="B10" s="2027"/>
      <c r="C10" s="2624"/>
      <c r="D10" s="2625"/>
      <c r="E10" s="2625"/>
      <c r="F10" s="2626"/>
      <c r="J10" s="924"/>
      <c r="K10" s="940"/>
      <c r="N10" s="924"/>
      <c r="O10" s="2112"/>
      <c r="P10" s="2113"/>
      <c r="Q10" s="940"/>
      <c r="T10" s="924"/>
      <c r="U10" s="2027"/>
      <c r="V10" s="1119">
        <v>3</v>
      </c>
      <c r="W10" s="1121" t="s">
        <v>1966</v>
      </c>
      <c r="X10" s="1121"/>
      <c r="Y10" s="1121"/>
      <c r="Z10" s="1121"/>
      <c r="AA10" s="908">
        <v>14</v>
      </c>
      <c r="AB10" s="1121" t="s">
        <v>1967</v>
      </c>
      <c r="AC10" s="1121"/>
      <c r="AD10" s="1121"/>
      <c r="AE10" s="1121"/>
      <c r="AF10" s="923">
        <v>3</v>
      </c>
      <c r="AG10" s="910" t="s">
        <v>602</v>
      </c>
      <c r="AH10" s="924"/>
      <c r="AJ10" s="2116"/>
      <c r="AK10" s="2371" t="s">
        <v>1762</v>
      </c>
      <c r="AL10" s="2027"/>
    </row>
    <row r="11" spans="2:38" ht="13" customHeight="1" x14ac:dyDescent="0.2">
      <c r="B11" s="2027"/>
      <c r="C11" s="2624"/>
      <c r="D11" s="2625"/>
      <c r="E11" s="2625"/>
      <c r="F11" s="2626"/>
      <c r="J11" s="924"/>
      <c r="K11" s="940"/>
      <c r="N11" s="924"/>
      <c r="O11" s="2112"/>
      <c r="P11" s="2113"/>
      <c r="Q11" s="940"/>
      <c r="T11" s="924"/>
      <c r="U11" s="2027"/>
      <c r="V11" s="1119">
        <v>4</v>
      </c>
      <c r="W11" s="1121" t="s">
        <v>1968</v>
      </c>
      <c r="X11" s="1121"/>
      <c r="Y11" s="1121"/>
      <c r="Z11" s="1121"/>
      <c r="AA11" s="908">
        <v>15</v>
      </c>
      <c r="AB11" s="1121" t="s">
        <v>1969</v>
      </c>
      <c r="AC11" s="1121"/>
      <c r="AD11" s="1121"/>
      <c r="AE11" s="1121"/>
      <c r="AF11" s="923">
        <v>4</v>
      </c>
      <c r="AG11" s="910" t="s">
        <v>605</v>
      </c>
      <c r="AH11" s="924"/>
      <c r="AI11" s="1119">
        <v>2</v>
      </c>
      <c r="AJ11" s="2116" t="s">
        <v>1970</v>
      </c>
      <c r="AK11" s="2371"/>
      <c r="AL11" s="2027"/>
    </row>
    <row r="12" spans="2:38" ht="13" customHeight="1" x14ac:dyDescent="0.2">
      <c r="B12" s="2027"/>
      <c r="C12" s="2624"/>
      <c r="D12" s="2625"/>
      <c r="E12" s="2625"/>
      <c r="F12" s="2626"/>
      <c r="G12" s="1119">
        <v>1</v>
      </c>
      <c r="H12" s="908" t="s">
        <v>81</v>
      </c>
      <c r="J12" s="924"/>
      <c r="K12" s="923">
        <v>1</v>
      </c>
      <c r="L12" s="908" t="s">
        <v>81</v>
      </c>
      <c r="N12" s="924"/>
      <c r="O12" s="1119">
        <v>1</v>
      </c>
      <c r="P12" s="2113" t="s">
        <v>1971</v>
      </c>
      <c r="Q12" s="923">
        <v>1</v>
      </c>
      <c r="R12" s="1121" t="s">
        <v>81</v>
      </c>
      <c r="S12" s="928" t="s">
        <v>84</v>
      </c>
      <c r="T12" s="1123">
        <f>AF4</f>
        <v>-9.0699999999999985</v>
      </c>
      <c r="U12" s="2027"/>
      <c r="V12" s="1119">
        <v>5</v>
      </c>
      <c r="W12" s="1121" t="s">
        <v>1972</v>
      </c>
      <c r="X12" s="1121"/>
      <c r="Y12" s="1121"/>
      <c r="Z12" s="1121"/>
      <c r="AA12" s="908">
        <v>16</v>
      </c>
      <c r="AB12" s="1121" t="s">
        <v>1973</v>
      </c>
      <c r="AC12" s="1121"/>
      <c r="AD12" s="1121"/>
      <c r="AE12" s="1121"/>
      <c r="AF12" s="923"/>
      <c r="AG12" s="910"/>
      <c r="AH12" s="924"/>
      <c r="AJ12" s="2116"/>
      <c r="AK12" s="2371"/>
      <c r="AL12" s="2027"/>
    </row>
    <row r="13" spans="2:38" ht="13" customHeight="1" x14ac:dyDescent="0.2">
      <c r="B13" s="2027"/>
      <c r="C13" s="2624"/>
      <c r="D13" s="2625"/>
      <c r="E13" s="2625"/>
      <c r="F13" s="2626"/>
      <c r="G13" s="1119">
        <v>2</v>
      </c>
      <c r="H13" s="908" t="s">
        <v>83</v>
      </c>
      <c r="I13" s="928"/>
      <c r="J13" s="1123"/>
      <c r="K13" s="923">
        <v>2</v>
      </c>
      <c r="L13" s="908" t="s">
        <v>83</v>
      </c>
      <c r="M13" s="928" t="s">
        <v>84</v>
      </c>
      <c r="N13" s="1123">
        <f>Q4</f>
        <v>-9.0499999999999989</v>
      </c>
      <c r="P13" s="2113"/>
      <c r="Q13" s="923">
        <v>2</v>
      </c>
      <c r="R13" s="1121" t="s">
        <v>83</v>
      </c>
      <c r="S13" s="1121"/>
      <c r="T13" s="1376"/>
      <c r="U13" s="2027"/>
      <c r="V13" s="1119">
        <v>6</v>
      </c>
      <c r="W13" s="1121" t="s">
        <v>1974</v>
      </c>
      <c r="X13" s="1121"/>
      <c r="Y13" s="1121"/>
      <c r="Z13" s="1121"/>
      <c r="AA13" s="908">
        <v>17</v>
      </c>
      <c r="AB13" s="1121" t="s">
        <v>1975</v>
      </c>
      <c r="AC13" s="1121"/>
      <c r="AD13" s="1121"/>
      <c r="AE13" s="1121"/>
      <c r="AF13" s="923">
        <v>6</v>
      </c>
      <c r="AG13" s="910" t="s">
        <v>1976</v>
      </c>
      <c r="AH13" s="924"/>
      <c r="AI13" s="1119">
        <v>3</v>
      </c>
      <c r="AJ13" s="2116" t="s">
        <v>1977</v>
      </c>
      <c r="AK13" s="1151"/>
      <c r="AL13" s="2027"/>
    </row>
    <row r="14" spans="2:38" ht="13" customHeight="1" x14ac:dyDescent="0.2">
      <c r="B14" s="2027"/>
      <c r="C14" s="2624"/>
      <c r="D14" s="2625"/>
      <c r="E14" s="2625"/>
      <c r="F14" s="2626"/>
      <c r="G14" s="908">
        <v>77</v>
      </c>
      <c r="H14" s="908" t="s">
        <v>1361</v>
      </c>
      <c r="I14" s="928"/>
      <c r="J14" s="1123"/>
      <c r="K14" s="908">
        <v>77</v>
      </c>
      <c r="L14" s="908" t="s">
        <v>1361</v>
      </c>
      <c r="M14" s="928" t="s">
        <v>84</v>
      </c>
      <c r="N14" s="1123">
        <f>Q4</f>
        <v>-9.0499999999999989</v>
      </c>
      <c r="O14" s="1119">
        <v>2</v>
      </c>
      <c r="P14" s="908" t="s">
        <v>1978</v>
      </c>
      <c r="Q14" s="940"/>
      <c r="R14" s="1121"/>
      <c r="S14" s="928"/>
      <c r="T14" s="1123"/>
      <c r="U14" s="2027"/>
      <c r="V14" s="1119">
        <v>7</v>
      </c>
      <c r="W14" s="1121" t="s">
        <v>1979</v>
      </c>
      <c r="X14" s="1119"/>
      <c r="Y14" s="1121"/>
      <c r="Z14" s="1121"/>
      <c r="AA14" s="908">
        <v>18</v>
      </c>
      <c r="AB14" s="1121" t="s">
        <v>1980</v>
      </c>
      <c r="AC14" s="1121"/>
      <c r="AD14" s="1121"/>
      <c r="AE14" s="1121"/>
      <c r="AF14" s="605"/>
      <c r="AG14" s="910"/>
      <c r="AH14" s="924"/>
      <c r="AJ14" s="2116"/>
      <c r="AK14" s="1151"/>
      <c r="AL14" s="2027"/>
    </row>
    <row r="15" spans="2:38" ht="24.75" customHeight="1" x14ac:dyDescent="0.2">
      <c r="B15" s="2027"/>
      <c r="C15" s="2624"/>
      <c r="D15" s="2625"/>
      <c r="E15" s="2625"/>
      <c r="F15" s="2626"/>
      <c r="G15" s="940"/>
      <c r="I15" s="928"/>
      <c r="J15" s="1123"/>
      <c r="K15" s="940"/>
      <c r="M15" s="928"/>
      <c r="N15" s="1123"/>
      <c r="O15" s="923">
        <v>3</v>
      </c>
      <c r="P15" s="908" t="s">
        <v>1981</v>
      </c>
      <c r="Q15" s="940"/>
      <c r="R15" s="1121"/>
      <c r="S15" s="928"/>
      <c r="T15" s="1123"/>
      <c r="U15" s="2027"/>
      <c r="V15" s="1119">
        <v>8</v>
      </c>
      <c r="W15" s="1121" t="s">
        <v>1982</v>
      </c>
      <c r="X15" s="1121"/>
      <c r="Y15" s="1121"/>
      <c r="Z15" s="1121"/>
      <c r="AA15" s="908">
        <v>19</v>
      </c>
      <c r="AB15" s="1121" t="s">
        <v>1983</v>
      </c>
      <c r="AE15" s="1121"/>
      <c r="AF15" s="605"/>
      <c r="AG15" s="910"/>
      <c r="AH15" s="924"/>
      <c r="AI15" s="908">
        <v>66</v>
      </c>
      <c r="AJ15" s="908" t="s">
        <v>1984</v>
      </c>
      <c r="AK15" s="1151"/>
      <c r="AL15" s="2027"/>
    </row>
    <row r="16" spans="2:38" ht="13" customHeight="1" x14ac:dyDescent="0.2">
      <c r="B16" s="2027"/>
      <c r="C16" s="923">
        <v>1</v>
      </c>
      <c r="D16" s="908" t="s">
        <v>81</v>
      </c>
      <c r="F16" s="924"/>
      <c r="G16" s="940"/>
      <c r="J16" s="924"/>
      <c r="K16" s="940"/>
      <c r="N16" s="1122"/>
      <c r="O16" s="1119">
        <v>4</v>
      </c>
      <c r="P16" s="908" t="s">
        <v>1985</v>
      </c>
      <c r="Q16" s="940"/>
      <c r="T16" s="924"/>
      <c r="U16" s="2027"/>
      <c r="V16" s="1119">
        <v>9</v>
      </c>
      <c r="W16" s="1121" t="s">
        <v>1986</v>
      </c>
      <c r="X16" s="1121"/>
      <c r="Y16" s="1121"/>
      <c r="Z16" s="1121"/>
      <c r="AA16" s="908">
        <v>20</v>
      </c>
      <c r="AB16" s="908" t="s">
        <v>1987</v>
      </c>
      <c r="AE16" s="1121"/>
      <c r="AF16" s="605"/>
      <c r="AG16" s="910"/>
      <c r="AH16" s="924"/>
      <c r="AJ16" s="924"/>
      <c r="AK16" s="1151"/>
      <c r="AL16" s="2027"/>
    </row>
    <row r="17" spans="2:38" ht="13" customHeight="1" x14ac:dyDescent="0.2">
      <c r="B17" s="2027"/>
      <c r="C17" s="923">
        <v>2</v>
      </c>
      <c r="D17" s="908" t="s">
        <v>83</v>
      </c>
      <c r="E17" s="908" t="s">
        <v>84</v>
      </c>
      <c r="F17" s="1123" t="s">
        <v>1988</v>
      </c>
      <c r="G17" s="940"/>
      <c r="J17" s="924"/>
      <c r="K17" s="940"/>
      <c r="N17" s="924"/>
      <c r="O17" s="1119">
        <v>5</v>
      </c>
      <c r="P17" s="908" t="s">
        <v>1989</v>
      </c>
      <c r="Q17" s="940"/>
      <c r="T17" s="924"/>
      <c r="U17" s="2027"/>
      <c r="V17" s="1119">
        <v>10</v>
      </c>
      <c r="W17" s="1121" t="s">
        <v>1990</v>
      </c>
      <c r="X17" s="1121"/>
      <c r="Y17" s="1121"/>
      <c r="Z17" s="1121"/>
      <c r="AA17" s="908">
        <v>21</v>
      </c>
      <c r="AB17" s="908" t="s">
        <v>1991</v>
      </c>
      <c r="AC17" s="1121"/>
      <c r="AD17" s="1121"/>
      <c r="AE17" s="1121"/>
      <c r="AF17" s="940"/>
      <c r="AH17" s="924"/>
      <c r="AJ17" s="924"/>
      <c r="AK17" s="1151"/>
      <c r="AL17" s="2027"/>
    </row>
    <row r="18" spans="2:38" ht="13" customHeight="1" x14ac:dyDescent="0.2">
      <c r="B18" s="2027"/>
      <c r="C18" s="940"/>
      <c r="F18" s="924" t="s">
        <v>1437</v>
      </c>
      <c r="G18" s="940"/>
      <c r="J18" s="924"/>
      <c r="K18" s="940"/>
      <c r="N18" s="924"/>
      <c r="O18" s="940"/>
      <c r="P18" s="932"/>
      <c r="Q18" s="940"/>
      <c r="T18" s="924"/>
      <c r="U18" s="2027"/>
      <c r="V18" s="1119">
        <v>11</v>
      </c>
      <c r="W18" s="1121" t="s">
        <v>1992</v>
      </c>
      <c r="X18" s="1121"/>
      <c r="Y18" s="1121"/>
      <c r="Z18" s="1121"/>
      <c r="AA18" s="908">
        <v>22</v>
      </c>
      <c r="AB18" s="908" t="s">
        <v>1993</v>
      </c>
      <c r="AC18" s="1121"/>
      <c r="AD18" s="1121"/>
      <c r="AE18" s="1121"/>
      <c r="AF18" s="940"/>
      <c r="AH18" s="924"/>
      <c r="AK18" s="1151"/>
      <c r="AL18" s="2027"/>
    </row>
    <row r="19" spans="2:38" ht="13" customHeight="1" x14ac:dyDescent="0.2">
      <c r="B19" s="2027"/>
      <c r="C19" s="940"/>
      <c r="F19" s="924"/>
      <c r="G19" s="940"/>
      <c r="J19" s="924"/>
      <c r="K19" s="940"/>
      <c r="N19" s="924"/>
      <c r="O19" s="940"/>
      <c r="P19" s="932"/>
      <c r="Q19" s="940"/>
      <c r="T19" s="924"/>
      <c r="U19" s="2027"/>
      <c r="V19" s="940"/>
      <c r="W19" s="1124"/>
      <c r="X19" s="1124"/>
      <c r="Y19" s="1124"/>
      <c r="Z19" s="933" t="s">
        <v>84</v>
      </c>
      <c r="AA19" s="1377">
        <f>AI4</f>
        <v>-9.0799999999999983</v>
      </c>
      <c r="AB19" s="1124"/>
      <c r="AC19" s="1124"/>
      <c r="AD19" s="1124"/>
      <c r="AE19" s="1124"/>
      <c r="AF19" s="940"/>
      <c r="AH19" s="939"/>
      <c r="AI19" s="908" t="s">
        <v>1457</v>
      </c>
      <c r="AJ19" s="924"/>
      <c r="AK19" s="1151"/>
      <c r="AL19" s="2027"/>
    </row>
    <row r="20" spans="2:38" ht="13" customHeight="1" x14ac:dyDescent="0.2">
      <c r="B20" s="2027"/>
      <c r="C20" s="1130"/>
      <c r="D20" s="1160"/>
      <c r="E20" s="1160"/>
      <c r="F20" s="1127"/>
      <c r="G20" s="940"/>
      <c r="J20" s="924"/>
      <c r="K20" s="1130"/>
      <c r="L20" s="1160"/>
      <c r="M20" s="1160"/>
      <c r="N20" s="1127"/>
      <c r="O20" s="940"/>
      <c r="Q20" s="1130"/>
      <c r="R20" s="1160"/>
      <c r="S20" s="1160"/>
      <c r="T20" s="1127"/>
      <c r="U20" s="2027"/>
      <c r="V20" s="1130"/>
      <c r="W20" s="1160"/>
      <c r="X20" s="1160"/>
      <c r="Y20" s="1160"/>
      <c r="Z20" s="1126"/>
      <c r="AA20" s="1126"/>
      <c r="AB20" s="1126"/>
      <c r="AC20" s="1126"/>
      <c r="AD20" s="1126"/>
      <c r="AE20" s="1126"/>
      <c r="AF20" s="1130"/>
      <c r="AG20" s="1160"/>
      <c r="AH20" s="963"/>
      <c r="AJ20" s="924"/>
      <c r="AK20" s="1151"/>
      <c r="AL20" s="2027"/>
    </row>
    <row r="21" spans="2:38" s="1044" customFormat="1" ht="13" customHeight="1" x14ac:dyDescent="0.2">
      <c r="B21" s="2028"/>
      <c r="C21" s="2521" t="s">
        <v>266</v>
      </c>
      <c r="D21" s="2596"/>
      <c r="E21" s="2596"/>
      <c r="F21" s="2522"/>
      <c r="G21" s="2521" t="s">
        <v>266</v>
      </c>
      <c r="H21" s="2596"/>
      <c r="I21" s="2596"/>
      <c r="J21" s="2522"/>
      <c r="K21" s="2521" t="s">
        <v>266</v>
      </c>
      <c r="L21" s="2596"/>
      <c r="M21" s="2596"/>
      <c r="N21" s="2522"/>
      <c r="O21" s="2521" t="s">
        <v>266</v>
      </c>
      <c r="P21" s="2522"/>
      <c r="Q21" s="2521" t="s">
        <v>266</v>
      </c>
      <c r="R21" s="2596"/>
      <c r="S21" s="2596"/>
      <c r="T21" s="2522"/>
      <c r="U21" s="2028"/>
      <c r="V21" s="2521" t="s">
        <v>390</v>
      </c>
      <c r="W21" s="2596"/>
      <c r="X21" s="2596"/>
      <c r="Y21" s="2596"/>
      <c r="Z21" s="2521" t="s">
        <v>643</v>
      </c>
      <c r="AA21" s="2596"/>
      <c r="AB21" s="2522"/>
      <c r="AC21" s="2521" t="s">
        <v>644</v>
      </c>
      <c r="AD21" s="2596"/>
      <c r="AE21" s="2522"/>
      <c r="AF21" s="1162" t="s">
        <v>390</v>
      </c>
      <c r="AG21" s="1162" t="s">
        <v>643</v>
      </c>
      <c r="AH21" s="1162" t="s">
        <v>644</v>
      </c>
      <c r="AI21" s="2521" t="s">
        <v>266</v>
      </c>
      <c r="AJ21" s="2522"/>
      <c r="AK21" s="1027" t="s">
        <v>1994</v>
      </c>
      <c r="AL21" s="2028"/>
    </row>
    <row r="22" spans="2:38" ht="3" customHeight="1" thickBot="1" x14ac:dyDescent="0.25"/>
    <row r="23" spans="2:38" ht="13" customHeight="1" x14ac:dyDescent="0.2">
      <c r="B23" s="1132">
        <v>1</v>
      </c>
      <c r="C23" s="1163"/>
      <c r="D23" s="1164"/>
      <c r="E23" s="1164"/>
      <c r="F23" s="1165"/>
      <c r="G23" s="1164"/>
      <c r="H23" s="1164"/>
      <c r="I23" s="1164"/>
      <c r="J23" s="1165"/>
      <c r="K23" s="1164"/>
      <c r="L23" s="1164"/>
      <c r="M23" s="1164"/>
      <c r="N23" s="1165"/>
      <c r="O23" s="1164"/>
      <c r="P23" s="1165"/>
      <c r="Q23" s="1164"/>
      <c r="R23" s="1164"/>
      <c r="S23" s="1164"/>
      <c r="T23" s="1165"/>
      <c r="U23" s="791">
        <v>1</v>
      </c>
      <c r="V23" s="2620"/>
      <c r="W23" s="2621"/>
      <c r="X23" s="2621"/>
      <c r="Y23" s="2622"/>
      <c r="Z23" s="2620"/>
      <c r="AA23" s="2621"/>
      <c r="AB23" s="2622"/>
      <c r="AC23" s="2620"/>
      <c r="AD23" s="2621"/>
      <c r="AE23" s="2622"/>
      <c r="AF23" s="1165"/>
      <c r="AG23" s="1166"/>
      <c r="AH23" s="1165"/>
      <c r="AI23" s="1164"/>
      <c r="AJ23" s="1165"/>
      <c r="AK23" s="1166"/>
      <c r="AL23" s="791">
        <v>1</v>
      </c>
    </row>
    <row r="24" spans="2:38" ht="13" customHeight="1" x14ac:dyDescent="0.2">
      <c r="B24" s="1137">
        <f>B23+1</f>
        <v>2</v>
      </c>
      <c r="C24" s="1167"/>
      <c r="D24" s="1168"/>
      <c r="E24" s="1168"/>
      <c r="F24" s="1169"/>
      <c r="G24" s="1168"/>
      <c r="H24" s="1168"/>
      <c r="I24" s="1168"/>
      <c r="J24" s="1169"/>
      <c r="K24" s="1168"/>
      <c r="L24" s="1168"/>
      <c r="M24" s="1168"/>
      <c r="N24" s="1169"/>
      <c r="O24" s="1168"/>
      <c r="P24" s="1169"/>
      <c r="Q24" s="1168"/>
      <c r="R24" s="1168"/>
      <c r="S24" s="1168"/>
      <c r="T24" s="1169"/>
      <c r="U24" s="801">
        <f>U23+1</f>
        <v>2</v>
      </c>
      <c r="V24" s="2223"/>
      <c r="W24" s="2224"/>
      <c r="X24" s="2224"/>
      <c r="Y24" s="2225"/>
      <c r="Z24" s="2223"/>
      <c r="AA24" s="2224"/>
      <c r="AB24" s="2225"/>
      <c r="AC24" s="2223"/>
      <c r="AD24" s="2224"/>
      <c r="AE24" s="2225"/>
      <c r="AF24" s="1169"/>
      <c r="AG24" s="1170"/>
      <c r="AH24" s="1169"/>
      <c r="AI24" s="1168"/>
      <c r="AJ24" s="1169"/>
      <c r="AK24" s="1170"/>
      <c r="AL24" s="801">
        <f>AL23+1</f>
        <v>2</v>
      </c>
    </row>
    <row r="25" spans="2:38" ht="13" customHeight="1" thickBot="1" x14ac:dyDescent="0.25">
      <c r="B25" s="1143">
        <f>B24+1</f>
        <v>3</v>
      </c>
      <c r="C25" s="1171"/>
      <c r="D25" s="1172"/>
      <c r="E25" s="1172"/>
      <c r="F25" s="1173"/>
      <c r="G25" s="1172"/>
      <c r="H25" s="1172"/>
      <c r="I25" s="1172"/>
      <c r="J25" s="1173"/>
      <c r="K25" s="1172"/>
      <c r="L25" s="1172"/>
      <c r="M25" s="1172"/>
      <c r="N25" s="1173"/>
      <c r="O25" s="1172"/>
      <c r="P25" s="1173"/>
      <c r="Q25" s="1172"/>
      <c r="R25" s="1172"/>
      <c r="S25" s="1172"/>
      <c r="T25" s="1173"/>
      <c r="U25" s="811">
        <f>U24+1</f>
        <v>3</v>
      </c>
      <c r="V25" s="2617"/>
      <c r="W25" s="2618"/>
      <c r="X25" s="2618"/>
      <c r="Y25" s="2619"/>
      <c r="Z25" s="2617"/>
      <c r="AA25" s="2618"/>
      <c r="AB25" s="2619"/>
      <c r="AC25" s="2617"/>
      <c r="AD25" s="2618"/>
      <c r="AE25" s="2619"/>
      <c r="AF25" s="1173"/>
      <c r="AG25" s="1174"/>
      <c r="AH25" s="1173"/>
      <c r="AI25" s="1172"/>
      <c r="AJ25" s="1173"/>
      <c r="AK25" s="1174"/>
      <c r="AL25" s="811">
        <f>AL24+1</f>
        <v>3</v>
      </c>
    </row>
    <row r="26" spans="2:38" ht="3" customHeight="1" thickBot="1" x14ac:dyDescent="0.25">
      <c r="B26" s="1175"/>
      <c r="U26" s="1175"/>
      <c r="AE26" s="924"/>
      <c r="AL26" s="1175"/>
    </row>
    <row r="27" spans="2:38" ht="13" customHeight="1" x14ac:dyDescent="0.2">
      <c r="B27" s="824">
        <f>B25+1</f>
        <v>4</v>
      </c>
      <c r="C27" s="1164"/>
      <c r="D27" s="1164"/>
      <c r="E27" s="1164"/>
      <c r="F27" s="1165"/>
      <c r="G27" s="1164"/>
      <c r="H27" s="1164"/>
      <c r="I27" s="1164"/>
      <c r="J27" s="1165"/>
      <c r="K27" s="1164"/>
      <c r="L27" s="1164"/>
      <c r="M27" s="1164"/>
      <c r="N27" s="1165"/>
      <c r="O27" s="1164"/>
      <c r="P27" s="1165"/>
      <c r="Q27" s="1164"/>
      <c r="R27" s="1164"/>
      <c r="S27" s="1164"/>
      <c r="T27" s="1165"/>
      <c r="U27" s="824">
        <f>U25+1</f>
        <v>4</v>
      </c>
      <c r="V27" s="2620"/>
      <c r="W27" s="2621"/>
      <c r="X27" s="2621"/>
      <c r="Y27" s="2622"/>
      <c r="Z27" s="2620"/>
      <c r="AA27" s="2621"/>
      <c r="AB27" s="2622"/>
      <c r="AC27" s="2620"/>
      <c r="AD27" s="2621"/>
      <c r="AE27" s="2622"/>
      <c r="AF27" s="1165"/>
      <c r="AG27" s="1166"/>
      <c r="AH27" s="1165"/>
      <c r="AI27" s="1164"/>
      <c r="AJ27" s="1165"/>
      <c r="AK27" s="1166"/>
      <c r="AL27" s="824">
        <f>AL25+1</f>
        <v>4</v>
      </c>
    </row>
    <row r="28" spans="2:38" ht="13" customHeight="1" x14ac:dyDescent="0.2">
      <c r="B28" s="1137">
        <f>B27+1</f>
        <v>5</v>
      </c>
      <c r="C28" s="1167"/>
      <c r="D28" s="1168"/>
      <c r="E28" s="1168"/>
      <c r="F28" s="1169"/>
      <c r="G28" s="1168"/>
      <c r="H28" s="1168"/>
      <c r="I28" s="1168"/>
      <c r="J28" s="1169"/>
      <c r="K28" s="1168"/>
      <c r="L28" s="1168"/>
      <c r="M28" s="1168"/>
      <c r="N28" s="1169"/>
      <c r="O28" s="1168"/>
      <c r="P28" s="1169"/>
      <c r="Q28" s="1168"/>
      <c r="R28" s="1168"/>
      <c r="S28" s="1168"/>
      <c r="T28" s="1169"/>
      <c r="U28" s="801">
        <f>U27+1</f>
        <v>5</v>
      </c>
      <c r="V28" s="2223"/>
      <c r="W28" s="2224"/>
      <c r="X28" s="2224"/>
      <c r="Y28" s="2225"/>
      <c r="Z28" s="2223"/>
      <c r="AA28" s="2224"/>
      <c r="AB28" s="2225"/>
      <c r="AC28" s="2223"/>
      <c r="AD28" s="2224"/>
      <c r="AE28" s="2225"/>
      <c r="AF28" s="1169"/>
      <c r="AG28" s="1170"/>
      <c r="AH28" s="1169"/>
      <c r="AI28" s="1168"/>
      <c r="AJ28" s="1169"/>
      <c r="AK28" s="1170"/>
      <c r="AL28" s="801">
        <f>AL27+1</f>
        <v>5</v>
      </c>
    </row>
    <row r="29" spans="2:38" ht="13" customHeight="1" thickBot="1" x14ac:dyDescent="0.25">
      <c r="B29" s="811">
        <f>B28+1</f>
        <v>6</v>
      </c>
      <c r="C29" s="1172"/>
      <c r="D29" s="1172"/>
      <c r="E29" s="1172"/>
      <c r="F29" s="1173"/>
      <c r="G29" s="1172"/>
      <c r="H29" s="1172"/>
      <c r="I29" s="1172"/>
      <c r="J29" s="1173"/>
      <c r="K29" s="1172"/>
      <c r="L29" s="1172"/>
      <c r="M29" s="1172"/>
      <c r="N29" s="1173"/>
      <c r="O29" s="1172"/>
      <c r="P29" s="1173"/>
      <c r="Q29" s="1172"/>
      <c r="R29" s="1172"/>
      <c r="S29" s="1172"/>
      <c r="T29" s="1173"/>
      <c r="U29" s="811">
        <f>U28+1</f>
        <v>6</v>
      </c>
      <c r="V29" s="2617"/>
      <c r="W29" s="2618"/>
      <c r="X29" s="2618"/>
      <c r="Y29" s="2619"/>
      <c r="Z29" s="2617"/>
      <c r="AA29" s="2618"/>
      <c r="AB29" s="2619"/>
      <c r="AC29" s="2617"/>
      <c r="AD29" s="2618"/>
      <c r="AE29" s="2619"/>
      <c r="AF29" s="1173"/>
      <c r="AG29" s="1174"/>
      <c r="AH29" s="1173"/>
      <c r="AI29" s="1172"/>
      <c r="AJ29" s="1173"/>
      <c r="AK29" s="1174"/>
      <c r="AL29" s="811">
        <f>AL28+1</f>
        <v>6</v>
      </c>
    </row>
    <row r="30" spans="2:38" ht="3" customHeight="1" thickBot="1" x14ac:dyDescent="0.25">
      <c r="B30" s="1176"/>
      <c r="U30" s="1176"/>
      <c r="AE30" s="924"/>
      <c r="AL30" s="1176"/>
    </row>
    <row r="31" spans="2:38" ht="13" customHeight="1" x14ac:dyDescent="0.2">
      <c r="B31" s="1378">
        <f>B29+1</f>
        <v>7</v>
      </c>
      <c r="C31" s="1163"/>
      <c r="D31" s="1164"/>
      <c r="E31" s="1164"/>
      <c r="F31" s="1165"/>
      <c r="G31" s="1164"/>
      <c r="H31" s="1164"/>
      <c r="I31" s="1164"/>
      <c r="J31" s="1165"/>
      <c r="K31" s="1164"/>
      <c r="L31" s="1164"/>
      <c r="M31" s="1164"/>
      <c r="N31" s="1165"/>
      <c r="O31" s="1164"/>
      <c r="P31" s="1165"/>
      <c r="Q31" s="1164"/>
      <c r="R31" s="1164"/>
      <c r="S31" s="1164"/>
      <c r="T31" s="1165"/>
      <c r="U31" s="791">
        <f>U29+1</f>
        <v>7</v>
      </c>
      <c r="V31" s="2620"/>
      <c r="W31" s="2621"/>
      <c r="X31" s="2621"/>
      <c r="Y31" s="2622"/>
      <c r="Z31" s="2620"/>
      <c r="AA31" s="2621"/>
      <c r="AB31" s="2622"/>
      <c r="AC31" s="2620"/>
      <c r="AD31" s="2621"/>
      <c r="AE31" s="2622"/>
      <c r="AF31" s="1165"/>
      <c r="AG31" s="1166"/>
      <c r="AH31" s="1165"/>
      <c r="AI31" s="1164"/>
      <c r="AJ31" s="1165"/>
      <c r="AK31" s="1166"/>
      <c r="AL31" s="791">
        <f>AL29+1</f>
        <v>7</v>
      </c>
    </row>
    <row r="32" spans="2:38" ht="13" customHeight="1" x14ac:dyDescent="0.2">
      <c r="B32" s="1137">
        <f>B31+1</f>
        <v>8</v>
      </c>
      <c r="C32" s="1167"/>
      <c r="D32" s="1168"/>
      <c r="E32" s="1168"/>
      <c r="F32" s="1169"/>
      <c r="G32" s="1168"/>
      <c r="H32" s="1168"/>
      <c r="I32" s="1168"/>
      <c r="J32" s="1169"/>
      <c r="K32" s="1168"/>
      <c r="L32" s="1168"/>
      <c r="M32" s="1168"/>
      <c r="N32" s="1169"/>
      <c r="O32" s="1168"/>
      <c r="P32" s="1169"/>
      <c r="Q32" s="1168"/>
      <c r="R32" s="1168"/>
      <c r="S32" s="1168"/>
      <c r="T32" s="1169"/>
      <c r="U32" s="801">
        <f>U31+1</f>
        <v>8</v>
      </c>
      <c r="V32" s="2223"/>
      <c r="W32" s="2224"/>
      <c r="X32" s="2224"/>
      <c r="Y32" s="2225"/>
      <c r="Z32" s="2223"/>
      <c r="AA32" s="2224"/>
      <c r="AB32" s="2225"/>
      <c r="AC32" s="2223"/>
      <c r="AD32" s="2224"/>
      <c r="AE32" s="2225"/>
      <c r="AF32" s="1169"/>
      <c r="AG32" s="1170"/>
      <c r="AH32" s="1169"/>
      <c r="AI32" s="1168"/>
      <c r="AJ32" s="1169"/>
      <c r="AK32" s="1170"/>
      <c r="AL32" s="801">
        <f>AL31+1</f>
        <v>8</v>
      </c>
    </row>
    <row r="33" spans="2:38" ht="13" customHeight="1" thickBot="1" x14ac:dyDescent="0.25">
      <c r="B33" s="1143">
        <f>B32+1</f>
        <v>9</v>
      </c>
      <c r="C33" s="1171"/>
      <c r="D33" s="1172"/>
      <c r="E33" s="1172"/>
      <c r="F33" s="1173"/>
      <c r="G33" s="1172"/>
      <c r="H33" s="1172"/>
      <c r="I33" s="1172"/>
      <c r="J33" s="1173"/>
      <c r="K33" s="1172"/>
      <c r="L33" s="1172"/>
      <c r="M33" s="1172"/>
      <c r="N33" s="1173"/>
      <c r="O33" s="1172"/>
      <c r="P33" s="1173"/>
      <c r="Q33" s="1172"/>
      <c r="R33" s="1172"/>
      <c r="S33" s="1172"/>
      <c r="T33" s="1173"/>
      <c r="U33" s="811">
        <f>U32+1</f>
        <v>9</v>
      </c>
      <c r="V33" s="2617"/>
      <c r="W33" s="2618"/>
      <c r="X33" s="2618"/>
      <c r="Y33" s="2619"/>
      <c r="Z33" s="2617"/>
      <c r="AA33" s="2618"/>
      <c r="AB33" s="2619"/>
      <c r="AC33" s="2617"/>
      <c r="AD33" s="2618"/>
      <c r="AE33" s="2619"/>
      <c r="AF33" s="1173"/>
      <c r="AG33" s="1174"/>
      <c r="AH33" s="1173"/>
      <c r="AI33" s="1172"/>
      <c r="AJ33" s="1173"/>
      <c r="AK33" s="1174"/>
      <c r="AL33" s="811">
        <f>AL32+1</f>
        <v>9</v>
      </c>
    </row>
    <row r="34" spans="2:38" ht="3" customHeight="1" thickBot="1" x14ac:dyDescent="0.25">
      <c r="B34" s="769"/>
      <c r="U34" s="769"/>
      <c r="AE34" s="924"/>
      <c r="AL34" s="769"/>
    </row>
    <row r="35" spans="2:38" ht="13" customHeight="1" x14ac:dyDescent="0.2">
      <c r="B35" s="1150">
        <f>B33+1</f>
        <v>10</v>
      </c>
      <c r="C35" s="1163"/>
      <c r="D35" s="1164"/>
      <c r="E35" s="1164"/>
      <c r="F35" s="1165"/>
      <c r="G35" s="1164"/>
      <c r="H35" s="1164"/>
      <c r="I35" s="1164"/>
      <c r="J35" s="1165"/>
      <c r="K35" s="1164"/>
      <c r="L35" s="1164"/>
      <c r="M35" s="1164"/>
      <c r="N35" s="1165"/>
      <c r="O35" s="1164"/>
      <c r="P35" s="1165"/>
      <c r="Q35" s="1164"/>
      <c r="R35" s="1164"/>
      <c r="S35" s="1164"/>
      <c r="T35" s="1165"/>
      <c r="U35" s="824">
        <f>U33+1</f>
        <v>10</v>
      </c>
      <c r="V35" s="2620"/>
      <c r="W35" s="2621"/>
      <c r="X35" s="2621"/>
      <c r="Y35" s="2622"/>
      <c r="Z35" s="2620"/>
      <c r="AA35" s="2621"/>
      <c r="AB35" s="2622"/>
      <c r="AC35" s="2620"/>
      <c r="AD35" s="2621"/>
      <c r="AE35" s="2622"/>
      <c r="AF35" s="1165"/>
      <c r="AG35" s="1166"/>
      <c r="AH35" s="1165"/>
      <c r="AI35" s="1164"/>
      <c r="AJ35" s="1165"/>
      <c r="AK35" s="1166"/>
      <c r="AL35" s="824">
        <f>AL33+1</f>
        <v>10</v>
      </c>
    </row>
    <row r="36" spans="2:38" ht="13" customHeight="1" x14ac:dyDescent="0.2">
      <c r="B36" s="1137">
        <f>B35+1</f>
        <v>11</v>
      </c>
      <c r="C36" s="1167"/>
      <c r="D36" s="1168"/>
      <c r="E36" s="1168"/>
      <c r="F36" s="1169"/>
      <c r="G36" s="1168"/>
      <c r="H36" s="1168"/>
      <c r="I36" s="1168"/>
      <c r="J36" s="1169"/>
      <c r="K36" s="1168"/>
      <c r="L36" s="1168"/>
      <c r="M36" s="1168"/>
      <c r="N36" s="1169"/>
      <c r="O36" s="1168"/>
      <c r="P36" s="1169"/>
      <c r="Q36" s="1168"/>
      <c r="R36" s="1168"/>
      <c r="S36" s="1168"/>
      <c r="T36" s="1169"/>
      <c r="U36" s="801">
        <f>U35+1</f>
        <v>11</v>
      </c>
      <c r="V36" s="2223"/>
      <c r="W36" s="2224"/>
      <c r="X36" s="2224"/>
      <c r="Y36" s="2225"/>
      <c r="Z36" s="2223"/>
      <c r="AA36" s="2224"/>
      <c r="AB36" s="2225"/>
      <c r="AC36" s="2223"/>
      <c r="AD36" s="2224"/>
      <c r="AE36" s="2225"/>
      <c r="AF36" s="1169"/>
      <c r="AG36" s="1170"/>
      <c r="AH36" s="1169"/>
      <c r="AI36" s="1168"/>
      <c r="AJ36" s="1169"/>
      <c r="AK36" s="1170"/>
      <c r="AL36" s="801">
        <f>AL35+1</f>
        <v>11</v>
      </c>
    </row>
    <row r="37" spans="2:38" ht="13" customHeight="1" thickBot="1" x14ac:dyDescent="0.25">
      <c r="B37" s="1143">
        <f>B36+1</f>
        <v>12</v>
      </c>
      <c r="C37" s="1171"/>
      <c r="D37" s="1172"/>
      <c r="E37" s="1172"/>
      <c r="F37" s="1173"/>
      <c r="G37" s="1172"/>
      <c r="H37" s="1172"/>
      <c r="I37" s="1172"/>
      <c r="J37" s="1173"/>
      <c r="K37" s="1172"/>
      <c r="L37" s="1172"/>
      <c r="M37" s="1172"/>
      <c r="N37" s="1173"/>
      <c r="O37" s="1172"/>
      <c r="P37" s="1173"/>
      <c r="Q37" s="1172"/>
      <c r="R37" s="1172"/>
      <c r="S37" s="1172"/>
      <c r="T37" s="1173"/>
      <c r="U37" s="811">
        <f>U36+1</f>
        <v>12</v>
      </c>
      <c r="V37" s="2617"/>
      <c r="W37" s="2618"/>
      <c r="X37" s="2618"/>
      <c r="Y37" s="2619"/>
      <c r="Z37" s="2617"/>
      <c r="AA37" s="2618"/>
      <c r="AB37" s="2619"/>
      <c r="AC37" s="2617"/>
      <c r="AD37" s="2618"/>
      <c r="AE37" s="2619"/>
      <c r="AF37" s="1173"/>
      <c r="AG37" s="1174"/>
      <c r="AH37" s="1173"/>
      <c r="AI37" s="1172"/>
      <c r="AJ37" s="1173"/>
      <c r="AK37" s="1174"/>
      <c r="AL37" s="811">
        <f>AL36+1</f>
        <v>12</v>
      </c>
    </row>
  </sheetData>
  <mergeCells count="71">
    <mergeCell ref="B4:B21"/>
    <mergeCell ref="C4:D4"/>
    <mergeCell ref="G4:H4"/>
    <mergeCell ref="K4:L4"/>
    <mergeCell ref="O4:P4"/>
    <mergeCell ref="C21:F21"/>
    <mergeCell ref="G21:J21"/>
    <mergeCell ref="K21:N21"/>
    <mergeCell ref="O21:P21"/>
    <mergeCell ref="AL4:AL21"/>
    <mergeCell ref="C5:F7"/>
    <mergeCell ref="G5:J8"/>
    <mergeCell ref="K5:N9"/>
    <mergeCell ref="O5:P11"/>
    <mergeCell ref="Q5:T8"/>
    <mergeCell ref="Q4:R4"/>
    <mergeCell ref="AI5:AJ8"/>
    <mergeCell ref="AK5:AK7"/>
    <mergeCell ref="C8:F15"/>
    <mergeCell ref="AJ9:AJ10"/>
    <mergeCell ref="AK10:AK12"/>
    <mergeCell ref="AJ11:AJ12"/>
    <mergeCell ref="P12:P13"/>
    <mergeCell ref="AJ13:AJ14"/>
    <mergeCell ref="U4:U21"/>
    <mergeCell ref="V4:X4"/>
    <mergeCell ref="AF4:AG4"/>
    <mergeCell ref="AI4:AJ4"/>
    <mergeCell ref="V23:Y23"/>
    <mergeCell ref="Z23:AB23"/>
    <mergeCell ref="AC23:AE23"/>
    <mergeCell ref="V5:AE6"/>
    <mergeCell ref="AF5:AH7"/>
    <mergeCell ref="Q21:T21"/>
    <mergeCell ref="V21:Y21"/>
    <mergeCell ref="Z21:AB21"/>
    <mergeCell ref="AC21:AE21"/>
    <mergeCell ref="AI21:AJ21"/>
    <mergeCell ref="V24:Y24"/>
    <mergeCell ref="Z24:AB24"/>
    <mergeCell ref="AC24:AE24"/>
    <mergeCell ref="V25:Y25"/>
    <mergeCell ref="Z25:AB25"/>
    <mergeCell ref="AC25:AE25"/>
    <mergeCell ref="V27:Y27"/>
    <mergeCell ref="Z27:AB27"/>
    <mergeCell ref="AC27:AE27"/>
    <mergeCell ref="V28:Y28"/>
    <mergeCell ref="Z28:AB28"/>
    <mergeCell ref="AC28:AE28"/>
    <mergeCell ref="V29:Y29"/>
    <mergeCell ref="Z29:AB29"/>
    <mergeCell ref="AC29:AE29"/>
    <mergeCell ref="V31:Y31"/>
    <mergeCell ref="Z31:AB31"/>
    <mergeCell ref="AC31:AE31"/>
    <mergeCell ref="V32:Y32"/>
    <mergeCell ref="Z32:AB32"/>
    <mergeCell ref="AC32:AE32"/>
    <mergeCell ref="V33:Y33"/>
    <mergeCell ref="Z33:AB33"/>
    <mergeCell ref="AC33:AE33"/>
    <mergeCell ref="V37:Y37"/>
    <mergeCell ref="Z37:AB37"/>
    <mergeCell ref="AC37:AE37"/>
    <mergeCell ref="V35:Y35"/>
    <mergeCell ref="Z35:AB35"/>
    <mergeCell ref="AC35:AE35"/>
    <mergeCell ref="V36:Y36"/>
    <mergeCell ref="Z36:AB36"/>
    <mergeCell ref="AC36:AE36"/>
  </mergeCells>
  <pageMargins left="0.23622047244094491" right="0.23622047244094491" top="0.74803149606299213" bottom="0.74803149606299213" header="0.31496062992125984" footer="0.31496062992125984"/>
  <pageSetup orientation="landscape" r:id="rId1"/>
  <headerFooter alignWithMargins="0">
    <oddFooter>&amp;L&amp;9&amp;F&amp;C&amp;9Página &amp;P&amp;R&amp;9Versión 17.08.05</oddFooter>
  </headerFooter>
  <colBreaks count="3" manualBreakCount="3">
    <brk id="20" max="1048575" man="1"/>
    <brk id="37" max="1048575" man="1"/>
    <brk id="44" max="1048575" man="1"/>
  </colBreaks>
  <drawing r:id="rId2"/>
  <legacy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9BC2C-D020-A14F-98AE-4910E59931E1}">
  <sheetPr>
    <tabColor theme="0" tint="-0.14999847407452621"/>
  </sheetPr>
  <dimension ref="B1:AU278"/>
  <sheetViews>
    <sheetView showGridLines="0" topLeftCell="E1" zoomScale="192" zoomScaleNormal="115" zoomScaleSheetLayoutView="130" zoomScalePageLayoutView="96" workbookViewId="0">
      <selection activeCell="E227" sqref="E227"/>
    </sheetView>
  </sheetViews>
  <sheetFormatPr baseColWidth="10" defaultColWidth="10.83203125" defaultRowHeight="13" customHeight="1" x14ac:dyDescent="0.2"/>
  <cols>
    <col min="1" max="1" width="0.83203125" style="908" customWidth="1"/>
    <col min="2" max="2" width="5.1640625" style="1586" customWidth="1"/>
    <col min="3" max="3" width="52.33203125" style="1495" customWidth="1"/>
    <col min="4" max="4" width="5.33203125" style="1497" customWidth="1"/>
    <col min="5" max="5" width="32" style="1496" customWidth="1"/>
    <col min="6" max="6" width="3.5" style="1496" customWidth="1"/>
    <col min="7" max="7" width="4.83203125" style="1496" customWidth="1"/>
    <col min="8" max="8" width="2.83203125" style="1496" customWidth="1"/>
    <col min="9" max="9" width="5.1640625" style="1496" customWidth="1"/>
    <col min="10" max="10" width="3.1640625" style="1497" customWidth="1"/>
    <col min="11" max="12" width="3.5" style="908" customWidth="1"/>
    <col min="13" max="13" width="2" style="908" customWidth="1"/>
    <col min="14" max="14" width="10.83203125" style="908"/>
    <col min="15" max="15" width="36.1640625" style="686" customWidth="1"/>
    <col min="16" max="16" width="47.83203125" style="908" customWidth="1"/>
    <col min="17" max="17" width="22.33203125" style="908" customWidth="1"/>
    <col min="18" max="16384" width="10.83203125" style="908"/>
  </cols>
  <sheetData>
    <row r="1" spans="2:17" ht="13" customHeight="1" x14ac:dyDescent="0.2">
      <c r="B1" s="1579" t="s">
        <v>1995</v>
      </c>
      <c r="C1" s="1580"/>
      <c r="D1" s="1427"/>
      <c r="E1" s="1045"/>
      <c r="F1" s="1045"/>
      <c r="G1" s="1045"/>
      <c r="H1" s="1045"/>
      <c r="I1" s="1045"/>
      <c r="J1" s="1427"/>
      <c r="K1" s="1121"/>
      <c r="L1" s="1121"/>
      <c r="O1" s="908"/>
    </row>
    <row r="2" spans="2:17" ht="13" customHeight="1" x14ac:dyDescent="0.2">
      <c r="B2" s="1425" t="s">
        <v>1371</v>
      </c>
      <c r="C2" s="1426"/>
      <c r="D2" s="1427"/>
      <c r="E2" s="1045"/>
      <c r="F2" s="1045"/>
      <c r="G2" s="1045"/>
      <c r="H2" s="1045"/>
      <c r="I2" s="1045"/>
      <c r="J2" s="1427"/>
      <c r="K2" s="1121"/>
      <c r="L2" s="1121"/>
      <c r="O2" s="908"/>
    </row>
    <row r="3" spans="2:17" ht="13" customHeight="1" x14ac:dyDescent="0.2">
      <c r="B3" s="2113" t="s">
        <v>1996</v>
      </c>
      <c r="C3" s="2113"/>
      <c r="D3" s="2113"/>
      <c r="E3" s="2113"/>
      <c r="F3" s="2113"/>
      <c r="G3" s="2113"/>
      <c r="H3" s="2113"/>
      <c r="I3" s="2113"/>
      <c r="J3" s="2113"/>
      <c r="K3" s="2113"/>
      <c r="L3" s="2113"/>
      <c r="O3" s="908"/>
    </row>
    <row r="4" spans="2:17" ht="13" customHeight="1" x14ac:dyDescent="0.2">
      <c r="B4" s="1452" t="s">
        <v>1997</v>
      </c>
      <c r="C4" s="1553"/>
      <c r="D4" s="1553"/>
      <c r="E4" s="1553"/>
      <c r="F4" s="1553"/>
      <c r="G4" s="1553"/>
      <c r="H4" s="1553"/>
      <c r="I4" s="1553"/>
      <c r="J4" s="1553"/>
      <c r="K4" s="1553"/>
      <c r="L4" s="1553"/>
      <c r="O4" s="908"/>
    </row>
    <row r="5" spans="2:17" ht="13" customHeight="1" x14ac:dyDescent="0.2">
      <c r="B5" s="1581">
        <v>-10.01</v>
      </c>
      <c r="C5" s="1553" t="s">
        <v>1998</v>
      </c>
      <c r="D5" s="1582"/>
      <c r="E5" s="1583" t="s">
        <v>495</v>
      </c>
      <c r="F5" s="1584"/>
      <c r="G5" s="1585"/>
      <c r="H5" s="1584"/>
      <c r="I5" s="1584"/>
      <c r="J5" s="1582"/>
      <c r="O5" s="2625"/>
      <c r="P5" s="1584"/>
      <c r="Q5" s="1423"/>
    </row>
    <row r="6" spans="2:17" ht="13" customHeight="1" x14ac:dyDescent="0.2">
      <c r="B6" s="1568"/>
      <c r="C6" s="2640" t="s">
        <v>1999</v>
      </c>
      <c r="D6" s="1582">
        <v>1</v>
      </c>
      <c r="E6" s="625" t="s">
        <v>2000</v>
      </c>
      <c r="F6" s="625"/>
      <c r="G6" s="1423"/>
      <c r="H6" s="625"/>
      <c r="I6" s="625"/>
      <c r="J6" s="1582">
        <v>1</v>
      </c>
      <c r="K6" s="1170"/>
      <c r="O6" s="2625"/>
      <c r="P6" s="625"/>
      <c r="Q6" s="1423"/>
    </row>
    <row r="7" spans="2:17" ht="13" customHeight="1" x14ac:dyDescent="0.2">
      <c r="B7" s="1496"/>
      <c r="C7" s="2640"/>
      <c r="D7" s="1422">
        <v>2</v>
      </c>
      <c r="E7" s="625" t="s">
        <v>2001</v>
      </c>
      <c r="F7" s="625"/>
      <c r="G7" s="1423"/>
      <c r="H7" s="625"/>
      <c r="I7" s="625"/>
      <c r="J7" s="1422">
        <v>2</v>
      </c>
      <c r="K7" s="1170"/>
      <c r="O7" s="2629"/>
      <c r="P7" s="625"/>
      <c r="Q7" s="1423"/>
    </row>
    <row r="8" spans="2:17" ht="13" customHeight="1" x14ac:dyDescent="0.2">
      <c r="B8" s="1496"/>
      <c r="C8" s="686"/>
      <c r="D8" s="1422">
        <v>3</v>
      </c>
      <c r="E8" s="625" t="s">
        <v>2002</v>
      </c>
      <c r="F8" s="625"/>
      <c r="G8" s="1423"/>
      <c r="H8" s="625"/>
      <c r="I8" s="625"/>
      <c r="J8" s="1422">
        <v>3</v>
      </c>
      <c r="K8" s="1170"/>
      <c r="O8" s="2629"/>
      <c r="P8" s="625"/>
      <c r="Q8" s="1423"/>
    </row>
    <row r="9" spans="2:17" ht="13" customHeight="1" x14ac:dyDescent="0.2">
      <c r="D9" s="1497">
        <v>4</v>
      </c>
      <c r="E9" s="625" t="s">
        <v>2003</v>
      </c>
      <c r="F9" s="625"/>
      <c r="G9" s="1423"/>
      <c r="H9" s="625"/>
      <c r="I9" s="625"/>
      <c r="J9" s="1497">
        <v>4</v>
      </c>
      <c r="K9" s="1170"/>
      <c r="O9" s="1495"/>
      <c r="P9" s="625"/>
      <c r="Q9" s="1423"/>
    </row>
    <row r="10" spans="2:17" ht="13" customHeight="1" x14ac:dyDescent="0.2">
      <c r="D10" s="1497">
        <v>5</v>
      </c>
      <c r="E10" s="625" t="s">
        <v>2004</v>
      </c>
      <c r="F10" s="625"/>
      <c r="G10" s="1423"/>
      <c r="H10" s="625"/>
      <c r="I10" s="625"/>
      <c r="J10" s="1497">
        <v>5</v>
      </c>
      <c r="K10" s="1170"/>
      <c r="O10" s="1495"/>
      <c r="P10" s="625"/>
      <c r="Q10" s="1423"/>
    </row>
    <row r="11" spans="2:17" ht="13" customHeight="1" x14ac:dyDescent="0.2">
      <c r="D11" s="1497">
        <v>6</v>
      </c>
      <c r="E11" s="625" t="s">
        <v>2005</v>
      </c>
      <c r="F11" s="625"/>
      <c r="G11" s="1423"/>
      <c r="H11" s="625"/>
      <c r="I11" s="625"/>
      <c r="J11" s="1497">
        <v>6</v>
      </c>
      <c r="K11" s="1170"/>
      <c r="O11" s="1495"/>
      <c r="P11" s="625"/>
      <c r="Q11" s="1423"/>
    </row>
    <row r="12" spans="2:17" ht="13" customHeight="1" x14ac:dyDescent="0.2">
      <c r="D12" s="1497">
        <v>7</v>
      </c>
      <c r="E12" s="625" t="s">
        <v>2006</v>
      </c>
      <c r="F12" s="625"/>
      <c r="G12" s="1423"/>
      <c r="H12" s="625"/>
      <c r="I12" s="625"/>
      <c r="J12" s="1497">
        <v>7</v>
      </c>
      <c r="K12" s="1170"/>
      <c r="O12" s="1495"/>
      <c r="P12" s="625"/>
      <c r="Q12" s="1423"/>
    </row>
    <row r="13" spans="2:17" ht="13" customHeight="1" x14ac:dyDescent="0.2">
      <c r="D13" s="1497">
        <v>8</v>
      </c>
      <c r="E13" s="625" t="s">
        <v>2007</v>
      </c>
      <c r="F13" s="625"/>
      <c r="G13" s="1423"/>
      <c r="H13" s="625"/>
      <c r="I13" s="625"/>
      <c r="J13" s="1497">
        <v>8</v>
      </c>
      <c r="K13" s="1170"/>
      <c r="O13" s="1495"/>
      <c r="P13" s="625"/>
      <c r="Q13" s="1423"/>
    </row>
    <row r="14" spans="2:17" ht="13" customHeight="1" x14ac:dyDescent="0.2">
      <c r="B14" s="1424"/>
      <c r="C14" s="908"/>
      <c r="D14" s="1497">
        <v>9</v>
      </c>
      <c r="E14" s="625" t="s">
        <v>2008</v>
      </c>
      <c r="F14" s="625"/>
      <c r="G14" s="1423"/>
      <c r="H14" s="625"/>
      <c r="I14" s="625"/>
      <c r="J14" s="1497">
        <v>9</v>
      </c>
      <c r="K14" s="1170"/>
      <c r="O14" s="1495"/>
      <c r="P14" s="625"/>
      <c r="Q14" s="1423"/>
    </row>
    <row r="15" spans="2:17" ht="13" customHeight="1" x14ac:dyDescent="0.2">
      <c r="B15" s="1587">
        <f>+B5-0.01</f>
        <v>-10.02</v>
      </c>
      <c r="C15" s="625" t="s">
        <v>2009</v>
      </c>
      <c r="D15" s="1582"/>
      <c r="E15" s="1583" t="s">
        <v>2010</v>
      </c>
      <c r="F15" s="1583"/>
      <c r="G15" s="1588"/>
      <c r="H15" s="1583"/>
      <c r="I15" s="1583"/>
      <c r="J15" s="1582"/>
      <c r="O15" s="2636"/>
      <c r="P15" s="1583"/>
      <c r="Q15" s="625"/>
    </row>
    <row r="16" spans="2:17" ht="13" customHeight="1" x14ac:dyDescent="0.2">
      <c r="B16" s="1496"/>
      <c r="C16" s="625"/>
      <c r="D16" s="1582">
        <v>1</v>
      </c>
      <c r="E16" s="625" t="s">
        <v>2011</v>
      </c>
      <c r="F16" s="625"/>
      <c r="G16" s="1423"/>
      <c r="H16" s="625"/>
      <c r="I16" s="625"/>
      <c r="J16" s="1582">
        <v>1</v>
      </c>
      <c r="K16" s="1170"/>
      <c r="O16" s="2636"/>
      <c r="P16" s="625"/>
      <c r="Q16" s="625"/>
    </row>
    <row r="17" spans="2:47" ht="13" customHeight="1" x14ac:dyDescent="0.2">
      <c r="B17" s="1496"/>
      <c r="C17" s="625"/>
      <c r="D17" s="1582">
        <v>2</v>
      </c>
      <c r="E17" s="625" t="s">
        <v>2012</v>
      </c>
      <c r="F17" s="625"/>
      <c r="G17" s="1423"/>
      <c r="H17" s="625"/>
      <c r="I17" s="625"/>
      <c r="J17" s="1582">
        <v>2</v>
      </c>
      <c r="K17" s="1170"/>
      <c r="O17" s="2636"/>
      <c r="P17" s="625"/>
      <c r="Q17" s="625"/>
    </row>
    <row r="18" spans="2:47" ht="13" customHeight="1" x14ac:dyDescent="0.2">
      <c r="B18" s="1589"/>
      <c r="C18" s="625"/>
      <c r="D18" s="1582">
        <v>3</v>
      </c>
      <c r="E18" s="625" t="s">
        <v>2013</v>
      </c>
      <c r="F18" s="625"/>
      <c r="G18" s="1423"/>
      <c r="H18" s="625"/>
      <c r="I18" s="625"/>
      <c r="J18" s="1582">
        <v>3</v>
      </c>
      <c r="K18" s="1170"/>
      <c r="O18" s="2636"/>
      <c r="P18" s="625"/>
      <c r="Q18" s="625"/>
    </row>
    <row r="19" spans="2:47" ht="13" customHeight="1" x14ac:dyDescent="0.2">
      <c r="B19" s="1496"/>
      <c r="C19" s="625"/>
      <c r="D19" s="1582">
        <v>4</v>
      </c>
      <c r="E19" s="625" t="s">
        <v>2014</v>
      </c>
      <c r="F19" s="625"/>
      <c r="G19" s="1423"/>
      <c r="H19" s="625"/>
      <c r="I19" s="625"/>
      <c r="J19" s="1582">
        <v>4</v>
      </c>
      <c r="K19" s="1170"/>
      <c r="O19" s="2636"/>
      <c r="P19" s="625"/>
      <c r="Q19" s="625"/>
    </row>
    <row r="20" spans="2:47" ht="13" customHeight="1" x14ac:dyDescent="0.2">
      <c r="B20" s="1496"/>
      <c r="C20" s="625"/>
      <c r="D20" s="1582">
        <v>5</v>
      </c>
      <c r="E20" s="625" t="s">
        <v>2015</v>
      </c>
      <c r="F20" s="625"/>
      <c r="G20" s="1423"/>
      <c r="H20" s="625"/>
      <c r="I20" s="625"/>
      <c r="J20" s="1582">
        <v>5</v>
      </c>
      <c r="K20" s="1170"/>
      <c r="O20" s="2636"/>
      <c r="P20" s="625"/>
      <c r="Q20" s="625"/>
    </row>
    <row r="21" spans="2:47" ht="13" customHeight="1" x14ac:dyDescent="0.2">
      <c r="B21" s="1496"/>
      <c r="C21" s="625"/>
      <c r="D21" s="1582">
        <v>6</v>
      </c>
      <c r="E21" s="625" t="s">
        <v>2016</v>
      </c>
      <c r="F21" s="625"/>
      <c r="G21" s="1423"/>
      <c r="H21" s="625"/>
      <c r="I21" s="625"/>
      <c r="J21" s="1582">
        <v>6</v>
      </c>
      <c r="K21" s="1170"/>
      <c r="O21" s="2636"/>
      <c r="P21" s="625"/>
      <c r="Q21" s="625"/>
    </row>
    <row r="22" spans="2:47" ht="13" customHeight="1" x14ac:dyDescent="0.2">
      <c r="B22" s="1496"/>
      <c r="C22" s="625"/>
      <c r="D22" s="1582">
        <v>7</v>
      </c>
      <c r="E22" s="625" t="s">
        <v>2008</v>
      </c>
      <c r="F22" s="625"/>
      <c r="G22" s="1423"/>
      <c r="H22" s="625"/>
      <c r="I22" s="625"/>
      <c r="J22" s="1582">
        <v>7</v>
      </c>
      <c r="K22" s="1170"/>
      <c r="O22" s="2636"/>
      <c r="P22" s="625"/>
      <c r="Q22" s="625"/>
    </row>
    <row r="23" spans="2:47" ht="13" customHeight="1" x14ac:dyDescent="0.2">
      <c r="B23" s="1484">
        <f>+B15-0.01</f>
        <v>-10.029999999999999</v>
      </c>
      <c r="C23" s="2113" t="s">
        <v>2017</v>
      </c>
      <c r="D23" s="1582"/>
      <c r="E23" s="1583" t="s">
        <v>2018</v>
      </c>
      <c r="F23" s="1583"/>
      <c r="G23" s="1588"/>
      <c r="H23" s="1583"/>
      <c r="I23" s="1583"/>
      <c r="J23" s="1582"/>
      <c r="O23" s="2636"/>
      <c r="P23" s="1583"/>
      <c r="Q23" s="625"/>
    </row>
    <row r="24" spans="2:47" ht="13" customHeight="1" x14ac:dyDescent="0.2">
      <c r="B24" s="1424"/>
      <c r="C24" s="2113"/>
      <c r="D24" s="1582">
        <v>1</v>
      </c>
      <c r="E24" s="625" t="s">
        <v>2019</v>
      </c>
      <c r="F24" s="625"/>
      <c r="G24" s="1423"/>
      <c r="H24" s="625"/>
      <c r="I24" s="625"/>
      <c r="J24" s="1582">
        <v>1</v>
      </c>
      <c r="K24" s="1170"/>
      <c r="O24" s="2636"/>
      <c r="P24" s="625"/>
      <c r="Q24" s="625"/>
    </row>
    <row r="25" spans="2:47" ht="13" customHeight="1" x14ac:dyDescent="0.2">
      <c r="B25" s="1424"/>
      <c r="C25" s="1451"/>
      <c r="D25" s="1582">
        <v>2</v>
      </c>
      <c r="E25" s="625" t="s">
        <v>2020</v>
      </c>
      <c r="F25" s="625"/>
      <c r="G25" s="1423"/>
      <c r="H25" s="625"/>
      <c r="I25" s="625"/>
      <c r="J25" s="1582">
        <v>2</v>
      </c>
      <c r="K25" s="1170"/>
      <c r="O25" s="2636"/>
      <c r="P25" s="625"/>
      <c r="Q25" s="625"/>
      <c r="AU25" s="686"/>
    </row>
    <row r="26" spans="2:47" ht="13" customHeight="1" x14ac:dyDescent="0.2">
      <c r="B26" s="1424"/>
      <c r="C26" s="1451"/>
      <c r="D26" s="1582">
        <v>3</v>
      </c>
      <c r="E26" s="625" t="s">
        <v>2021</v>
      </c>
      <c r="F26" s="625"/>
      <c r="G26" s="1423"/>
      <c r="H26" s="625"/>
      <c r="I26" s="625"/>
      <c r="J26" s="1582">
        <v>3</v>
      </c>
      <c r="K26" s="1170"/>
      <c r="O26" s="2636"/>
      <c r="P26" s="625"/>
      <c r="Q26" s="625"/>
    </row>
    <row r="27" spans="2:47" ht="13" customHeight="1" x14ac:dyDescent="0.2">
      <c r="B27" s="1424"/>
      <c r="C27" s="1451"/>
      <c r="D27" s="1582">
        <v>4</v>
      </c>
      <c r="E27" s="625" t="s">
        <v>2022</v>
      </c>
      <c r="F27" s="625"/>
      <c r="G27" s="1423"/>
      <c r="H27" s="625"/>
      <c r="I27" s="625"/>
      <c r="J27" s="1582">
        <v>4</v>
      </c>
      <c r="K27" s="1170"/>
      <c r="O27" s="2636"/>
      <c r="P27" s="625"/>
      <c r="Q27" s="625"/>
    </row>
    <row r="28" spans="2:47" ht="13" customHeight="1" x14ac:dyDescent="0.2">
      <c r="B28" s="1424"/>
      <c r="C28" s="1451"/>
      <c r="D28" s="1582">
        <v>5</v>
      </c>
      <c r="E28" s="625" t="s">
        <v>2008</v>
      </c>
      <c r="F28" s="625"/>
      <c r="G28" s="1423"/>
      <c r="H28" s="625"/>
      <c r="I28" s="625"/>
      <c r="J28" s="1582">
        <v>5</v>
      </c>
      <c r="K28" s="1170"/>
      <c r="O28" s="2636"/>
      <c r="P28" s="625"/>
      <c r="Q28" s="625"/>
    </row>
    <row r="29" spans="2:47" ht="13" customHeight="1" x14ac:dyDescent="0.2">
      <c r="B29" s="1424"/>
      <c r="C29" s="835"/>
      <c r="D29" s="1422"/>
      <c r="E29" s="625"/>
      <c r="F29" s="625"/>
      <c r="G29" s="1423"/>
      <c r="H29" s="625"/>
      <c r="I29" s="625"/>
      <c r="J29" s="1422"/>
      <c r="P29" s="625"/>
      <c r="Q29" s="1552"/>
    </row>
    <row r="30" spans="2:47" ht="17" customHeight="1" x14ac:dyDescent="0.2">
      <c r="B30" s="1484">
        <f>B23-0.01</f>
        <v>-10.039999999999999</v>
      </c>
      <c r="C30" s="2641" t="s">
        <v>2023</v>
      </c>
      <c r="D30" s="1422">
        <v>1</v>
      </c>
      <c r="E30" s="686" t="s">
        <v>2024</v>
      </c>
      <c r="F30" s="686"/>
      <c r="G30" s="1490"/>
      <c r="H30" s="686"/>
      <c r="I30" s="686"/>
      <c r="J30" s="1422">
        <v>1</v>
      </c>
      <c r="K30" s="1170"/>
      <c r="P30" s="625"/>
    </row>
    <row r="31" spans="2:47" ht="13" customHeight="1" x14ac:dyDescent="0.2">
      <c r="B31" s="1424"/>
      <c r="C31" s="2641"/>
      <c r="D31" s="1422">
        <f t="shared" ref="D31:D38" si="0">+D30+1</f>
        <v>2</v>
      </c>
      <c r="E31" s="686" t="s">
        <v>2025</v>
      </c>
      <c r="F31" s="686"/>
      <c r="G31" s="1490"/>
      <c r="H31" s="686"/>
      <c r="I31" s="686"/>
      <c r="J31" s="1422">
        <f t="shared" ref="J31:J38" si="1">+J30+1</f>
        <v>2</v>
      </c>
      <c r="K31" s="1170"/>
      <c r="O31" s="2629"/>
      <c r="P31" s="625"/>
    </row>
    <row r="32" spans="2:47" ht="13" customHeight="1" x14ac:dyDescent="0.2">
      <c r="B32" s="1424"/>
      <c r="C32" s="2641"/>
      <c r="D32" s="1422">
        <f t="shared" si="0"/>
        <v>3</v>
      </c>
      <c r="E32" s="686" t="s">
        <v>2026</v>
      </c>
      <c r="F32" s="686"/>
      <c r="G32" s="1490"/>
      <c r="H32" s="686"/>
      <c r="I32" s="686"/>
      <c r="J32" s="1422">
        <f t="shared" si="1"/>
        <v>3</v>
      </c>
      <c r="K32" s="1170"/>
      <c r="O32" s="2629"/>
      <c r="P32" s="625"/>
    </row>
    <row r="33" spans="2:17" ht="13" customHeight="1" x14ac:dyDescent="0.2">
      <c r="B33" s="1424"/>
      <c r="C33" s="2641"/>
      <c r="D33" s="1422">
        <f t="shared" si="0"/>
        <v>4</v>
      </c>
      <c r="E33" s="686" t="s">
        <v>2027</v>
      </c>
      <c r="F33" s="686"/>
      <c r="G33" s="1490"/>
      <c r="H33" s="686"/>
      <c r="I33" s="686"/>
      <c r="J33" s="1422">
        <f t="shared" si="1"/>
        <v>4</v>
      </c>
      <c r="K33" s="1170"/>
      <c r="O33" s="2629"/>
      <c r="P33" s="625"/>
    </row>
    <row r="34" spans="2:17" ht="13" customHeight="1" x14ac:dyDescent="0.2">
      <c r="B34" s="1424"/>
      <c r="C34" s="2641"/>
      <c r="D34" s="1422">
        <f t="shared" si="0"/>
        <v>5</v>
      </c>
      <c r="E34" s="686" t="s">
        <v>2028</v>
      </c>
      <c r="F34" s="686"/>
      <c r="G34" s="1490"/>
      <c r="H34" s="686"/>
      <c r="I34" s="686"/>
      <c r="J34" s="1422">
        <f t="shared" si="1"/>
        <v>5</v>
      </c>
      <c r="K34" s="1170"/>
      <c r="O34" s="1590"/>
      <c r="P34" s="625"/>
    </row>
    <row r="35" spans="2:17" ht="13" customHeight="1" x14ac:dyDescent="0.2">
      <c r="B35" s="1424"/>
      <c r="C35" s="2641"/>
      <c r="D35" s="1422">
        <f t="shared" si="0"/>
        <v>6</v>
      </c>
      <c r="E35" s="686" t="s">
        <v>2029</v>
      </c>
      <c r="F35" s="686"/>
      <c r="G35" s="1490"/>
      <c r="H35" s="686"/>
      <c r="I35" s="686"/>
      <c r="J35" s="1422">
        <f t="shared" si="1"/>
        <v>6</v>
      </c>
      <c r="K35" s="1170"/>
      <c r="O35" s="2629"/>
      <c r="P35" s="625"/>
    </row>
    <row r="36" spans="2:17" ht="13" customHeight="1" x14ac:dyDescent="0.2">
      <c r="B36" s="1424"/>
      <c r="C36" s="2641"/>
      <c r="D36" s="1422">
        <f t="shared" si="0"/>
        <v>7</v>
      </c>
      <c r="E36" s="686" t="s">
        <v>2030</v>
      </c>
      <c r="F36" s="686"/>
      <c r="G36" s="1490"/>
      <c r="H36" s="686"/>
      <c r="I36" s="686"/>
      <c r="J36" s="1422">
        <f t="shared" si="1"/>
        <v>7</v>
      </c>
      <c r="K36" s="1170"/>
      <c r="O36" s="2629"/>
      <c r="P36" s="625"/>
    </row>
    <row r="37" spans="2:17" ht="13" customHeight="1" x14ac:dyDescent="0.2">
      <c r="B37" s="1424"/>
      <c r="C37" s="835"/>
      <c r="D37" s="1422">
        <f t="shared" si="0"/>
        <v>8</v>
      </c>
      <c r="E37" s="686" t="s">
        <v>2031</v>
      </c>
      <c r="F37" s="686"/>
      <c r="G37" s="1490"/>
      <c r="H37" s="686"/>
      <c r="I37" s="686"/>
      <c r="J37" s="1422">
        <f t="shared" si="1"/>
        <v>8</v>
      </c>
      <c r="K37" s="1170"/>
      <c r="O37" s="2629"/>
      <c r="P37" s="625"/>
    </row>
    <row r="38" spans="2:17" ht="13" customHeight="1" x14ac:dyDescent="0.2">
      <c r="B38" s="1424"/>
      <c r="C38" s="835"/>
      <c r="D38" s="1422">
        <f t="shared" si="0"/>
        <v>9</v>
      </c>
      <c r="E38" s="686" t="s">
        <v>2032</v>
      </c>
      <c r="F38" s="686"/>
      <c r="G38" s="1490"/>
      <c r="H38" s="686"/>
      <c r="I38" s="686"/>
      <c r="J38" s="1422">
        <f t="shared" si="1"/>
        <v>9</v>
      </c>
      <c r="K38" s="1170"/>
      <c r="O38" s="1590"/>
      <c r="P38" s="625"/>
    </row>
    <row r="39" spans="2:17" ht="13" customHeight="1" x14ac:dyDescent="0.2">
      <c r="B39" s="1424"/>
      <c r="C39" s="835"/>
      <c r="D39" s="1422">
        <v>98</v>
      </c>
      <c r="E39" s="686" t="s">
        <v>2033</v>
      </c>
      <c r="F39" s="686"/>
      <c r="G39" s="1490"/>
      <c r="H39" s="686"/>
      <c r="I39" s="686"/>
      <c r="J39" s="1422">
        <v>98</v>
      </c>
      <c r="K39" s="1170"/>
    </row>
    <row r="40" spans="2:17" ht="13" customHeight="1" x14ac:dyDescent="0.2">
      <c r="B40" s="1424"/>
      <c r="C40" s="835"/>
      <c r="D40" s="1422"/>
      <c r="E40" s="686"/>
      <c r="F40" s="686"/>
      <c r="G40" s="1490"/>
      <c r="H40" s="686"/>
      <c r="I40" s="686"/>
      <c r="J40" s="1422"/>
    </row>
    <row r="41" spans="2:17" ht="13" customHeight="1" x14ac:dyDescent="0.2">
      <c r="B41" s="1424"/>
      <c r="C41" s="2627" t="s">
        <v>2034</v>
      </c>
      <c r="D41" s="2627"/>
      <c r="E41" s="2627"/>
      <c r="F41" s="2627"/>
      <c r="G41" s="2627"/>
      <c r="H41" s="2627"/>
      <c r="I41" s="2627"/>
      <c r="J41" s="1422"/>
      <c r="K41" s="686"/>
      <c r="O41" s="2636"/>
      <c r="P41" s="1590"/>
      <c r="Q41" s="686"/>
    </row>
    <row r="42" spans="2:17" ht="29" customHeight="1" x14ac:dyDescent="0.2">
      <c r="B42" s="1490"/>
      <c r="C42" s="2627"/>
      <c r="D42" s="2627"/>
      <c r="E42" s="2627"/>
      <c r="F42" s="2627"/>
      <c r="G42" s="2627"/>
      <c r="H42" s="2627"/>
      <c r="I42" s="2627"/>
      <c r="J42" s="1422"/>
      <c r="K42" s="686"/>
      <c r="O42" s="2636"/>
      <c r="P42" s="1590"/>
      <c r="Q42" s="686"/>
    </row>
    <row r="43" spans="2:17" ht="13" customHeight="1" x14ac:dyDescent="0.2">
      <c r="B43" s="1490"/>
      <c r="C43" s="686"/>
      <c r="D43" s="1422"/>
      <c r="E43" s="686"/>
      <c r="F43" s="686"/>
      <c r="G43" s="1490"/>
      <c r="H43" s="686"/>
      <c r="I43" s="686"/>
      <c r="J43" s="1422"/>
      <c r="K43" s="686"/>
      <c r="O43" s="2636"/>
      <c r="P43" s="1590"/>
      <c r="Q43" s="686"/>
    </row>
    <row r="44" spans="2:17" ht="13" customHeight="1" x14ac:dyDescent="0.2">
      <c r="B44" s="1484">
        <f>B30-0.01</f>
        <v>-10.049999999999999</v>
      </c>
      <c r="C44" s="2113" t="s">
        <v>2035</v>
      </c>
      <c r="D44" s="1484">
        <f>+B44-0.01</f>
        <v>-10.059999999999999</v>
      </c>
      <c r="E44" s="2629" t="s">
        <v>2036</v>
      </c>
      <c r="F44" s="2629"/>
      <c r="G44" s="2629"/>
      <c r="H44" s="2629"/>
      <c r="I44" s="2629"/>
      <c r="J44" s="2629"/>
      <c r="K44" s="2629"/>
      <c r="O44" s="2636"/>
      <c r="P44" s="1590"/>
      <c r="Q44" s="686"/>
    </row>
    <row r="45" spans="2:17" ht="13" customHeight="1" x14ac:dyDescent="0.2">
      <c r="B45" s="1591"/>
      <c r="C45" s="2113"/>
      <c r="D45" s="1485"/>
      <c r="E45" s="686" t="s">
        <v>2037</v>
      </c>
      <c r="F45" s="686"/>
      <c r="G45" s="1489"/>
      <c r="H45" s="1489"/>
      <c r="I45" s="1489"/>
      <c r="J45" s="908"/>
      <c r="O45" s="2636"/>
      <c r="P45" s="1590"/>
      <c r="Q45" s="686"/>
    </row>
    <row r="46" spans="2:17" ht="13" customHeight="1" x14ac:dyDescent="0.2">
      <c r="B46" s="1591"/>
      <c r="C46" s="2113"/>
      <c r="D46" s="1485"/>
      <c r="E46" s="2627" t="s">
        <v>2038</v>
      </c>
      <c r="F46" s="2627"/>
      <c r="G46" s="2627"/>
      <c r="H46" s="2627"/>
      <c r="I46" s="2627"/>
      <c r="J46" s="2627"/>
      <c r="K46" s="2627"/>
      <c r="O46" s="2636"/>
      <c r="P46" s="1590"/>
      <c r="Q46" s="686"/>
    </row>
    <row r="47" spans="2:17" ht="13" customHeight="1" x14ac:dyDescent="0.2">
      <c r="B47" s="1591"/>
      <c r="C47" s="1553"/>
      <c r="D47" s="1485"/>
      <c r="E47" s="2627"/>
      <c r="F47" s="2627"/>
      <c r="G47" s="2627"/>
      <c r="H47" s="2627"/>
      <c r="I47" s="2627"/>
      <c r="J47" s="2627"/>
      <c r="K47" s="2627"/>
      <c r="O47" s="1552"/>
      <c r="P47" s="1590"/>
      <c r="Q47" s="686"/>
    </row>
    <row r="48" spans="2:17" ht="13" customHeight="1" x14ac:dyDescent="0.2">
      <c r="B48" s="1591"/>
      <c r="C48" s="1486" t="s">
        <v>2039</v>
      </c>
      <c r="D48" s="1485" t="s">
        <v>2040</v>
      </c>
      <c r="E48" s="2629" t="s">
        <v>2041</v>
      </c>
      <c r="F48" s="2629"/>
      <c r="G48" s="2629"/>
      <c r="H48" s="2629"/>
      <c r="I48" s="2629"/>
      <c r="J48" s="2629"/>
      <c r="K48" s="2629"/>
      <c r="O48" s="2636"/>
      <c r="P48" s="1590"/>
      <c r="Q48" s="686"/>
    </row>
    <row r="49" spans="2:17" ht="13" customHeight="1" x14ac:dyDescent="0.2">
      <c r="B49" s="1424"/>
      <c r="C49" s="1487" t="s">
        <v>2042</v>
      </c>
      <c r="D49" s="1488"/>
      <c r="E49" s="2629" t="s">
        <v>2043</v>
      </c>
      <c r="F49" s="2629"/>
      <c r="G49" s="1490"/>
      <c r="H49" s="686"/>
      <c r="I49" s="686"/>
      <c r="J49" s="1422"/>
      <c r="O49" s="2636"/>
      <c r="P49" s="1590"/>
      <c r="Q49" s="686"/>
    </row>
    <row r="50" spans="2:17" ht="13" customHeight="1" x14ac:dyDescent="0.2">
      <c r="B50" s="1424"/>
      <c r="C50" s="1487" t="s">
        <v>2044</v>
      </c>
      <c r="D50" s="1488"/>
      <c r="E50" s="2629" t="s">
        <v>2043</v>
      </c>
      <c r="F50" s="2629"/>
      <c r="G50" s="1490"/>
      <c r="H50" s="686"/>
      <c r="I50" s="686"/>
      <c r="J50" s="1422"/>
      <c r="O50" s="2636"/>
      <c r="P50" s="625"/>
      <c r="Q50" s="1552"/>
    </row>
    <row r="51" spans="2:17" ht="13" customHeight="1" x14ac:dyDescent="0.2">
      <c r="B51" s="1424"/>
      <c r="C51" s="1487" t="s">
        <v>2045</v>
      </c>
      <c r="D51" s="1488"/>
      <c r="E51" s="2629" t="s">
        <v>2043</v>
      </c>
      <c r="F51" s="2629"/>
      <c r="G51" s="1490"/>
      <c r="H51" s="686"/>
      <c r="I51" s="686"/>
      <c r="J51" s="1422"/>
      <c r="O51" s="2636"/>
      <c r="P51" s="625"/>
      <c r="Q51" s="1552"/>
    </row>
    <row r="52" spans="2:17" ht="13" customHeight="1" x14ac:dyDescent="0.2">
      <c r="B52" s="1424"/>
      <c r="C52" s="1487" t="s">
        <v>2046</v>
      </c>
      <c r="D52" s="1488"/>
      <c r="E52" s="2629" t="s">
        <v>2043</v>
      </c>
      <c r="F52" s="2629"/>
      <c r="G52" s="1490"/>
      <c r="H52" s="686"/>
      <c r="I52" s="686"/>
      <c r="J52" s="1422"/>
      <c r="O52" s="2636"/>
      <c r="P52" s="625"/>
      <c r="Q52" s="1552"/>
    </row>
    <row r="53" spans="2:17" ht="13" customHeight="1" x14ac:dyDescent="0.2">
      <c r="B53" s="1424"/>
      <c r="C53" s="1487" t="s">
        <v>2047</v>
      </c>
      <c r="D53" s="1488"/>
      <c r="E53" s="2629" t="s">
        <v>2043</v>
      </c>
      <c r="F53" s="2629"/>
      <c r="G53" s="1490"/>
      <c r="H53" s="686"/>
      <c r="I53" s="686"/>
      <c r="J53" s="1422"/>
      <c r="O53" s="2636"/>
      <c r="Q53" s="1552"/>
    </row>
    <row r="54" spans="2:17" ht="13" customHeight="1" x14ac:dyDescent="0.2">
      <c r="B54" s="1424"/>
      <c r="C54" s="1487"/>
      <c r="D54" s="1422"/>
      <c r="E54" s="686"/>
      <c r="F54" s="686"/>
      <c r="G54" s="1490"/>
      <c r="H54" s="686"/>
      <c r="I54" s="686"/>
      <c r="J54" s="1422"/>
      <c r="O54" s="2636"/>
      <c r="Q54" s="1552"/>
    </row>
    <row r="55" spans="2:17" ht="13" customHeight="1" x14ac:dyDescent="0.2">
      <c r="B55" s="1484">
        <f>+D44-0.01</f>
        <v>-10.069999999999999</v>
      </c>
      <c r="C55" s="2627" t="s">
        <v>2048</v>
      </c>
      <c r="D55" s="1422">
        <v>1</v>
      </c>
      <c r="E55" s="686" t="s">
        <v>2049</v>
      </c>
      <c r="F55" s="686"/>
      <c r="G55" s="1490"/>
      <c r="H55" s="686"/>
      <c r="I55" s="686"/>
      <c r="J55" s="1422">
        <v>1</v>
      </c>
      <c r="K55" s="1170"/>
      <c r="O55" s="2636"/>
      <c r="Q55" s="1552"/>
    </row>
    <row r="56" spans="2:17" ht="13" customHeight="1" x14ac:dyDescent="0.2">
      <c r="B56" s="1424"/>
      <c r="C56" s="2627"/>
      <c r="D56" s="1422">
        <v>2</v>
      </c>
      <c r="E56" s="625" t="s">
        <v>2050</v>
      </c>
      <c r="F56" s="625"/>
      <c r="G56" s="1423"/>
      <c r="H56" s="625"/>
      <c r="I56" s="625"/>
      <c r="J56" s="1422">
        <v>2</v>
      </c>
      <c r="K56" s="1170"/>
      <c r="O56" s="2636"/>
      <c r="Q56" s="1552"/>
    </row>
    <row r="57" spans="2:17" ht="13" customHeight="1" x14ac:dyDescent="0.2">
      <c r="B57" s="1424"/>
      <c r="C57" s="2627"/>
      <c r="D57" s="1422">
        <v>3</v>
      </c>
      <c r="E57" s="625" t="s">
        <v>2051</v>
      </c>
      <c r="F57" s="625"/>
      <c r="G57" s="1423"/>
      <c r="H57" s="625"/>
      <c r="I57" s="625"/>
      <c r="J57" s="1422">
        <v>3</v>
      </c>
      <c r="K57" s="1170"/>
      <c r="O57" s="2636"/>
      <c r="Q57" s="1552"/>
    </row>
    <row r="58" spans="2:17" ht="13" customHeight="1" x14ac:dyDescent="0.2">
      <c r="B58" s="1424"/>
      <c r="C58" s="835"/>
      <c r="D58" s="1422">
        <v>4</v>
      </c>
      <c r="E58" s="625" t="s">
        <v>2052</v>
      </c>
      <c r="F58" s="625"/>
      <c r="G58" s="1423"/>
      <c r="H58" s="625"/>
      <c r="I58" s="625"/>
      <c r="J58" s="1422">
        <v>4</v>
      </c>
      <c r="K58" s="1170"/>
      <c r="Q58" s="1552"/>
    </row>
    <row r="59" spans="2:17" ht="13" customHeight="1" x14ac:dyDescent="0.2">
      <c r="B59" s="1424"/>
      <c r="C59" s="835"/>
      <c r="D59" s="1582">
        <v>5</v>
      </c>
      <c r="E59" s="625" t="s">
        <v>2053</v>
      </c>
      <c r="F59" s="625"/>
      <c r="G59" s="1423"/>
      <c r="H59" s="625"/>
      <c r="I59" s="625"/>
      <c r="J59" s="1582">
        <v>5</v>
      </c>
      <c r="K59" s="1170"/>
      <c r="Q59" s="1552"/>
    </row>
    <row r="60" spans="2:17" ht="13" customHeight="1" x14ac:dyDescent="0.2">
      <c r="B60" s="1424"/>
      <c r="C60" s="835"/>
      <c r="D60" s="1582">
        <v>6</v>
      </c>
      <c r="E60" s="625" t="s">
        <v>2054</v>
      </c>
      <c r="F60" s="625"/>
      <c r="G60" s="1423"/>
      <c r="H60" s="625"/>
      <c r="I60" s="625"/>
      <c r="J60" s="1582">
        <v>6</v>
      </c>
      <c r="K60" s="1592"/>
      <c r="Q60" s="1552"/>
    </row>
    <row r="61" spans="2:17" ht="13" customHeight="1" x14ac:dyDescent="0.2">
      <c r="B61" s="1424"/>
      <c r="D61" s="1422">
        <v>97</v>
      </c>
      <c r="E61" s="686" t="s">
        <v>2055</v>
      </c>
      <c r="F61" s="686"/>
      <c r="G61" s="1490"/>
      <c r="H61" s="686"/>
      <c r="I61" s="686"/>
      <c r="J61" s="1422">
        <v>97</v>
      </c>
      <c r="K61" s="1170"/>
      <c r="Q61" s="1552"/>
    </row>
    <row r="62" spans="2:17" ht="13" customHeight="1" x14ac:dyDescent="0.2">
      <c r="B62" s="1424"/>
      <c r="D62" s="1422"/>
      <c r="E62" s="686"/>
      <c r="F62" s="686"/>
      <c r="G62" s="1490"/>
      <c r="H62" s="686"/>
      <c r="I62" s="686"/>
      <c r="J62" s="1422"/>
      <c r="Q62" s="1552"/>
    </row>
    <row r="63" spans="2:17" ht="13" customHeight="1" x14ac:dyDescent="0.2">
      <c r="B63" s="1484">
        <f>+B55-0.01</f>
        <v>-10.079999999999998</v>
      </c>
      <c r="C63" s="2637" t="s">
        <v>2056</v>
      </c>
      <c r="D63" s="1422"/>
      <c r="E63" s="625"/>
      <c r="F63" s="625"/>
      <c r="G63" s="1423"/>
      <c r="H63" s="625"/>
      <c r="I63" s="2638" t="s">
        <v>318</v>
      </c>
      <c r="J63" s="2639"/>
      <c r="K63" s="2635"/>
      <c r="L63" s="2635"/>
      <c r="Q63" s="1552"/>
    </row>
    <row r="64" spans="2:17" ht="13" customHeight="1" x14ac:dyDescent="0.2">
      <c r="B64" s="1424"/>
      <c r="C64" s="2637"/>
      <c r="D64" s="1422">
        <v>0</v>
      </c>
      <c r="E64" s="625" t="s">
        <v>2057</v>
      </c>
      <c r="F64" s="625"/>
      <c r="G64" s="1423"/>
      <c r="H64" s="625"/>
      <c r="I64" s="625"/>
      <c r="J64" s="1422"/>
      <c r="P64" s="625"/>
      <c r="Q64" s="1552"/>
    </row>
    <row r="65" spans="2:18" ht="13" customHeight="1" x14ac:dyDescent="0.2">
      <c r="B65" s="1424"/>
      <c r="C65" s="835"/>
      <c r="D65" s="1422"/>
      <c r="E65" s="908"/>
      <c r="F65" s="908"/>
      <c r="G65" s="1424"/>
      <c r="H65" s="908"/>
      <c r="I65" s="908"/>
      <c r="J65" s="1422"/>
      <c r="P65" s="625"/>
      <c r="Q65" s="1552"/>
    </row>
    <row r="66" spans="2:18" ht="13" customHeight="1" x14ac:dyDescent="0.2">
      <c r="B66" s="1484">
        <f>+B63-0.01</f>
        <v>-10.089999999999998</v>
      </c>
      <c r="C66" s="1495" t="s">
        <v>2058</v>
      </c>
      <c r="D66" s="1491">
        <v>1</v>
      </c>
      <c r="E66" s="908" t="s">
        <v>2059</v>
      </c>
      <c r="F66" s="686"/>
      <c r="G66" s="1490"/>
      <c r="H66" s="686"/>
      <c r="I66" s="686"/>
      <c r="J66" s="1491">
        <v>1</v>
      </c>
      <c r="K66" s="1170"/>
      <c r="O66" s="2629"/>
      <c r="P66" s="2629"/>
      <c r="Q66" s="2629"/>
      <c r="R66" s="625"/>
    </row>
    <row r="67" spans="2:18" ht="13" customHeight="1" x14ac:dyDescent="0.2">
      <c r="B67" s="1424"/>
      <c r="C67" s="1494" t="s">
        <v>2060</v>
      </c>
      <c r="D67" s="1491">
        <f>+D66+1</f>
        <v>2</v>
      </c>
      <c r="E67" s="908" t="s">
        <v>2061</v>
      </c>
      <c r="F67" s="686"/>
      <c r="G67" s="1490"/>
      <c r="H67" s="686"/>
      <c r="I67" s="686"/>
      <c r="J67" s="1491">
        <f>+J66+1</f>
        <v>2</v>
      </c>
      <c r="K67" s="1170"/>
      <c r="O67" s="2629"/>
      <c r="P67" s="2629"/>
      <c r="Q67" s="2629"/>
      <c r="R67" s="625"/>
    </row>
    <row r="68" spans="2:18" ht="13" customHeight="1" x14ac:dyDescent="0.2">
      <c r="B68" s="1424"/>
      <c r="C68" s="1455"/>
      <c r="D68" s="1491">
        <f>+D67+1</f>
        <v>3</v>
      </c>
      <c r="E68" s="908" t="s">
        <v>2062</v>
      </c>
      <c r="F68" s="686"/>
      <c r="G68" s="1490"/>
      <c r="H68" s="686"/>
      <c r="I68" s="686"/>
      <c r="J68" s="1491">
        <f>+J67+1</f>
        <v>3</v>
      </c>
      <c r="K68" s="1170"/>
      <c r="O68" s="2629"/>
    </row>
    <row r="69" spans="2:18" ht="13" customHeight="1" x14ac:dyDescent="0.2">
      <c r="B69" s="1424"/>
      <c r="C69" s="1455"/>
      <c r="D69" s="1491">
        <f>+D68+1</f>
        <v>4</v>
      </c>
      <c r="E69" s="908" t="s">
        <v>2063</v>
      </c>
      <c r="F69" s="686"/>
      <c r="G69" s="1490"/>
      <c r="H69" s="686"/>
      <c r="I69" s="686"/>
      <c r="J69" s="1491">
        <f>+J68+1</f>
        <v>4</v>
      </c>
      <c r="K69" s="1170"/>
    </row>
    <row r="70" spans="2:18" ht="13" customHeight="1" x14ac:dyDescent="0.2">
      <c r="B70" s="1424"/>
      <c r="C70" s="1455"/>
      <c r="D70" s="1491">
        <f>+D69+1</f>
        <v>5</v>
      </c>
      <c r="E70" s="908" t="s">
        <v>2064</v>
      </c>
      <c r="F70" s="686"/>
      <c r="G70" s="1490"/>
      <c r="H70" s="686"/>
      <c r="I70" s="686"/>
      <c r="J70" s="1491">
        <f>+J69+1</f>
        <v>5</v>
      </c>
      <c r="K70" s="1170"/>
    </row>
    <row r="71" spans="2:18" ht="13" customHeight="1" x14ac:dyDescent="0.2">
      <c r="B71" s="1424"/>
      <c r="C71" s="1455"/>
      <c r="D71" s="1491">
        <v>97</v>
      </c>
      <c r="E71" s="908" t="s">
        <v>2065</v>
      </c>
      <c r="F71" s="686"/>
      <c r="G71" s="1490"/>
      <c r="H71" s="686"/>
      <c r="I71" s="686"/>
      <c r="J71" s="1491">
        <v>97</v>
      </c>
      <c r="K71" s="1170"/>
    </row>
    <row r="72" spans="2:18" ht="13" customHeight="1" x14ac:dyDescent="0.2">
      <c r="B72" s="1424"/>
      <c r="C72" s="1455"/>
      <c r="D72" s="1491">
        <v>98</v>
      </c>
      <c r="E72" s="908" t="s">
        <v>2066</v>
      </c>
      <c r="F72" s="686"/>
      <c r="G72" s="1490"/>
      <c r="H72" s="686"/>
      <c r="I72" s="686"/>
      <c r="J72" s="1491">
        <v>98</v>
      </c>
      <c r="K72" s="1170"/>
    </row>
    <row r="73" spans="2:18" ht="13" customHeight="1" x14ac:dyDescent="0.2">
      <c r="B73" s="1424"/>
      <c r="C73" s="1455"/>
      <c r="D73" s="1491"/>
      <c r="E73" s="908"/>
      <c r="F73" s="686"/>
      <c r="G73" s="1490"/>
      <c r="H73" s="686"/>
      <c r="I73" s="686"/>
      <c r="J73" s="1491"/>
    </row>
    <row r="74" spans="2:18" ht="13" customHeight="1" x14ac:dyDescent="0.2">
      <c r="B74" s="1484">
        <f>+B66-0.01</f>
        <v>-10.099999999999998</v>
      </c>
      <c r="C74" s="2627" t="s">
        <v>2067</v>
      </c>
      <c r="D74" s="1491">
        <v>1</v>
      </c>
      <c r="E74" s="908" t="s">
        <v>2068</v>
      </c>
      <c r="F74" s="928" t="s">
        <v>84</v>
      </c>
      <c r="G74" s="1593">
        <f>B78</f>
        <v>-10.109999999999998</v>
      </c>
      <c r="H74" s="686"/>
      <c r="I74" s="686"/>
      <c r="J74" s="1491" t="s">
        <v>2069</v>
      </c>
    </row>
    <row r="75" spans="2:18" ht="13" customHeight="1" x14ac:dyDescent="0.2">
      <c r="B75" s="1424"/>
      <c r="C75" s="2627"/>
      <c r="D75" s="1491">
        <v>2</v>
      </c>
      <c r="E75" s="908" t="s">
        <v>2070</v>
      </c>
      <c r="F75" s="928" t="s">
        <v>84</v>
      </c>
      <c r="G75" s="1593">
        <f>+B88</f>
        <v>-10.119999999999997</v>
      </c>
      <c r="H75" s="686"/>
      <c r="I75" s="686"/>
      <c r="J75" s="1491" t="s">
        <v>2069</v>
      </c>
      <c r="K75" s="1170"/>
    </row>
    <row r="76" spans="2:18" ht="13" customHeight="1" x14ac:dyDescent="0.2">
      <c r="B76" s="1424"/>
      <c r="C76" s="1594"/>
      <c r="D76" s="1491">
        <v>98</v>
      </c>
      <c r="E76" s="908" t="s">
        <v>2066</v>
      </c>
      <c r="F76" s="928" t="s">
        <v>84</v>
      </c>
      <c r="G76" s="1593">
        <f>B99</f>
        <v>-10.129999999999997</v>
      </c>
      <c r="H76" s="686"/>
      <c r="I76" s="686"/>
      <c r="J76" s="1491" t="s">
        <v>2069</v>
      </c>
    </row>
    <row r="77" spans="2:18" ht="13" customHeight="1" x14ac:dyDescent="0.2">
      <c r="B77" s="1424"/>
      <c r="C77" s="1594"/>
      <c r="D77" s="1491"/>
      <c r="E77" s="908"/>
      <c r="F77" s="686"/>
      <c r="G77" s="1490"/>
      <c r="H77" s="686"/>
      <c r="I77" s="686"/>
      <c r="J77" s="1491"/>
    </row>
    <row r="78" spans="2:18" ht="13" customHeight="1" x14ac:dyDescent="0.2">
      <c r="B78" s="1484">
        <f>+B74-0.01</f>
        <v>-10.109999999999998</v>
      </c>
      <c r="C78" s="2627" t="s">
        <v>2071</v>
      </c>
      <c r="D78" s="1491">
        <v>1</v>
      </c>
      <c r="E78" s="596" t="s">
        <v>2072</v>
      </c>
      <c r="F78" s="670"/>
      <c r="G78" s="678"/>
      <c r="H78" s="596"/>
      <c r="I78" s="596"/>
      <c r="J78" s="1491">
        <v>1</v>
      </c>
      <c r="K78" s="1170"/>
      <c r="P78" s="625"/>
    </row>
    <row r="79" spans="2:18" ht="13" customHeight="1" x14ac:dyDescent="0.2">
      <c r="B79" s="1424"/>
      <c r="C79" s="2627"/>
      <c r="D79" s="1491">
        <f>+D78+1</f>
        <v>2</v>
      </c>
      <c r="E79" s="583" t="s">
        <v>2073</v>
      </c>
      <c r="F79" s="596"/>
      <c r="G79" s="678"/>
      <c r="H79" s="596"/>
      <c r="I79" s="596"/>
      <c r="J79" s="1491">
        <f>+J78+1</f>
        <v>2</v>
      </c>
      <c r="K79" s="1170"/>
      <c r="P79" s="625"/>
    </row>
    <row r="80" spans="2:18" ht="13" customHeight="1" x14ac:dyDescent="0.2">
      <c r="B80" s="1424"/>
      <c r="C80" s="2627"/>
      <c r="D80" s="1491">
        <v>3</v>
      </c>
      <c r="E80" s="2640" t="s">
        <v>2074</v>
      </c>
      <c r="F80" s="2640"/>
      <c r="G80" s="2640"/>
      <c r="H80" s="2640"/>
      <c r="I80" s="2640"/>
      <c r="J80" s="1491">
        <v>3</v>
      </c>
      <c r="K80" s="1170"/>
      <c r="P80" s="625"/>
    </row>
    <row r="81" spans="2:16" ht="13" customHeight="1" x14ac:dyDescent="0.2">
      <c r="B81" s="1424"/>
      <c r="C81" s="2627"/>
      <c r="D81" s="1491">
        <v>4</v>
      </c>
      <c r="E81" s="2640" t="s">
        <v>2075</v>
      </c>
      <c r="F81" s="2640"/>
      <c r="G81" s="2640"/>
      <c r="H81" s="2640"/>
      <c r="I81" s="2640"/>
      <c r="J81" s="1491">
        <v>4</v>
      </c>
      <c r="K81" s="1170"/>
      <c r="P81" s="625"/>
    </row>
    <row r="82" spans="2:16" ht="13" customHeight="1" x14ac:dyDescent="0.2">
      <c r="B82" s="1424"/>
      <c r="C82" s="2627"/>
      <c r="D82" s="1491">
        <v>5</v>
      </c>
      <c r="E82" s="583" t="s">
        <v>2076</v>
      </c>
      <c r="F82" s="670" t="s">
        <v>2069</v>
      </c>
      <c r="G82" s="1492" t="s">
        <v>2069</v>
      </c>
      <c r="H82" s="596"/>
      <c r="I82" s="596"/>
      <c r="J82" s="1491">
        <v>5</v>
      </c>
      <c r="K82" s="1170"/>
      <c r="P82" s="625"/>
    </row>
    <row r="83" spans="2:16" ht="13" customHeight="1" x14ac:dyDescent="0.2">
      <c r="B83" s="1424"/>
      <c r="C83" s="2627"/>
      <c r="D83" s="1491">
        <v>6</v>
      </c>
      <c r="E83" s="583" t="s">
        <v>2077</v>
      </c>
      <c r="F83" s="596"/>
      <c r="G83" s="678"/>
      <c r="H83" s="596"/>
      <c r="I83" s="596"/>
      <c r="J83" s="1491">
        <v>6</v>
      </c>
      <c r="K83" s="1170"/>
      <c r="P83" s="625"/>
    </row>
    <row r="84" spans="2:16" ht="13" customHeight="1" x14ac:dyDescent="0.2">
      <c r="B84" s="1424"/>
      <c r="C84" s="1455"/>
      <c r="D84" s="1491">
        <f>+D83+1</f>
        <v>7</v>
      </c>
      <c r="E84" s="583" t="s">
        <v>2078</v>
      </c>
      <c r="F84" s="596"/>
      <c r="G84" s="678"/>
      <c r="H84" s="596"/>
      <c r="I84" s="596"/>
      <c r="J84" s="1491">
        <f>+J83+1</f>
        <v>7</v>
      </c>
      <c r="K84" s="1170"/>
      <c r="P84" s="625"/>
    </row>
    <row r="85" spans="2:16" ht="13" customHeight="1" x14ac:dyDescent="0.2">
      <c r="B85" s="1424"/>
      <c r="C85" s="1455"/>
      <c r="D85" s="1491">
        <v>97</v>
      </c>
      <c r="E85" s="596" t="s">
        <v>2079</v>
      </c>
      <c r="F85" s="596"/>
      <c r="G85" s="678"/>
      <c r="H85" s="596"/>
      <c r="I85" s="596"/>
      <c r="J85" s="1491">
        <v>97</v>
      </c>
      <c r="K85" s="1170"/>
      <c r="P85" s="625"/>
    </row>
    <row r="86" spans="2:16" ht="13" customHeight="1" x14ac:dyDescent="0.2">
      <c r="B86" s="1424"/>
      <c r="C86" s="1455"/>
      <c r="D86" s="1491">
        <v>98</v>
      </c>
      <c r="E86" s="596" t="s">
        <v>1514</v>
      </c>
      <c r="F86" s="596"/>
      <c r="G86" s="678"/>
      <c r="H86" s="596"/>
      <c r="I86" s="596"/>
      <c r="J86" s="1491">
        <v>98</v>
      </c>
      <c r="K86" s="1170"/>
      <c r="P86" s="625"/>
    </row>
    <row r="87" spans="2:16" ht="13" customHeight="1" x14ac:dyDescent="0.2">
      <c r="B87" s="1424"/>
      <c r="C87" s="1455"/>
      <c r="D87" s="1493" t="s">
        <v>2080</v>
      </c>
      <c r="E87" s="1363"/>
      <c r="F87" s="686"/>
      <c r="G87" s="1490"/>
      <c r="H87" s="686"/>
      <c r="I87" s="686"/>
      <c r="J87" s="1491"/>
      <c r="P87" s="625"/>
    </row>
    <row r="88" spans="2:16" ht="13" customHeight="1" x14ac:dyDescent="0.2">
      <c r="B88" s="1484">
        <f>+B78-0.01</f>
        <v>-10.119999999999997</v>
      </c>
      <c r="C88" s="2627" t="s">
        <v>2081</v>
      </c>
      <c r="D88" s="1491">
        <v>1</v>
      </c>
      <c r="E88" s="1121" t="s">
        <v>2082</v>
      </c>
      <c r="F88" s="686"/>
      <c r="G88" s="1490"/>
      <c r="H88" s="686"/>
      <c r="I88" s="686"/>
      <c r="J88" s="1491">
        <v>1</v>
      </c>
      <c r="K88" s="1170"/>
      <c r="P88" s="625"/>
    </row>
    <row r="89" spans="2:16" ht="13" customHeight="1" x14ac:dyDescent="0.2">
      <c r="B89" s="1424"/>
      <c r="C89" s="2627"/>
      <c r="D89" s="1491">
        <f t="shared" ref="D89:D94" si="2">+D88+1</f>
        <v>2</v>
      </c>
      <c r="E89" s="908" t="s">
        <v>2083</v>
      </c>
      <c r="F89" s="686"/>
      <c r="G89" s="1490"/>
      <c r="H89" s="686"/>
      <c r="I89" s="686"/>
      <c r="J89" s="1491">
        <f t="shared" ref="J89:J94" si="3">+J88+1</f>
        <v>2</v>
      </c>
      <c r="K89" s="1170"/>
    </row>
    <row r="90" spans="2:16" ht="13" customHeight="1" x14ac:dyDescent="0.2">
      <c r="B90" s="1424"/>
      <c r="C90" s="2627"/>
      <c r="D90" s="1491">
        <f t="shared" si="2"/>
        <v>3</v>
      </c>
      <c r="E90" s="908" t="s">
        <v>2084</v>
      </c>
      <c r="F90" s="686"/>
      <c r="G90" s="1490"/>
      <c r="H90" s="686"/>
      <c r="I90" s="686"/>
      <c r="J90" s="1491">
        <f t="shared" si="3"/>
        <v>3</v>
      </c>
      <c r="K90" s="1170"/>
    </row>
    <row r="91" spans="2:16" ht="13" customHeight="1" x14ac:dyDescent="0.2">
      <c r="B91" s="1424"/>
      <c r="C91" s="2627"/>
      <c r="D91" s="1491">
        <f t="shared" si="2"/>
        <v>4</v>
      </c>
      <c r="E91" s="908" t="s">
        <v>2085</v>
      </c>
      <c r="F91" s="686"/>
      <c r="G91" s="1490"/>
      <c r="H91" s="686"/>
      <c r="I91" s="686"/>
      <c r="J91" s="1491">
        <f t="shared" si="3"/>
        <v>4</v>
      </c>
      <c r="K91" s="1170"/>
    </row>
    <row r="92" spans="2:16" ht="13" customHeight="1" x14ac:dyDescent="0.2">
      <c r="B92" s="1424"/>
      <c r="C92" s="2627"/>
      <c r="D92" s="1491">
        <f t="shared" si="2"/>
        <v>5</v>
      </c>
      <c r="E92" s="908" t="s">
        <v>2086</v>
      </c>
      <c r="F92" s="686"/>
      <c r="G92" s="1490"/>
      <c r="H92" s="686"/>
      <c r="I92" s="686"/>
      <c r="J92" s="1491">
        <f t="shared" si="3"/>
        <v>5</v>
      </c>
      <c r="K92" s="1170"/>
    </row>
    <row r="93" spans="2:16" ht="13" customHeight="1" x14ac:dyDescent="0.2">
      <c r="B93" s="1424"/>
      <c r="C93" s="2627"/>
      <c r="D93" s="1491">
        <f t="shared" si="2"/>
        <v>6</v>
      </c>
      <c r="E93" s="908" t="s">
        <v>2087</v>
      </c>
      <c r="F93" s="686"/>
      <c r="G93" s="1490"/>
      <c r="H93" s="686"/>
      <c r="I93" s="686"/>
      <c r="J93" s="1491">
        <f t="shared" si="3"/>
        <v>6</v>
      </c>
      <c r="K93" s="1170"/>
    </row>
    <row r="94" spans="2:16" ht="13" customHeight="1" x14ac:dyDescent="0.2">
      <c r="B94" s="1424"/>
      <c r="C94" s="1455"/>
      <c r="D94" s="1491">
        <f t="shared" si="2"/>
        <v>7</v>
      </c>
      <c r="E94" s="908" t="s">
        <v>2088</v>
      </c>
      <c r="F94" s="686"/>
      <c r="G94" s="1490"/>
      <c r="H94" s="686"/>
      <c r="I94" s="686"/>
      <c r="J94" s="1491">
        <f t="shared" si="3"/>
        <v>7</v>
      </c>
      <c r="K94" s="1170"/>
    </row>
    <row r="95" spans="2:16" ht="13" customHeight="1" x14ac:dyDescent="0.2">
      <c r="B95" s="1424"/>
      <c r="C95" s="1455"/>
      <c r="D95" s="1491">
        <v>97</v>
      </c>
      <c r="E95" s="908" t="s">
        <v>2079</v>
      </c>
      <c r="F95" s="686"/>
      <c r="G95" s="1490"/>
      <c r="H95" s="686"/>
      <c r="I95" s="686"/>
      <c r="J95" s="1491">
        <v>97</v>
      </c>
      <c r="K95" s="1170"/>
    </row>
    <row r="96" spans="2:16" ht="13" customHeight="1" x14ac:dyDescent="0.2">
      <c r="B96" s="1424"/>
      <c r="C96" s="1455"/>
      <c r="D96" s="1491">
        <v>98</v>
      </c>
      <c r="E96" s="908" t="s">
        <v>1514</v>
      </c>
      <c r="F96" s="686"/>
      <c r="G96" s="1490"/>
      <c r="H96" s="686"/>
      <c r="I96" s="686"/>
      <c r="J96" s="1491">
        <v>98</v>
      </c>
      <c r="K96" s="1170"/>
    </row>
    <row r="97" spans="2:11" ht="13" customHeight="1" x14ac:dyDescent="0.2">
      <c r="B97" s="1424"/>
      <c r="C97" s="1455"/>
      <c r="D97" s="1491">
        <v>8</v>
      </c>
      <c r="E97" s="1494" t="s">
        <v>2089</v>
      </c>
      <c r="F97" s="908"/>
      <c r="G97" s="1424"/>
      <c r="H97" s="908"/>
      <c r="I97" s="908"/>
      <c r="J97" s="1491"/>
    </row>
    <row r="98" spans="2:11" ht="13" customHeight="1" x14ac:dyDescent="0.2">
      <c r="B98" s="1424"/>
      <c r="C98" s="1455"/>
      <c r="D98" s="1491"/>
      <c r="E98" s="908"/>
      <c r="F98" s="908"/>
      <c r="G98" s="1424"/>
      <c r="H98" s="908"/>
      <c r="I98" s="908"/>
      <c r="J98" s="1491"/>
    </row>
    <row r="99" spans="2:11" ht="13" customHeight="1" x14ac:dyDescent="0.2">
      <c r="B99" s="1484">
        <f>+B88-0.01</f>
        <v>-10.129999999999997</v>
      </c>
      <c r="C99" s="2627" t="s">
        <v>2090</v>
      </c>
      <c r="D99" s="1491">
        <v>1</v>
      </c>
      <c r="E99" s="908" t="s">
        <v>2091</v>
      </c>
      <c r="F99" s="686"/>
      <c r="G99" s="1490"/>
      <c r="H99" s="686"/>
      <c r="I99" s="686"/>
      <c r="J99" s="1491">
        <v>1</v>
      </c>
      <c r="K99" s="1170"/>
    </row>
    <row r="100" spans="2:11" ht="13" customHeight="1" x14ac:dyDescent="0.2">
      <c r="B100" s="1424"/>
      <c r="C100" s="2627"/>
      <c r="D100" s="1491">
        <f>+D99+1</f>
        <v>2</v>
      </c>
      <c r="E100" s="908" t="s">
        <v>2092</v>
      </c>
      <c r="F100" s="686"/>
      <c r="G100" s="1490"/>
      <c r="H100" s="686"/>
      <c r="I100" s="686"/>
      <c r="J100" s="1491">
        <f>+J99+1</f>
        <v>2</v>
      </c>
      <c r="K100" s="1170"/>
    </row>
    <row r="101" spans="2:11" ht="13" customHeight="1" x14ac:dyDescent="0.2">
      <c r="B101" s="1424"/>
      <c r="C101" s="2627"/>
      <c r="D101" s="1491">
        <f>+D100+1</f>
        <v>3</v>
      </c>
      <c r="E101" s="908" t="s">
        <v>2093</v>
      </c>
      <c r="F101" s="686"/>
      <c r="G101" s="1490"/>
      <c r="H101" s="686"/>
      <c r="I101" s="686"/>
      <c r="J101" s="1491">
        <f>+J100+1</f>
        <v>3</v>
      </c>
      <c r="K101" s="1170"/>
    </row>
    <row r="102" spans="2:11" ht="13" customHeight="1" x14ac:dyDescent="0.2">
      <c r="B102" s="1424"/>
      <c r="C102" s="2627"/>
      <c r="D102" s="1491">
        <v>97</v>
      </c>
      <c r="E102" s="908" t="s">
        <v>2079</v>
      </c>
      <c r="F102" s="686"/>
      <c r="G102" s="1490"/>
      <c r="H102" s="686"/>
      <c r="I102" s="686"/>
      <c r="J102" s="1491">
        <v>97</v>
      </c>
      <c r="K102" s="1170"/>
    </row>
    <row r="103" spans="2:11" ht="13" customHeight="1" x14ac:dyDescent="0.2">
      <c r="B103" s="1424"/>
      <c r="C103" s="1594"/>
      <c r="D103" s="1491">
        <v>98</v>
      </c>
      <c r="E103" s="908" t="s">
        <v>1514</v>
      </c>
      <c r="F103" s="686"/>
      <c r="G103" s="1490"/>
      <c r="H103" s="686"/>
      <c r="I103" s="686"/>
      <c r="J103" s="1491">
        <v>98</v>
      </c>
      <c r="K103" s="1170"/>
    </row>
    <row r="104" spans="2:11" ht="13" customHeight="1" x14ac:dyDescent="0.2">
      <c r="B104" s="1424"/>
      <c r="C104" s="1594"/>
      <c r="D104" s="1491"/>
      <c r="E104" s="908"/>
      <c r="F104" s="686"/>
      <c r="G104" s="1490"/>
      <c r="H104" s="686"/>
      <c r="I104" s="686"/>
      <c r="J104" s="1491"/>
    </row>
    <row r="105" spans="2:11" ht="13" customHeight="1" x14ac:dyDescent="0.2">
      <c r="B105" s="1484">
        <f>+B99-0.01</f>
        <v>-10.139999999999997</v>
      </c>
      <c r="C105" s="2627" t="s">
        <v>2094</v>
      </c>
      <c r="D105" s="1491">
        <v>1</v>
      </c>
      <c r="E105" s="908" t="s">
        <v>2095</v>
      </c>
      <c r="F105" s="686"/>
      <c r="G105" s="1490"/>
      <c r="H105" s="686"/>
      <c r="I105" s="686"/>
      <c r="J105" s="1491">
        <v>1</v>
      </c>
      <c r="K105" s="1170"/>
    </row>
    <row r="106" spans="2:11" ht="13" customHeight="1" x14ac:dyDescent="0.2">
      <c r="B106" s="1424"/>
      <c r="C106" s="2627"/>
      <c r="D106" s="1491">
        <f t="shared" ref="D106:D118" si="4">+D105+1</f>
        <v>2</v>
      </c>
      <c r="E106" s="908" t="s">
        <v>2096</v>
      </c>
      <c r="F106" s="686"/>
      <c r="G106" s="1490"/>
      <c r="H106" s="686"/>
      <c r="I106" s="686"/>
      <c r="J106" s="1491">
        <f t="shared" ref="J106:J118" si="5">+J105+1</f>
        <v>2</v>
      </c>
      <c r="K106" s="1170"/>
    </row>
    <row r="107" spans="2:11" ht="13" customHeight="1" x14ac:dyDescent="0.2">
      <c r="B107" s="1424"/>
      <c r="C107" s="2627"/>
      <c r="D107" s="1491">
        <f t="shared" si="4"/>
        <v>3</v>
      </c>
      <c r="E107" s="908" t="s">
        <v>2097</v>
      </c>
      <c r="F107" s="686"/>
      <c r="G107" s="1490"/>
      <c r="H107" s="686"/>
      <c r="I107" s="686"/>
      <c r="J107" s="1491">
        <f t="shared" si="5"/>
        <v>3</v>
      </c>
      <c r="K107" s="1170"/>
    </row>
    <row r="108" spans="2:11" ht="13" customHeight="1" x14ac:dyDescent="0.2">
      <c r="B108" s="1424"/>
      <c r="C108" s="2627"/>
      <c r="D108" s="1491">
        <f t="shared" si="4"/>
        <v>4</v>
      </c>
      <c r="E108" s="908" t="s">
        <v>2098</v>
      </c>
      <c r="F108" s="686"/>
      <c r="G108" s="1490"/>
      <c r="H108" s="686"/>
      <c r="I108" s="686"/>
      <c r="J108" s="1491">
        <f t="shared" si="5"/>
        <v>4</v>
      </c>
      <c r="K108" s="1170"/>
    </row>
    <row r="109" spans="2:11" ht="13" customHeight="1" x14ac:dyDescent="0.2">
      <c r="B109" s="1424"/>
      <c r="C109" s="2627"/>
      <c r="D109" s="1491">
        <v>97</v>
      </c>
      <c r="E109" s="908" t="s">
        <v>2079</v>
      </c>
      <c r="F109" s="686"/>
      <c r="G109" s="1490"/>
      <c r="H109" s="686"/>
      <c r="I109" s="686"/>
      <c r="J109" s="1491">
        <v>97</v>
      </c>
      <c r="K109" s="1170"/>
    </row>
    <row r="110" spans="2:11" ht="13" customHeight="1" x14ac:dyDescent="0.2">
      <c r="B110" s="1424"/>
      <c r="C110" s="1594"/>
      <c r="D110" s="1491">
        <v>98</v>
      </c>
      <c r="E110" s="908" t="s">
        <v>1514</v>
      </c>
      <c r="F110" s="686"/>
      <c r="G110" s="1490"/>
      <c r="H110" s="686"/>
      <c r="I110" s="686"/>
      <c r="J110" s="1491">
        <v>98</v>
      </c>
      <c r="K110" s="1170"/>
    </row>
    <row r="111" spans="2:11" ht="13" customHeight="1" x14ac:dyDescent="0.2">
      <c r="B111" s="1424"/>
      <c r="C111" s="1594"/>
      <c r="D111" s="1491"/>
      <c r="E111" s="908"/>
      <c r="F111" s="686"/>
      <c r="G111" s="1490"/>
      <c r="H111" s="686"/>
      <c r="I111" s="686"/>
      <c r="J111" s="1491"/>
    </row>
    <row r="112" spans="2:11" ht="13" customHeight="1" x14ac:dyDescent="0.2">
      <c r="B112" s="1484">
        <f>+B105-0.01</f>
        <v>-10.149999999999997</v>
      </c>
      <c r="C112" s="2627" t="s">
        <v>2099</v>
      </c>
      <c r="D112" s="1491">
        <v>1</v>
      </c>
      <c r="E112" s="625" t="s">
        <v>2100</v>
      </c>
      <c r="F112" s="686"/>
      <c r="G112" s="1490"/>
      <c r="H112" s="686"/>
      <c r="I112" s="686"/>
      <c r="J112" s="1491">
        <v>1</v>
      </c>
      <c r="K112" s="1170"/>
    </row>
    <row r="113" spans="2:11" ht="13" customHeight="1" x14ac:dyDescent="0.2">
      <c r="B113" s="1424"/>
      <c r="C113" s="2627"/>
      <c r="D113" s="1491">
        <f t="shared" si="4"/>
        <v>2</v>
      </c>
      <c r="E113" s="625" t="s">
        <v>2101</v>
      </c>
      <c r="F113" s="686"/>
      <c r="G113" s="1490"/>
      <c r="H113" s="686"/>
      <c r="I113" s="686"/>
      <c r="J113" s="1491">
        <f t="shared" si="5"/>
        <v>2</v>
      </c>
      <c r="K113" s="1170"/>
    </row>
    <row r="114" spans="2:11" ht="13" customHeight="1" x14ac:dyDescent="0.2">
      <c r="B114" s="1424"/>
      <c r="C114" s="2627"/>
      <c r="D114" s="1491">
        <f t="shared" si="4"/>
        <v>3</v>
      </c>
      <c r="E114" s="625" t="s">
        <v>2102</v>
      </c>
      <c r="F114" s="686"/>
      <c r="G114" s="1490"/>
      <c r="H114" s="686"/>
      <c r="I114" s="686"/>
      <c r="J114" s="1491">
        <f t="shared" si="5"/>
        <v>3</v>
      </c>
      <c r="K114" s="1170"/>
    </row>
    <row r="115" spans="2:11" ht="13" customHeight="1" x14ac:dyDescent="0.2">
      <c r="B115" s="1424"/>
      <c r="C115" s="2627"/>
      <c r="D115" s="1491">
        <f t="shared" si="4"/>
        <v>4</v>
      </c>
      <c r="E115" s="625" t="s">
        <v>2103</v>
      </c>
      <c r="F115" s="686"/>
      <c r="G115" s="1490"/>
      <c r="H115" s="686"/>
      <c r="I115" s="686"/>
      <c r="J115" s="1491">
        <f t="shared" si="5"/>
        <v>4</v>
      </c>
      <c r="K115" s="1170"/>
    </row>
    <row r="116" spans="2:11" ht="13" customHeight="1" x14ac:dyDescent="0.2">
      <c r="B116" s="1424"/>
      <c r="C116" s="2627"/>
      <c r="D116" s="1491">
        <f t="shared" si="4"/>
        <v>5</v>
      </c>
      <c r="E116" s="625" t="s">
        <v>2104</v>
      </c>
      <c r="F116" s="686"/>
      <c r="G116" s="1490"/>
      <c r="H116" s="686"/>
      <c r="I116" s="686"/>
      <c r="J116" s="1491">
        <f t="shared" si="5"/>
        <v>5</v>
      </c>
      <c r="K116" s="1170"/>
    </row>
    <row r="117" spans="2:11" ht="13" customHeight="1" x14ac:dyDescent="0.2">
      <c r="B117" s="1424"/>
      <c r="C117" s="2627"/>
      <c r="D117" s="1491">
        <f t="shared" si="4"/>
        <v>6</v>
      </c>
      <c r="E117" s="625" t="s">
        <v>2105</v>
      </c>
      <c r="F117" s="686"/>
      <c r="G117" s="1490"/>
      <c r="H117" s="686"/>
      <c r="I117" s="686"/>
      <c r="J117" s="1491">
        <f t="shared" si="5"/>
        <v>6</v>
      </c>
      <c r="K117" s="1170"/>
    </row>
    <row r="118" spans="2:11" ht="13" customHeight="1" x14ac:dyDescent="0.2">
      <c r="B118" s="1424"/>
      <c r="C118" s="1455"/>
      <c r="D118" s="1491">
        <f t="shared" si="4"/>
        <v>7</v>
      </c>
      <c r="E118" s="625" t="s">
        <v>2106</v>
      </c>
      <c r="F118" s="686"/>
      <c r="G118" s="1490"/>
      <c r="H118" s="686"/>
      <c r="I118" s="686"/>
      <c r="J118" s="1491">
        <f t="shared" si="5"/>
        <v>7</v>
      </c>
      <c r="K118" s="1170"/>
    </row>
    <row r="119" spans="2:11" ht="13" customHeight="1" x14ac:dyDescent="0.2">
      <c r="B119" s="1424"/>
      <c r="C119" s="1455"/>
      <c r="D119" s="1491">
        <v>97</v>
      </c>
      <c r="E119" s="625" t="s">
        <v>2107</v>
      </c>
      <c r="F119" s="686"/>
      <c r="G119" s="1490"/>
      <c r="H119" s="686"/>
      <c r="I119" s="686"/>
      <c r="J119" s="1491">
        <v>97</v>
      </c>
      <c r="K119" s="1170"/>
    </row>
    <row r="120" spans="2:11" ht="13" customHeight="1" x14ac:dyDescent="0.2">
      <c r="B120" s="1424"/>
      <c r="C120" s="1455"/>
      <c r="D120" s="1491">
        <v>98</v>
      </c>
      <c r="E120" s="625" t="s">
        <v>2066</v>
      </c>
      <c r="F120" s="686"/>
      <c r="G120" s="1490"/>
      <c r="H120" s="686"/>
      <c r="I120" s="686"/>
      <c r="J120" s="1491">
        <v>98</v>
      </c>
      <c r="K120" s="1170"/>
    </row>
    <row r="121" spans="2:11" ht="13" customHeight="1" x14ac:dyDescent="0.2">
      <c r="B121" s="1424"/>
      <c r="C121" s="1455"/>
      <c r="D121" s="1491"/>
      <c r="E121" s="625"/>
      <c r="F121" s="686"/>
      <c r="G121" s="1490"/>
      <c r="H121" s="686"/>
      <c r="I121" s="686"/>
      <c r="J121" s="1491"/>
    </row>
    <row r="122" spans="2:11" ht="13" customHeight="1" x14ac:dyDescent="0.2">
      <c r="B122" s="1484">
        <f>+B112-0.01</f>
        <v>-10.159999999999997</v>
      </c>
      <c r="C122" s="2627" t="s">
        <v>2108</v>
      </c>
      <c r="D122" s="1491">
        <v>1</v>
      </c>
      <c r="E122" s="908" t="s">
        <v>2109</v>
      </c>
      <c r="F122" s="686"/>
      <c r="G122" s="1490"/>
      <c r="H122" s="686"/>
      <c r="I122" s="686"/>
      <c r="J122" s="1491"/>
    </row>
    <row r="123" spans="2:11" ht="13" customHeight="1" x14ac:dyDescent="0.2">
      <c r="B123" s="1424"/>
      <c r="C123" s="2627"/>
      <c r="D123" s="1491">
        <v>2</v>
      </c>
      <c r="E123" s="908" t="s">
        <v>2110</v>
      </c>
      <c r="F123" s="686"/>
      <c r="G123" s="1490"/>
      <c r="H123" s="686"/>
      <c r="I123" s="686"/>
      <c r="J123" s="1491"/>
      <c r="K123" s="1170"/>
    </row>
    <row r="124" spans="2:11" ht="13" customHeight="1" x14ac:dyDescent="0.2">
      <c r="B124" s="1424"/>
      <c r="C124" s="1594"/>
      <c r="D124" s="1491">
        <v>98</v>
      </c>
      <c r="E124" s="908" t="s">
        <v>2066</v>
      </c>
      <c r="F124" s="686"/>
      <c r="G124" s="1490"/>
      <c r="H124" s="686"/>
      <c r="I124" s="686"/>
      <c r="J124" s="1491"/>
    </row>
    <row r="125" spans="2:11" ht="13" customHeight="1" x14ac:dyDescent="0.2">
      <c r="B125" s="1424"/>
      <c r="C125" s="1594"/>
      <c r="D125" s="1491"/>
      <c r="E125" s="908"/>
      <c r="F125" s="686"/>
      <c r="G125" s="1490"/>
      <c r="H125" s="686"/>
      <c r="I125" s="686"/>
      <c r="J125" s="1491"/>
    </row>
    <row r="126" spans="2:11" ht="13" customHeight="1" x14ac:dyDescent="0.2">
      <c r="B126" s="1484">
        <f>+B122-0.01</f>
        <v>-10.169999999999996</v>
      </c>
      <c r="C126" s="2627" t="s">
        <v>2111</v>
      </c>
      <c r="D126" s="1491">
        <v>1</v>
      </c>
      <c r="E126" s="908" t="s">
        <v>2112</v>
      </c>
      <c r="F126" s="686"/>
      <c r="G126" s="1490"/>
      <c r="H126" s="686"/>
      <c r="I126" s="686"/>
      <c r="J126" s="1491">
        <v>1</v>
      </c>
      <c r="K126" s="1170"/>
    </row>
    <row r="127" spans="2:11" ht="13" customHeight="1" x14ac:dyDescent="0.2">
      <c r="B127" s="1424"/>
      <c r="C127" s="2627"/>
      <c r="D127" s="1491">
        <f>+D126+1</f>
        <v>2</v>
      </c>
      <c r="E127" s="908" t="s">
        <v>2113</v>
      </c>
      <c r="F127" s="686"/>
      <c r="G127" s="1490"/>
      <c r="H127" s="686"/>
      <c r="I127" s="686"/>
      <c r="J127" s="1491">
        <f>+J126+1</f>
        <v>2</v>
      </c>
      <c r="K127" s="1170"/>
    </row>
    <row r="128" spans="2:11" ht="13" customHeight="1" x14ac:dyDescent="0.2">
      <c r="B128" s="1424"/>
      <c r="C128" s="2627"/>
      <c r="D128" s="1491">
        <f>+D127+1</f>
        <v>3</v>
      </c>
      <c r="E128" s="908" t="s">
        <v>2114</v>
      </c>
      <c r="F128" s="686"/>
      <c r="G128" s="1490"/>
      <c r="H128" s="686"/>
      <c r="I128" s="686"/>
      <c r="J128" s="1491">
        <f>+J127+1</f>
        <v>3</v>
      </c>
      <c r="K128" s="1170"/>
    </row>
    <row r="129" spans="2:16" ht="13" customHeight="1" x14ac:dyDescent="0.2">
      <c r="B129" s="1424"/>
      <c r="C129" s="2627"/>
      <c r="D129" s="1491">
        <f>+D128+1</f>
        <v>4</v>
      </c>
      <c r="E129" s="908" t="s">
        <v>2115</v>
      </c>
      <c r="F129" s="686"/>
      <c r="G129" s="1490"/>
      <c r="H129" s="686"/>
      <c r="I129" s="686"/>
      <c r="J129" s="1491">
        <f>+J128+1</f>
        <v>4</v>
      </c>
      <c r="K129" s="1170"/>
    </row>
    <row r="130" spans="2:16" ht="13" customHeight="1" x14ac:dyDescent="0.2">
      <c r="B130" s="1424"/>
      <c r="C130" s="2627"/>
      <c r="D130" s="1491">
        <f>+D129+1</f>
        <v>5</v>
      </c>
      <c r="E130" s="908" t="s">
        <v>2116</v>
      </c>
      <c r="F130" s="686"/>
      <c r="G130" s="1490"/>
      <c r="H130" s="686"/>
      <c r="I130" s="686"/>
      <c r="J130" s="1491">
        <f>+J129+1</f>
        <v>5</v>
      </c>
      <c r="K130" s="1170"/>
    </row>
    <row r="131" spans="2:16" ht="13" customHeight="1" x14ac:dyDescent="0.2">
      <c r="B131" s="1424"/>
      <c r="C131" s="1554"/>
      <c r="D131" s="1453">
        <v>8</v>
      </c>
      <c r="E131" s="596" t="s">
        <v>2117</v>
      </c>
      <c r="F131" s="686"/>
      <c r="G131" s="1490"/>
      <c r="H131" s="686"/>
      <c r="I131" s="686"/>
      <c r="J131" s="1491"/>
      <c r="K131" s="1170"/>
    </row>
    <row r="132" spans="2:16" ht="13" customHeight="1" x14ac:dyDescent="0.2">
      <c r="B132" s="1424"/>
      <c r="C132" s="1455"/>
      <c r="D132" s="1491">
        <f>+D130+1</f>
        <v>6</v>
      </c>
      <c r="E132" s="908" t="s">
        <v>2118</v>
      </c>
      <c r="F132" s="686"/>
      <c r="G132" s="1490"/>
      <c r="H132" s="686"/>
      <c r="I132" s="686"/>
      <c r="J132" s="1491">
        <f>+J130+1</f>
        <v>6</v>
      </c>
      <c r="K132" s="1170"/>
    </row>
    <row r="133" spans="2:16" ht="13" customHeight="1" x14ac:dyDescent="0.2">
      <c r="B133" s="1424"/>
      <c r="C133" s="1455"/>
      <c r="D133" s="1491">
        <v>97</v>
      </c>
      <c r="E133" s="908" t="s">
        <v>2065</v>
      </c>
      <c r="F133" s="686"/>
      <c r="G133" s="1490"/>
      <c r="H133" s="686"/>
      <c r="I133" s="686"/>
      <c r="J133" s="1491">
        <v>97</v>
      </c>
      <c r="K133" s="1170"/>
    </row>
    <row r="134" spans="2:16" ht="13" customHeight="1" x14ac:dyDescent="0.2">
      <c r="B134" s="1424"/>
      <c r="C134" s="1455"/>
      <c r="D134" s="1491">
        <v>98</v>
      </c>
      <c r="E134" s="908" t="s">
        <v>1514</v>
      </c>
      <c r="F134" s="686"/>
      <c r="G134" s="1490"/>
      <c r="H134" s="686"/>
      <c r="I134" s="686"/>
      <c r="J134" s="1491">
        <v>98</v>
      </c>
      <c r="K134" s="1170"/>
    </row>
    <row r="135" spans="2:16" ht="13" customHeight="1" x14ac:dyDescent="0.2">
      <c r="B135" s="1424"/>
      <c r="C135" s="1455"/>
      <c r="D135" s="1491"/>
      <c r="E135" s="908"/>
      <c r="F135" s="686"/>
      <c r="G135" s="1490"/>
      <c r="H135" s="686"/>
      <c r="I135" s="686"/>
      <c r="J135" s="1491"/>
    </row>
    <row r="136" spans="2:16" ht="13" customHeight="1" x14ac:dyDescent="0.2">
      <c r="B136" s="1484">
        <f>+B126-0.01</f>
        <v>-10.179999999999996</v>
      </c>
      <c r="C136" s="2627" t="s">
        <v>2119</v>
      </c>
      <c r="D136" s="1491"/>
      <c r="E136" s="908"/>
      <c r="F136" s="686"/>
      <c r="G136" s="1490"/>
      <c r="H136" s="686"/>
      <c r="I136" s="686"/>
      <c r="J136" s="1491"/>
      <c r="O136" s="2636"/>
      <c r="P136" s="625"/>
    </row>
    <row r="137" spans="2:16" ht="13" customHeight="1" x14ac:dyDescent="0.2">
      <c r="B137" s="1424"/>
      <c r="C137" s="2627"/>
      <c r="D137" s="1491"/>
      <c r="E137" s="908"/>
      <c r="F137" s="686"/>
      <c r="G137" s="1490"/>
      <c r="H137" s="686"/>
      <c r="I137" s="2634" t="s">
        <v>318</v>
      </c>
      <c r="J137" s="2634"/>
      <c r="K137" s="2635"/>
      <c r="L137" s="2635"/>
      <c r="O137" s="2636"/>
      <c r="P137" s="625"/>
    </row>
    <row r="138" spans="2:16" ht="13" customHeight="1" x14ac:dyDescent="0.2">
      <c r="B138" s="1424"/>
      <c r="C138" s="2627"/>
      <c r="D138" s="1491">
        <v>98</v>
      </c>
      <c r="E138" s="908" t="s">
        <v>1514</v>
      </c>
      <c r="F138" s="686"/>
      <c r="G138" s="1490"/>
      <c r="H138" s="686"/>
      <c r="I138" s="686"/>
      <c r="J138" s="1491"/>
      <c r="O138" s="2636"/>
      <c r="P138" s="625"/>
    </row>
    <row r="139" spans="2:16" ht="13" customHeight="1" x14ac:dyDescent="0.2">
      <c r="B139" s="1424"/>
      <c r="C139" s="1455"/>
      <c r="D139" s="1491"/>
      <c r="E139" s="908"/>
      <c r="F139" s="686"/>
      <c r="G139" s="1490"/>
      <c r="H139" s="686"/>
      <c r="I139" s="686"/>
      <c r="J139" s="1491"/>
      <c r="O139" s="2636"/>
      <c r="P139" s="625"/>
    </row>
    <row r="140" spans="2:16" ht="13" customHeight="1" x14ac:dyDescent="0.2">
      <c r="B140" s="1484">
        <f>+B136-0.01</f>
        <v>-10.189999999999996</v>
      </c>
      <c r="C140" s="2627" t="s">
        <v>2120</v>
      </c>
      <c r="D140" s="1491"/>
      <c r="E140" s="908"/>
      <c r="F140" s="686"/>
      <c r="G140" s="1490"/>
      <c r="H140" s="686"/>
      <c r="I140" s="686"/>
      <c r="J140" s="1491"/>
    </row>
    <row r="141" spans="2:16" ht="13" customHeight="1" x14ac:dyDescent="0.2">
      <c r="B141" s="1424"/>
      <c r="C141" s="2627"/>
      <c r="D141" s="1491"/>
      <c r="E141" s="908"/>
      <c r="F141" s="686"/>
      <c r="G141" s="1490"/>
      <c r="H141" s="686"/>
      <c r="I141" s="2634" t="s">
        <v>318</v>
      </c>
      <c r="J141" s="2634"/>
      <c r="K141" s="2635"/>
      <c r="L141" s="2635"/>
    </row>
    <row r="142" spans="2:16" ht="13" customHeight="1" x14ac:dyDescent="0.2">
      <c r="B142" s="1424"/>
      <c r="C142" s="2627"/>
      <c r="D142" s="1491">
        <v>98</v>
      </c>
      <c r="E142" s="908" t="s">
        <v>1514</v>
      </c>
      <c r="F142" s="686"/>
      <c r="G142" s="1490"/>
      <c r="H142" s="686"/>
      <c r="I142" s="686"/>
      <c r="J142" s="1491"/>
    </row>
    <row r="143" spans="2:16" ht="13" customHeight="1" x14ac:dyDescent="0.2">
      <c r="B143" s="1424"/>
      <c r="C143" s="1455"/>
      <c r="D143" s="1491"/>
      <c r="E143" s="908"/>
      <c r="F143" s="686"/>
      <c r="G143" s="1490"/>
      <c r="H143" s="686"/>
      <c r="I143" s="686"/>
      <c r="J143" s="1491"/>
    </row>
    <row r="144" spans="2:16" ht="13" customHeight="1" x14ac:dyDescent="0.2">
      <c r="B144" s="1484">
        <f>+B140-0.01</f>
        <v>-10.199999999999996</v>
      </c>
      <c r="C144" s="2627" t="s">
        <v>2121</v>
      </c>
      <c r="D144" s="1491">
        <v>1</v>
      </c>
      <c r="E144" s="908" t="s">
        <v>2122</v>
      </c>
      <c r="F144" s="686"/>
      <c r="G144" s="1490"/>
      <c r="H144" s="686"/>
      <c r="I144" s="686"/>
      <c r="J144" s="1491">
        <v>1</v>
      </c>
      <c r="K144" s="1170"/>
      <c r="O144" s="2629"/>
      <c r="P144" s="625"/>
    </row>
    <row r="145" spans="2:16" ht="13" customHeight="1" x14ac:dyDescent="0.2">
      <c r="B145" s="1424"/>
      <c r="C145" s="2627"/>
      <c r="D145" s="1491">
        <f>+D144+1</f>
        <v>2</v>
      </c>
      <c r="E145" s="908" t="s">
        <v>2123</v>
      </c>
      <c r="F145" s="686"/>
      <c r="G145" s="1490"/>
      <c r="H145" s="686"/>
      <c r="I145" s="686"/>
      <c r="J145" s="1491">
        <f>+J144+1</f>
        <v>2</v>
      </c>
      <c r="K145" s="1170"/>
      <c r="O145" s="2629"/>
      <c r="P145" s="625"/>
    </row>
    <row r="146" spans="2:16" ht="13" customHeight="1" x14ac:dyDescent="0.2">
      <c r="B146" s="1424"/>
      <c r="C146" s="2627"/>
      <c r="D146" s="1422">
        <f>+D145+1</f>
        <v>3</v>
      </c>
      <c r="E146" s="686" t="s">
        <v>2124</v>
      </c>
      <c r="F146" s="686"/>
      <c r="G146" s="1490"/>
      <c r="H146" s="686"/>
      <c r="I146" s="686"/>
      <c r="J146" s="1422">
        <f>+J145+1</f>
        <v>3</v>
      </c>
      <c r="K146" s="1170"/>
      <c r="O146" s="2629"/>
      <c r="P146" s="625"/>
    </row>
    <row r="147" spans="2:16" ht="13" customHeight="1" x14ac:dyDescent="0.2">
      <c r="B147" s="1424"/>
      <c r="C147" s="2627"/>
      <c r="D147" s="1491">
        <f>+D146+1</f>
        <v>4</v>
      </c>
      <c r="E147" s="908" t="s">
        <v>2125</v>
      </c>
      <c r="F147" s="686"/>
      <c r="G147" s="1490"/>
      <c r="H147" s="686"/>
      <c r="I147" s="686"/>
      <c r="J147" s="1491">
        <f>+J146+1</f>
        <v>4</v>
      </c>
      <c r="K147" s="1170"/>
      <c r="O147" s="2629"/>
      <c r="P147" s="625"/>
    </row>
    <row r="148" spans="2:16" ht="13" customHeight="1" x14ac:dyDescent="0.2">
      <c r="B148" s="1424"/>
      <c r="C148" s="2627"/>
      <c r="D148" s="1491">
        <f t="shared" ref="D148:D153" si="6">+D147+1</f>
        <v>5</v>
      </c>
      <c r="E148" s="908" t="s">
        <v>2126</v>
      </c>
      <c r="F148" s="686"/>
      <c r="G148" s="1490"/>
      <c r="H148" s="686"/>
      <c r="I148" s="686"/>
      <c r="J148" s="1491">
        <f t="shared" ref="J148:J153" si="7">+J147+1</f>
        <v>5</v>
      </c>
      <c r="K148" s="1170"/>
      <c r="O148" s="2629"/>
      <c r="P148" s="625"/>
    </row>
    <row r="149" spans="2:16" ht="13" customHeight="1" x14ac:dyDescent="0.2">
      <c r="B149" s="1424"/>
      <c r="C149" s="2627"/>
      <c r="D149" s="1491">
        <f t="shared" si="6"/>
        <v>6</v>
      </c>
      <c r="E149" s="908" t="s">
        <v>2127</v>
      </c>
      <c r="F149" s="686"/>
      <c r="G149" s="1490"/>
      <c r="H149" s="686"/>
      <c r="I149" s="686"/>
      <c r="J149" s="1491">
        <f t="shared" si="7"/>
        <v>6</v>
      </c>
      <c r="K149" s="1170"/>
    </row>
    <row r="150" spans="2:16" ht="13" customHeight="1" x14ac:dyDescent="0.2">
      <c r="B150" s="1424"/>
      <c r="C150" s="1595"/>
      <c r="D150" s="1491">
        <f t="shared" si="6"/>
        <v>7</v>
      </c>
      <c r="E150" s="908" t="s">
        <v>2128</v>
      </c>
      <c r="F150" s="686"/>
      <c r="G150" s="1490"/>
      <c r="H150" s="686"/>
      <c r="I150" s="686"/>
      <c r="J150" s="1491">
        <f t="shared" si="7"/>
        <v>7</v>
      </c>
      <c r="K150" s="1170"/>
    </row>
    <row r="151" spans="2:16" ht="13" customHeight="1" x14ac:dyDescent="0.2">
      <c r="B151" s="1424"/>
      <c r="C151" s="1455"/>
      <c r="D151" s="1491">
        <f t="shared" si="6"/>
        <v>8</v>
      </c>
      <c r="E151" s="908" t="s">
        <v>2129</v>
      </c>
      <c r="F151" s="686"/>
      <c r="G151" s="1490"/>
      <c r="H151" s="686"/>
      <c r="I151" s="686"/>
      <c r="J151" s="1491">
        <f t="shared" si="7"/>
        <v>8</v>
      </c>
      <c r="K151" s="1170"/>
    </row>
    <row r="152" spans="2:16" ht="13" customHeight="1" x14ac:dyDescent="0.2">
      <c r="B152" s="1424"/>
      <c r="C152" s="1455"/>
      <c r="D152" s="1491">
        <f t="shared" si="6"/>
        <v>9</v>
      </c>
      <c r="E152" s="908" t="s">
        <v>2130</v>
      </c>
      <c r="F152" s="686"/>
      <c r="G152" s="1490"/>
      <c r="H152" s="686"/>
      <c r="I152" s="686"/>
      <c r="J152" s="1491">
        <f t="shared" si="7"/>
        <v>9</v>
      </c>
      <c r="K152" s="1170"/>
    </row>
    <row r="153" spans="2:16" ht="13" customHeight="1" x14ac:dyDescent="0.2">
      <c r="B153" s="1424"/>
      <c r="C153" s="1455"/>
      <c r="D153" s="1491">
        <f t="shared" si="6"/>
        <v>10</v>
      </c>
      <c r="E153" s="908" t="s">
        <v>2131</v>
      </c>
      <c r="F153" s="686"/>
      <c r="G153" s="1490"/>
      <c r="H153" s="686"/>
      <c r="I153" s="686"/>
      <c r="J153" s="1491">
        <f t="shared" si="7"/>
        <v>10</v>
      </c>
      <c r="K153" s="1170"/>
    </row>
    <row r="154" spans="2:16" ht="13" customHeight="1" x14ac:dyDescent="0.2">
      <c r="B154" s="1424"/>
      <c r="C154" s="1455"/>
      <c r="D154" s="1491">
        <v>97</v>
      </c>
      <c r="E154" s="908" t="s">
        <v>2079</v>
      </c>
      <c r="F154" s="686"/>
      <c r="G154" s="1490"/>
      <c r="H154" s="686"/>
      <c r="I154" s="686"/>
      <c r="J154" s="1491">
        <v>97</v>
      </c>
      <c r="K154" s="1170"/>
    </row>
    <row r="155" spans="2:16" ht="13" customHeight="1" x14ac:dyDescent="0.2">
      <c r="B155" s="1424"/>
      <c r="C155" s="1596"/>
      <c r="D155" s="1491">
        <v>98</v>
      </c>
      <c r="E155" s="908" t="s">
        <v>2066</v>
      </c>
      <c r="F155" s="686"/>
      <c r="G155" s="1490"/>
      <c r="H155" s="686"/>
      <c r="I155" s="686"/>
      <c r="J155" s="1491">
        <v>98</v>
      </c>
      <c r="K155" s="1170"/>
    </row>
    <row r="156" spans="2:16" ht="13" customHeight="1" x14ac:dyDescent="0.2">
      <c r="B156" s="1424"/>
      <c r="C156" s="1455"/>
      <c r="D156" s="1491"/>
      <c r="E156" s="908"/>
      <c r="F156" s="686"/>
      <c r="G156" s="1490"/>
      <c r="H156" s="686"/>
      <c r="I156" s="686"/>
      <c r="J156" s="1491"/>
    </row>
    <row r="157" spans="2:16" ht="13" customHeight="1" x14ac:dyDescent="0.2">
      <c r="B157" s="1484">
        <f>+B144-0.01</f>
        <v>-10.209999999999996</v>
      </c>
      <c r="C157" s="835" t="s">
        <v>2132</v>
      </c>
      <c r="D157" s="1491"/>
      <c r="E157" s="908"/>
      <c r="F157" s="686"/>
      <c r="G157" s="1490"/>
      <c r="H157" s="686"/>
      <c r="I157" s="686"/>
      <c r="J157" s="1491"/>
    </row>
    <row r="158" spans="2:16" ht="13" customHeight="1" x14ac:dyDescent="0.2">
      <c r="B158" s="1424"/>
      <c r="C158" s="835"/>
      <c r="D158" s="1491"/>
      <c r="E158" s="908"/>
      <c r="F158" s="686"/>
      <c r="G158" s="1490"/>
      <c r="H158" s="686"/>
      <c r="I158" s="2634" t="s">
        <v>318</v>
      </c>
      <c r="J158" s="2634"/>
      <c r="K158" s="2635"/>
      <c r="L158" s="2635"/>
    </row>
    <row r="159" spans="2:16" ht="13" customHeight="1" x14ac:dyDescent="0.2">
      <c r="B159" s="1424"/>
      <c r="C159" s="835"/>
      <c r="D159" s="1491">
        <v>98</v>
      </c>
      <c r="E159" s="908" t="s">
        <v>1514</v>
      </c>
      <c r="F159" s="686"/>
      <c r="G159" s="1490"/>
      <c r="H159" s="686"/>
      <c r="I159" s="686"/>
      <c r="J159" s="1491"/>
    </row>
    <row r="160" spans="2:16" ht="13" customHeight="1" x14ac:dyDescent="0.2">
      <c r="B160" s="1424"/>
      <c r="C160" s="835"/>
      <c r="D160" s="1491"/>
      <c r="E160" s="908"/>
      <c r="F160" s="686"/>
      <c r="G160" s="1490"/>
      <c r="H160" s="686"/>
      <c r="I160" s="686"/>
      <c r="J160" s="1491"/>
    </row>
    <row r="161" spans="2:11" ht="13" customHeight="1" x14ac:dyDescent="0.2">
      <c r="B161" s="1424"/>
      <c r="C161" s="1455"/>
      <c r="D161" s="1491"/>
      <c r="E161" s="908"/>
      <c r="F161" s="686"/>
      <c r="G161" s="1490"/>
      <c r="H161" s="686"/>
      <c r="I161" s="686"/>
      <c r="J161" s="1491"/>
    </row>
    <row r="162" spans="2:11" ht="13" customHeight="1" x14ac:dyDescent="0.2">
      <c r="B162" s="1484">
        <f>+B157-0.01</f>
        <v>-10.219999999999995</v>
      </c>
      <c r="C162" s="2113" t="s">
        <v>2133</v>
      </c>
      <c r="D162" s="1422">
        <v>1</v>
      </c>
      <c r="E162" s="686" t="s">
        <v>2134</v>
      </c>
      <c r="F162" s="686"/>
      <c r="G162" s="1490"/>
      <c r="H162" s="686"/>
      <c r="I162" s="686"/>
      <c r="J162" s="1422">
        <v>1</v>
      </c>
      <c r="K162" s="1170"/>
    </row>
    <row r="163" spans="2:11" ht="13" customHeight="1" x14ac:dyDescent="0.2">
      <c r="B163" s="1424"/>
      <c r="C163" s="2627"/>
      <c r="D163" s="1422">
        <v>2</v>
      </c>
      <c r="E163" s="2629" t="s">
        <v>2135</v>
      </c>
      <c r="F163" s="2629"/>
      <c r="G163" s="2629"/>
      <c r="H163" s="625"/>
      <c r="I163" s="625"/>
      <c r="J163" s="1422">
        <v>2</v>
      </c>
      <c r="K163" s="1170"/>
    </row>
    <row r="164" spans="2:11" ht="13" customHeight="1" x14ac:dyDescent="0.2">
      <c r="B164" s="1424"/>
      <c r="C164" s="2627"/>
      <c r="D164" s="1422">
        <v>3</v>
      </c>
      <c r="E164" s="2629" t="s">
        <v>2136</v>
      </c>
      <c r="F164" s="2629"/>
      <c r="G164" s="2629"/>
      <c r="H164" s="625"/>
      <c r="I164" s="625"/>
      <c r="J164" s="1422">
        <v>3</v>
      </c>
      <c r="K164" s="1170"/>
    </row>
    <row r="165" spans="2:11" ht="13" customHeight="1" x14ac:dyDescent="0.2">
      <c r="B165" s="1424"/>
      <c r="C165" s="2627"/>
      <c r="D165" s="1422">
        <v>4</v>
      </c>
      <c r="E165" s="625" t="s">
        <v>2137</v>
      </c>
      <c r="F165" s="625"/>
      <c r="G165" s="1423"/>
      <c r="H165" s="625"/>
      <c r="I165" s="625"/>
      <c r="J165" s="1422">
        <v>4</v>
      </c>
      <c r="K165" s="1170"/>
    </row>
    <row r="166" spans="2:11" ht="13" customHeight="1" x14ac:dyDescent="0.2">
      <c r="B166" s="1424"/>
      <c r="C166" s="1455"/>
      <c r="D166" s="1422">
        <v>5</v>
      </c>
      <c r="E166" s="625" t="s">
        <v>2138</v>
      </c>
      <c r="F166" s="625"/>
      <c r="G166" s="1423"/>
      <c r="H166" s="625"/>
      <c r="I166" s="625"/>
      <c r="J166" s="1422">
        <v>5</v>
      </c>
      <c r="K166" s="1170"/>
    </row>
    <row r="167" spans="2:11" ht="13" customHeight="1" x14ac:dyDescent="0.2">
      <c r="B167" s="1424"/>
      <c r="C167" s="1455"/>
      <c r="D167" s="1422">
        <v>6</v>
      </c>
      <c r="E167" s="625" t="s">
        <v>2139</v>
      </c>
      <c r="F167" s="625"/>
      <c r="G167" s="1423"/>
      <c r="H167" s="625"/>
      <c r="I167" s="625"/>
      <c r="J167" s="1422">
        <v>6</v>
      </c>
      <c r="K167" s="1170"/>
    </row>
    <row r="168" spans="2:11" ht="13" customHeight="1" x14ac:dyDescent="0.2">
      <c r="B168" s="1424"/>
      <c r="C168" s="1455"/>
      <c r="D168" s="1422">
        <v>7</v>
      </c>
      <c r="E168" s="583" t="s">
        <v>2140</v>
      </c>
      <c r="F168" s="625"/>
      <c r="G168" s="1423"/>
      <c r="H168" s="625"/>
      <c r="I168" s="625"/>
      <c r="J168" s="1422"/>
    </row>
    <row r="169" spans="2:11" ht="13" customHeight="1" x14ac:dyDescent="0.2">
      <c r="B169" s="1424"/>
      <c r="C169" s="1455"/>
      <c r="D169" s="1422"/>
      <c r="E169" s="1456"/>
      <c r="F169" s="625"/>
      <c r="G169" s="1423"/>
      <c r="H169" s="625"/>
      <c r="I169" s="625"/>
      <c r="J169" s="1422"/>
    </row>
    <row r="170" spans="2:11" ht="13" customHeight="1" x14ac:dyDescent="0.2">
      <c r="B170" s="1597">
        <f>+B162-0.01</f>
        <v>-10.229999999999995</v>
      </c>
      <c r="C170" s="2628" t="s">
        <v>2141</v>
      </c>
      <c r="D170" s="1457">
        <v>1</v>
      </c>
      <c r="E170" s="1458" t="s">
        <v>2142</v>
      </c>
      <c r="F170" s="625"/>
      <c r="G170" s="1423"/>
      <c r="H170" s="625"/>
      <c r="I170" s="625"/>
      <c r="J170" s="1422"/>
    </row>
    <row r="171" spans="2:11" ht="13" customHeight="1" x14ac:dyDescent="0.2">
      <c r="B171" s="1424"/>
      <c r="C171" s="2628"/>
      <c r="D171" s="1562">
        <v>2</v>
      </c>
      <c r="E171" s="1459" t="s">
        <v>2143</v>
      </c>
      <c r="F171" s="625"/>
      <c r="G171" s="1423"/>
      <c r="H171" s="625"/>
      <c r="I171" s="625"/>
      <c r="J171" s="1422"/>
    </row>
    <row r="172" spans="2:11" ht="13" customHeight="1" x14ac:dyDescent="0.2">
      <c r="B172" s="1424"/>
      <c r="C172" s="2628"/>
      <c r="D172" s="1562">
        <v>3</v>
      </c>
      <c r="E172" s="1459" t="s">
        <v>2144</v>
      </c>
      <c r="F172" s="625"/>
      <c r="G172" s="1423"/>
      <c r="H172" s="625"/>
      <c r="I172" s="625"/>
      <c r="J172" s="1422"/>
      <c r="K172" s="1170"/>
    </row>
    <row r="173" spans="2:11" ht="13" customHeight="1" x14ac:dyDescent="0.2">
      <c r="B173" s="1424"/>
      <c r="C173" s="2628"/>
      <c r="D173" s="1562">
        <v>4</v>
      </c>
      <c r="E173" s="1459" t="s">
        <v>2145</v>
      </c>
      <c r="F173" s="625"/>
      <c r="G173" s="1423"/>
      <c r="H173" s="625"/>
      <c r="I173" s="625"/>
      <c r="J173" s="1422"/>
    </row>
    <row r="174" spans="2:11" ht="13" customHeight="1" x14ac:dyDescent="0.2">
      <c r="B174" s="1424"/>
      <c r="C174" s="2628"/>
      <c r="D174" s="1562">
        <v>98</v>
      </c>
      <c r="E174" s="1460" t="s">
        <v>1514</v>
      </c>
      <c r="F174" s="625"/>
      <c r="G174" s="1423"/>
      <c r="H174" s="625"/>
      <c r="I174" s="625"/>
      <c r="J174" s="1422"/>
    </row>
    <row r="175" spans="2:11" ht="13" customHeight="1" x14ac:dyDescent="0.2">
      <c r="B175" s="1424"/>
      <c r="C175" s="1454"/>
      <c r="D175" s="1562"/>
      <c r="E175" s="1556"/>
      <c r="F175" s="625"/>
      <c r="G175" s="1423"/>
      <c r="H175" s="625"/>
      <c r="I175" s="625"/>
      <c r="J175" s="1422"/>
    </row>
    <row r="176" spans="2:11" ht="13" customHeight="1" thickBot="1" x14ac:dyDescent="0.25">
      <c r="B176" s="1424"/>
      <c r="C176" s="1455"/>
      <c r="D176" s="1422"/>
      <c r="E176" s="625"/>
      <c r="F176" s="625"/>
      <c r="G176" s="1423"/>
      <c r="H176" s="625"/>
      <c r="I176" s="625"/>
      <c r="J176" s="1422"/>
    </row>
    <row r="177" spans="2:11" ht="13" customHeight="1" x14ac:dyDescent="0.2">
      <c r="B177" s="1597">
        <f>+B170-0.01</f>
        <v>-10.239999999999995</v>
      </c>
      <c r="C177" s="2628" t="s">
        <v>2146</v>
      </c>
      <c r="D177" s="1457">
        <v>1</v>
      </c>
      <c r="E177" s="1461" t="s">
        <v>2142</v>
      </c>
      <c r="F177" s="625"/>
      <c r="G177" s="1423"/>
      <c r="H177" s="625"/>
      <c r="I177" s="625"/>
      <c r="J177" s="1422"/>
    </row>
    <row r="178" spans="2:11" ht="13" customHeight="1" x14ac:dyDescent="0.2">
      <c r="B178" s="1424"/>
      <c r="C178" s="2628"/>
      <c r="D178" s="1562">
        <v>2</v>
      </c>
      <c r="E178" s="1462" t="s">
        <v>2143</v>
      </c>
      <c r="F178" s="625"/>
      <c r="G178" s="1423"/>
      <c r="H178" s="625"/>
      <c r="I178" s="625"/>
      <c r="J178" s="1422"/>
      <c r="K178" s="1170"/>
    </row>
    <row r="179" spans="2:11" ht="13" customHeight="1" thickBot="1" x14ac:dyDescent="0.25">
      <c r="B179" s="1424"/>
      <c r="C179" s="2628"/>
      <c r="D179" s="1562">
        <v>3</v>
      </c>
      <c r="E179" s="1907" t="s">
        <v>2147</v>
      </c>
      <c r="F179" s="625"/>
      <c r="G179" s="1423"/>
      <c r="H179" s="625"/>
      <c r="I179" s="625"/>
      <c r="J179" s="1422"/>
    </row>
    <row r="180" spans="2:11" ht="13" customHeight="1" x14ac:dyDescent="0.2">
      <c r="B180" s="1424"/>
      <c r="C180" s="2628"/>
      <c r="D180" s="1562">
        <v>98</v>
      </c>
      <c r="E180" s="1460" t="s">
        <v>1514</v>
      </c>
      <c r="F180" s="625"/>
      <c r="G180" s="1423"/>
      <c r="H180" s="625"/>
      <c r="I180" s="625"/>
      <c r="J180" s="1422"/>
    </row>
    <row r="181" spans="2:11" ht="13" customHeight="1" x14ac:dyDescent="0.2">
      <c r="B181" s="1424"/>
      <c r="C181" s="2628"/>
      <c r="D181" s="1562"/>
      <c r="E181" s="1556"/>
      <c r="F181" s="625"/>
      <c r="G181" s="1423"/>
      <c r="H181" s="625"/>
      <c r="I181" s="625"/>
      <c r="J181" s="1422"/>
    </row>
    <row r="182" spans="2:11" ht="13" customHeight="1" x14ac:dyDescent="0.2">
      <c r="B182" s="1424"/>
      <c r="C182" s="1454"/>
      <c r="D182" s="1562"/>
      <c r="E182" s="1556"/>
      <c r="F182" s="625"/>
      <c r="G182" s="1423"/>
      <c r="H182" s="625"/>
      <c r="I182" s="625"/>
      <c r="J182" s="1422"/>
    </row>
    <row r="183" spans="2:11" ht="13" customHeight="1" x14ac:dyDescent="0.2">
      <c r="B183" s="1424"/>
      <c r="C183" s="1454"/>
      <c r="D183" s="2633"/>
      <c r="E183" s="2633"/>
      <c r="F183" s="2633"/>
      <c r="G183" s="1423"/>
      <c r="H183" s="625"/>
      <c r="I183" s="625"/>
      <c r="J183" s="1422"/>
    </row>
    <row r="184" spans="2:11" ht="13" customHeight="1" x14ac:dyDescent="0.2">
      <c r="B184" s="1424"/>
      <c r="C184" s="1454"/>
      <c r="D184" s="1562"/>
      <c r="E184" s="1556"/>
      <c r="F184" s="625"/>
      <c r="G184" s="1423"/>
      <c r="H184" s="625"/>
      <c r="I184" s="625"/>
      <c r="J184" s="1422"/>
    </row>
    <row r="185" spans="2:11" ht="13" customHeight="1" x14ac:dyDescent="0.2">
      <c r="B185" s="1424"/>
      <c r="C185" s="1455"/>
      <c r="D185" s="1422"/>
      <c r="E185" s="625"/>
      <c r="F185" s="625"/>
      <c r="G185" s="1423"/>
      <c r="H185" s="625"/>
      <c r="I185" s="625"/>
      <c r="J185" s="1422"/>
    </row>
    <row r="186" spans="2:11" ht="13" customHeight="1" x14ac:dyDescent="0.2">
      <c r="B186" s="1597">
        <f>+B177-0.01</f>
        <v>-10.249999999999995</v>
      </c>
      <c r="C186" s="2628" t="s">
        <v>2148</v>
      </c>
      <c r="D186" s="1457">
        <v>1</v>
      </c>
      <c r="E186" s="1458" t="s">
        <v>2142</v>
      </c>
      <c r="F186" s="625"/>
      <c r="G186" s="1423"/>
      <c r="H186" s="625"/>
      <c r="I186" s="625"/>
      <c r="J186" s="1422"/>
    </row>
    <row r="187" spans="2:11" ht="13" customHeight="1" x14ac:dyDescent="0.2">
      <c r="B187" s="1424"/>
      <c r="C187" s="2628"/>
      <c r="D187" s="1562">
        <v>2</v>
      </c>
      <c r="E187" s="1459" t="s">
        <v>2143</v>
      </c>
      <c r="F187" s="625"/>
      <c r="G187" s="1423"/>
      <c r="H187" s="625"/>
      <c r="I187" s="625"/>
      <c r="J187" s="1422"/>
      <c r="K187" s="1170"/>
    </row>
    <row r="188" spans="2:11" ht="13" customHeight="1" x14ac:dyDescent="0.2">
      <c r="B188" s="1424"/>
      <c r="C188" s="2628"/>
      <c r="D188" s="1562">
        <v>3</v>
      </c>
      <c r="E188" s="1459" t="s">
        <v>2147</v>
      </c>
      <c r="F188" s="625"/>
      <c r="G188" s="1423"/>
      <c r="H188" s="625"/>
      <c r="I188" s="625"/>
      <c r="J188" s="1422"/>
    </row>
    <row r="189" spans="2:11" ht="13" customHeight="1" x14ac:dyDescent="0.2">
      <c r="B189" s="1424"/>
      <c r="C189" s="2628"/>
      <c r="D189" s="1562">
        <v>4</v>
      </c>
      <c r="E189" s="1459" t="s">
        <v>2149</v>
      </c>
      <c r="F189" s="625"/>
      <c r="G189" s="1423"/>
      <c r="H189" s="625"/>
      <c r="I189" s="625"/>
      <c r="J189" s="1422"/>
    </row>
    <row r="190" spans="2:11" ht="13" customHeight="1" x14ac:dyDescent="0.2">
      <c r="B190" s="1424"/>
      <c r="C190" s="2628"/>
      <c r="D190" s="1562">
        <v>98</v>
      </c>
      <c r="E190" s="1460" t="s">
        <v>1514</v>
      </c>
      <c r="F190" s="625"/>
      <c r="G190" s="1423"/>
      <c r="H190" s="625"/>
      <c r="I190" s="625"/>
      <c r="J190" s="1422"/>
    </row>
    <row r="191" spans="2:11" ht="13" customHeight="1" x14ac:dyDescent="0.2">
      <c r="B191" s="1424"/>
      <c r="C191" s="2628"/>
      <c r="D191" s="1562"/>
      <c r="E191" s="1556"/>
      <c r="F191" s="625"/>
      <c r="G191" s="1423"/>
      <c r="H191" s="625"/>
      <c r="I191" s="625"/>
      <c r="J191" s="1422"/>
    </row>
    <row r="192" spans="2:11" ht="13" customHeight="1" x14ac:dyDescent="0.2">
      <c r="B192" s="1424"/>
      <c r="C192" s="2628"/>
      <c r="D192" s="1562"/>
      <c r="E192" s="1556"/>
      <c r="F192" s="625"/>
      <c r="G192" s="1423"/>
      <c r="H192" s="625"/>
      <c r="I192" s="625"/>
      <c r="J192" s="1422"/>
    </row>
    <row r="193" spans="2:11" ht="13" customHeight="1" x14ac:dyDescent="0.2">
      <c r="B193" s="1424"/>
      <c r="C193" s="1454"/>
      <c r="D193" s="1562"/>
      <c r="E193" s="1556"/>
      <c r="F193" s="625"/>
      <c r="G193" s="1423"/>
      <c r="H193" s="625"/>
      <c r="I193" s="625"/>
      <c r="J193" s="1422"/>
    </row>
    <row r="194" spans="2:11" ht="13" customHeight="1" x14ac:dyDescent="0.2">
      <c r="B194" s="1424"/>
      <c r="C194" s="1455"/>
      <c r="D194" s="1422"/>
      <c r="E194" s="625"/>
      <c r="F194" s="625"/>
      <c r="G194" s="1423"/>
      <c r="H194" s="625"/>
      <c r="I194" s="625"/>
      <c r="J194" s="1422"/>
    </row>
    <row r="195" spans="2:11" ht="13" customHeight="1" x14ac:dyDescent="0.2">
      <c r="B195" s="1597">
        <f>+B186-0.01</f>
        <v>-10.259999999999994</v>
      </c>
      <c r="C195" s="2630" t="s">
        <v>2150</v>
      </c>
      <c r="D195" s="1457">
        <v>1</v>
      </c>
      <c r="E195" s="1556" t="s">
        <v>2151</v>
      </c>
      <c r="F195" s="625"/>
      <c r="G195" s="1423"/>
      <c r="H195" s="625"/>
      <c r="I195" s="625"/>
      <c r="J195" s="1422"/>
      <c r="K195" s="1170"/>
    </row>
    <row r="196" spans="2:11" ht="13" customHeight="1" x14ac:dyDescent="0.2">
      <c r="B196" s="1424"/>
      <c r="C196" s="2631"/>
      <c r="D196" s="1562">
        <v>2</v>
      </c>
      <c r="E196" s="1556" t="s">
        <v>2152</v>
      </c>
      <c r="F196" s="625"/>
      <c r="G196" s="1423"/>
      <c r="H196" s="625"/>
      <c r="I196" s="625"/>
      <c r="J196" s="1422"/>
    </row>
    <row r="197" spans="2:11" ht="13" customHeight="1" x14ac:dyDescent="0.2">
      <c r="B197" s="1424"/>
      <c r="C197" s="2631"/>
      <c r="D197" s="1562">
        <v>3</v>
      </c>
      <c r="E197" s="1556" t="s">
        <v>2153</v>
      </c>
      <c r="F197" s="625"/>
      <c r="G197" s="1423"/>
      <c r="H197" s="625"/>
      <c r="I197" s="625"/>
      <c r="J197" s="1422"/>
    </row>
    <row r="198" spans="2:11" ht="13" customHeight="1" x14ac:dyDescent="0.2">
      <c r="B198" s="1424"/>
      <c r="C198" s="1455"/>
      <c r="D198" s="1562">
        <v>98</v>
      </c>
      <c r="E198" s="1460" t="s">
        <v>1514</v>
      </c>
      <c r="F198" s="625"/>
      <c r="G198" s="1423"/>
      <c r="H198" s="625"/>
      <c r="I198" s="625"/>
      <c r="J198" s="1422"/>
    </row>
    <row r="199" spans="2:11" ht="13" customHeight="1" x14ac:dyDescent="0.2">
      <c r="B199" s="1597">
        <f>+B195-0.01</f>
        <v>-10.269999999999994</v>
      </c>
      <c r="C199" s="2630" t="s">
        <v>2154</v>
      </c>
      <c r="D199" s="1457">
        <v>1</v>
      </c>
      <c r="E199" s="1556" t="s">
        <v>2151</v>
      </c>
      <c r="F199" s="625"/>
      <c r="G199" s="1423"/>
      <c r="H199" s="625"/>
      <c r="I199" s="625"/>
      <c r="J199" s="1422"/>
      <c r="K199" s="1170"/>
    </row>
    <row r="200" spans="2:11" ht="13" customHeight="1" x14ac:dyDescent="0.2">
      <c r="B200" s="1424"/>
      <c r="C200" s="2631"/>
      <c r="D200" s="1562">
        <v>2</v>
      </c>
      <c r="E200" s="1556" t="s">
        <v>2152</v>
      </c>
      <c r="F200" s="625"/>
      <c r="G200" s="1423"/>
      <c r="H200" s="625"/>
      <c r="I200" s="625"/>
      <c r="J200" s="1422"/>
    </row>
    <row r="201" spans="2:11" ht="13" customHeight="1" x14ac:dyDescent="0.2">
      <c r="B201" s="1424"/>
      <c r="C201" s="2631"/>
      <c r="D201" s="1562">
        <v>3</v>
      </c>
      <c r="E201" s="1556" t="s">
        <v>2153</v>
      </c>
      <c r="F201" s="625"/>
      <c r="G201" s="1423"/>
      <c r="H201" s="625"/>
      <c r="I201" s="625"/>
      <c r="J201" s="1422"/>
    </row>
    <row r="202" spans="2:11" ht="13" customHeight="1" x14ac:dyDescent="0.2">
      <c r="B202" s="1424"/>
      <c r="C202" s="1455"/>
      <c r="D202" s="1562">
        <v>98</v>
      </c>
      <c r="E202" s="1460" t="s">
        <v>1514</v>
      </c>
      <c r="F202" s="625"/>
      <c r="G202" s="1423"/>
      <c r="H202" s="625"/>
      <c r="I202" s="625"/>
      <c r="J202" s="1422"/>
    </row>
    <row r="203" spans="2:11" ht="13" customHeight="1" x14ac:dyDescent="0.2">
      <c r="B203" s="1597">
        <f>+B199-0.01</f>
        <v>-10.279999999999994</v>
      </c>
      <c r="C203" s="2630" t="s">
        <v>2155</v>
      </c>
      <c r="D203" s="1457">
        <v>1</v>
      </c>
      <c r="E203" s="1556" t="s">
        <v>2151</v>
      </c>
      <c r="F203" s="625"/>
      <c r="G203" s="1423"/>
      <c r="H203" s="625"/>
      <c r="I203" s="625"/>
      <c r="J203" s="1422"/>
      <c r="K203" s="1170"/>
    </row>
    <row r="204" spans="2:11" ht="13" customHeight="1" x14ac:dyDescent="0.2">
      <c r="B204" s="1424"/>
      <c r="C204" s="2631"/>
      <c r="D204" s="1562">
        <v>2</v>
      </c>
      <c r="E204" s="1556" t="s">
        <v>2152</v>
      </c>
      <c r="F204" s="625"/>
      <c r="G204" s="1423"/>
      <c r="H204" s="625"/>
      <c r="I204" s="625"/>
      <c r="J204" s="1422"/>
    </row>
    <row r="205" spans="2:11" ht="13" customHeight="1" x14ac:dyDescent="0.2">
      <c r="B205" s="1424"/>
      <c r="C205" s="2631"/>
      <c r="D205" s="1562">
        <v>3</v>
      </c>
      <c r="E205" s="1556" t="s">
        <v>2153</v>
      </c>
      <c r="F205" s="625"/>
      <c r="G205" s="1423"/>
      <c r="H205" s="625"/>
      <c r="I205" s="625"/>
      <c r="J205" s="1422"/>
    </row>
    <row r="206" spans="2:11" ht="13" customHeight="1" x14ac:dyDescent="0.2">
      <c r="B206" s="1424"/>
      <c r="C206" s="1455"/>
      <c r="D206" s="1562">
        <v>98</v>
      </c>
      <c r="E206" s="1460" t="s">
        <v>1514</v>
      </c>
      <c r="F206" s="625"/>
      <c r="G206" s="1423"/>
      <c r="H206" s="625"/>
      <c r="I206" s="625"/>
      <c r="J206" s="1422"/>
    </row>
    <row r="207" spans="2:11" ht="13" customHeight="1" x14ac:dyDescent="0.2">
      <c r="B207" s="1424"/>
      <c r="C207" s="2630" t="s">
        <v>2156</v>
      </c>
      <c r="D207" s="1457">
        <v>1</v>
      </c>
      <c r="E207" s="1556" t="s">
        <v>2157</v>
      </c>
      <c r="F207" s="625"/>
      <c r="G207" s="1423"/>
      <c r="H207" s="625"/>
      <c r="I207" s="625"/>
      <c r="J207" s="1422"/>
      <c r="K207" s="1170"/>
    </row>
    <row r="208" spans="2:11" ht="13" customHeight="1" x14ac:dyDescent="0.2">
      <c r="B208" s="1597">
        <f>+B203-0.01</f>
        <v>-10.289999999999994</v>
      </c>
      <c r="C208" s="2631"/>
      <c r="D208" s="1562">
        <v>2</v>
      </c>
      <c r="E208" s="1556" t="s">
        <v>2158</v>
      </c>
      <c r="F208" s="625"/>
      <c r="G208" s="1423"/>
      <c r="H208" s="625"/>
      <c r="I208" s="625"/>
      <c r="J208" s="1422"/>
    </row>
    <row r="209" spans="2:11" ht="13" customHeight="1" x14ac:dyDescent="0.2">
      <c r="B209" s="1424"/>
      <c r="C209" s="2631"/>
      <c r="D209" s="1562">
        <v>3</v>
      </c>
      <c r="E209" s="1460" t="s">
        <v>2159</v>
      </c>
      <c r="F209" s="625"/>
      <c r="G209" s="1423"/>
      <c r="H209" s="625"/>
      <c r="I209" s="625"/>
      <c r="J209" s="1422"/>
    </row>
    <row r="210" spans="2:11" ht="13" customHeight="1" x14ac:dyDescent="0.2">
      <c r="B210" s="1424"/>
      <c r="C210" s="1454"/>
      <c r="D210" s="1562">
        <v>98</v>
      </c>
      <c r="E210" s="1460" t="s">
        <v>1514</v>
      </c>
      <c r="F210" s="625"/>
      <c r="G210" s="1423"/>
      <c r="H210" s="625"/>
      <c r="I210" s="625"/>
      <c r="J210" s="1422"/>
    </row>
    <row r="211" spans="2:11" ht="13" customHeight="1" x14ac:dyDescent="0.2">
      <c r="B211" s="1597">
        <f>+B208-0.01</f>
        <v>-10.299999999999994</v>
      </c>
      <c r="C211" s="2630" t="s">
        <v>2160</v>
      </c>
      <c r="D211" s="1457">
        <v>1</v>
      </c>
      <c r="E211" s="1556" t="s">
        <v>2157</v>
      </c>
      <c r="F211" s="625"/>
      <c r="G211" s="1423"/>
      <c r="H211" s="625"/>
      <c r="I211" s="625"/>
      <c r="J211" s="1422"/>
      <c r="K211" s="1170"/>
    </row>
    <row r="212" spans="2:11" ht="13" customHeight="1" x14ac:dyDescent="0.2">
      <c r="B212" s="1424"/>
      <c r="C212" s="2631"/>
      <c r="D212" s="1562">
        <v>2</v>
      </c>
      <c r="E212" s="1556" t="s">
        <v>2158</v>
      </c>
      <c r="F212" s="625"/>
      <c r="G212" s="1423"/>
      <c r="H212" s="625"/>
      <c r="I212" s="625"/>
      <c r="J212" s="1422"/>
    </row>
    <row r="213" spans="2:11" ht="13" customHeight="1" x14ac:dyDescent="0.2">
      <c r="B213" s="1424"/>
      <c r="C213" s="2631"/>
      <c r="D213" s="1562">
        <v>3</v>
      </c>
      <c r="E213" s="1460" t="s">
        <v>2159</v>
      </c>
      <c r="F213" s="625"/>
      <c r="G213" s="1423"/>
      <c r="H213" s="625"/>
      <c r="I213" s="625"/>
      <c r="J213" s="1422"/>
    </row>
    <row r="214" spans="2:11" ht="13" customHeight="1" x14ac:dyDescent="0.2">
      <c r="B214" s="1424"/>
      <c r="C214" s="1454"/>
      <c r="D214" s="1562">
        <v>98</v>
      </c>
      <c r="E214" s="1460" t="s">
        <v>1514</v>
      </c>
      <c r="F214" s="625"/>
      <c r="G214" s="1423"/>
      <c r="H214" s="625"/>
      <c r="I214" s="625"/>
      <c r="J214" s="1422"/>
    </row>
    <row r="215" spans="2:11" ht="13" customHeight="1" x14ac:dyDescent="0.2">
      <c r="B215" s="1597">
        <f>+B211-0.01</f>
        <v>-10.309999999999993</v>
      </c>
      <c r="C215" s="2630" t="s">
        <v>2161</v>
      </c>
      <c r="D215" s="1457">
        <v>1</v>
      </c>
      <c r="E215" s="1556" t="s">
        <v>2157</v>
      </c>
      <c r="F215" s="625"/>
      <c r="G215" s="1423"/>
      <c r="H215" s="625"/>
      <c r="I215" s="625"/>
      <c r="J215" s="1422"/>
      <c r="K215" s="1170"/>
    </row>
    <row r="216" spans="2:11" ht="13" customHeight="1" x14ac:dyDescent="0.2">
      <c r="B216" s="1424"/>
      <c r="C216" s="2631"/>
      <c r="D216" s="1562">
        <v>2</v>
      </c>
      <c r="E216" s="1556" t="s">
        <v>2158</v>
      </c>
      <c r="F216" s="625"/>
      <c r="G216" s="1423"/>
      <c r="H216" s="625"/>
      <c r="I216" s="625"/>
      <c r="J216" s="1422"/>
    </row>
    <row r="217" spans="2:11" ht="13" customHeight="1" x14ac:dyDescent="0.2">
      <c r="B217" s="1424"/>
      <c r="C217" s="2631"/>
      <c r="D217" s="1562">
        <v>3</v>
      </c>
      <c r="E217" s="1460" t="s">
        <v>2159</v>
      </c>
      <c r="F217" s="625"/>
      <c r="G217" s="1423"/>
      <c r="H217" s="625"/>
      <c r="I217" s="625"/>
      <c r="J217" s="1422"/>
    </row>
    <row r="218" spans="2:11" ht="13" customHeight="1" x14ac:dyDescent="0.2">
      <c r="B218" s="1424"/>
      <c r="C218" s="1598"/>
      <c r="D218" s="1562">
        <v>98</v>
      </c>
      <c r="E218" s="1460" t="s">
        <v>1514</v>
      </c>
      <c r="F218" s="1598"/>
      <c r="G218" s="1598"/>
      <c r="H218" s="1598"/>
      <c r="I218" s="1598"/>
      <c r="J218" s="1598"/>
      <c r="K218" s="1598"/>
    </row>
    <row r="219" spans="2:11" ht="13" customHeight="1" x14ac:dyDescent="0.2">
      <c r="B219" s="1484">
        <f>+B215-0.01</f>
        <v>-10.319999999999993</v>
      </c>
      <c r="C219" s="2627" t="s">
        <v>2162</v>
      </c>
      <c r="D219" s="1491">
        <v>1</v>
      </c>
      <c r="E219" s="908" t="s">
        <v>2163</v>
      </c>
      <c r="F219" s="686"/>
      <c r="G219" s="1490"/>
      <c r="H219" s="686"/>
      <c r="I219" s="686"/>
      <c r="J219" s="1491">
        <v>1</v>
      </c>
      <c r="K219" s="1170"/>
    </row>
    <row r="220" spans="2:11" ht="13" customHeight="1" x14ac:dyDescent="0.2">
      <c r="B220" s="1424"/>
      <c r="C220" s="2627"/>
      <c r="D220" s="1582">
        <f>+D219+1</f>
        <v>2</v>
      </c>
      <c r="E220" s="596" t="s">
        <v>2164</v>
      </c>
      <c r="F220" s="1568"/>
      <c r="G220" s="1568"/>
      <c r="H220" s="1568"/>
      <c r="I220" s="1568"/>
      <c r="J220" s="1582">
        <f>+J219+1</f>
        <v>2</v>
      </c>
      <c r="K220" s="1170"/>
    </row>
    <row r="221" spans="2:11" ht="13" customHeight="1" x14ac:dyDescent="0.2">
      <c r="B221" s="1424"/>
      <c r="C221" s="2627"/>
      <c r="D221" s="1582">
        <f>+D220+1</f>
        <v>3</v>
      </c>
      <c r="E221" s="908" t="s">
        <v>2165</v>
      </c>
      <c r="F221" s="1568"/>
      <c r="G221" s="1568"/>
      <c r="H221" s="1568"/>
      <c r="I221" s="1568"/>
      <c r="J221" s="1582">
        <f>+J220+1</f>
        <v>3</v>
      </c>
      <c r="K221" s="1170"/>
    </row>
    <row r="222" spans="2:11" ht="13" customHeight="1" x14ac:dyDescent="0.2">
      <c r="B222" s="1424"/>
      <c r="C222" s="2627"/>
      <c r="D222" s="1582">
        <f>+D221+1</f>
        <v>4</v>
      </c>
      <c r="E222" s="908" t="s">
        <v>2166</v>
      </c>
      <c r="F222" s="1568"/>
      <c r="G222" s="1568"/>
      <c r="H222" s="1568"/>
      <c r="I222" s="1568"/>
      <c r="J222" s="1582">
        <f>+J221+1</f>
        <v>4</v>
      </c>
      <c r="K222" s="1170"/>
    </row>
    <row r="223" spans="2:11" ht="13" customHeight="1" x14ac:dyDescent="0.2">
      <c r="B223" s="1424"/>
      <c r="C223" s="2627"/>
      <c r="D223" s="1582">
        <f>+D222+1</f>
        <v>5</v>
      </c>
      <c r="E223" s="908" t="s">
        <v>2167</v>
      </c>
      <c r="F223" s="1568"/>
      <c r="G223" s="1568"/>
      <c r="H223" s="1568"/>
      <c r="I223" s="1568"/>
      <c r="J223" s="1582">
        <f>+J222+1</f>
        <v>5</v>
      </c>
      <c r="K223" s="1170"/>
    </row>
    <row r="224" spans="2:11" ht="13" customHeight="1" x14ac:dyDescent="0.2">
      <c r="B224" s="1424"/>
      <c r="C224" s="1455"/>
      <c r="D224" s="1582">
        <f>+D223+1</f>
        <v>6</v>
      </c>
      <c r="E224" s="908" t="s">
        <v>2079</v>
      </c>
      <c r="F224" s="1568"/>
      <c r="G224" s="1568"/>
      <c r="H224" s="1568"/>
      <c r="I224" s="1568"/>
      <c r="J224" s="1582">
        <f>+J223+1</f>
        <v>6</v>
      </c>
      <c r="K224" s="1170"/>
    </row>
    <row r="225" spans="2:16" ht="13" customHeight="1" x14ac:dyDescent="0.2">
      <c r="B225" s="1424"/>
      <c r="C225" s="1455"/>
      <c r="D225" s="1582">
        <v>98</v>
      </c>
      <c r="E225" s="908" t="s">
        <v>2066</v>
      </c>
      <c r="F225" s="686"/>
      <c r="G225" s="1490"/>
      <c r="H225" s="686"/>
      <c r="I225" s="686"/>
      <c r="J225" s="1582">
        <v>98</v>
      </c>
      <c r="K225" s="1170"/>
    </row>
    <row r="226" spans="2:16" ht="13" customHeight="1" x14ac:dyDescent="0.2">
      <c r="B226" s="1424"/>
      <c r="C226" s="1455"/>
      <c r="D226" s="1582"/>
      <c r="E226" s="908"/>
      <c r="F226" s="686"/>
      <c r="G226" s="1490"/>
      <c r="H226" s="686"/>
      <c r="I226" s="686"/>
      <c r="J226" s="1582"/>
    </row>
    <row r="227" spans="2:16" ht="13" customHeight="1" x14ac:dyDescent="0.2">
      <c r="B227" s="1484">
        <f>+B219-0.01</f>
        <v>-10.329999999999993</v>
      </c>
      <c r="C227" s="2632" t="s">
        <v>2168</v>
      </c>
      <c r="D227" s="1491">
        <v>1</v>
      </c>
      <c r="E227" s="908" t="s">
        <v>2169</v>
      </c>
      <c r="F227" s="686"/>
      <c r="G227" s="1490"/>
      <c r="H227" s="686"/>
      <c r="I227" s="686"/>
      <c r="J227" s="1491">
        <v>1</v>
      </c>
      <c r="K227" s="1170"/>
      <c r="O227" s="1495"/>
      <c r="P227" s="686"/>
    </row>
    <row r="228" spans="2:16" ht="21" customHeight="1" x14ac:dyDescent="0.2">
      <c r="B228" s="1424"/>
      <c r="C228" s="2632"/>
      <c r="D228" s="1582">
        <f>+D227+1</f>
        <v>2</v>
      </c>
      <c r="E228" s="908" t="s">
        <v>2170</v>
      </c>
      <c r="F228" s="1568"/>
      <c r="G228" s="1568"/>
      <c r="H228" s="1568"/>
      <c r="I228" s="1568"/>
      <c r="J228" s="1582">
        <f>+J227+1</f>
        <v>2</v>
      </c>
      <c r="K228" s="1170"/>
      <c r="O228" s="1495"/>
      <c r="P228" s="686"/>
    </row>
    <row r="229" spans="2:16" ht="13" customHeight="1" x14ac:dyDescent="0.2">
      <c r="B229" s="1424"/>
      <c r="C229" s="1555" t="s">
        <v>2171</v>
      </c>
      <c r="D229" s="1582">
        <f>+D228+1</f>
        <v>3</v>
      </c>
      <c r="E229" s="908" t="s">
        <v>2172</v>
      </c>
      <c r="F229" s="1568"/>
      <c r="G229" s="1568"/>
      <c r="H229" s="1568"/>
      <c r="I229" s="1568"/>
      <c r="J229" s="1582">
        <f>+J228+1</f>
        <v>3</v>
      </c>
      <c r="K229" s="1170"/>
      <c r="O229" s="1495"/>
      <c r="P229" s="686"/>
    </row>
    <row r="230" spans="2:16" ht="13" customHeight="1" x14ac:dyDescent="0.2">
      <c r="B230" s="1424"/>
      <c r="C230" s="1555" t="s">
        <v>2173</v>
      </c>
      <c r="D230" s="1582">
        <f>+D229+1</f>
        <v>4</v>
      </c>
      <c r="E230" s="908" t="s">
        <v>2174</v>
      </c>
      <c r="F230" s="1568"/>
      <c r="G230" s="1568"/>
      <c r="H230" s="1568"/>
      <c r="I230" s="1568"/>
      <c r="J230" s="1582">
        <f>+J229+1</f>
        <v>4</v>
      </c>
      <c r="K230" s="1170"/>
      <c r="O230" s="1495"/>
      <c r="P230" s="686"/>
    </row>
    <row r="231" spans="2:16" ht="13" customHeight="1" x14ac:dyDescent="0.2">
      <c r="B231" s="1424"/>
      <c r="C231" s="1555" t="s">
        <v>2175</v>
      </c>
      <c r="D231" s="1582">
        <f>+D230+1</f>
        <v>5</v>
      </c>
      <c r="E231" s="596" t="s">
        <v>2176</v>
      </c>
      <c r="F231" s="1568"/>
      <c r="G231" s="1568"/>
      <c r="H231" s="1568"/>
      <c r="I231" s="1568"/>
      <c r="J231" s="1582">
        <f>+J230+1</f>
        <v>5</v>
      </c>
      <c r="K231" s="1170"/>
      <c r="P231" s="686"/>
    </row>
    <row r="232" spans="2:16" ht="13" customHeight="1" x14ac:dyDescent="0.2">
      <c r="B232" s="1424"/>
      <c r="C232" s="1555" t="s">
        <v>2177</v>
      </c>
      <c r="D232" s="1582">
        <f>+D231+1</f>
        <v>6</v>
      </c>
      <c r="E232" s="908" t="s">
        <v>2079</v>
      </c>
      <c r="F232" s="1568"/>
      <c r="G232" s="1568"/>
      <c r="H232" s="1568"/>
      <c r="I232" s="1568"/>
      <c r="J232" s="1582">
        <f>+J231+1</f>
        <v>6</v>
      </c>
      <c r="K232" s="1170"/>
      <c r="P232" s="686"/>
    </row>
    <row r="233" spans="2:16" ht="13" customHeight="1" x14ac:dyDescent="0.2">
      <c r="B233" s="1424"/>
      <c r="C233" s="1599"/>
      <c r="D233" s="1582">
        <v>98</v>
      </c>
      <c r="E233" s="908" t="s">
        <v>2066</v>
      </c>
      <c r="F233" s="686"/>
      <c r="G233" s="1490"/>
      <c r="H233" s="686"/>
      <c r="I233" s="686"/>
      <c r="J233" s="1582">
        <v>98</v>
      </c>
      <c r="K233" s="1170"/>
      <c r="P233" s="686"/>
    </row>
    <row r="234" spans="2:16" ht="13" customHeight="1" x14ac:dyDescent="0.2">
      <c r="B234" s="1424"/>
      <c r="C234" s="1599"/>
      <c r="D234" s="1582"/>
      <c r="E234" s="908"/>
      <c r="F234" s="686"/>
      <c r="G234" s="1490"/>
      <c r="H234" s="686"/>
      <c r="I234" s="686"/>
      <c r="J234" s="1582"/>
      <c r="P234" s="686"/>
    </row>
    <row r="235" spans="2:16" ht="13" customHeight="1" x14ac:dyDescent="0.2">
      <c r="B235" s="1484">
        <f>+B227-0.01</f>
        <v>-10.339999999999993</v>
      </c>
      <c r="C235" s="1952" t="s">
        <v>2178</v>
      </c>
      <c r="D235" s="1582">
        <v>1</v>
      </c>
      <c r="E235" s="686" t="s">
        <v>2179</v>
      </c>
      <c r="F235" s="686"/>
      <c r="G235" s="1490"/>
      <c r="H235" s="686"/>
      <c r="I235" s="686"/>
      <c r="J235" s="1582">
        <v>1</v>
      </c>
      <c r="K235" s="1170"/>
      <c r="P235" s="686"/>
    </row>
    <row r="236" spans="2:16" ht="13" customHeight="1" x14ac:dyDescent="0.2">
      <c r="B236" s="1424"/>
      <c r="C236" s="1952"/>
      <c r="D236" s="1582">
        <v>2</v>
      </c>
      <c r="E236" s="686" t="s">
        <v>2180</v>
      </c>
      <c r="F236" s="686"/>
      <c r="G236" s="1490"/>
      <c r="H236" s="686"/>
      <c r="I236" s="686"/>
      <c r="J236" s="1582">
        <v>2</v>
      </c>
      <c r="K236" s="1170"/>
      <c r="P236" s="686"/>
    </row>
    <row r="237" spans="2:16" ht="13" customHeight="1" x14ac:dyDescent="0.2">
      <c r="B237" s="1424"/>
      <c r="C237" s="1952"/>
      <c r="D237" s="1582">
        <v>3</v>
      </c>
      <c r="E237" s="686" t="s">
        <v>2181</v>
      </c>
      <c r="F237" s="686"/>
      <c r="G237" s="1490"/>
      <c r="H237" s="686"/>
      <c r="I237" s="686"/>
      <c r="J237" s="1582">
        <v>3</v>
      </c>
      <c r="K237" s="1170"/>
      <c r="P237" s="686"/>
    </row>
    <row r="238" spans="2:16" ht="13" customHeight="1" x14ac:dyDescent="0.2">
      <c r="B238" s="1424"/>
      <c r="C238" s="1594"/>
      <c r="D238" s="1582">
        <v>4</v>
      </c>
      <c r="E238" s="686" t="s">
        <v>2182</v>
      </c>
      <c r="F238" s="686"/>
      <c r="G238" s="1490"/>
      <c r="H238" s="686"/>
      <c r="I238" s="686"/>
      <c r="J238" s="1582">
        <v>4</v>
      </c>
      <c r="K238" s="1170"/>
      <c r="P238" s="686"/>
    </row>
    <row r="239" spans="2:16" ht="13" customHeight="1" x14ac:dyDescent="0.2">
      <c r="B239" s="1591"/>
      <c r="C239" s="686"/>
      <c r="D239" s="1582">
        <v>5</v>
      </c>
      <c r="E239" s="686" t="s">
        <v>2183</v>
      </c>
      <c r="F239" s="686"/>
      <c r="G239" s="1490"/>
      <c r="H239" s="686"/>
      <c r="I239" s="686"/>
      <c r="J239" s="1582">
        <v>5</v>
      </c>
      <c r="K239" s="1170"/>
      <c r="P239" s="1590"/>
    </row>
    <row r="240" spans="2:16" ht="13" customHeight="1" x14ac:dyDescent="0.2">
      <c r="B240" s="1591"/>
      <c r="C240" s="686"/>
      <c r="D240" s="1582">
        <v>6</v>
      </c>
      <c r="E240" s="686" t="s">
        <v>2184</v>
      </c>
      <c r="F240" s="686"/>
      <c r="G240" s="1490"/>
      <c r="H240" s="686"/>
      <c r="I240" s="686"/>
      <c r="J240" s="1582">
        <v>6</v>
      </c>
      <c r="K240" s="1170"/>
      <c r="P240" s="1590"/>
    </row>
    <row r="241" spans="2:16" ht="13" customHeight="1" x14ac:dyDescent="0.2">
      <c r="B241" s="1591"/>
      <c r="C241" s="686"/>
      <c r="D241" s="1582"/>
      <c r="E241" s="686"/>
      <c r="F241" s="686"/>
      <c r="G241" s="1490"/>
      <c r="H241" s="686"/>
      <c r="I241" s="686"/>
      <c r="J241" s="1582"/>
      <c r="P241" s="1590"/>
    </row>
    <row r="242" spans="2:16" ht="13" customHeight="1" x14ac:dyDescent="0.2">
      <c r="B242" s="908"/>
      <c r="C242" s="1554"/>
      <c r="D242" s="1582"/>
      <c r="E242" s="686"/>
      <c r="F242" s="686"/>
      <c r="G242" s="686"/>
      <c r="H242" s="686"/>
      <c r="I242" s="686"/>
      <c r="J242" s="1582"/>
      <c r="P242" s="625"/>
    </row>
    <row r="243" spans="2:16" ht="13" customHeight="1" x14ac:dyDescent="0.2">
      <c r="B243" s="1484">
        <f>+B235-0.01</f>
        <v>-10.349999999999993</v>
      </c>
      <c r="C243" s="2627" t="s">
        <v>2185</v>
      </c>
      <c r="D243" s="1491">
        <v>1</v>
      </c>
      <c r="E243" s="2629" t="s">
        <v>2186</v>
      </c>
      <c r="F243" s="2629"/>
      <c r="G243" s="2629"/>
      <c r="H243" s="2629"/>
      <c r="I243" s="2629"/>
      <c r="J243" s="1491">
        <v>1</v>
      </c>
      <c r="K243" s="1170"/>
      <c r="O243" s="2629"/>
      <c r="P243" s="686"/>
    </row>
    <row r="244" spans="2:16" ht="13" customHeight="1" x14ac:dyDescent="0.2">
      <c r="B244" s="908"/>
      <c r="C244" s="2627"/>
      <c r="D244" s="1582">
        <f>+D243+1</f>
        <v>2</v>
      </c>
      <c r="E244" s="686" t="s">
        <v>2187</v>
      </c>
      <c r="F244" s="1568"/>
      <c r="G244" s="1568"/>
      <c r="H244" s="1568"/>
      <c r="I244" s="1568"/>
      <c r="J244" s="1582">
        <f>+J243+1</f>
        <v>2</v>
      </c>
      <c r="K244" s="1170"/>
      <c r="O244" s="2629"/>
      <c r="P244" s="686"/>
    </row>
    <row r="245" spans="2:16" ht="13" customHeight="1" x14ac:dyDescent="0.2">
      <c r="B245" s="908"/>
      <c r="C245" s="2627"/>
      <c r="D245" s="1582">
        <f>+D244+1</f>
        <v>3</v>
      </c>
      <c r="E245" s="686" t="s">
        <v>2188</v>
      </c>
      <c r="F245" s="1568"/>
      <c r="G245" s="1568"/>
      <c r="H245" s="1568"/>
      <c r="I245" s="1568"/>
      <c r="J245" s="1582">
        <f>+J244+1</f>
        <v>3</v>
      </c>
      <c r="K245" s="1170"/>
      <c r="O245" s="2629"/>
      <c r="P245" s="686"/>
    </row>
    <row r="246" spans="2:16" ht="13" customHeight="1" x14ac:dyDescent="0.2">
      <c r="B246" s="908"/>
      <c r="C246" s="2627"/>
      <c r="D246" s="1582">
        <f>+D245+1</f>
        <v>4</v>
      </c>
      <c r="E246" s="686" t="s">
        <v>2189</v>
      </c>
      <c r="F246" s="1568"/>
      <c r="G246" s="1568"/>
      <c r="H246" s="1568"/>
      <c r="I246" s="1568"/>
      <c r="J246" s="1582">
        <f>+J245+1</f>
        <v>4</v>
      </c>
      <c r="K246" s="1170"/>
      <c r="O246" s="2629"/>
      <c r="P246" s="686"/>
    </row>
    <row r="247" spans="2:16" ht="13" customHeight="1" x14ac:dyDescent="0.2">
      <c r="B247" s="908"/>
      <c r="C247" s="2627"/>
      <c r="D247" s="1582">
        <f>+D246+1</f>
        <v>5</v>
      </c>
      <c r="E247" s="596" t="s">
        <v>2190</v>
      </c>
      <c r="F247" s="1568"/>
      <c r="G247" s="1568"/>
      <c r="H247" s="1568"/>
      <c r="I247" s="1568"/>
      <c r="J247" s="1582">
        <f>+J246+1</f>
        <v>5</v>
      </c>
      <c r="K247" s="1170"/>
      <c r="O247" s="2629"/>
      <c r="P247" s="686"/>
    </row>
    <row r="248" spans="2:16" ht="13" customHeight="1" x14ac:dyDescent="0.2">
      <c r="B248" s="908"/>
      <c r="C248" s="2627"/>
      <c r="D248" s="1582">
        <f>+D247+1</f>
        <v>6</v>
      </c>
      <c r="E248" s="686" t="s">
        <v>2079</v>
      </c>
      <c r="F248" s="1568"/>
      <c r="G248" s="1568"/>
      <c r="H248" s="1568"/>
      <c r="I248" s="1568"/>
      <c r="J248" s="1582">
        <f>+J247+1</f>
        <v>6</v>
      </c>
      <c r="K248" s="1170"/>
    </row>
    <row r="249" spans="2:16" ht="13" customHeight="1" x14ac:dyDescent="0.2">
      <c r="B249" s="908"/>
      <c r="C249" s="2627"/>
      <c r="D249" s="1582">
        <v>98</v>
      </c>
      <c r="E249" s="686" t="s">
        <v>2066</v>
      </c>
      <c r="F249" s="686"/>
      <c r="G249" s="1490"/>
      <c r="H249" s="686"/>
      <c r="I249" s="686"/>
      <c r="J249" s="1582">
        <v>98</v>
      </c>
      <c r="K249" s="1170"/>
    </row>
    <row r="250" spans="2:16" ht="13" customHeight="1" x14ac:dyDescent="0.2">
      <c r="D250" s="1582"/>
      <c r="E250" s="686"/>
      <c r="F250" s="686"/>
      <c r="G250" s="1490"/>
      <c r="H250" s="686"/>
      <c r="I250" s="686"/>
      <c r="J250" s="1582"/>
    </row>
    <row r="251" spans="2:16" ht="13" customHeight="1" x14ac:dyDescent="0.2">
      <c r="B251" s="1484">
        <f>+B243-0.01</f>
        <v>-10.359999999999992</v>
      </c>
      <c r="C251" s="2627" t="s">
        <v>2191</v>
      </c>
      <c r="D251" s="1491">
        <v>1</v>
      </c>
      <c r="E251" s="1121" t="s">
        <v>2192</v>
      </c>
      <c r="F251" s="686"/>
      <c r="G251" s="1490"/>
      <c r="H251" s="686"/>
      <c r="I251" s="686"/>
      <c r="J251" s="1491">
        <v>1</v>
      </c>
      <c r="K251" s="1170"/>
    </row>
    <row r="252" spans="2:16" ht="13" customHeight="1" x14ac:dyDescent="0.2">
      <c r="B252" s="908"/>
      <c r="C252" s="2627"/>
      <c r="D252" s="1582">
        <f>+D251+1</f>
        <v>2</v>
      </c>
      <c r="E252" s="686" t="s">
        <v>2193</v>
      </c>
      <c r="F252" s="1568"/>
      <c r="G252" s="1568"/>
      <c r="H252" s="1568"/>
      <c r="I252" s="1568"/>
      <c r="J252" s="1582">
        <f>+J251+1</f>
        <v>2</v>
      </c>
      <c r="K252" s="1170"/>
    </row>
    <row r="253" spans="2:16" ht="13" customHeight="1" x14ac:dyDescent="0.2">
      <c r="B253" s="908"/>
      <c r="C253" s="2627"/>
      <c r="D253" s="1582">
        <f>+D252+1</f>
        <v>3</v>
      </c>
      <c r="E253" s="686" t="s">
        <v>2194</v>
      </c>
      <c r="F253" s="1568"/>
      <c r="G253" s="1568"/>
      <c r="H253" s="1568"/>
      <c r="I253" s="1568"/>
      <c r="J253" s="1582">
        <f>+J252+1</f>
        <v>3</v>
      </c>
      <c r="K253" s="1170"/>
    </row>
    <row r="254" spans="2:16" ht="13" customHeight="1" x14ac:dyDescent="0.2">
      <c r="B254" s="908"/>
      <c r="C254" s="2627"/>
      <c r="D254" s="1582">
        <f>+D253+1</f>
        <v>4</v>
      </c>
      <c r="E254" s="596" t="s">
        <v>2195</v>
      </c>
      <c r="F254" s="1568"/>
      <c r="G254" s="1568"/>
      <c r="H254" s="1568"/>
      <c r="I254" s="1568"/>
      <c r="J254" s="1582">
        <f>+J253+1</f>
        <v>4</v>
      </c>
      <c r="K254" s="1170"/>
    </row>
    <row r="255" spans="2:16" ht="13" customHeight="1" x14ac:dyDescent="0.2">
      <c r="B255" s="908"/>
      <c r="C255" s="2627"/>
      <c r="D255" s="1582">
        <f>+D254+1</f>
        <v>5</v>
      </c>
      <c r="E255" s="686" t="s">
        <v>2196</v>
      </c>
      <c r="F255" s="1568"/>
      <c r="G255" s="1568"/>
      <c r="H255" s="1568"/>
      <c r="I255" s="1568"/>
      <c r="J255" s="1582">
        <f>+J254+1</f>
        <v>5</v>
      </c>
      <c r="K255" s="1170"/>
      <c r="L255" s="625"/>
      <c r="M255" s="686"/>
    </row>
    <row r="256" spans="2:16" ht="13" customHeight="1" x14ac:dyDescent="0.2">
      <c r="B256" s="908"/>
      <c r="C256" s="2627"/>
      <c r="D256" s="1582">
        <f>+D255+1</f>
        <v>6</v>
      </c>
      <c r="E256" s="686" t="s">
        <v>2197</v>
      </c>
      <c r="F256" s="1568"/>
      <c r="G256" s="1568"/>
      <c r="H256" s="1568"/>
      <c r="I256" s="1568"/>
      <c r="J256" s="1582">
        <f>+J255+1</f>
        <v>6</v>
      </c>
      <c r="K256" s="1170"/>
    </row>
    <row r="257" spans="2:15" ht="13" customHeight="1" x14ac:dyDescent="0.2">
      <c r="B257" s="908"/>
      <c r="C257" s="2627"/>
      <c r="D257" s="1582">
        <v>97</v>
      </c>
      <c r="E257" s="686" t="s">
        <v>2079</v>
      </c>
      <c r="F257" s="1568"/>
      <c r="G257" s="1568"/>
      <c r="H257" s="1568"/>
      <c r="I257" s="1568"/>
      <c r="J257" s="1582">
        <v>97</v>
      </c>
      <c r="K257" s="1170"/>
    </row>
    <row r="258" spans="2:15" ht="13" customHeight="1" x14ac:dyDescent="0.2">
      <c r="B258" s="908"/>
      <c r="C258" s="2627"/>
      <c r="D258" s="1582">
        <f>+D257+1</f>
        <v>98</v>
      </c>
      <c r="E258" s="686" t="s">
        <v>1514</v>
      </c>
      <c r="F258" s="686"/>
      <c r="G258" s="1490"/>
      <c r="H258" s="686"/>
      <c r="I258" s="686"/>
      <c r="J258" s="1582">
        <f>+J257+1</f>
        <v>98</v>
      </c>
      <c r="K258" s="1170"/>
    </row>
    <row r="259" spans="2:15" ht="13" customHeight="1" x14ac:dyDescent="0.2">
      <c r="B259" s="908"/>
      <c r="C259" s="1554"/>
    </row>
    <row r="260" spans="2:15" ht="13" customHeight="1" x14ac:dyDescent="0.2">
      <c r="B260" s="1484">
        <f>+B251-0.01</f>
        <v>-10.369999999999992</v>
      </c>
      <c r="C260" s="1495" t="s">
        <v>2198</v>
      </c>
      <c r="D260" s="1422">
        <v>1</v>
      </c>
      <c r="E260" s="908" t="s">
        <v>2199</v>
      </c>
      <c r="F260" s="908"/>
      <c r="G260" s="1424"/>
      <c r="H260" s="908"/>
      <c r="I260" s="686"/>
      <c r="J260" s="1422"/>
      <c r="K260" s="1170"/>
      <c r="O260" s="908"/>
    </row>
    <row r="261" spans="2:15" ht="13" customHeight="1" x14ac:dyDescent="0.2">
      <c r="B261" s="908"/>
      <c r="D261" s="1422">
        <f>+D260+1</f>
        <v>2</v>
      </c>
      <c r="E261" s="908" t="s">
        <v>2200</v>
      </c>
      <c r="F261" s="908"/>
      <c r="G261" s="1424"/>
      <c r="H261" s="908"/>
      <c r="I261" s="686"/>
      <c r="J261" s="1422"/>
      <c r="O261" s="908"/>
    </row>
    <row r="262" spans="2:15" ht="13" customHeight="1" x14ac:dyDescent="0.2">
      <c r="B262" s="908"/>
      <c r="D262" s="1422">
        <f>+D261+1</f>
        <v>3</v>
      </c>
      <c r="E262" s="908" t="s">
        <v>2201</v>
      </c>
      <c r="F262" s="908"/>
      <c r="G262" s="1424"/>
      <c r="H262" s="908"/>
      <c r="I262" s="686"/>
      <c r="J262" s="1422"/>
      <c r="O262" s="908"/>
    </row>
    <row r="263" spans="2:15" ht="13" customHeight="1" x14ac:dyDescent="0.2">
      <c r="B263" s="908"/>
      <c r="D263" s="1422">
        <f>+D262+1</f>
        <v>4</v>
      </c>
      <c r="E263" s="908" t="s">
        <v>1469</v>
      </c>
      <c r="F263" s="908"/>
      <c r="G263" s="1424"/>
      <c r="H263" s="908"/>
      <c r="I263" s="686"/>
      <c r="J263" s="1422"/>
      <c r="O263" s="908"/>
    </row>
    <row r="264" spans="2:15" ht="13" customHeight="1" x14ac:dyDescent="0.2">
      <c r="B264" s="908"/>
      <c r="D264" s="1422">
        <v>97</v>
      </c>
      <c r="E264" s="908" t="s">
        <v>2079</v>
      </c>
      <c r="F264" s="908"/>
      <c r="G264" s="1424"/>
      <c r="H264" s="908"/>
      <c r="I264" s="686"/>
      <c r="J264" s="1422"/>
      <c r="O264" s="908"/>
    </row>
    <row r="265" spans="2:15" ht="13" customHeight="1" x14ac:dyDescent="0.2">
      <c r="B265" s="908"/>
      <c r="D265" s="1422">
        <v>98</v>
      </c>
      <c r="E265" s="908" t="s">
        <v>2066</v>
      </c>
      <c r="F265" s="908"/>
      <c r="G265" s="1424"/>
      <c r="H265" s="908"/>
      <c r="I265" s="686"/>
      <c r="J265" s="1422"/>
      <c r="O265" s="908"/>
    </row>
    <row r="266" spans="2:15" ht="13" customHeight="1" x14ac:dyDescent="0.2">
      <c r="B266" s="908"/>
      <c r="D266" s="1422"/>
      <c r="F266" s="686"/>
      <c r="G266" s="1424"/>
      <c r="H266" s="908"/>
      <c r="I266" s="908"/>
      <c r="J266" s="1422"/>
      <c r="K266" s="686"/>
      <c r="O266" s="908"/>
    </row>
    <row r="267" spans="2:15" ht="13" customHeight="1" x14ac:dyDescent="0.2">
      <c r="B267" s="908"/>
      <c r="D267" s="1422"/>
      <c r="E267" s="908"/>
      <c r="F267" s="686"/>
      <c r="G267" s="1424"/>
      <c r="H267" s="908"/>
      <c r="I267" s="908"/>
      <c r="J267" s="1422"/>
      <c r="K267" s="686"/>
      <c r="O267" s="908"/>
    </row>
    <row r="268" spans="2:15" ht="13" customHeight="1" x14ac:dyDescent="0.2">
      <c r="B268" s="1484">
        <f>B260-0.01</f>
        <v>-10.379999999999992</v>
      </c>
      <c r="C268" s="1495" t="s">
        <v>2202</v>
      </c>
      <c r="D268" s="1422"/>
      <c r="E268" s="1044" t="s">
        <v>2203</v>
      </c>
      <c r="F268" s="686"/>
      <c r="G268" s="1424"/>
      <c r="H268" s="908"/>
      <c r="I268" s="908"/>
      <c r="J268" s="1422"/>
      <c r="K268" s="686"/>
      <c r="O268" s="908"/>
    </row>
    <row r="269" spans="2:15" ht="13" customHeight="1" x14ac:dyDescent="0.2">
      <c r="B269" s="908"/>
      <c r="E269" s="908"/>
      <c r="O269" s="908"/>
    </row>
    <row r="270" spans="2:15" ht="13" customHeight="1" x14ac:dyDescent="0.2">
      <c r="B270" s="908"/>
      <c r="E270" s="1044" t="s">
        <v>2204</v>
      </c>
      <c r="O270" s="908"/>
    </row>
    <row r="271" spans="2:15" ht="13" customHeight="1" x14ac:dyDescent="0.2">
      <c r="B271" s="908"/>
      <c r="E271" s="908"/>
      <c r="O271" s="908"/>
    </row>
    <row r="272" spans="2:15" ht="13" customHeight="1" x14ac:dyDescent="0.2">
      <c r="B272" s="908"/>
      <c r="E272" s="1044" t="s">
        <v>2205</v>
      </c>
      <c r="O272" s="908"/>
    </row>
    <row r="273" spans="2:15" ht="13" customHeight="1" x14ac:dyDescent="0.2">
      <c r="B273" s="908"/>
      <c r="O273" s="908"/>
    </row>
    <row r="274" spans="2:15" ht="13" customHeight="1" x14ac:dyDescent="0.2">
      <c r="B274" s="908"/>
      <c r="O274" s="908"/>
    </row>
    <row r="277" spans="2:15" ht="13" customHeight="1" x14ac:dyDescent="0.2">
      <c r="E277" s="1044"/>
    </row>
    <row r="278" spans="2:15" ht="13" customHeight="1" x14ac:dyDescent="0.2">
      <c r="E278" s="908"/>
    </row>
  </sheetData>
  <mergeCells count="72">
    <mergeCell ref="O43:O46"/>
    <mergeCell ref="C44:C46"/>
    <mergeCell ref="E44:K44"/>
    <mergeCell ref="E46:K47"/>
    <mergeCell ref="B3:L3"/>
    <mergeCell ref="O5:O6"/>
    <mergeCell ref="C6:C7"/>
    <mergeCell ref="O7:O8"/>
    <mergeCell ref="O15:O22"/>
    <mergeCell ref="C23:C24"/>
    <mergeCell ref="O23:O28"/>
    <mergeCell ref="C30:C36"/>
    <mergeCell ref="O31:O33"/>
    <mergeCell ref="O35:O37"/>
    <mergeCell ref="O41:O42"/>
    <mergeCell ref="C41:I42"/>
    <mergeCell ref="O66:O68"/>
    <mergeCell ref="P66:Q66"/>
    <mergeCell ref="P67:Q67"/>
    <mergeCell ref="E48:K48"/>
    <mergeCell ref="O48:O51"/>
    <mergeCell ref="E49:F49"/>
    <mergeCell ref="E50:F50"/>
    <mergeCell ref="E51:F51"/>
    <mergeCell ref="E52:F52"/>
    <mergeCell ref="O52:O57"/>
    <mergeCell ref="E53:F53"/>
    <mergeCell ref="C99:C102"/>
    <mergeCell ref="C55:C57"/>
    <mergeCell ref="C63:C64"/>
    <mergeCell ref="I63:J63"/>
    <mergeCell ref="K63:L63"/>
    <mergeCell ref="C74:C75"/>
    <mergeCell ref="C78:C83"/>
    <mergeCell ref="E80:I80"/>
    <mergeCell ref="E81:I81"/>
    <mergeCell ref="C88:C93"/>
    <mergeCell ref="O144:O148"/>
    <mergeCell ref="I158:J158"/>
    <mergeCell ref="K158:L158"/>
    <mergeCell ref="C122:C123"/>
    <mergeCell ref="C126:C130"/>
    <mergeCell ref="C136:C138"/>
    <mergeCell ref="O136:O139"/>
    <mergeCell ref="I137:J137"/>
    <mergeCell ref="K137:L137"/>
    <mergeCell ref="I141:J141"/>
    <mergeCell ref="K141:L141"/>
    <mergeCell ref="C144:C149"/>
    <mergeCell ref="E163:G163"/>
    <mergeCell ref="E164:G164"/>
    <mergeCell ref="O243:O247"/>
    <mergeCell ref="C251:C258"/>
    <mergeCell ref="C195:C197"/>
    <mergeCell ref="C199:C201"/>
    <mergeCell ref="C203:C205"/>
    <mergeCell ref="C207:C209"/>
    <mergeCell ref="C211:C213"/>
    <mergeCell ref="C215:C217"/>
    <mergeCell ref="C219:C223"/>
    <mergeCell ref="C235:C237"/>
    <mergeCell ref="C243:C249"/>
    <mergeCell ref="E243:I243"/>
    <mergeCell ref="C227:C228"/>
    <mergeCell ref="D183:F183"/>
    <mergeCell ref="C105:C109"/>
    <mergeCell ref="C112:C117"/>
    <mergeCell ref="C170:C174"/>
    <mergeCell ref="C177:C181"/>
    <mergeCell ref="C186:C192"/>
    <mergeCell ref="C140:C142"/>
    <mergeCell ref="C162:C165"/>
  </mergeCells>
  <pageMargins left="0.23622047244094491" right="0.23622047244094491" top="0.74803149606299213" bottom="0.74803149606299213" header="0.31496062992125984" footer="0.31496062992125984"/>
  <pageSetup orientation="landscape" r:id="rId1"/>
  <headerFooter alignWithMargins="0">
    <oddFooter>&amp;L&amp;9&amp;F&amp;C&amp;9Página &amp;P&amp;R&amp;9Versión 17.08.05</oddFooter>
  </headerFooter>
  <rowBreaks count="6" manualBreakCount="6">
    <brk id="41" min="1" max="12" man="1"/>
    <brk id="77" min="1" max="12" man="1"/>
    <brk id="111" min="1" max="12" man="1"/>
    <brk id="143" min="1" max="12" man="1"/>
    <brk id="226" min="1" max="12" man="1"/>
    <brk id="250" min="1" max="12" man="1"/>
  </rowBreaks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14999847407452621"/>
  </sheetPr>
  <dimension ref="B1:AT45"/>
  <sheetViews>
    <sheetView view="pageBreakPreview" zoomScale="186" zoomScaleNormal="125" zoomScaleSheetLayoutView="100" zoomScalePageLayoutView="125" workbookViewId="0">
      <selection activeCell="A3" sqref="A3:XFD3"/>
    </sheetView>
  </sheetViews>
  <sheetFormatPr baseColWidth="10" defaultColWidth="10.83203125" defaultRowHeight="13" customHeight="1" x14ac:dyDescent="0.15"/>
  <cols>
    <col min="1" max="1" width="1.6640625" style="576" customWidth="1"/>
    <col min="2" max="2" width="6.6640625" style="1180" customWidth="1"/>
    <col min="3" max="4" width="10.83203125" style="572"/>
    <col min="5" max="5" width="10.83203125" style="576"/>
    <col min="6" max="6" width="2.83203125" style="576" customWidth="1"/>
    <col min="7" max="7" width="10.83203125" style="576"/>
    <col min="8" max="8" width="9.1640625" style="576" customWidth="1"/>
    <col min="9" max="9" width="7" style="576" bestFit="1" customWidth="1"/>
    <col min="10" max="10" width="8.33203125" style="576" customWidth="1"/>
    <col min="11" max="11" width="12.33203125" style="576" customWidth="1"/>
    <col min="12" max="16384" width="10.83203125" style="576"/>
  </cols>
  <sheetData>
    <row r="1" spans="2:11" ht="13" customHeight="1" x14ac:dyDescent="0.15">
      <c r="B1" s="1186" t="s">
        <v>2206</v>
      </c>
    </row>
    <row r="2" spans="2:11" ht="13" customHeight="1" x14ac:dyDescent="0.15">
      <c r="B2" s="1498" t="s">
        <v>2207</v>
      </c>
      <c r="C2" s="648"/>
      <c r="D2" s="648"/>
      <c r="E2" s="623"/>
      <c r="F2" s="623"/>
      <c r="G2" s="623"/>
    </row>
    <row r="3" spans="2:11" s="623" customFormat="1" ht="13" customHeight="1" x14ac:dyDescent="0.15">
      <c r="B3" s="623" t="s">
        <v>2208</v>
      </c>
      <c r="C3" s="648"/>
      <c r="D3" s="648"/>
    </row>
    <row r="4" spans="2:11" ht="13" customHeight="1" x14ac:dyDescent="0.15">
      <c r="B4" s="1499"/>
      <c r="C4" s="648" t="s">
        <v>2209</v>
      </c>
      <c r="D4" s="648"/>
      <c r="E4" s="623"/>
      <c r="F4" s="623"/>
      <c r="G4" s="623"/>
    </row>
    <row r="6" spans="2:11" ht="13" customHeight="1" x14ac:dyDescent="0.15">
      <c r="C6" s="576" t="s">
        <v>2210</v>
      </c>
      <c r="D6" s="576"/>
    </row>
    <row r="7" spans="2:11" ht="13" customHeight="1" x14ac:dyDescent="0.15">
      <c r="C7" s="576" t="s">
        <v>2211</v>
      </c>
      <c r="D7" s="576"/>
    </row>
    <row r="8" spans="2:11" ht="13" customHeight="1" x14ac:dyDescent="0.15">
      <c r="C8" s="633"/>
      <c r="D8" s="1182"/>
      <c r="E8" s="1183"/>
      <c r="F8" s="1183"/>
      <c r="G8" s="1184"/>
      <c r="H8" s="1070" t="s">
        <v>2212</v>
      </c>
      <c r="I8" s="1070" t="s">
        <v>2213</v>
      </c>
      <c r="J8" s="1070" t="s">
        <v>2214</v>
      </c>
      <c r="K8" s="1070" t="s">
        <v>2215</v>
      </c>
    </row>
    <row r="9" spans="2:11" ht="13" customHeight="1" x14ac:dyDescent="0.15">
      <c r="B9" s="1181">
        <f>-11.01</f>
        <v>-11.01</v>
      </c>
      <c r="C9" s="633" t="s">
        <v>2216</v>
      </c>
      <c r="D9" s="1182"/>
      <c r="E9" s="1183"/>
      <c r="F9" s="1183"/>
      <c r="G9" s="1184"/>
      <c r="H9" s="1185" t="s">
        <v>255</v>
      </c>
      <c r="I9" s="1185" t="s">
        <v>257</v>
      </c>
      <c r="J9" s="1185" t="s">
        <v>525</v>
      </c>
      <c r="K9" s="1185" t="s">
        <v>527</v>
      </c>
    </row>
    <row r="10" spans="2:11" ht="13" customHeight="1" x14ac:dyDescent="0.15">
      <c r="B10" s="1181">
        <f>B9-0.01</f>
        <v>-11.02</v>
      </c>
      <c r="C10" s="633" t="s">
        <v>2217</v>
      </c>
      <c r="D10" s="1182"/>
      <c r="E10" s="1183"/>
      <c r="F10" s="1183"/>
      <c r="G10" s="1184"/>
      <c r="H10" s="1185" t="s">
        <v>255</v>
      </c>
      <c r="I10" s="1185" t="s">
        <v>257</v>
      </c>
      <c r="J10" s="1185" t="s">
        <v>525</v>
      </c>
      <c r="K10" s="1185" t="s">
        <v>527</v>
      </c>
    </row>
    <row r="11" spans="2:11" ht="13" customHeight="1" x14ac:dyDescent="0.15">
      <c r="B11" s="1181">
        <f t="shared" ref="B11:B24" si="0">B10-0.01</f>
        <v>-11.03</v>
      </c>
      <c r="C11" s="633" t="s">
        <v>2218</v>
      </c>
      <c r="D11" s="1182"/>
      <c r="E11" s="1183"/>
      <c r="F11" s="1183"/>
      <c r="G11" s="1184"/>
      <c r="H11" s="1185" t="s">
        <v>255</v>
      </c>
      <c r="I11" s="1185" t="s">
        <v>257</v>
      </c>
      <c r="J11" s="1185" t="s">
        <v>525</v>
      </c>
      <c r="K11" s="1185" t="s">
        <v>527</v>
      </c>
    </row>
    <row r="12" spans="2:11" ht="13" customHeight="1" x14ac:dyDescent="0.15">
      <c r="B12" s="1181">
        <f t="shared" si="0"/>
        <v>-11.04</v>
      </c>
      <c r="C12" s="633" t="s">
        <v>2219</v>
      </c>
      <c r="D12" s="1182"/>
      <c r="E12" s="1183"/>
      <c r="F12" s="1183"/>
      <c r="G12" s="1184"/>
      <c r="H12" s="1185" t="s">
        <v>255</v>
      </c>
      <c r="I12" s="1185" t="s">
        <v>257</v>
      </c>
      <c r="J12" s="1185" t="s">
        <v>525</v>
      </c>
      <c r="K12" s="1185" t="s">
        <v>527</v>
      </c>
    </row>
    <row r="13" spans="2:11" ht="13" customHeight="1" x14ac:dyDescent="0.15">
      <c r="B13" s="1181">
        <f t="shared" si="0"/>
        <v>-11.049999999999999</v>
      </c>
      <c r="C13" s="633" t="s">
        <v>2220</v>
      </c>
      <c r="D13" s="1182"/>
      <c r="E13" s="1183"/>
      <c r="F13" s="1183"/>
      <c r="G13" s="1184"/>
      <c r="H13" s="1185" t="s">
        <v>255</v>
      </c>
      <c r="I13" s="1185" t="s">
        <v>257</v>
      </c>
      <c r="J13" s="1185" t="s">
        <v>525</v>
      </c>
      <c r="K13" s="1185" t="s">
        <v>527</v>
      </c>
    </row>
    <row r="14" spans="2:11" ht="13" customHeight="1" x14ac:dyDescent="0.15">
      <c r="B14" s="1181">
        <f t="shared" si="0"/>
        <v>-11.059999999999999</v>
      </c>
      <c r="C14" s="633" t="s">
        <v>2221</v>
      </c>
      <c r="D14" s="1182"/>
      <c r="E14" s="1183"/>
      <c r="F14" s="1183"/>
      <c r="G14" s="1184"/>
      <c r="H14" s="1185" t="s">
        <v>255</v>
      </c>
      <c r="I14" s="1185" t="s">
        <v>257</v>
      </c>
      <c r="J14" s="1185" t="s">
        <v>525</v>
      </c>
      <c r="K14" s="1185" t="s">
        <v>527</v>
      </c>
    </row>
    <row r="15" spans="2:11" ht="13" customHeight="1" x14ac:dyDescent="0.15">
      <c r="B15" s="1181">
        <f t="shared" si="0"/>
        <v>-11.069999999999999</v>
      </c>
      <c r="C15" s="383" t="s">
        <v>2222</v>
      </c>
      <c r="D15" s="1182"/>
      <c r="E15" s="1183"/>
      <c r="F15" s="1183"/>
      <c r="G15" s="1184"/>
      <c r="H15" s="1185" t="s">
        <v>255</v>
      </c>
      <c r="I15" s="1185" t="s">
        <v>257</v>
      </c>
      <c r="J15" s="1185" t="s">
        <v>525</v>
      </c>
      <c r="K15" s="1185" t="s">
        <v>527</v>
      </c>
    </row>
    <row r="16" spans="2:11" ht="13" customHeight="1" x14ac:dyDescent="0.15">
      <c r="B16" s="1181">
        <f t="shared" si="0"/>
        <v>-11.079999999999998</v>
      </c>
      <c r="C16" s="633" t="s">
        <v>2223</v>
      </c>
      <c r="D16" s="1182"/>
      <c r="E16" s="1183"/>
      <c r="F16" s="1183"/>
      <c r="G16" s="1184"/>
      <c r="H16" s="1185" t="s">
        <v>255</v>
      </c>
      <c r="I16" s="1185" t="s">
        <v>257</v>
      </c>
      <c r="J16" s="1185" t="s">
        <v>525</v>
      </c>
      <c r="K16" s="1185" t="s">
        <v>527</v>
      </c>
    </row>
    <row r="17" spans="2:46" ht="13" customHeight="1" x14ac:dyDescent="0.15">
      <c r="B17" s="1181">
        <f t="shared" si="0"/>
        <v>-11.089999999999998</v>
      </c>
      <c r="C17" s="633" t="s">
        <v>2224</v>
      </c>
      <c r="D17" s="1182"/>
      <c r="E17" s="1182"/>
      <c r="F17" s="1182"/>
      <c r="G17" s="1178"/>
      <c r="H17" s="1185" t="s">
        <v>255</v>
      </c>
      <c r="I17" s="1185" t="s">
        <v>257</v>
      </c>
      <c r="J17" s="1185" t="s">
        <v>525</v>
      </c>
      <c r="K17" s="1185" t="s">
        <v>527</v>
      </c>
    </row>
    <row r="18" spans="2:46" ht="13" customHeight="1" x14ac:dyDescent="0.15">
      <c r="B18" s="1181">
        <f t="shared" si="0"/>
        <v>-11.099999999999998</v>
      </c>
      <c r="C18" s="2642" t="s">
        <v>2225</v>
      </c>
      <c r="D18" s="2643"/>
      <c r="E18" s="2643"/>
      <c r="F18" s="2643"/>
      <c r="G18" s="2644"/>
      <c r="H18" s="1185" t="s">
        <v>255</v>
      </c>
      <c r="I18" s="1185" t="s">
        <v>257</v>
      </c>
      <c r="J18" s="1185" t="s">
        <v>525</v>
      </c>
      <c r="K18" s="1185" t="s">
        <v>527</v>
      </c>
    </row>
    <row r="19" spans="2:46" ht="13" customHeight="1" x14ac:dyDescent="0.15">
      <c r="B19" s="1181">
        <f t="shared" si="0"/>
        <v>-11.109999999999998</v>
      </c>
      <c r="C19" s="2642" t="s">
        <v>2226</v>
      </c>
      <c r="D19" s="2643"/>
      <c r="E19" s="2643"/>
      <c r="F19" s="2643"/>
      <c r="G19" s="2644"/>
      <c r="H19" s="1185" t="s">
        <v>255</v>
      </c>
      <c r="I19" s="1185" t="s">
        <v>257</v>
      </c>
      <c r="J19" s="1185" t="s">
        <v>525</v>
      </c>
      <c r="K19" s="1185" t="s">
        <v>527</v>
      </c>
    </row>
    <row r="20" spans="2:46" ht="13" customHeight="1" x14ac:dyDescent="0.15">
      <c r="B20" s="1181">
        <f t="shared" si="0"/>
        <v>-11.119999999999997</v>
      </c>
      <c r="C20" s="2642" t="s">
        <v>2227</v>
      </c>
      <c r="D20" s="2643"/>
      <c r="E20" s="2643"/>
      <c r="F20" s="2643"/>
      <c r="G20" s="2644"/>
      <c r="H20" s="1185" t="s">
        <v>255</v>
      </c>
      <c r="I20" s="1185" t="s">
        <v>257</v>
      </c>
      <c r="J20" s="1185" t="s">
        <v>525</v>
      </c>
      <c r="K20" s="1185" t="s">
        <v>527</v>
      </c>
    </row>
    <row r="21" spans="2:46" ht="13" customHeight="1" x14ac:dyDescent="0.15">
      <c r="B21" s="1181">
        <f t="shared" si="0"/>
        <v>-11.129999999999997</v>
      </c>
      <c r="C21" s="2642" t="s">
        <v>2228</v>
      </c>
      <c r="D21" s="2643"/>
      <c r="E21" s="2643"/>
      <c r="F21" s="2643"/>
      <c r="G21" s="2644"/>
      <c r="H21" s="1185" t="s">
        <v>255</v>
      </c>
      <c r="I21" s="1185" t="s">
        <v>257</v>
      </c>
      <c r="J21" s="1185" t="s">
        <v>525</v>
      </c>
      <c r="K21" s="1185" t="s">
        <v>527</v>
      </c>
    </row>
    <row r="22" spans="2:46" ht="13" customHeight="1" x14ac:dyDescent="0.15">
      <c r="B22" s="1181">
        <f t="shared" si="0"/>
        <v>-11.139999999999997</v>
      </c>
      <c r="C22" s="2642" t="s">
        <v>2229</v>
      </c>
      <c r="D22" s="2643"/>
      <c r="E22" s="2643"/>
      <c r="F22" s="2643"/>
      <c r="G22" s="2644"/>
      <c r="H22" s="1185" t="s">
        <v>255</v>
      </c>
      <c r="I22" s="1185" t="s">
        <v>257</v>
      </c>
      <c r="J22" s="1185" t="s">
        <v>525</v>
      </c>
      <c r="K22" s="1185" t="s">
        <v>527</v>
      </c>
    </row>
    <row r="23" spans="2:46" ht="13" customHeight="1" x14ac:dyDescent="0.15">
      <c r="B23" s="1181">
        <f t="shared" si="0"/>
        <v>-11.149999999999997</v>
      </c>
      <c r="C23" s="2642" t="s">
        <v>2230</v>
      </c>
      <c r="D23" s="2643"/>
      <c r="E23" s="2643"/>
      <c r="F23" s="2643"/>
      <c r="G23" s="2644"/>
      <c r="H23" s="1185" t="s">
        <v>255</v>
      </c>
      <c r="I23" s="1185" t="s">
        <v>257</v>
      </c>
      <c r="J23" s="1185" t="s">
        <v>525</v>
      </c>
      <c r="K23" s="1185" t="s">
        <v>527</v>
      </c>
      <c r="AT23" s="697"/>
    </row>
    <row r="24" spans="2:46" ht="13" customHeight="1" x14ac:dyDescent="0.15">
      <c r="B24" s="1181">
        <f t="shared" si="0"/>
        <v>-11.159999999999997</v>
      </c>
      <c r="C24" s="2642" t="s">
        <v>2231</v>
      </c>
      <c r="D24" s="2643"/>
      <c r="E24" s="2643"/>
      <c r="F24" s="2643"/>
      <c r="G24" s="2644"/>
      <c r="H24" s="1185" t="s">
        <v>255</v>
      </c>
      <c r="I24" s="1185" t="s">
        <v>257</v>
      </c>
      <c r="J24" s="1185" t="s">
        <v>525</v>
      </c>
      <c r="K24" s="1185" t="s">
        <v>527</v>
      </c>
    </row>
    <row r="25" spans="2:46" ht="13" customHeight="1" x14ac:dyDescent="0.15">
      <c r="C25" s="2642"/>
      <c r="D25" s="2643"/>
      <c r="E25" s="2643"/>
      <c r="F25" s="2643"/>
      <c r="G25" s="2644"/>
    </row>
    <row r="45" spans="22:22" ht="13" customHeight="1" x14ac:dyDescent="0.15">
      <c r="V45" s="623"/>
    </row>
  </sheetData>
  <mergeCells count="8">
    <mergeCell ref="C23:G23"/>
    <mergeCell ref="C24:G24"/>
    <mergeCell ref="C25:G25"/>
    <mergeCell ref="C18:G18"/>
    <mergeCell ref="C19:G19"/>
    <mergeCell ref="C20:G20"/>
    <mergeCell ref="C21:G21"/>
    <mergeCell ref="C22:G22"/>
  </mergeCells>
  <phoneticPr fontId="56" type="noConversion"/>
  <pageMargins left="0.23622047244094491" right="0.23622047244094491" top="0.74803149606299213" bottom="0.74803149606299213" header="0.31496062992125984" footer="0.31496062992125984"/>
  <pageSetup orientation="landscape" r:id="rId1"/>
  <headerFooter alignWithMargins="0">
    <oddFooter>&amp;L&amp;9&amp;F&amp;C&amp;9Página &amp;P&amp;R&amp;9Versión 17.08.05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 tint="-0.14999847407452621"/>
  </sheetPr>
  <dimension ref="A1:K20"/>
  <sheetViews>
    <sheetView view="pageBreakPreview" topLeftCell="A2" zoomScale="150" zoomScaleNormal="125" zoomScaleSheetLayoutView="150" zoomScalePageLayoutView="125" workbookViewId="0">
      <selection activeCell="E11" sqref="E11"/>
    </sheetView>
  </sheetViews>
  <sheetFormatPr baseColWidth="10" defaultColWidth="9" defaultRowHeight="12" x14ac:dyDescent="0.15"/>
  <cols>
    <col min="1" max="1" width="9" style="623"/>
    <col min="2" max="2" width="9.6640625" style="623" customWidth="1"/>
    <col min="3" max="3" width="28.5" style="1187" customWidth="1"/>
    <col min="4" max="8" width="7.33203125" style="623" customWidth="1"/>
    <col min="9" max="16384" width="9" style="623"/>
  </cols>
  <sheetData>
    <row r="1" spans="1:11" x14ac:dyDescent="0.15">
      <c r="A1" s="1526"/>
      <c r="B1" s="1526" t="s">
        <v>2232</v>
      </c>
      <c r="C1" s="1526"/>
      <c r="D1" s="1526"/>
      <c r="E1" s="1526"/>
      <c r="F1" s="1526"/>
      <c r="G1" s="1526"/>
      <c r="H1" s="1526"/>
      <c r="I1" s="1526"/>
      <c r="J1" s="1526"/>
      <c r="K1" s="1526"/>
    </row>
    <row r="2" spans="1:11" x14ac:dyDescent="0.15">
      <c r="A2" s="1526"/>
      <c r="B2" s="1526"/>
      <c r="C2" s="1526"/>
      <c r="D2" s="1526"/>
      <c r="E2" s="1526"/>
      <c r="F2" s="1526"/>
      <c r="G2" s="1526"/>
      <c r="H2" s="1526"/>
      <c r="I2" s="1526"/>
      <c r="J2" s="1526"/>
      <c r="K2" s="1526"/>
    </row>
    <row r="3" spans="1:11" x14ac:dyDescent="0.15">
      <c r="A3" s="1526"/>
      <c r="B3" s="1526" t="s">
        <v>2233</v>
      </c>
      <c r="C3" s="1526"/>
      <c r="D3" s="1526"/>
      <c r="E3" s="1526"/>
      <c r="F3" s="1526"/>
      <c r="G3" s="1526"/>
      <c r="H3" s="1526"/>
      <c r="I3" s="1526"/>
      <c r="J3" s="1526"/>
      <c r="K3" s="1526"/>
    </row>
    <row r="4" spans="1:11" s="576" customFormat="1" ht="19.5" customHeight="1" x14ac:dyDescent="0.15">
      <c r="A4" s="1526"/>
      <c r="B4" s="1526" t="s">
        <v>2209</v>
      </c>
      <c r="C4" s="1526"/>
      <c r="D4" s="1526"/>
      <c r="E4" s="1526"/>
      <c r="F4" s="1526"/>
      <c r="G4" s="1526"/>
      <c r="H4" s="1526"/>
      <c r="I4" s="1526"/>
      <c r="J4" s="1526"/>
      <c r="K4" s="1526"/>
    </row>
    <row r="5" spans="1:11" ht="13" thickBot="1" x14ac:dyDescent="0.2">
      <c r="B5" s="623" t="s">
        <v>2208</v>
      </c>
      <c r="C5" s="623"/>
    </row>
    <row r="6" spans="1:11" ht="21.75" customHeight="1" x14ac:dyDescent="0.15">
      <c r="B6" s="2645" t="s">
        <v>2234</v>
      </c>
      <c r="C6" s="2645" t="s">
        <v>2235</v>
      </c>
      <c r="D6" s="2645" t="s">
        <v>2236</v>
      </c>
      <c r="E6" s="2645" t="s">
        <v>2237</v>
      </c>
      <c r="F6" s="2645" t="s">
        <v>2238</v>
      </c>
      <c r="G6" s="2645" t="s">
        <v>2239</v>
      </c>
      <c r="H6" s="2645" t="s">
        <v>2240</v>
      </c>
    </row>
    <row r="7" spans="1:11" ht="13" thickBot="1" x14ac:dyDescent="0.2">
      <c r="B7" s="2646"/>
      <c r="C7" s="2646"/>
      <c r="D7" s="2646"/>
      <c r="E7" s="2646"/>
      <c r="F7" s="2646"/>
      <c r="G7" s="2646"/>
      <c r="H7" s="2646"/>
    </row>
    <row r="8" spans="1:11" ht="26" customHeight="1" thickBot="1" x14ac:dyDescent="0.2">
      <c r="B8" s="1198">
        <f>-12.01</f>
        <v>-12.01</v>
      </c>
      <c r="C8" s="1188" t="s">
        <v>2241</v>
      </c>
      <c r="D8" s="1189">
        <v>1</v>
      </c>
      <c r="E8" s="1189">
        <v>2</v>
      </c>
      <c r="F8" s="1189">
        <v>3</v>
      </c>
      <c r="G8" s="1189">
        <v>4</v>
      </c>
      <c r="H8" s="1189">
        <v>5</v>
      </c>
    </row>
    <row r="9" spans="1:11" ht="26" customHeight="1" thickBot="1" x14ac:dyDescent="0.2">
      <c r="B9" s="1198">
        <f>B8-0.01</f>
        <v>-12.02</v>
      </c>
      <c r="C9" s="1188" t="s">
        <v>2242</v>
      </c>
      <c r="D9" s="1189">
        <v>1</v>
      </c>
      <c r="E9" s="1189">
        <v>2</v>
      </c>
      <c r="F9" s="1189">
        <v>3</v>
      </c>
      <c r="G9" s="1189">
        <v>4</v>
      </c>
      <c r="H9" s="1189">
        <v>5</v>
      </c>
    </row>
    <row r="10" spans="1:11" ht="26" customHeight="1" thickBot="1" x14ac:dyDescent="0.2">
      <c r="B10" s="1198">
        <f t="shared" ref="B10:B20" si="0">B9-0.01</f>
        <v>-12.03</v>
      </c>
      <c r="C10" s="1188" t="s">
        <v>2243</v>
      </c>
      <c r="D10" s="1189">
        <v>1</v>
      </c>
      <c r="E10" s="1189">
        <v>2</v>
      </c>
      <c r="F10" s="1189">
        <v>3</v>
      </c>
      <c r="G10" s="1189">
        <v>4</v>
      </c>
      <c r="H10" s="1189">
        <v>5</v>
      </c>
    </row>
    <row r="11" spans="1:11" ht="26" customHeight="1" thickBot="1" x14ac:dyDescent="0.2">
      <c r="B11" s="1198">
        <f t="shared" si="0"/>
        <v>-12.04</v>
      </c>
      <c r="C11" s="1188" t="s">
        <v>2244</v>
      </c>
      <c r="D11" s="1189">
        <v>1</v>
      </c>
      <c r="E11" s="1189">
        <v>2</v>
      </c>
      <c r="F11" s="1189">
        <v>3</v>
      </c>
      <c r="G11" s="1189">
        <v>4</v>
      </c>
      <c r="H11" s="1189">
        <v>5</v>
      </c>
    </row>
    <row r="12" spans="1:11" ht="26" customHeight="1" thickBot="1" x14ac:dyDescent="0.2">
      <c r="B12" s="1198">
        <f t="shared" si="0"/>
        <v>-12.049999999999999</v>
      </c>
      <c r="C12" s="1190" t="s">
        <v>2245</v>
      </c>
      <c r="D12" s="1191">
        <v>5</v>
      </c>
      <c r="E12" s="1191">
        <v>4</v>
      </c>
      <c r="F12" s="1191">
        <v>3</v>
      </c>
      <c r="G12" s="1191">
        <v>2</v>
      </c>
      <c r="H12" s="1191">
        <v>1</v>
      </c>
    </row>
    <row r="13" spans="1:11" ht="26" customHeight="1" thickBot="1" x14ac:dyDescent="0.2">
      <c r="B13" s="1198">
        <f t="shared" si="0"/>
        <v>-12.059999999999999</v>
      </c>
      <c r="C13" s="1192" t="s">
        <v>2246</v>
      </c>
      <c r="D13" s="1193">
        <v>1</v>
      </c>
      <c r="E13" s="1193">
        <v>2</v>
      </c>
      <c r="F13" s="1193">
        <v>3</v>
      </c>
      <c r="G13" s="1193">
        <v>4</v>
      </c>
      <c r="H13" s="1193">
        <v>5</v>
      </c>
    </row>
    <row r="14" spans="1:11" ht="26" customHeight="1" thickBot="1" x14ac:dyDescent="0.2">
      <c r="B14" s="1198">
        <f t="shared" si="0"/>
        <v>-12.069999999999999</v>
      </c>
      <c r="C14" s="1188" t="s">
        <v>2247</v>
      </c>
      <c r="D14" s="1194">
        <v>5</v>
      </c>
      <c r="E14" s="1194">
        <v>4</v>
      </c>
      <c r="F14" s="1194">
        <v>3</v>
      </c>
      <c r="G14" s="1194">
        <v>2</v>
      </c>
      <c r="H14" s="1194">
        <v>1</v>
      </c>
    </row>
    <row r="15" spans="1:11" ht="26" customHeight="1" thickBot="1" x14ac:dyDescent="0.2">
      <c r="B15" s="1198">
        <f t="shared" si="0"/>
        <v>-12.079999999999998</v>
      </c>
      <c r="C15" s="1188" t="s">
        <v>2248</v>
      </c>
      <c r="D15" s="1194">
        <v>5</v>
      </c>
      <c r="E15" s="1194">
        <v>4</v>
      </c>
      <c r="F15" s="1194">
        <v>3</v>
      </c>
      <c r="G15" s="1194">
        <v>2</v>
      </c>
      <c r="H15" s="1194">
        <v>1</v>
      </c>
    </row>
    <row r="16" spans="1:11" ht="26" customHeight="1" thickBot="1" x14ac:dyDescent="0.2">
      <c r="B16" s="1198">
        <f t="shared" si="0"/>
        <v>-12.089999999999998</v>
      </c>
      <c r="C16" s="1190" t="s">
        <v>2249</v>
      </c>
      <c r="D16" s="1195">
        <v>1</v>
      </c>
      <c r="E16" s="1195">
        <v>2</v>
      </c>
      <c r="F16" s="1195">
        <v>3</v>
      </c>
      <c r="G16" s="1195">
        <v>4</v>
      </c>
      <c r="H16" s="1195">
        <v>5</v>
      </c>
    </row>
    <row r="17" spans="2:8" ht="26" customHeight="1" thickBot="1" x14ac:dyDescent="0.2">
      <c r="B17" s="1198">
        <f t="shared" si="0"/>
        <v>-12.099999999999998</v>
      </c>
      <c r="C17" s="1190" t="s">
        <v>2250</v>
      </c>
      <c r="D17" s="1195">
        <v>1</v>
      </c>
      <c r="E17" s="1195">
        <v>2</v>
      </c>
      <c r="F17" s="1195">
        <v>3</v>
      </c>
      <c r="G17" s="1195">
        <v>4</v>
      </c>
      <c r="H17" s="1195">
        <v>5</v>
      </c>
    </row>
    <row r="18" spans="2:8" ht="26" customHeight="1" thickBot="1" x14ac:dyDescent="0.2">
      <c r="B18" s="1198">
        <f t="shared" si="0"/>
        <v>-12.109999999999998</v>
      </c>
      <c r="C18" s="1192" t="s">
        <v>2251</v>
      </c>
      <c r="D18" s="1193">
        <v>1</v>
      </c>
      <c r="E18" s="1193">
        <v>2</v>
      </c>
      <c r="F18" s="1193">
        <v>3</v>
      </c>
      <c r="G18" s="1193">
        <v>4</v>
      </c>
      <c r="H18" s="1193">
        <v>5</v>
      </c>
    </row>
    <row r="19" spans="2:8" ht="26" customHeight="1" thickBot="1" x14ac:dyDescent="0.2">
      <c r="B19" s="1198">
        <f t="shared" si="0"/>
        <v>-12.119999999999997</v>
      </c>
      <c r="C19" s="1190" t="s">
        <v>2252</v>
      </c>
      <c r="D19" s="1195">
        <v>1</v>
      </c>
      <c r="E19" s="1195">
        <v>2</v>
      </c>
      <c r="F19" s="1195">
        <v>3</v>
      </c>
      <c r="G19" s="1195">
        <v>4</v>
      </c>
      <c r="H19" s="1195">
        <v>5</v>
      </c>
    </row>
    <row r="20" spans="2:8" ht="26" customHeight="1" thickBot="1" x14ac:dyDescent="0.2">
      <c r="B20" s="1198">
        <f t="shared" si="0"/>
        <v>-12.129999999999997</v>
      </c>
      <c r="C20" s="1196" t="s">
        <v>2253</v>
      </c>
      <c r="D20" s="1197">
        <v>1</v>
      </c>
      <c r="E20" s="1197">
        <v>2</v>
      </c>
      <c r="F20" s="1197">
        <v>3</v>
      </c>
      <c r="G20" s="1197">
        <v>4</v>
      </c>
      <c r="H20" s="1197">
        <v>5</v>
      </c>
    </row>
  </sheetData>
  <mergeCells count="7">
    <mergeCell ref="H6:H7"/>
    <mergeCell ref="B6:B7"/>
    <mergeCell ref="C6:C7"/>
    <mergeCell ref="D6:D7"/>
    <mergeCell ref="F6:F7"/>
    <mergeCell ref="G6:G7"/>
    <mergeCell ref="E6:E7"/>
  </mergeCells>
  <phoneticPr fontId="59" type="noConversion"/>
  <pageMargins left="0.23622047244094491" right="0.23622047244094491" top="0.74803149606299213" bottom="0.74803149606299213" header="0.31496062992125984" footer="0.31496062992125984"/>
  <pageSetup orientation="landscape" r:id="rId1"/>
  <headerFooter alignWithMargins="0">
    <oddFooter>&amp;L&amp;9&amp;F&amp;C&amp;9Página &amp;P&amp;R&amp;9Versión 17.08.05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0" tint="-0.14999847407452621"/>
  </sheetPr>
  <dimension ref="B1:AU25"/>
  <sheetViews>
    <sheetView showGridLines="0" zoomScale="125" zoomScaleNormal="125" zoomScalePageLayoutView="125" workbookViewId="0">
      <selection activeCell="A2" sqref="A2:XFD2"/>
    </sheetView>
  </sheetViews>
  <sheetFormatPr baseColWidth="10" defaultColWidth="9" defaultRowHeight="12" x14ac:dyDescent="0.15"/>
  <cols>
    <col min="1" max="1" width="1.6640625" style="623" customWidth="1"/>
    <col min="2" max="2" width="6.33203125" style="648" customWidth="1"/>
    <col min="3" max="3" width="47" style="623" customWidth="1"/>
    <col min="4" max="16384" width="9" style="623"/>
  </cols>
  <sheetData>
    <row r="1" spans="2:7" ht="14" x14ac:dyDescent="0.15">
      <c r="B1" s="1500" t="s">
        <v>2254</v>
      </c>
      <c r="C1" s="1187"/>
    </row>
    <row r="2" spans="2:7" x14ac:dyDescent="0.15">
      <c r="B2" s="623" t="s">
        <v>2208</v>
      </c>
      <c r="C2" s="1187"/>
    </row>
    <row r="3" spans="2:7" x14ac:dyDescent="0.15">
      <c r="B3" s="623" t="s">
        <v>2255</v>
      </c>
      <c r="C3" s="648"/>
      <c r="D3" s="648"/>
    </row>
    <row r="4" spans="2:7" ht="24.75" customHeight="1" x14ac:dyDescent="0.15">
      <c r="B4" s="648" t="s">
        <v>2256</v>
      </c>
      <c r="E4" s="648"/>
      <c r="F4" s="648" t="s">
        <v>2257</v>
      </c>
    </row>
    <row r="5" spans="2:7" ht="11.5" customHeight="1" thickBot="1" x14ac:dyDescent="0.2">
      <c r="E5" s="648"/>
      <c r="F5" s="648"/>
    </row>
    <row r="6" spans="2:7" ht="27" thickBot="1" x14ac:dyDescent="0.2">
      <c r="B6" s="1501" t="s">
        <v>2234</v>
      </c>
      <c r="C6" s="1502" t="s">
        <v>2235</v>
      </c>
      <c r="D6" s="1503" t="s">
        <v>2258</v>
      </c>
      <c r="E6" s="1503" t="s">
        <v>2259</v>
      </c>
      <c r="F6" s="1503" t="s">
        <v>2260</v>
      </c>
      <c r="G6" s="1503" t="s">
        <v>2261</v>
      </c>
    </row>
    <row r="7" spans="2:7" ht="27" customHeight="1" thickBot="1" x14ac:dyDescent="0.2">
      <c r="B7" s="1908">
        <v>-13.01</v>
      </c>
      <c r="C7" s="1909" t="s">
        <v>2262</v>
      </c>
      <c r="D7" s="1189">
        <v>3</v>
      </c>
      <c r="E7" s="1189">
        <v>2</v>
      </c>
      <c r="F7" s="1189">
        <v>1</v>
      </c>
      <c r="G7" s="1189">
        <v>0</v>
      </c>
    </row>
    <row r="8" spans="2:7" ht="27" customHeight="1" thickBot="1" x14ac:dyDescent="0.2">
      <c r="B8" s="1908">
        <f>B7-0.01</f>
        <v>-13.02</v>
      </c>
      <c r="C8" s="1909" t="s">
        <v>2263</v>
      </c>
      <c r="D8" s="1194">
        <v>0</v>
      </c>
      <c r="E8" s="1194">
        <v>1</v>
      </c>
      <c r="F8" s="1194">
        <v>2</v>
      </c>
      <c r="G8" s="1194">
        <v>3</v>
      </c>
    </row>
    <row r="9" spans="2:7" ht="27" customHeight="1" thickBot="1" x14ac:dyDescent="0.2">
      <c r="B9" s="1908">
        <f t="shared" ref="B9:B16" si="0">B8-0.01</f>
        <v>-13.03</v>
      </c>
      <c r="C9" s="1909" t="s">
        <v>2264</v>
      </c>
      <c r="D9" s="1189">
        <v>3</v>
      </c>
      <c r="E9" s="1189">
        <v>2</v>
      </c>
      <c r="F9" s="1189">
        <v>1</v>
      </c>
      <c r="G9" s="1189">
        <v>0</v>
      </c>
    </row>
    <row r="10" spans="2:7" ht="27" customHeight="1" thickBot="1" x14ac:dyDescent="0.2">
      <c r="B10" s="1908">
        <f t="shared" si="0"/>
        <v>-13.04</v>
      </c>
      <c r="C10" s="1909" t="s">
        <v>2265</v>
      </c>
      <c r="D10" s="1189">
        <v>3</v>
      </c>
      <c r="E10" s="1189">
        <v>2</v>
      </c>
      <c r="F10" s="1189">
        <v>1</v>
      </c>
      <c r="G10" s="1189">
        <v>0</v>
      </c>
    </row>
    <row r="11" spans="2:7" ht="27" customHeight="1" thickBot="1" x14ac:dyDescent="0.2">
      <c r="B11" s="1908">
        <f t="shared" si="0"/>
        <v>-13.049999999999999</v>
      </c>
      <c r="C11" s="1909" t="s">
        <v>2266</v>
      </c>
      <c r="D11" s="1194">
        <v>0</v>
      </c>
      <c r="E11" s="1194">
        <v>1</v>
      </c>
      <c r="F11" s="1194">
        <v>2</v>
      </c>
      <c r="G11" s="1194">
        <v>3</v>
      </c>
    </row>
    <row r="12" spans="2:7" ht="27" customHeight="1" thickBot="1" x14ac:dyDescent="0.2">
      <c r="B12" s="1908">
        <f t="shared" si="0"/>
        <v>-13.059999999999999</v>
      </c>
      <c r="C12" s="1909" t="s">
        <v>2267</v>
      </c>
      <c r="D12" s="1194">
        <v>0</v>
      </c>
      <c r="E12" s="1194">
        <v>1</v>
      </c>
      <c r="F12" s="1194">
        <v>2</v>
      </c>
      <c r="G12" s="1194">
        <v>3</v>
      </c>
    </row>
    <row r="13" spans="2:7" ht="27" customHeight="1" thickBot="1" x14ac:dyDescent="0.2">
      <c r="B13" s="1908">
        <f t="shared" si="0"/>
        <v>-13.069999999999999</v>
      </c>
      <c r="C13" s="1909" t="s">
        <v>2268</v>
      </c>
      <c r="D13" s="1189">
        <v>3</v>
      </c>
      <c r="E13" s="1189">
        <v>2</v>
      </c>
      <c r="F13" s="1189">
        <v>1</v>
      </c>
      <c r="G13" s="1189">
        <v>0</v>
      </c>
    </row>
    <row r="14" spans="2:7" ht="27" customHeight="1" thickBot="1" x14ac:dyDescent="0.2">
      <c r="B14" s="1908">
        <f t="shared" si="0"/>
        <v>-13.079999999999998</v>
      </c>
      <c r="C14" s="1909" t="s">
        <v>2269</v>
      </c>
      <c r="D14" s="1194">
        <v>0</v>
      </c>
      <c r="E14" s="1194">
        <v>1</v>
      </c>
      <c r="F14" s="1194">
        <v>2</v>
      </c>
      <c r="G14" s="1194">
        <v>3</v>
      </c>
    </row>
    <row r="15" spans="2:7" ht="27" customHeight="1" thickBot="1" x14ac:dyDescent="0.2">
      <c r="B15" s="1908">
        <f t="shared" si="0"/>
        <v>-13.089999999999998</v>
      </c>
      <c r="C15" s="1909" t="s">
        <v>2270</v>
      </c>
      <c r="D15" s="1194">
        <v>0</v>
      </c>
      <c r="E15" s="1194">
        <v>1</v>
      </c>
      <c r="F15" s="1194">
        <v>2</v>
      </c>
      <c r="G15" s="1194">
        <v>3</v>
      </c>
    </row>
    <row r="16" spans="2:7" ht="27" customHeight="1" thickBot="1" x14ac:dyDescent="0.2">
      <c r="B16" s="1908">
        <f t="shared" si="0"/>
        <v>-13.099999999999998</v>
      </c>
      <c r="C16" s="1909" t="s">
        <v>2271</v>
      </c>
      <c r="D16" s="1189">
        <v>3</v>
      </c>
      <c r="E16" s="1189">
        <v>2</v>
      </c>
      <c r="F16" s="1189">
        <v>1</v>
      </c>
      <c r="G16" s="1189">
        <v>0</v>
      </c>
    </row>
    <row r="18" spans="2:47" x14ac:dyDescent="0.15">
      <c r="B18" s="648" t="s">
        <v>2272</v>
      </c>
    </row>
    <row r="25" spans="2:47" x14ac:dyDescent="0.15">
      <c r="AU25" s="697"/>
    </row>
  </sheetData>
  <phoneticPr fontId="59" type="noConversion"/>
  <pageMargins left="0.23622047244094491" right="0.23622047244094491" top="0.74803149606299213" bottom="0.74803149606299213" header="0.31496062992125984" footer="0.31496062992125984"/>
  <pageSetup orientation="landscape"/>
  <headerFooter alignWithMargins="0">
    <oddFooter>&amp;L&amp;9&amp;F&amp;C&amp;9Página &amp;P&amp;R&amp;9Versión 17.08.05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published="0"/>
  <dimension ref="B12"/>
  <sheetViews>
    <sheetView zoomScaleSheetLayoutView="100" workbookViewId="0">
      <selection activeCell="N36" sqref="N36"/>
    </sheetView>
  </sheetViews>
  <sheetFormatPr baseColWidth="10" defaultColWidth="9" defaultRowHeight="13" x14ac:dyDescent="0.15"/>
  <cols>
    <col min="1" max="16384" width="9" style="551"/>
  </cols>
  <sheetData>
    <row r="12" spans="2:2" x14ac:dyDescent="0.15">
      <c r="B12" s="550" t="s">
        <v>2273</v>
      </c>
    </row>
  </sheetData>
  <phoneticPr fontId="56" type="noConversion"/>
  <pageMargins left="0.24000000000000002" right="0.24000000000000002" top="0.75000000000000011" bottom="0.75000000000000011" header="0.31" footer="0.31"/>
  <pageSetup orientation="landscape"/>
  <headerFooter alignWithMargins="0">
    <oddFooter>Página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BA38"/>
  <sheetViews>
    <sheetView showGridLines="0" view="pageBreakPreview" zoomScale="106" zoomScaleNormal="125" zoomScaleSheetLayoutView="140" zoomScalePageLayoutView="125" workbookViewId="0">
      <selection activeCell="Q1" sqref="Q1:S1"/>
    </sheetView>
  </sheetViews>
  <sheetFormatPr baseColWidth="10" defaultColWidth="3.6640625" defaultRowHeight="13" customHeight="1" x14ac:dyDescent="0.15"/>
  <cols>
    <col min="1" max="1" width="2.33203125" style="762" customWidth="1"/>
    <col min="2" max="2" width="5.1640625" style="762" customWidth="1"/>
    <col min="3" max="21" width="2.6640625" style="762" customWidth="1"/>
    <col min="22" max="22" width="1.5" style="762" customWidth="1"/>
    <col min="23" max="23" width="5" style="762" customWidth="1"/>
    <col min="24" max="25" width="2.5" style="762" customWidth="1"/>
    <col min="26" max="27" width="3.33203125" style="762" customWidth="1"/>
    <col min="28" max="28" width="3.5" style="762" customWidth="1"/>
    <col min="29" max="29" width="5.1640625" style="762" customWidth="1"/>
    <col min="30" max="36" width="2" style="762" customWidth="1"/>
    <col min="37" max="37" width="3.6640625" style="762" customWidth="1"/>
    <col min="38" max="40" width="3.5" style="762" customWidth="1"/>
    <col min="41" max="41" width="2.1640625" style="762" customWidth="1"/>
    <col min="42" max="44" width="4" style="762" customWidth="1"/>
    <col min="45" max="45" width="1" style="762" customWidth="1"/>
    <col min="46" max="16384" width="3.6640625" style="762"/>
  </cols>
  <sheetData>
    <row r="1" spans="2:53" ht="13" customHeight="1" x14ac:dyDescent="0.15">
      <c r="B1" s="768" t="s">
        <v>2274</v>
      </c>
      <c r="D1" s="65"/>
      <c r="E1" s="65"/>
      <c r="F1" s="66"/>
      <c r="G1" s="66"/>
      <c r="I1" s="65"/>
      <c r="J1" s="65"/>
      <c r="K1" s="65"/>
      <c r="L1" s="66"/>
      <c r="M1" s="66"/>
      <c r="N1" s="66"/>
      <c r="O1" s="66"/>
      <c r="P1" s="66"/>
      <c r="Q1" s="1360" t="s">
        <v>2275</v>
      </c>
      <c r="R1" s="1360"/>
      <c r="S1" s="1360"/>
      <c r="T1" s="66"/>
      <c r="U1" s="66"/>
    </row>
    <row r="2" spans="2:53" s="1199" customFormat="1" ht="13" customHeight="1" x14ac:dyDescent="0.15">
      <c r="B2" s="2668" t="s">
        <v>2276</v>
      </c>
      <c r="C2" s="2668"/>
      <c r="D2" s="2668"/>
      <c r="E2" s="2668"/>
      <c r="F2" s="2668"/>
      <c r="G2" s="2668"/>
      <c r="H2" s="2668"/>
      <c r="I2" s="2668"/>
      <c r="J2" s="2668"/>
      <c r="K2" s="2668"/>
      <c r="L2" s="2668"/>
      <c r="M2" s="2668"/>
      <c r="N2" s="2668"/>
      <c r="O2" s="2668"/>
      <c r="P2" s="2668"/>
      <c r="Q2" s="2668"/>
      <c r="R2" s="2668"/>
      <c r="S2" s="2668"/>
      <c r="T2" s="2668"/>
      <c r="U2" s="2668"/>
      <c r="V2" s="2668"/>
      <c r="W2" s="2668"/>
      <c r="X2" s="2668"/>
      <c r="Y2" s="2668"/>
      <c r="Z2" s="2668"/>
      <c r="AA2" s="2668"/>
      <c r="AB2" s="2668"/>
      <c r="AC2" s="2668"/>
      <c r="AD2" s="2668"/>
      <c r="AE2" s="2668"/>
      <c r="AF2" s="2668"/>
      <c r="AG2" s="2668"/>
      <c r="AH2" s="2668"/>
      <c r="AI2" s="2668"/>
      <c r="AJ2" s="2668"/>
      <c r="AK2" s="2668"/>
      <c r="AL2" s="2668"/>
      <c r="AM2" s="2668"/>
      <c r="AN2" s="2668"/>
      <c r="AO2" s="2668"/>
      <c r="AP2" s="2668"/>
      <c r="AQ2" s="2668"/>
      <c r="AR2" s="2668"/>
    </row>
    <row r="3" spans="2:53" s="1199" customFormat="1" ht="13" customHeight="1" x14ac:dyDescent="0.15">
      <c r="B3" s="2668"/>
      <c r="C3" s="2668"/>
      <c r="D3" s="2668"/>
      <c r="E3" s="2668"/>
      <c r="F3" s="2668"/>
      <c r="G3" s="2668"/>
      <c r="H3" s="2668"/>
      <c r="I3" s="2668"/>
      <c r="J3" s="2668"/>
      <c r="K3" s="2668"/>
      <c r="L3" s="2668"/>
      <c r="M3" s="2668"/>
      <c r="N3" s="2668"/>
      <c r="O3" s="2668"/>
      <c r="P3" s="2668"/>
      <c r="Q3" s="2668"/>
      <c r="R3" s="2668"/>
      <c r="S3" s="2668"/>
      <c r="T3" s="2668"/>
      <c r="U3" s="2668"/>
      <c r="V3" s="2668"/>
      <c r="W3" s="2668"/>
      <c r="X3" s="2668"/>
      <c r="Y3" s="2668"/>
      <c r="Z3" s="2668"/>
      <c r="AA3" s="2668"/>
      <c r="AB3" s="2668"/>
      <c r="AC3" s="2668"/>
      <c r="AD3" s="2668"/>
      <c r="AE3" s="2668"/>
      <c r="AF3" s="2668"/>
      <c r="AG3" s="2668"/>
      <c r="AH3" s="2668"/>
      <c r="AI3" s="2668"/>
      <c r="AJ3" s="2668"/>
      <c r="AK3" s="2668"/>
      <c r="AL3" s="2668"/>
      <c r="AM3" s="2668"/>
      <c r="AN3" s="2668"/>
      <c r="AO3" s="2668"/>
      <c r="AP3" s="2668"/>
      <c r="AQ3" s="2668"/>
      <c r="AR3" s="2668"/>
    </row>
    <row r="4" spans="2:53" s="1086" customFormat="1" ht="13" customHeight="1" x14ac:dyDescent="0.15">
      <c r="B4" s="308">
        <f>-14.01</f>
        <v>-14.01</v>
      </c>
      <c r="C4" s="623" t="s">
        <v>2277</v>
      </c>
      <c r="D4" s="623"/>
      <c r="E4" s="623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623"/>
      <c r="S4" s="623"/>
      <c r="T4" s="623"/>
      <c r="U4" s="623"/>
      <c r="V4" s="623"/>
      <c r="W4" s="623"/>
      <c r="X4" s="623"/>
      <c r="Y4" s="623"/>
      <c r="Z4" s="623"/>
      <c r="AA4" s="623"/>
      <c r="AB4" s="623"/>
      <c r="AC4" s="623"/>
      <c r="AD4" s="623"/>
      <c r="AE4" s="623"/>
      <c r="AF4" s="623"/>
      <c r="AG4" s="623"/>
      <c r="AH4" s="623"/>
      <c r="AI4" s="623"/>
      <c r="AJ4" s="623"/>
      <c r="AK4" s="623"/>
      <c r="AL4" s="623"/>
      <c r="AM4" s="623"/>
      <c r="AN4" s="623"/>
      <c r="AO4" s="623"/>
      <c r="AP4" s="623"/>
      <c r="AQ4" s="623"/>
      <c r="AR4" s="623"/>
      <c r="AS4" s="623"/>
      <c r="AT4" s="623"/>
      <c r="AU4" s="623"/>
      <c r="AV4" s="623"/>
      <c r="AW4" s="623"/>
      <c r="AX4" s="623"/>
      <c r="AY4" s="623"/>
      <c r="AZ4" s="623"/>
      <c r="BA4" s="623"/>
    </row>
    <row r="5" spans="2:53" s="1086" customFormat="1" ht="13" customHeight="1" x14ac:dyDescent="0.15">
      <c r="B5" s="623"/>
      <c r="C5" s="623"/>
      <c r="D5" s="623"/>
      <c r="E5" s="623"/>
      <c r="F5" s="623"/>
      <c r="G5" s="623"/>
      <c r="H5" s="623"/>
      <c r="I5" s="623"/>
      <c r="J5" s="623"/>
      <c r="K5" s="623"/>
      <c r="L5" s="623"/>
      <c r="M5" s="623"/>
      <c r="N5" s="623"/>
      <c r="O5" s="623"/>
      <c r="P5" s="623">
        <v>1</v>
      </c>
      <c r="Q5" s="623" t="s">
        <v>81</v>
      </c>
      <c r="R5" s="623"/>
      <c r="S5" s="623"/>
      <c r="T5" s="623"/>
      <c r="U5" s="623"/>
      <c r="V5" s="623"/>
      <c r="X5" s="623"/>
      <c r="Y5" s="623"/>
      <c r="Z5" s="623"/>
      <c r="AA5" s="1200"/>
      <c r="AB5" s="623"/>
      <c r="AC5" s="623"/>
      <c r="AD5" s="623"/>
      <c r="AE5" s="623"/>
      <c r="AF5" s="623"/>
      <c r="AG5" s="623"/>
      <c r="AH5" s="623"/>
      <c r="AI5" s="623"/>
      <c r="AJ5" s="623"/>
      <c r="AK5" s="623"/>
      <c r="AL5" s="623"/>
      <c r="AM5" s="623"/>
      <c r="AN5" s="623"/>
      <c r="AO5" s="623"/>
      <c r="AP5" s="623"/>
      <c r="AQ5" s="623"/>
      <c r="AR5" s="623"/>
      <c r="AS5" s="623"/>
      <c r="AT5" s="623"/>
      <c r="AU5" s="623"/>
      <c r="AV5" s="623"/>
      <c r="AW5" s="623"/>
      <c r="AX5" s="623"/>
      <c r="AY5" s="623"/>
      <c r="AZ5" s="623"/>
      <c r="BA5" s="623"/>
    </row>
    <row r="6" spans="2:53" s="1086" customFormat="1" ht="13" customHeight="1" x14ac:dyDescent="0.15">
      <c r="B6" s="623"/>
      <c r="C6" s="623"/>
      <c r="D6" s="623"/>
      <c r="E6" s="623"/>
      <c r="F6" s="623"/>
      <c r="G6" s="623"/>
      <c r="H6" s="623"/>
      <c r="I6" s="623"/>
      <c r="J6" s="623"/>
      <c r="K6" s="623"/>
      <c r="L6" s="623"/>
      <c r="M6" s="623"/>
      <c r="N6" s="623"/>
      <c r="O6" s="623"/>
      <c r="P6" s="623">
        <v>2</v>
      </c>
      <c r="Q6" s="623" t="s">
        <v>83</v>
      </c>
      <c r="R6" s="623"/>
      <c r="S6" s="623"/>
      <c r="T6" s="623"/>
      <c r="U6" s="623"/>
      <c r="V6" s="623"/>
      <c r="X6" s="623"/>
      <c r="Y6" s="623"/>
      <c r="Z6" s="623"/>
      <c r="AA6" s="1201"/>
      <c r="AB6" s="623"/>
      <c r="AC6" s="623"/>
      <c r="AD6" s="623"/>
      <c r="AE6" s="623"/>
      <c r="AF6" s="623"/>
      <c r="AG6" s="623"/>
      <c r="AH6" s="623"/>
      <c r="AI6" s="623"/>
      <c r="AJ6" s="623"/>
      <c r="AK6" s="623"/>
      <c r="AL6" s="623"/>
      <c r="AM6" s="623"/>
      <c r="AN6" s="623"/>
      <c r="AO6" s="623"/>
      <c r="AP6" s="623"/>
      <c r="AQ6" s="623"/>
      <c r="AR6" s="623"/>
      <c r="AS6" s="623"/>
      <c r="AT6" s="623"/>
      <c r="AU6" s="623"/>
      <c r="AV6" s="623"/>
      <c r="AW6" s="623"/>
      <c r="AX6" s="623"/>
      <c r="AY6" s="623"/>
      <c r="AZ6" s="623"/>
      <c r="BA6" s="623"/>
    </row>
    <row r="7" spans="2:53" s="1086" customFormat="1" ht="13" customHeight="1" x14ac:dyDescent="0.15">
      <c r="B7" s="623"/>
      <c r="C7" s="623"/>
      <c r="D7" s="623"/>
      <c r="E7" s="623"/>
      <c r="F7" s="623"/>
      <c r="G7" s="623"/>
      <c r="H7" s="623"/>
      <c r="I7" s="623"/>
      <c r="J7" s="623"/>
      <c r="K7" s="623"/>
      <c r="L7" s="623"/>
      <c r="M7" s="623"/>
      <c r="N7" s="623"/>
      <c r="O7" s="623"/>
      <c r="P7" s="623"/>
      <c r="Q7" s="623"/>
      <c r="R7" s="623"/>
      <c r="S7" s="623"/>
      <c r="T7" s="623"/>
      <c r="U7" s="623"/>
      <c r="V7" s="623"/>
      <c r="W7" s="623"/>
      <c r="X7" s="623"/>
      <c r="Y7" s="623"/>
      <c r="Z7" s="623"/>
      <c r="AA7" s="623"/>
      <c r="AB7" s="623"/>
      <c r="AC7" s="623"/>
      <c r="AD7" s="623"/>
      <c r="AE7" s="623"/>
      <c r="AF7" s="623"/>
      <c r="AG7" s="623"/>
      <c r="AH7" s="623"/>
      <c r="AI7" s="623"/>
      <c r="AJ7" s="623"/>
      <c r="AK7" s="623"/>
      <c r="AL7" s="623"/>
      <c r="AM7" s="623"/>
      <c r="AN7" s="623"/>
      <c r="AO7" s="623"/>
      <c r="AP7" s="623"/>
      <c r="AQ7" s="623"/>
      <c r="AR7" s="623"/>
      <c r="AS7" s="623"/>
      <c r="AT7" s="623"/>
      <c r="AU7" s="623"/>
      <c r="AV7" s="623"/>
      <c r="AW7" s="623"/>
      <c r="AX7" s="623"/>
      <c r="AY7" s="623"/>
      <c r="AZ7" s="623"/>
      <c r="BA7" s="623"/>
    </row>
    <row r="8" spans="2:53" s="1086" customFormat="1" ht="13" customHeight="1" x14ac:dyDescent="0.15">
      <c r="B8" s="308">
        <f>B4-0.01</f>
        <v>-14.02</v>
      </c>
      <c r="C8" s="623" t="s">
        <v>2278</v>
      </c>
      <c r="D8" s="623"/>
      <c r="E8" s="623"/>
      <c r="F8" s="623"/>
      <c r="G8" s="623"/>
      <c r="H8" s="623"/>
      <c r="I8" s="623"/>
      <c r="J8" s="623"/>
      <c r="K8" s="623"/>
      <c r="L8" s="623"/>
      <c r="M8" s="623"/>
      <c r="N8" s="623"/>
      <c r="O8" s="623"/>
      <c r="P8" s="623"/>
      <c r="Q8" s="623"/>
      <c r="R8" s="623"/>
      <c r="S8" s="623"/>
      <c r="T8" s="623"/>
      <c r="U8" s="623"/>
      <c r="V8" s="623"/>
      <c r="W8" s="623"/>
      <c r="X8" s="623"/>
      <c r="Y8" s="623"/>
      <c r="Z8" s="623"/>
      <c r="AA8" s="623"/>
      <c r="AB8" s="623"/>
      <c r="AC8" s="623"/>
      <c r="AD8" s="623"/>
      <c r="AE8" s="623"/>
      <c r="AF8" s="623"/>
      <c r="AG8" s="623"/>
      <c r="AH8" s="623"/>
      <c r="AI8" s="623"/>
      <c r="AJ8" s="623"/>
      <c r="AK8" s="623"/>
      <c r="AL8" s="623"/>
      <c r="AM8" s="623"/>
      <c r="AN8" s="623"/>
      <c r="AO8" s="623"/>
      <c r="AP8" s="623"/>
      <c r="AQ8" s="623"/>
      <c r="AR8" s="623"/>
      <c r="AS8" s="623"/>
      <c r="AT8" s="623"/>
      <c r="AU8" s="623"/>
      <c r="AV8" s="623"/>
      <c r="AW8" s="623"/>
      <c r="AX8" s="623"/>
      <c r="AY8" s="623"/>
      <c r="AZ8" s="623"/>
      <c r="BA8" s="623"/>
    </row>
    <row r="9" spans="2:53" s="1086" customFormat="1" ht="13" customHeight="1" x14ac:dyDescent="0.15">
      <c r="B9" s="623"/>
      <c r="C9" s="623"/>
      <c r="D9" s="623"/>
      <c r="E9" s="623"/>
      <c r="F9" s="623"/>
      <c r="G9" s="623"/>
      <c r="H9" s="623"/>
      <c r="I9" s="623"/>
      <c r="J9" s="623"/>
      <c r="K9" s="623"/>
      <c r="L9" s="623"/>
      <c r="M9" s="623"/>
      <c r="N9" s="623"/>
      <c r="O9" s="623"/>
      <c r="P9" s="623">
        <v>1</v>
      </c>
      <c r="Q9" s="623" t="s">
        <v>2279</v>
      </c>
      <c r="R9" s="623"/>
      <c r="S9" s="623"/>
      <c r="T9" s="623"/>
      <c r="U9" s="623"/>
      <c r="V9" s="1234" t="s">
        <v>84</v>
      </c>
      <c r="W9" s="1202">
        <f>B15</f>
        <v>-14.04</v>
      </c>
      <c r="X9" s="623"/>
      <c r="Y9" s="623"/>
      <c r="Z9" s="623"/>
      <c r="AA9" s="1200"/>
      <c r="AB9" s="623"/>
      <c r="AC9" s="623"/>
      <c r="AD9" s="623"/>
      <c r="AE9" s="623"/>
      <c r="AF9" s="623"/>
      <c r="AG9" s="623"/>
      <c r="AH9" s="623"/>
      <c r="AI9" s="623"/>
      <c r="AJ9" s="623"/>
      <c r="AK9" s="623"/>
      <c r="AL9" s="623"/>
      <c r="AM9" s="623"/>
      <c r="AN9" s="623"/>
      <c r="AO9" s="623"/>
      <c r="AP9" s="623"/>
      <c r="AQ9" s="623"/>
      <c r="AR9" s="623"/>
      <c r="AS9" s="623"/>
      <c r="AT9" s="623"/>
      <c r="AU9" s="623"/>
      <c r="AV9" s="623"/>
      <c r="AW9" s="623"/>
      <c r="AX9" s="623"/>
      <c r="AY9" s="623"/>
      <c r="AZ9" s="623"/>
      <c r="BA9" s="623"/>
    </row>
    <row r="10" spans="2:53" s="1086" customFormat="1" ht="13" customHeight="1" x14ac:dyDescent="0.15">
      <c r="B10" s="623"/>
      <c r="C10" s="623"/>
      <c r="D10" s="623"/>
      <c r="E10" s="623"/>
      <c r="F10" s="623"/>
      <c r="G10" s="623"/>
      <c r="H10" s="623"/>
      <c r="I10" s="623"/>
      <c r="J10" s="623"/>
      <c r="K10" s="623"/>
      <c r="L10" s="623"/>
      <c r="M10" s="623"/>
      <c r="N10" s="623"/>
      <c r="O10" s="623"/>
      <c r="P10" s="623">
        <v>2</v>
      </c>
      <c r="Q10" s="623" t="s">
        <v>2280</v>
      </c>
      <c r="R10" s="623"/>
      <c r="S10" s="623"/>
      <c r="T10" s="623"/>
      <c r="U10" s="623"/>
      <c r="V10" s="623"/>
      <c r="W10" s="623"/>
      <c r="X10" s="623"/>
      <c r="Y10" s="623"/>
      <c r="Z10" s="623"/>
      <c r="AA10" s="1201"/>
      <c r="AB10" s="623"/>
      <c r="AC10" s="623"/>
      <c r="AD10" s="623"/>
      <c r="AE10" s="623"/>
      <c r="AF10" s="623"/>
      <c r="AG10" s="623"/>
      <c r="AH10" s="623"/>
      <c r="AI10" s="623"/>
      <c r="AJ10" s="623"/>
      <c r="AK10" s="623"/>
      <c r="AL10" s="623"/>
      <c r="AM10" s="623"/>
      <c r="AN10" s="623"/>
      <c r="AO10" s="623"/>
      <c r="AP10" s="623"/>
      <c r="AQ10" s="623"/>
      <c r="AR10" s="623"/>
      <c r="AS10" s="623"/>
      <c r="AT10" s="623"/>
      <c r="AU10" s="623"/>
      <c r="AV10" s="623"/>
      <c r="AW10" s="623"/>
      <c r="AX10" s="623"/>
      <c r="AY10" s="623"/>
      <c r="AZ10" s="623"/>
      <c r="BA10" s="623"/>
    </row>
    <row r="11" spans="2:53" s="1086" customFormat="1" ht="13" customHeight="1" x14ac:dyDescent="0.15">
      <c r="B11" s="623"/>
      <c r="C11" s="623"/>
      <c r="D11" s="623"/>
      <c r="E11" s="623"/>
      <c r="F11" s="623"/>
      <c r="G11" s="623"/>
      <c r="H11" s="623"/>
      <c r="I11" s="623"/>
      <c r="J11" s="623"/>
      <c r="K11" s="623"/>
      <c r="L11" s="623"/>
      <c r="M11" s="623"/>
      <c r="N11" s="623"/>
      <c r="O11" s="623"/>
      <c r="P11" s="623">
        <v>3</v>
      </c>
      <c r="Q11" s="623" t="s">
        <v>83</v>
      </c>
      <c r="R11" s="623"/>
      <c r="S11" s="623"/>
      <c r="T11" s="623"/>
      <c r="U11" s="623"/>
      <c r="V11" s="1234" t="s">
        <v>84</v>
      </c>
      <c r="W11" s="1202">
        <f>C24</f>
        <v>-14.049999999999999</v>
      </c>
      <c r="X11" s="623"/>
      <c r="Y11" s="623"/>
      <c r="Z11" s="623"/>
      <c r="AA11" s="623"/>
      <c r="AB11" s="623"/>
      <c r="AC11" s="623"/>
      <c r="AD11" s="623"/>
      <c r="AE11" s="623"/>
      <c r="AF11" s="623"/>
      <c r="AG11" s="623"/>
      <c r="AH11" s="623"/>
      <c r="AI11" s="623"/>
      <c r="AJ11" s="623"/>
      <c r="AK11" s="623"/>
      <c r="AL11" s="623"/>
      <c r="AM11" s="623"/>
      <c r="AN11" s="623"/>
      <c r="AO11" s="623"/>
      <c r="AP11" s="623"/>
      <c r="AQ11" s="623"/>
      <c r="AR11" s="623"/>
      <c r="AS11" s="623"/>
      <c r="AT11" s="623"/>
      <c r="AU11" s="623"/>
      <c r="AV11" s="623"/>
      <c r="AW11" s="623"/>
      <c r="AX11" s="623"/>
      <c r="AY11" s="623"/>
      <c r="AZ11" s="623"/>
      <c r="BA11" s="623"/>
    </row>
    <row r="12" spans="2:53" s="1086" customFormat="1" ht="13" customHeight="1" x14ac:dyDescent="0.15">
      <c r="B12" s="623"/>
      <c r="C12" s="623"/>
      <c r="D12" s="623"/>
      <c r="E12" s="623"/>
      <c r="F12" s="623"/>
      <c r="G12" s="623"/>
      <c r="H12" s="623"/>
      <c r="I12" s="623"/>
      <c r="J12" s="623"/>
      <c r="K12" s="623"/>
      <c r="L12" s="623"/>
      <c r="M12" s="623"/>
      <c r="N12" s="623"/>
      <c r="O12" s="623"/>
      <c r="P12" s="623"/>
      <c r="Q12" s="623"/>
      <c r="R12" s="623"/>
      <c r="S12" s="623"/>
      <c r="T12" s="623"/>
      <c r="U12" s="623"/>
      <c r="V12" s="623"/>
      <c r="W12" s="623"/>
      <c r="X12" s="623"/>
      <c r="Y12" s="623"/>
      <c r="Z12" s="623"/>
      <c r="AA12" s="623"/>
      <c r="AB12" s="623"/>
      <c r="AC12" s="623"/>
      <c r="AD12" s="623"/>
      <c r="AE12" s="623"/>
      <c r="AF12" s="623"/>
      <c r="AG12" s="623"/>
      <c r="AH12" s="623"/>
      <c r="AI12" s="623"/>
      <c r="AJ12" s="623"/>
      <c r="AK12" s="623"/>
      <c r="AL12" s="623"/>
      <c r="AM12" s="623"/>
      <c r="AN12" s="623"/>
      <c r="AO12" s="623"/>
      <c r="AP12" s="623"/>
      <c r="AQ12" s="623"/>
      <c r="AR12" s="623"/>
      <c r="AS12" s="623"/>
      <c r="AT12" s="623"/>
      <c r="AU12" s="623"/>
      <c r="AV12" s="623"/>
      <c r="AW12" s="623"/>
      <c r="AX12" s="623"/>
      <c r="AY12" s="623"/>
      <c r="AZ12" s="623"/>
      <c r="BA12" s="623"/>
    </row>
    <row r="13" spans="2:53" ht="13" customHeight="1" x14ac:dyDescent="0.15">
      <c r="B13" s="308">
        <f>B8-0.01</f>
        <v>-14.03</v>
      </c>
      <c r="C13" s="44" t="s">
        <v>2281</v>
      </c>
      <c r="D13" s="44"/>
      <c r="E13" s="44"/>
      <c r="F13" s="44"/>
      <c r="G13" s="61"/>
      <c r="H13" s="61"/>
      <c r="I13" s="61"/>
      <c r="J13" s="61"/>
      <c r="K13" s="61"/>
      <c r="N13" s="61"/>
      <c r="O13" s="61"/>
      <c r="P13" s="623"/>
      <c r="Q13" s="623"/>
      <c r="R13" s="623"/>
      <c r="S13" s="623"/>
      <c r="T13" s="623"/>
      <c r="U13" s="623"/>
      <c r="W13" s="762" t="s">
        <v>2282</v>
      </c>
      <c r="Z13" s="1235"/>
      <c r="AA13" s="1159"/>
      <c r="AC13" s="623"/>
      <c r="AD13" s="623"/>
      <c r="AE13" s="623"/>
      <c r="AF13" s="61"/>
      <c r="AG13" s="61"/>
      <c r="AH13" s="61"/>
      <c r="AI13" s="61"/>
    </row>
    <row r="14" spans="2:53" ht="13" customHeight="1" x14ac:dyDescent="0.15"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W14" s="187"/>
      <c r="X14" s="61"/>
      <c r="Y14" s="61"/>
      <c r="Z14" s="61"/>
      <c r="AA14" s="61"/>
      <c r="AB14" s="61"/>
      <c r="AC14" s="61"/>
      <c r="AD14" s="61"/>
      <c r="AE14" s="61"/>
      <c r="AF14" s="61"/>
      <c r="AG14" s="187"/>
      <c r="AH14" s="187"/>
      <c r="AI14" s="61"/>
    </row>
    <row r="15" spans="2:53" ht="13" customHeight="1" x14ac:dyDescent="0.15">
      <c r="B15" s="308">
        <f>B13-0.01</f>
        <v>-14.04</v>
      </c>
      <c r="C15" s="309" t="s">
        <v>2283</v>
      </c>
      <c r="D15" s="309"/>
      <c r="E15" s="309"/>
      <c r="F15" s="61"/>
      <c r="G15" s="61"/>
    </row>
    <row r="16" spans="2:53" ht="13" customHeight="1" x14ac:dyDescent="0.15">
      <c r="B16" s="61"/>
      <c r="C16" s="1352" t="s">
        <v>2284</v>
      </c>
      <c r="D16" s="1352"/>
      <c r="E16" s="1352"/>
      <c r="F16" s="1352"/>
      <c r="G16" s="1352"/>
      <c r="H16" s="1352"/>
      <c r="I16" s="1352"/>
      <c r="J16" s="1352"/>
      <c r="K16" s="1352"/>
      <c r="L16" s="1352"/>
      <c r="M16" s="1352"/>
      <c r="N16" s="1352"/>
      <c r="O16" s="1352"/>
      <c r="P16" s="1352"/>
      <c r="Q16" s="1352"/>
      <c r="R16" s="1352"/>
      <c r="S16" s="1352"/>
      <c r="T16" s="1352"/>
      <c r="U16" s="1352"/>
      <c r="V16" s="1352"/>
      <c r="W16" s="1352"/>
      <c r="X16" s="1352"/>
      <c r="Y16" s="1352"/>
      <c r="Z16" s="1352"/>
      <c r="AA16" s="1352"/>
      <c r="AB16" s="1352"/>
      <c r="AC16" s="1352"/>
      <c r="AD16" s="1352"/>
      <c r="AE16" s="1352"/>
      <c r="AF16" s="1352"/>
      <c r="AG16" s="1352"/>
      <c r="AH16" s="1352"/>
      <c r="AI16" s="1352"/>
      <c r="AJ16" s="1352"/>
      <c r="AK16" s="1352"/>
      <c r="AL16" s="1352"/>
      <c r="AM16" s="1352"/>
      <c r="AN16" s="1352"/>
      <c r="AO16" s="1352"/>
      <c r="AP16" s="1352"/>
    </row>
    <row r="17" spans="2:44" ht="13" customHeight="1" x14ac:dyDescent="0.15">
      <c r="B17" s="61"/>
      <c r="C17" s="2659" t="s">
        <v>2285</v>
      </c>
      <c r="D17" s="2660"/>
      <c r="E17" s="310"/>
      <c r="F17" s="310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1"/>
      <c r="S17" s="61"/>
      <c r="T17" s="61"/>
      <c r="U17" s="1236" t="s">
        <v>2286</v>
      </c>
      <c r="V17" s="1237"/>
      <c r="W17" s="1084"/>
      <c r="X17" s="1084"/>
      <c r="Y17" s="1084"/>
      <c r="Z17" s="1238"/>
      <c r="AA17" s="1238"/>
      <c r="AB17" s="1084"/>
      <c r="AC17" s="1084"/>
      <c r="AD17" s="1084"/>
      <c r="AE17" s="1084"/>
      <c r="AF17" s="1084"/>
      <c r="AG17" s="1238"/>
      <c r="AH17" s="1238"/>
      <c r="AI17" s="1238"/>
      <c r="AJ17" s="1238"/>
      <c r="AK17" s="1238"/>
      <c r="AL17" s="1238"/>
      <c r="AM17" s="1238"/>
      <c r="AN17" s="1238"/>
      <c r="AO17" s="1238"/>
      <c r="AP17" s="1238"/>
      <c r="AQ17" s="1238"/>
      <c r="AR17" s="1239"/>
    </row>
    <row r="18" spans="2:44" ht="13" customHeight="1" x14ac:dyDescent="0.15">
      <c r="B18" s="61"/>
      <c r="C18" s="2653"/>
      <c r="D18" s="2654"/>
      <c r="E18" s="2654"/>
      <c r="F18" s="2654"/>
      <c r="G18" s="2654"/>
      <c r="H18" s="2654"/>
      <c r="I18" s="2654"/>
      <c r="J18" s="2654"/>
      <c r="K18" s="2654"/>
      <c r="L18" s="2654"/>
      <c r="M18" s="2654"/>
      <c r="N18" s="2654"/>
      <c r="O18" s="2654"/>
      <c r="P18" s="2654"/>
      <c r="Q18" s="2654"/>
      <c r="R18" s="2655"/>
      <c r="S18" s="187"/>
      <c r="T18" s="61"/>
      <c r="U18" s="1240"/>
      <c r="V18" s="1241"/>
      <c r="W18" s="1241"/>
      <c r="X18" s="1241"/>
      <c r="Y18" s="1241"/>
      <c r="Z18" s="1241"/>
      <c r="AA18" s="1241"/>
      <c r="AB18" s="1241"/>
      <c r="AC18" s="1241"/>
      <c r="AD18" s="1241"/>
      <c r="AE18" s="1241"/>
      <c r="AF18" s="1241"/>
      <c r="AG18" s="1241"/>
      <c r="AH18" s="1241"/>
      <c r="AI18" s="1241"/>
      <c r="AJ18" s="1241"/>
      <c r="AK18" s="1241"/>
      <c r="AL18" s="1241"/>
      <c r="AM18" s="1241"/>
      <c r="AN18" s="1241"/>
      <c r="AO18" s="1241"/>
      <c r="AP18" s="1241"/>
      <c r="AQ18" s="1241"/>
      <c r="AR18" s="1242"/>
    </row>
    <row r="19" spans="2:44" ht="13" customHeight="1" x14ac:dyDescent="0.15">
      <c r="B19" s="61"/>
      <c r="C19" s="2659" t="s">
        <v>2287</v>
      </c>
      <c r="D19" s="2660"/>
      <c r="E19" s="2660"/>
      <c r="F19" s="2660"/>
      <c r="G19" s="2660"/>
      <c r="H19" s="2660"/>
      <c r="I19" s="2660"/>
      <c r="J19" s="2660"/>
      <c r="K19" s="2660"/>
      <c r="L19" s="2660"/>
      <c r="M19" s="2660"/>
      <c r="N19" s="2660"/>
      <c r="O19" s="2660"/>
      <c r="P19" s="2660"/>
      <c r="Q19" s="2660"/>
      <c r="R19" s="2661"/>
      <c r="S19" s="1078"/>
      <c r="T19" s="61"/>
      <c r="U19" s="312" t="s">
        <v>2288</v>
      </c>
      <c r="V19" s="313"/>
      <c r="W19" s="310"/>
      <c r="X19" s="310"/>
      <c r="Y19" s="310"/>
      <c r="Z19" s="1203"/>
      <c r="AA19" s="1203"/>
      <c r="AB19" s="310"/>
      <c r="AC19" s="310"/>
      <c r="AD19" s="310"/>
      <c r="AE19" s="310"/>
      <c r="AF19" s="310"/>
      <c r="AG19" s="1203"/>
      <c r="AH19" s="1203"/>
      <c r="AI19" s="1203"/>
      <c r="AJ19" s="1203" t="s">
        <v>454</v>
      </c>
      <c r="AK19" s="1203"/>
      <c r="AL19" s="1203"/>
      <c r="AM19" s="1203"/>
      <c r="AN19" s="1203"/>
      <c r="AO19" s="1203"/>
      <c r="AP19" s="1203"/>
      <c r="AQ19" s="1203"/>
      <c r="AR19" s="1204"/>
    </row>
    <row r="20" spans="2:44" ht="13" customHeight="1" x14ac:dyDescent="0.15">
      <c r="B20" s="61"/>
      <c r="C20" s="2653"/>
      <c r="D20" s="2654"/>
      <c r="E20" s="2654"/>
      <c r="F20" s="2654"/>
      <c r="G20" s="2654"/>
      <c r="H20" s="2654"/>
      <c r="I20" s="2654"/>
      <c r="J20" s="2654"/>
      <c r="K20" s="2654"/>
      <c r="L20" s="2654"/>
      <c r="M20" s="2654"/>
      <c r="N20" s="2654"/>
      <c r="O20" s="2654"/>
      <c r="P20" s="2654"/>
      <c r="Q20" s="2654"/>
      <c r="R20" s="2655"/>
      <c r="S20" s="187"/>
      <c r="T20" s="61"/>
      <c r="U20" s="2662"/>
      <c r="V20" s="2663"/>
      <c r="W20" s="2663"/>
      <c r="X20" s="2663"/>
      <c r="Y20" s="2663"/>
      <c r="Z20" s="2663"/>
      <c r="AA20" s="2663"/>
      <c r="AB20" s="2663"/>
      <c r="AC20" s="2663"/>
      <c r="AD20" s="2663"/>
      <c r="AE20" s="2663"/>
      <c r="AF20" s="2663"/>
      <c r="AG20" s="2663"/>
      <c r="AH20" s="2663"/>
      <c r="AI20" s="314"/>
      <c r="AJ20" s="2663"/>
      <c r="AK20" s="2663"/>
      <c r="AL20" s="2663"/>
      <c r="AM20" s="2663"/>
      <c r="AN20" s="2663"/>
      <c r="AO20" s="2663"/>
      <c r="AP20" s="2663"/>
      <c r="AQ20" s="2663"/>
      <c r="AR20" s="2664"/>
    </row>
    <row r="21" spans="2:44" ht="13" customHeight="1" x14ac:dyDescent="0.15">
      <c r="B21" s="61"/>
      <c r="C21" s="2659" t="s">
        <v>44</v>
      </c>
      <c r="D21" s="2660"/>
      <c r="E21" s="2660"/>
      <c r="F21" s="2660"/>
      <c r="G21" s="2660"/>
      <c r="H21" s="2660"/>
      <c r="I21" s="2660"/>
      <c r="J21" s="2660"/>
      <c r="K21" s="2660"/>
      <c r="L21" s="2660"/>
      <c r="M21" s="2660"/>
      <c r="N21" s="2660"/>
      <c r="O21" s="2660"/>
      <c r="P21" s="2660"/>
      <c r="Q21" s="2660"/>
      <c r="R21" s="2661"/>
      <c r="S21" s="1078"/>
      <c r="T21" s="61"/>
      <c r="U21" s="2665" t="s">
        <v>2289</v>
      </c>
      <c r="V21" s="2666"/>
      <c r="W21" s="2666"/>
      <c r="X21" s="2666"/>
      <c r="Y21" s="2666"/>
      <c r="Z21" s="2666"/>
      <c r="AA21" s="2666"/>
      <c r="AB21" s="2666"/>
      <c r="AC21" s="2666"/>
      <c r="AD21" s="2666"/>
      <c r="AE21" s="2666"/>
      <c r="AF21" s="2666"/>
      <c r="AG21" s="2666"/>
      <c r="AH21" s="2666"/>
      <c r="AI21" s="2666"/>
      <c r="AJ21" s="2666"/>
      <c r="AK21" s="2666"/>
      <c r="AL21" s="2666"/>
      <c r="AM21" s="2666"/>
      <c r="AN21" s="2666"/>
      <c r="AO21" s="2666"/>
      <c r="AP21" s="2666"/>
      <c r="AQ21" s="2666"/>
      <c r="AR21" s="2667"/>
    </row>
    <row r="22" spans="2:44" ht="13" customHeight="1" x14ac:dyDescent="0.15">
      <c r="B22" s="61"/>
      <c r="C22" s="2653"/>
      <c r="D22" s="2654"/>
      <c r="E22" s="2654"/>
      <c r="F22" s="2654"/>
      <c r="G22" s="2654"/>
      <c r="H22" s="2654"/>
      <c r="I22" s="2654"/>
      <c r="J22" s="2654"/>
      <c r="K22" s="2654"/>
      <c r="L22" s="2654"/>
      <c r="M22" s="2654"/>
      <c r="N22" s="2654"/>
      <c r="O22" s="2654"/>
      <c r="P22" s="2654"/>
      <c r="Q22" s="2654"/>
      <c r="R22" s="2655"/>
      <c r="S22" s="187"/>
      <c r="T22" s="61"/>
      <c r="U22" s="2656"/>
      <c r="V22" s="2657"/>
      <c r="W22" s="2657"/>
      <c r="X22" s="2657"/>
      <c r="Y22" s="2657"/>
      <c r="Z22" s="2657"/>
      <c r="AA22" s="2657"/>
      <c r="AB22" s="2657"/>
      <c r="AC22" s="2657"/>
      <c r="AD22" s="2657"/>
      <c r="AE22" s="2657"/>
      <c r="AF22" s="2657"/>
      <c r="AG22" s="2657"/>
      <c r="AH22" s="2657"/>
      <c r="AI22" s="2657"/>
      <c r="AJ22" s="2657"/>
      <c r="AK22" s="2657"/>
      <c r="AL22" s="2657"/>
      <c r="AM22" s="2657"/>
      <c r="AN22" s="2657"/>
      <c r="AO22" s="2657"/>
      <c r="AP22" s="2657"/>
      <c r="AQ22" s="2657"/>
      <c r="AR22" s="2658"/>
    </row>
    <row r="24" spans="2:44" s="1199" customFormat="1" ht="13" customHeight="1" x14ac:dyDescent="0.15">
      <c r="B24" s="2669" t="s">
        <v>2290</v>
      </c>
      <c r="C24" s="2679">
        <f>B15-0.01</f>
        <v>-14.049999999999999</v>
      </c>
      <c r="D24" s="2676"/>
      <c r="E24" s="1205"/>
      <c r="F24" s="1205"/>
      <c r="G24" s="1205"/>
      <c r="H24" s="1205"/>
      <c r="I24" s="1205"/>
      <c r="J24" s="1205"/>
      <c r="K24" s="1205"/>
      <c r="L24" s="1205"/>
      <c r="M24" s="1205"/>
      <c r="N24" s="1205"/>
      <c r="O24" s="1205"/>
      <c r="P24" s="1205"/>
      <c r="Q24" s="1205"/>
      <c r="R24" s="1205"/>
      <c r="S24" s="1205"/>
      <c r="T24" s="1205"/>
      <c r="U24" s="1206"/>
      <c r="V24" s="1207"/>
      <c r="W24" s="1208">
        <f>C24-0.01</f>
        <v>-14.059999999999999</v>
      </c>
      <c r="X24" s="1205"/>
      <c r="Y24" s="1205"/>
      <c r="Z24" s="1205"/>
      <c r="AA24" s="2679">
        <f>W24-0.01</f>
        <v>-14.069999999999999</v>
      </c>
      <c r="AB24" s="2676"/>
      <c r="AC24" s="1205"/>
      <c r="AD24" s="1206"/>
      <c r="AE24" s="2679">
        <f>AA24-0.01</f>
        <v>-14.079999999999998</v>
      </c>
      <c r="AF24" s="2676"/>
      <c r="AG24" s="2676"/>
      <c r="AH24" s="1205"/>
      <c r="AI24" s="1209"/>
      <c r="AJ24" s="1209"/>
      <c r="AK24" s="1209"/>
      <c r="AL24" s="1206"/>
      <c r="AM24" s="2676">
        <f>AE24-0.01</f>
        <v>-14.089999999999998</v>
      </c>
      <c r="AN24" s="2676"/>
      <c r="AO24" s="1209"/>
      <c r="AP24" s="1209"/>
      <c r="AQ24" s="1209"/>
      <c r="AR24" s="1210"/>
    </row>
    <row r="25" spans="2:44" ht="13" customHeight="1" x14ac:dyDescent="0.15">
      <c r="B25" s="2670"/>
      <c r="C25" s="2647" t="s">
        <v>2291</v>
      </c>
      <c r="D25" s="2648"/>
      <c r="E25" s="2648"/>
      <c r="F25" s="2648"/>
      <c r="G25" s="2648"/>
      <c r="H25" s="2648"/>
      <c r="I25" s="2648"/>
      <c r="J25" s="2648"/>
      <c r="K25" s="2648"/>
      <c r="L25" s="2648"/>
      <c r="M25" s="2648"/>
      <c r="N25" s="2648"/>
      <c r="O25" s="2648"/>
      <c r="P25" s="2648"/>
      <c r="Q25" s="2648"/>
      <c r="R25" s="2648"/>
      <c r="S25" s="2648"/>
      <c r="T25" s="2648"/>
      <c r="U25" s="2649"/>
      <c r="V25" s="61"/>
      <c r="W25" s="2647" t="s">
        <v>2292</v>
      </c>
      <c r="X25" s="2648"/>
      <c r="Y25" s="2648"/>
      <c r="Z25" s="2649"/>
      <c r="AA25" s="2647" t="s">
        <v>2293</v>
      </c>
      <c r="AB25" s="2648"/>
      <c r="AC25" s="2648"/>
      <c r="AD25" s="2649"/>
      <c r="AE25" s="2647" t="s">
        <v>2294</v>
      </c>
      <c r="AF25" s="2648"/>
      <c r="AG25" s="2648"/>
      <c r="AH25" s="2648"/>
      <c r="AI25" s="2648"/>
      <c r="AJ25" s="2648"/>
      <c r="AK25" s="2648"/>
      <c r="AL25" s="2649"/>
      <c r="AM25" s="2672" t="s">
        <v>2295</v>
      </c>
      <c r="AN25" s="2672"/>
      <c r="AO25" s="2672"/>
      <c r="AP25" s="2672"/>
      <c r="AQ25" s="2672"/>
      <c r="AR25" s="2673"/>
    </row>
    <row r="26" spans="2:44" ht="13" customHeight="1" x14ac:dyDescent="0.15">
      <c r="B26" s="2670"/>
      <c r="C26" s="2647"/>
      <c r="D26" s="2648"/>
      <c r="E26" s="2648"/>
      <c r="F26" s="2648"/>
      <c r="G26" s="2648"/>
      <c r="H26" s="2648"/>
      <c r="I26" s="2648"/>
      <c r="J26" s="2648"/>
      <c r="K26" s="2648"/>
      <c r="L26" s="2648"/>
      <c r="M26" s="2648"/>
      <c r="N26" s="2648"/>
      <c r="O26" s="2648"/>
      <c r="P26" s="2648"/>
      <c r="Q26" s="2648"/>
      <c r="R26" s="2648"/>
      <c r="S26" s="2648"/>
      <c r="T26" s="2648"/>
      <c r="U26" s="2649"/>
      <c r="V26" s="61"/>
      <c r="W26" s="2647"/>
      <c r="X26" s="2648"/>
      <c r="Y26" s="2648"/>
      <c r="Z26" s="2649"/>
      <c r="AA26" s="2647"/>
      <c r="AB26" s="2648"/>
      <c r="AC26" s="2648"/>
      <c r="AD26" s="2649"/>
      <c r="AE26" s="2647"/>
      <c r="AF26" s="2648"/>
      <c r="AG26" s="2648"/>
      <c r="AH26" s="2648"/>
      <c r="AI26" s="2648"/>
      <c r="AJ26" s="2648"/>
      <c r="AK26" s="2648"/>
      <c r="AL26" s="2649"/>
      <c r="AM26" s="2674"/>
      <c r="AN26" s="2674"/>
      <c r="AO26" s="2674"/>
      <c r="AP26" s="2674"/>
      <c r="AQ26" s="2674"/>
      <c r="AR26" s="2675"/>
    </row>
    <row r="27" spans="2:44" ht="13" customHeight="1" x14ac:dyDescent="0.15">
      <c r="B27" s="2670"/>
      <c r="C27" s="2647"/>
      <c r="D27" s="2648"/>
      <c r="E27" s="2648"/>
      <c r="F27" s="2648"/>
      <c r="G27" s="2648"/>
      <c r="H27" s="2648"/>
      <c r="I27" s="2648"/>
      <c r="J27" s="2648"/>
      <c r="K27" s="2648"/>
      <c r="L27" s="2648"/>
      <c r="M27" s="2648"/>
      <c r="N27" s="2648"/>
      <c r="O27" s="2648"/>
      <c r="P27" s="2648"/>
      <c r="Q27" s="2648"/>
      <c r="R27" s="2648"/>
      <c r="S27" s="2648"/>
      <c r="T27" s="2648"/>
      <c r="U27" s="2649"/>
      <c r="V27" s="61"/>
      <c r="W27" s="2647"/>
      <c r="X27" s="2648"/>
      <c r="Y27" s="2648"/>
      <c r="Z27" s="2649"/>
      <c r="AA27" s="2647"/>
      <c r="AB27" s="2648"/>
      <c r="AC27" s="2648"/>
      <c r="AD27" s="2649"/>
      <c r="AE27" s="2647"/>
      <c r="AF27" s="2648"/>
      <c r="AG27" s="2648"/>
      <c r="AH27" s="2648"/>
      <c r="AI27" s="2648"/>
      <c r="AJ27" s="2648"/>
      <c r="AK27" s="2648"/>
      <c r="AL27" s="2649"/>
      <c r="AM27" s="1211">
        <v>1</v>
      </c>
      <c r="AN27" s="1212" t="s">
        <v>2296</v>
      </c>
      <c r="AP27" s="1211">
        <v>5</v>
      </c>
      <c r="AQ27" s="1212" t="s">
        <v>2297</v>
      </c>
      <c r="AR27" s="1213"/>
    </row>
    <row r="28" spans="2:44" ht="13" customHeight="1" x14ac:dyDescent="0.15">
      <c r="B28" s="2670"/>
      <c r="C28" s="2647"/>
      <c r="D28" s="2648"/>
      <c r="E28" s="2648"/>
      <c r="F28" s="2648"/>
      <c r="G28" s="2648"/>
      <c r="H28" s="2648"/>
      <c r="I28" s="2648"/>
      <c r="J28" s="2648"/>
      <c r="K28" s="2648"/>
      <c r="L28" s="2648"/>
      <c r="M28" s="2648"/>
      <c r="N28" s="2648"/>
      <c r="O28" s="2648"/>
      <c r="P28" s="2648"/>
      <c r="Q28" s="2648"/>
      <c r="R28" s="2648"/>
      <c r="S28" s="2648"/>
      <c r="T28" s="2648"/>
      <c r="U28" s="2649"/>
      <c r="V28" s="61"/>
      <c r="W28" s="62"/>
      <c r="X28" s="61"/>
      <c r="Y28" s="61"/>
      <c r="Z28" s="61"/>
      <c r="AA28" s="2647"/>
      <c r="AB28" s="2648"/>
      <c r="AC28" s="2648"/>
      <c r="AD28" s="2649"/>
      <c r="AE28" s="1214"/>
      <c r="AF28" s="1215"/>
      <c r="AG28" s="1215"/>
      <c r="AH28" s="1215"/>
      <c r="AL28" s="1233"/>
      <c r="AM28" s="1216">
        <v>2</v>
      </c>
      <c r="AN28" s="1217" t="s">
        <v>1335</v>
      </c>
      <c r="AP28" s="1216">
        <v>6</v>
      </c>
      <c r="AQ28" s="1217" t="s">
        <v>2298</v>
      </c>
      <c r="AR28" s="1218"/>
    </row>
    <row r="29" spans="2:44" ht="13" customHeight="1" x14ac:dyDescent="0.15">
      <c r="B29" s="2670"/>
      <c r="C29" s="1214"/>
      <c r="D29" s="1215"/>
      <c r="E29" s="1215"/>
      <c r="F29" s="1215"/>
      <c r="G29" s="1215"/>
      <c r="H29" s="1215"/>
      <c r="I29" s="1215"/>
      <c r="J29" s="1215"/>
      <c r="K29" s="1215"/>
      <c r="L29" s="1215"/>
      <c r="M29" s="1215"/>
      <c r="N29" s="1215"/>
      <c r="O29" s="1215"/>
      <c r="P29" s="1215"/>
      <c r="Q29" s="1215"/>
      <c r="R29" s="1215"/>
      <c r="S29" s="1215"/>
      <c r="T29" s="1215"/>
      <c r="U29" s="1219"/>
      <c r="V29" s="61"/>
      <c r="W29" s="62"/>
      <c r="X29" s="61"/>
      <c r="Y29" s="61"/>
      <c r="Z29" s="61"/>
      <c r="AA29" s="2647"/>
      <c r="AB29" s="2648"/>
      <c r="AC29" s="2648"/>
      <c r="AD29" s="2649"/>
      <c r="AE29" s="62"/>
      <c r="AF29" s="61"/>
      <c r="AG29" s="61"/>
      <c r="AL29" s="1233"/>
      <c r="AM29" s="1216">
        <v>3</v>
      </c>
      <c r="AN29" s="1217" t="s">
        <v>2299</v>
      </c>
      <c r="AP29" s="1216">
        <v>7</v>
      </c>
      <c r="AQ29" s="1217" t="s">
        <v>2300</v>
      </c>
      <c r="AR29" s="1218"/>
    </row>
    <row r="30" spans="2:44" ht="13" customHeight="1" x14ac:dyDescent="0.15">
      <c r="B30" s="2670"/>
      <c r="C30" s="62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3"/>
      <c r="V30" s="61"/>
      <c r="W30" s="62"/>
      <c r="X30" s="61"/>
      <c r="Y30" s="61"/>
      <c r="Z30" s="61"/>
      <c r="AA30" s="2647"/>
      <c r="AB30" s="2648"/>
      <c r="AC30" s="2648"/>
      <c r="AD30" s="2649"/>
      <c r="AE30" s="62"/>
      <c r="AF30" s="61"/>
      <c r="AG30" s="61"/>
      <c r="AL30" s="1233"/>
      <c r="AM30" s="1216">
        <v>4</v>
      </c>
      <c r="AN30" s="1217" t="s">
        <v>2301</v>
      </c>
      <c r="AP30" s="1216">
        <v>8</v>
      </c>
      <c r="AQ30" s="1217" t="s">
        <v>2302</v>
      </c>
      <c r="AR30" s="1218"/>
    </row>
    <row r="31" spans="2:44" ht="13" customHeight="1" x14ac:dyDescent="0.15">
      <c r="B31" s="2670"/>
      <c r="C31" s="62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3"/>
      <c r="V31" s="61"/>
      <c r="W31" s="62"/>
      <c r="X31" s="61"/>
      <c r="Y31" s="61"/>
      <c r="Z31" s="61"/>
      <c r="AA31" s="2650"/>
      <c r="AB31" s="2651"/>
      <c r="AC31" s="2651"/>
      <c r="AD31" s="2652"/>
      <c r="AE31" s="62"/>
      <c r="AF31" s="61"/>
      <c r="AG31" s="61"/>
      <c r="AL31" s="1233"/>
      <c r="AM31" s="1216"/>
      <c r="AN31" s="1217"/>
      <c r="AP31" s="1216">
        <v>9</v>
      </c>
      <c r="AQ31" s="1217" t="s">
        <v>2303</v>
      </c>
      <c r="AR31" s="1218"/>
    </row>
    <row r="32" spans="2:44" s="1221" customFormat="1" ht="13" customHeight="1" x14ac:dyDescent="0.2">
      <c r="B32" s="2671"/>
      <c r="C32" s="2018" t="s">
        <v>312</v>
      </c>
      <c r="D32" s="2019"/>
      <c r="E32" s="2019"/>
      <c r="F32" s="2019"/>
      <c r="G32" s="2019"/>
      <c r="H32" s="2020"/>
      <c r="I32" s="2018" t="s">
        <v>313</v>
      </c>
      <c r="J32" s="2019"/>
      <c r="K32" s="2019"/>
      <c r="L32" s="2019"/>
      <c r="M32" s="2019"/>
      <c r="N32" s="2020"/>
      <c r="O32" s="2018" t="s">
        <v>2304</v>
      </c>
      <c r="P32" s="2019"/>
      <c r="Q32" s="2019"/>
      <c r="R32" s="2019"/>
      <c r="S32" s="2019"/>
      <c r="T32" s="2019"/>
      <c r="U32" s="2020"/>
      <c r="V32" s="1220"/>
      <c r="W32" s="2182" t="s">
        <v>2305</v>
      </c>
      <c r="X32" s="2183"/>
      <c r="Y32" s="2183"/>
      <c r="Z32" s="2188"/>
      <c r="AA32" s="2182" t="s">
        <v>2306</v>
      </c>
      <c r="AB32" s="2183"/>
      <c r="AC32" s="2183"/>
      <c r="AD32" s="2188"/>
      <c r="AE32" s="2182" t="s">
        <v>2307</v>
      </c>
      <c r="AF32" s="2183"/>
      <c r="AG32" s="2183"/>
      <c r="AH32" s="2183"/>
      <c r="AI32" s="2183"/>
      <c r="AJ32" s="2183"/>
      <c r="AK32" s="2183"/>
      <c r="AL32" s="2188"/>
      <c r="AM32" s="2677" t="s">
        <v>266</v>
      </c>
      <c r="AN32" s="2677"/>
      <c r="AO32" s="2677"/>
      <c r="AP32" s="2677"/>
      <c r="AQ32" s="2677"/>
      <c r="AR32" s="2678"/>
    </row>
    <row r="33" spans="2:44" ht="13" customHeight="1" x14ac:dyDescent="0.15">
      <c r="B33" s="1222">
        <v>1</v>
      </c>
      <c r="C33" s="1223"/>
      <c r="D33" s="1224"/>
      <c r="E33" s="1224"/>
      <c r="F33" s="1224"/>
      <c r="G33" s="1224"/>
      <c r="H33" s="1225"/>
      <c r="I33" s="1226"/>
      <c r="J33" s="1227"/>
      <c r="K33" s="1227"/>
      <c r="L33" s="1227"/>
      <c r="M33" s="1227"/>
      <c r="N33" s="1228"/>
      <c r="O33" s="1226"/>
      <c r="P33" s="1227"/>
      <c r="Q33" s="1227"/>
      <c r="R33" s="1227"/>
      <c r="S33" s="1227"/>
      <c r="T33" s="1227"/>
      <c r="U33" s="1228"/>
      <c r="V33" s="61"/>
      <c r="W33" s="1223"/>
      <c r="X33" s="1224"/>
      <c r="Y33" s="1224"/>
      <c r="Z33" s="1224"/>
      <c r="AA33" s="1226"/>
      <c r="AB33" s="1227"/>
      <c r="AC33" s="1227"/>
      <c r="AD33" s="1228"/>
      <c r="AE33" s="1226"/>
      <c r="AF33" s="1227"/>
      <c r="AG33" s="1227"/>
      <c r="AH33" s="1227"/>
      <c r="AI33" s="1229"/>
      <c r="AJ33" s="1229"/>
      <c r="AK33" s="1229"/>
      <c r="AL33" s="1230"/>
      <c r="AM33" s="1229"/>
      <c r="AN33" s="1229"/>
      <c r="AO33" s="1229"/>
      <c r="AP33" s="1229"/>
      <c r="AQ33" s="1229"/>
      <c r="AR33" s="1230"/>
    </row>
    <row r="34" spans="2:44" ht="13" customHeight="1" x14ac:dyDescent="0.15">
      <c r="B34" s="1222">
        <v>2</v>
      </c>
      <c r="C34" s="1223"/>
      <c r="D34" s="1224"/>
      <c r="E34" s="1224"/>
      <c r="F34" s="1224"/>
      <c r="G34" s="1224"/>
      <c r="H34" s="1225"/>
      <c r="I34" s="1226"/>
      <c r="J34" s="1227"/>
      <c r="K34" s="1227"/>
      <c r="L34" s="1227"/>
      <c r="M34" s="1227"/>
      <c r="N34" s="1228"/>
      <c r="O34" s="1226"/>
      <c r="P34" s="1227"/>
      <c r="Q34" s="1227"/>
      <c r="R34" s="1227"/>
      <c r="S34" s="1227"/>
      <c r="T34" s="1227"/>
      <c r="U34" s="1228"/>
      <c r="V34" s="61"/>
      <c r="W34" s="1223"/>
      <c r="X34" s="1224"/>
      <c r="Y34" s="1224"/>
      <c r="Z34" s="1224"/>
      <c r="AA34" s="1226"/>
      <c r="AB34" s="1227"/>
      <c r="AC34" s="1227"/>
      <c r="AD34" s="1228"/>
      <c r="AE34" s="1226"/>
      <c r="AF34" s="1227"/>
      <c r="AG34" s="1227"/>
      <c r="AH34" s="1227"/>
      <c r="AI34" s="1229"/>
      <c r="AJ34" s="1229"/>
      <c r="AK34" s="1229"/>
      <c r="AL34" s="1230"/>
      <c r="AM34" s="1229"/>
      <c r="AN34" s="1229"/>
      <c r="AO34" s="1229"/>
      <c r="AP34" s="1229"/>
      <c r="AQ34" s="1229"/>
      <c r="AR34" s="1230"/>
    </row>
    <row r="35" spans="2:44" ht="13" customHeight="1" x14ac:dyDescent="0.15">
      <c r="B35" s="1222">
        <v>3</v>
      </c>
      <c r="C35" s="1223"/>
      <c r="D35" s="1224"/>
      <c r="E35" s="1224"/>
      <c r="F35" s="1224"/>
      <c r="G35" s="1224"/>
      <c r="H35" s="1225"/>
      <c r="I35" s="1226"/>
      <c r="J35" s="1227"/>
      <c r="K35" s="1227"/>
      <c r="L35" s="1227"/>
      <c r="M35" s="1227"/>
      <c r="N35" s="1228"/>
      <c r="O35" s="1226"/>
      <c r="P35" s="1227"/>
      <c r="Q35" s="1227"/>
      <c r="R35" s="1227"/>
      <c r="S35" s="1227"/>
      <c r="T35" s="1227"/>
      <c r="U35" s="1228"/>
      <c r="V35" s="61"/>
      <c r="W35" s="1223"/>
      <c r="X35" s="1224"/>
      <c r="Y35" s="1224"/>
      <c r="Z35" s="1224"/>
      <c r="AA35" s="1226"/>
      <c r="AB35" s="1227"/>
      <c r="AC35" s="1227"/>
      <c r="AD35" s="1228"/>
      <c r="AE35" s="1226"/>
      <c r="AF35" s="1227"/>
      <c r="AG35" s="1227"/>
      <c r="AH35" s="1227"/>
      <c r="AI35" s="1229"/>
      <c r="AJ35" s="1229"/>
      <c r="AK35" s="1229"/>
      <c r="AL35" s="1230"/>
      <c r="AM35" s="1229"/>
      <c r="AN35" s="1229"/>
      <c r="AO35" s="1229"/>
      <c r="AP35" s="1229"/>
      <c r="AQ35" s="1229"/>
      <c r="AR35" s="1230"/>
    </row>
    <row r="36" spans="2:44" ht="13" customHeight="1" x14ac:dyDescent="0.15">
      <c r="B36" s="1222">
        <v>4</v>
      </c>
      <c r="C36" s="1223"/>
      <c r="D36" s="1224"/>
      <c r="E36" s="1224"/>
      <c r="F36" s="1224"/>
      <c r="G36" s="1224"/>
      <c r="H36" s="1225"/>
      <c r="I36" s="1226"/>
      <c r="J36" s="1227"/>
      <c r="K36" s="1227"/>
      <c r="L36" s="1227"/>
      <c r="M36" s="1227"/>
      <c r="N36" s="1228"/>
      <c r="O36" s="1226"/>
      <c r="P36" s="1227"/>
      <c r="Q36" s="1227"/>
      <c r="R36" s="1227"/>
      <c r="S36" s="1227"/>
      <c r="T36" s="1227"/>
      <c r="U36" s="1228"/>
      <c r="V36" s="61"/>
      <c r="W36" s="1223"/>
      <c r="X36" s="1224"/>
      <c r="Y36" s="1224"/>
      <c r="Z36" s="1224"/>
      <c r="AA36" s="1226"/>
      <c r="AB36" s="1227"/>
      <c r="AC36" s="1227"/>
      <c r="AD36" s="1228"/>
      <c r="AE36" s="1226"/>
      <c r="AF36" s="1227"/>
      <c r="AG36" s="1227"/>
      <c r="AH36" s="1227"/>
      <c r="AI36" s="1229"/>
      <c r="AJ36" s="1229"/>
      <c r="AK36" s="1229"/>
      <c r="AL36" s="1230"/>
      <c r="AM36" s="1229"/>
      <c r="AN36" s="1229"/>
      <c r="AO36" s="1229"/>
      <c r="AP36" s="1229"/>
      <c r="AQ36" s="1229"/>
      <c r="AR36" s="1230"/>
    </row>
    <row r="37" spans="2:44" ht="13" customHeight="1" x14ac:dyDescent="0.15">
      <c r="B37" s="1222">
        <v>5</v>
      </c>
      <c r="C37" s="1223"/>
      <c r="D37" s="1224"/>
      <c r="E37" s="1224"/>
      <c r="F37" s="1224"/>
      <c r="G37" s="1224"/>
      <c r="H37" s="1225"/>
      <c r="I37" s="1226"/>
      <c r="J37" s="1227"/>
      <c r="K37" s="1227"/>
      <c r="L37" s="1227"/>
      <c r="M37" s="1227"/>
      <c r="N37" s="1228"/>
      <c r="O37" s="1226"/>
      <c r="P37" s="1227"/>
      <c r="Q37" s="1227"/>
      <c r="R37" s="1227"/>
      <c r="S37" s="1227"/>
      <c r="T37" s="1227"/>
      <c r="U37" s="1228"/>
      <c r="V37" s="61"/>
      <c r="W37" s="1223"/>
      <c r="X37" s="1224"/>
      <c r="Y37" s="1224"/>
      <c r="Z37" s="1224"/>
      <c r="AA37" s="1226"/>
      <c r="AB37" s="1227"/>
      <c r="AC37" s="1227"/>
      <c r="AD37" s="1228"/>
      <c r="AE37" s="1226"/>
      <c r="AF37" s="1227"/>
      <c r="AG37" s="1227"/>
      <c r="AH37" s="1227"/>
      <c r="AI37" s="1229"/>
      <c r="AJ37" s="1229"/>
      <c r="AK37" s="1229"/>
      <c r="AL37" s="1230"/>
      <c r="AM37" s="1229"/>
      <c r="AN37" s="1229"/>
      <c r="AO37" s="1229"/>
      <c r="AP37" s="1229"/>
      <c r="AQ37" s="1229"/>
      <c r="AR37" s="1230"/>
    </row>
    <row r="38" spans="2:44" ht="5" customHeight="1" x14ac:dyDescent="0.15">
      <c r="B38" s="1231"/>
      <c r="C38" s="1232"/>
      <c r="D38" s="1232"/>
      <c r="E38" s="1232"/>
      <c r="F38" s="1232"/>
      <c r="G38" s="1232"/>
      <c r="H38" s="1232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308"/>
      <c r="X38" s="308"/>
      <c r="Y38" s="308"/>
      <c r="Z38" s="308"/>
      <c r="AA38" s="308"/>
      <c r="AB38" s="308"/>
      <c r="AC38" s="308"/>
      <c r="AD38" s="308"/>
      <c r="AE38" s="308"/>
      <c r="AF38" s="61"/>
      <c r="AG38" s="61"/>
      <c r="AH38" s="61"/>
    </row>
  </sheetData>
  <mergeCells count="28">
    <mergeCell ref="B2:AR3"/>
    <mergeCell ref="B24:B32"/>
    <mergeCell ref="AM25:AR26"/>
    <mergeCell ref="AM24:AN24"/>
    <mergeCell ref="AM32:AR32"/>
    <mergeCell ref="AA24:AB24"/>
    <mergeCell ref="AE24:AG24"/>
    <mergeCell ref="C24:D24"/>
    <mergeCell ref="W32:Z32"/>
    <mergeCell ref="AA32:AD32"/>
    <mergeCell ref="C32:H32"/>
    <mergeCell ref="I32:N32"/>
    <mergeCell ref="O32:U32"/>
    <mergeCell ref="AE32:AL32"/>
    <mergeCell ref="C18:R18"/>
    <mergeCell ref="C17:D17"/>
    <mergeCell ref="C19:R19"/>
    <mergeCell ref="C20:R20"/>
    <mergeCell ref="U20:AH20"/>
    <mergeCell ref="AJ20:AR20"/>
    <mergeCell ref="C21:R21"/>
    <mergeCell ref="U21:AR21"/>
    <mergeCell ref="C25:U28"/>
    <mergeCell ref="W25:Z27"/>
    <mergeCell ref="AE25:AL27"/>
    <mergeCell ref="AA25:AD31"/>
    <mergeCell ref="C22:R22"/>
    <mergeCell ref="U22:AR22"/>
  </mergeCells>
  <phoneticPr fontId="48" type="noConversion"/>
  <pageMargins left="0.23622047244094491" right="0.23622047244094491" top="0.74803149606299213" bottom="0.74803149606299213" header="0.31496062992125984" footer="0.31496062992125984"/>
  <pageSetup orientation="landscape" r:id="rId1"/>
  <headerFooter alignWithMargins="0">
    <oddFooter>&amp;L&amp;9&amp;F&amp;C&amp;9Página &amp;P&amp;R&amp;9Versión 17.08.05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87FFA-5118-3C4F-B3FF-9EFBFF69056F}">
  <sheetPr published="0"/>
  <dimension ref="A1:L62"/>
  <sheetViews>
    <sheetView zoomScale="130" zoomScaleNormal="130" workbookViewId="0">
      <selection activeCell="D16" sqref="D16"/>
    </sheetView>
  </sheetViews>
  <sheetFormatPr baseColWidth="10" defaultColWidth="11" defaultRowHeight="16" x14ac:dyDescent="0.2"/>
  <cols>
    <col min="2" max="2" width="19.33203125" customWidth="1"/>
    <col min="5" max="5" width="13.1640625" bestFit="1" customWidth="1"/>
  </cols>
  <sheetData>
    <row r="1" spans="1:12" x14ac:dyDescent="0.2">
      <c r="A1" t="s">
        <v>2308</v>
      </c>
    </row>
    <row r="2" spans="1:12" s="1375" customFormat="1" x14ac:dyDescent="0.2">
      <c r="A2" s="1375" t="s">
        <v>2309</v>
      </c>
    </row>
    <row r="4" spans="1:12" ht="16" customHeight="1" x14ac:dyDescent="0.2">
      <c r="A4" s="2680" t="s">
        <v>2310</v>
      </c>
      <c r="B4" s="2680"/>
      <c r="C4" s="2680"/>
      <c r="D4" s="2680"/>
      <c r="E4" s="2680"/>
      <c r="F4" s="2680"/>
      <c r="G4" s="2680"/>
      <c r="H4" s="2680"/>
      <c r="I4" s="1366"/>
      <c r="J4" s="1366"/>
      <c r="K4" s="1366"/>
      <c r="L4" s="1366"/>
    </row>
    <row r="5" spans="1:12" x14ac:dyDescent="0.2">
      <c r="A5" s="2680"/>
      <c r="B5" s="2680"/>
      <c r="C5" s="2680"/>
      <c r="D5" s="2680"/>
      <c r="E5" s="2680"/>
      <c r="F5" s="2680"/>
      <c r="G5" s="2680"/>
      <c r="H5" s="2680"/>
      <c r="I5" s="1366"/>
      <c r="J5" s="1366"/>
      <c r="K5" s="1366"/>
      <c r="L5" s="1366"/>
    </row>
    <row r="6" spans="1:12" x14ac:dyDescent="0.2">
      <c r="A6" s="2680"/>
      <c r="B6" s="2680"/>
      <c r="C6" s="2680"/>
      <c r="D6" s="2680"/>
      <c r="E6" s="2680"/>
      <c r="F6" s="2680"/>
      <c r="G6" s="2680"/>
      <c r="H6" s="2680"/>
      <c r="I6" s="1366"/>
      <c r="J6" s="1366"/>
      <c r="K6" s="1366"/>
      <c r="L6" s="1366"/>
    </row>
    <row r="7" spans="1:12" x14ac:dyDescent="0.2">
      <c r="A7" s="2680"/>
      <c r="B7" s="2680"/>
      <c r="C7" s="2680"/>
      <c r="D7" s="2680"/>
      <c r="E7" s="2680"/>
      <c r="F7" s="2680"/>
      <c r="G7" s="2680"/>
      <c r="H7" s="2680"/>
    </row>
    <row r="8" spans="1:12" x14ac:dyDescent="0.2">
      <c r="A8" s="2680"/>
      <c r="B8" s="2680"/>
      <c r="C8" s="2680"/>
      <c r="D8" s="2680"/>
      <c r="E8" s="2680"/>
      <c r="F8" s="2680"/>
      <c r="G8" s="2680"/>
      <c r="H8" s="2680"/>
    </row>
    <row r="9" spans="1:12" ht="17" thickBot="1" x14ac:dyDescent="0.25"/>
    <row r="10" spans="1:12" x14ac:dyDescent="0.2">
      <c r="A10" s="2683" t="s">
        <v>2311</v>
      </c>
      <c r="B10" s="2681" t="s">
        <v>2312</v>
      </c>
      <c r="C10" s="1368" t="s">
        <v>2313</v>
      </c>
    </row>
    <row r="11" spans="1:12" x14ac:dyDescent="0.2">
      <c r="A11" s="2684"/>
      <c r="B11" s="2682"/>
      <c r="C11" s="1369" t="s">
        <v>202</v>
      </c>
      <c r="E11" t="s">
        <v>2314</v>
      </c>
    </row>
    <row r="12" spans="1:12" x14ac:dyDescent="0.2">
      <c r="A12" s="2684"/>
      <c r="B12" s="2682"/>
      <c r="C12" s="1369" t="s">
        <v>205</v>
      </c>
      <c r="E12" t="s">
        <v>2315</v>
      </c>
    </row>
    <row r="13" spans="1:12" x14ac:dyDescent="0.2">
      <c r="A13" s="1370" t="s">
        <v>2316</v>
      </c>
      <c r="B13" s="1367" t="s">
        <v>2317</v>
      </c>
      <c r="C13" s="1371"/>
    </row>
    <row r="14" spans="1:12" x14ac:dyDescent="0.2">
      <c r="A14" s="1370" t="s">
        <v>2318</v>
      </c>
      <c r="B14" s="1367" t="s">
        <v>2319</v>
      </c>
      <c r="C14" s="1371"/>
      <c r="E14" t="s">
        <v>2320</v>
      </c>
    </row>
    <row r="15" spans="1:12" x14ac:dyDescent="0.2">
      <c r="A15" s="1370" t="s">
        <v>2321</v>
      </c>
      <c r="B15" s="1367" t="s">
        <v>2322</v>
      </c>
      <c r="C15" s="1371"/>
    </row>
    <row r="16" spans="1:12" x14ac:dyDescent="0.2">
      <c r="A16" s="1370" t="s">
        <v>2323</v>
      </c>
      <c r="B16" s="1367" t="s">
        <v>2324</v>
      </c>
      <c r="C16" s="1371"/>
    </row>
    <row r="17" spans="1:3" x14ac:dyDescent="0.2">
      <c r="A17" s="1370" t="s">
        <v>2325</v>
      </c>
      <c r="B17" s="1367" t="s">
        <v>2326</v>
      </c>
      <c r="C17" s="1371"/>
    </row>
    <row r="18" spans="1:3" x14ac:dyDescent="0.2">
      <c r="A18" s="1370" t="s">
        <v>2327</v>
      </c>
      <c r="B18" s="1367" t="s">
        <v>2328</v>
      </c>
      <c r="C18" s="1371"/>
    </row>
    <row r="19" spans="1:3" x14ac:dyDescent="0.2">
      <c r="A19" s="1370" t="s">
        <v>2329</v>
      </c>
      <c r="B19" s="1367" t="s">
        <v>2330</v>
      </c>
      <c r="C19" s="1371"/>
    </row>
    <row r="20" spans="1:3" x14ac:dyDescent="0.2">
      <c r="A20" s="1370" t="s">
        <v>2331</v>
      </c>
      <c r="B20" s="1367" t="s">
        <v>2332</v>
      </c>
      <c r="C20" s="1371"/>
    </row>
    <row r="21" spans="1:3" x14ac:dyDescent="0.2">
      <c r="A21" s="1370" t="s">
        <v>2333</v>
      </c>
      <c r="B21" s="1367" t="s">
        <v>2334</v>
      </c>
      <c r="C21" s="1371"/>
    </row>
    <row r="22" spans="1:3" x14ac:dyDescent="0.2">
      <c r="A22" s="1370" t="s">
        <v>2335</v>
      </c>
      <c r="B22" s="1367" t="s">
        <v>2336</v>
      </c>
      <c r="C22" s="1371"/>
    </row>
    <row r="23" spans="1:3" x14ac:dyDescent="0.2">
      <c r="A23" s="1370" t="s">
        <v>2337</v>
      </c>
      <c r="B23" s="1367" t="s">
        <v>2338</v>
      </c>
      <c r="C23" s="1371"/>
    </row>
    <row r="24" spans="1:3" x14ac:dyDescent="0.2">
      <c r="A24" s="1370" t="s">
        <v>2339</v>
      </c>
      <c r="B24" s="1367" t="s">
        <v>2340</v>
      </c>
      <c r="C24" s="1371"/>
    </row>
    <row r="25" spans="1:3" x14ac:dyDescent="0.2">
      <c r="A25" s="1370" t="s">
        <v>2341</v>
      </c>
      <c r="B25" s="1367" t="s">
        <v>2342</v>
      </c>
      <c r="C25" s="1371"/>
    </row>
    <row r="26" spans="1:3" x14ac:dyDescent="0.2">
      <c r="A26" s="1370" t="s">
        <v>2343</v>
      </c>
      <c r="B26" s="1367" t="s">
        <v>2344</v>
      </c>
      <c r="C26" s="1371"/>
    </row>
    <row r="27" spans="1:3" x14ac:dyDescent="0.2">
      <c r="A27" s="1370" t="s">
        <v>2345</v>
      </c>
      <c r="B27" s="1367" t="s">
        <v>2346</v>
      </c>
      <c r="C27" s="1371"/>
    </row>
    <row r="28" spans="1:3" x14ac:dyDescent="0.2">
      <c r="A28" s="1370" t="s">
        <v>2347</v>
      </c>
      <c r="B28" s="1367" t="s">
        <v>2348</v>
      </c>
      <c r="C28" s="1371"/>
    </row>
    <row r="29" spans="1:3" x14ac:dyDescent="0.2">
      <c r="A29" s="1370" t="s">
        <v>2349</v>
      </c>
      <c r="B29" s="1367" t="s">
        <v>2350</v>
      </c>
      <c r="C29" s="1371"/>
    </row>
    <row r="30" spans="1:3" x14ac:dyDescent="0.2">
      <c r="A30" s="1370" t="s">
        <v>2351</v>
      </c>
      <c r="B30" s="1367" t="s">
        <v>2352</v>
      </c>
      <c r="C30" s="1371"/>
    </row>
    <row r="31" spans="1:3" x14ac:dyDescent="0.2">
      <c r="A31" s="1370" t="s">
        <v>2353</v>
      </c>
      <c r="B31" s="1367" t="s">
        <v>2354</v>
      </c>
      <c r="C31" s="1371"/>
    </row>
    <row r="32" spans="1:3" x14ac:dyDescent="0.2">
      <c r="A32" s="1370" t="s">
        <v>2355</v>
      </c>
      <c r="B32" s="1367" t="s">
        <v>2356</v>
      </c>
      <c r="C32" s="1371"/>
    </row>
    <row r="33" spans="1:3" x14ac:dyDescent="0.2">
      <c r="A33" s="1370" t="s">
        <v>2357</v>
      </c>
      <c r="B33" s="1367" t="s">
        <v>2358</v>
      </c>
      <c r="C33" s="1371"/>
    </row>
    <row r="34" spans="1:3" x14ac:dyDescent="0.2">
      <c r="A34" s="1370" t="s">
        <v>2359</v>
      </c>
      <c r="B34" s="1367" t="s">
        <v>2360</v>
      </c>
      <c r="C34" s="1371"/>
    </row>
    <row r="35" spans="1:3" x14ac:dyDescent="0.2">
      <c r="A35" s="1370" t="s">
        <v>2361</v>
      </c>
      <c r="B35" s="1367" t="s">
        <v>2362</v>
      </c>
      <c r="C35" s="1371"/>
    </row>
    <row r="36" spans="1:3" x14ac:dyDescent="0.2">
      <c r="A36" s="1370" t="s">
        <v>2363</v>
      </c>
      <c r="B36" s="1367" t="s">
        <v>2364</v>
      </c>
      <c r="C36" s="1371"/>
    </row>
    <row r="37" spans="1:3" x14ac:dyDescent="0.2">
      <c r="A37" s="1370" t="s">
        <v>2365</v>
      </c>
      <c r="B37" s="1367" t="s">
        <v>2366</v>
      </c>
      <c r="C37" s="1371"/>
    </row>
    <row r="38" spans="1:3" x14ac:dyDescent="0.2">
      <c r="A38" s="1370" t="s">
        <v>2367</v>
      </c>
      <c r="B38" s="1367" t="s">
        <v>2368</v>
      </c>
      <c r="C38" s="1371"/>
    </row>
    <row r="39" spans="1:3" x14ac:dyDescent="0.2">
      <c r="A39" s="1370" t="s">
        <v>2369</v>
      </c>
      <c r="B39" s="1367" t="s">
        <v>2370</v>
      </c>
      <c r="C39" s="1371"/>
    </row>
    <row r="40" spans="1:3" x14ac:dyDescent="0.2">
      <c r="A40" s="1370" t="s">
        <v>2371</v>
      </c>
      <c r="B40" s="1367" t="s">
        <v>2372</v>
      </c>
      <c r="C40" s="1371"/>
    </row>
    <row r="41" spans="1:3" x14ac:dyDescent="0.2">
      <c r="A41" s="1370" t="s">
        <v>2373</v>
      </c>
      <c r="B41" s="1367" t="s">
        <v>2374</v>
      </c>
      <c r="C41" s="1371"/>
    </row>
    <row r="42" spans="1:3" x14ac:dyDescent="0.2">
      <c r="A42" s="1370" t="s">
        <v>2375</v>
      </c>
      <c r="B42" s="1367" t="s">
        <v>2376</v>
      </c>
      <c r="C42" s="1371"/>
    </row>
    <row r="43" spans="1:3" x14ac:dyDescent="0.2">
      <c r="A43" s="1370" t="s">
        <v>2377</v>
      </c>
      <c r="B43" s="1367" t="s">
        <v>2378</v>
      </c>
      <c r="C43" s="1371"/>
    </row>
    <row r="44" spans="1:3" x14ac:dyDescent="0.2">
      <c r="A44" s="1370" t="s">
        <v>2379</v>
      </c>
      <c r="B44" s="1367" t="s">
        <v>2380</v>
      </c>
      <c r="C44" s="1371"/>
    </row>
    <row r="45" spans="1:3" x14ac:dyDescent="0.2">
      <c r="A45" s="1370" t="s">
        <v>2381</v>
      </c>
      <c r="B45" s="1367" t="s">
        <v>2382</v>
      </c>
      <c r="C45" s="1371"/>
    </row>
    <row r="46" spans="1:3" x14ac:dyDescent="0.2">
      <c r="A46" s="1370" t="s">
        <v>2383</v>
      </c>
      <c r="B46" s="1367" t="s">
        <v>2384</v>
      </c>
      <c r="C46" s="1371"/>
    </row>
    <row r="47" spans="1:3" x14ac:dyDescent="0.2">
      <c r="A47" s="1370" t="s">
        <v>2385</v>
      </c>
      <c r="B47" s="1367" t="s">
        <v>2386</v>
      </c>
      <c r="C47" s="1371"/>
    </row>
    <row r="48" spans="1:3" x14ac:dyDescent="0.2">
      <c r="A48" s="1370" t="s">
        <v>2387</v>
      </c>
      <c r="B48" s="1367" t="s">
        <v>2388</v>
      </c>
      <c r="C48" s="1371"/>
    </row>
    <row r="49" spans="1:3" x14ac:dyDescent="0.2">
      <c r="A49" s="1370" t="s">
        <v>2389</v>
      </c>
      <c r="B49" s="1367" t="s">
        <v>2390</v>
      </c>
      <c r="C49" s="1371"/>
    </row>
    <row r="50" spans="1:3" x14ac:dyDescent="0.2">
      <c r="A50" s="1370" t="s">
        <v>2391</v>
      </c>
      <c r="B50" s="1367" t="s">
        <v>2392</v>
      </c>
      <c r="C50" s="1371"/>
    </row>
    <row r="51" spans="1:3" x14ac:dyDescent="0.2">
      <c r="A51" s="1370" t="s">
        <v>2393</v>
      </c>
      <c r="B51" s="1367" t="s">
        <v>2394</v>
      </c>
      <c r="C51" s="1371"/>
    </row>
    <row r="52" spans="1:3" x14ac:dyDescent="0.2">
      <c r="A52" s="1370" t="s">
        <v>2395</v>
      </c>
      <c r="B52" s="1367" t="s">
        <v>2396</v>
      </c>
      <c r="C52" s="1371"/>
    </row>
    <row r="53" spans="1:3" x14ac:dyDescent="0.2">
      <c r="A53" s="1370" t="s">
        <v>2397</v>
      </c>
      <c r="B53" s="1367" t="s">
        <v>2398</v>
      </c>
      <c r="C53" s="1371"/>
    </row>
    <row r="54" spans="1:3" x14ac:dyDescent="0.2">
      <c r="A54" s="1370" t="s">
        <v>2399</v>
      </c>
      <c r="B54" s="1367" t="s">
        <v>2400</v>
      </c>
      <c r="C54" s="1371"/>
    </row>
    <row r="55" spans="1:3" x14ac:dyDescent="0.2">
      <c r="A55" s="1370" t="s">
        <v>2401</v>
      </c>
      <c r="B55" s="1367" t="s">
        <v>2402</v>
      </c>
      <c r="C55" s="1371"/>
    </row>
    <row r="56" spans="1:3" x14ac:dyDescent="0.2">
      <c r="A56" s="1370" t="s">
        <v>2403</v>
      </c>
      <c r="B56" s="1367" t="s">
        <v>2404</v>
      </c>
      <c r="C56" s="1371"/>
    </row>
    <row r="57" spans="1:3" x14ac:dyDescent="0.2">
      <c r="A57" s="1370" t="s">
        <v>2405</v>
      </c>
      <c r="B57" s="1367" t="s">
        <v>2406</v>
      </c>
      <c r="C57" s="1371"/>
    </row>
    <row r="58" spans="1:3" x14ac:dyDescent="0.2">
      <c r="A58" s="1370" t="s">
        <v>2407</v>
      </c>
      <c r="B58" s="1367" t="s">
        <v>2408</v>
      </c>
      <c r="C58" s="1371"/>
    </row>
    <row r="59" spans="1:3" x14ac:dyDescent="0.2">
      <c r="A59" s="1370" t="s">
        <v>2409</v>
      </c>
      <c r="B59" s="1367" t="s">
        <v>2410</v>
      </c>
      <c r="C59" s="1371"/>
    </row>
    <row r="60" spans="1:3" x14ac:dyDescent="0.2">
      <c r="A60" s="1370" t="s">
        <v>2411</v>
      </c>
      <c r="B60" s="1367" t="s">
        <v>2412</v>
      </c>
      <c r="C60" s="1371"/>
    </row>
    <row r="61" spans="1:3" x14ac:dyDescent="0.2">
      <c r="A61" s="1370" t="s">
        <v>2413</v>
      </c>
      <c r="B61" s="1367" t="s">
        <v>2414</v>
      </c>
      <c r="C61" s="1371"/>
    </row>
    <row r="62" spans="1:3" ht="17" thickBot="1" x14ac:dyDescent="0.25">
      <c r="A62" s="1372" t="s">
        <v>2415</v>
      </c>
      <c r="B62" s="1373" t="s">
        <v>2416</v>
      </c>
      <c r="C62" s="1374"/>
    </row>
  </sheetData>
  <mergeCells count="3">
    <mergeCell ref="A4:H8"/>
    <mergeCell ref="B10:B12"/>
    <mergeCell ref="A10:A12"/>
  </mergeCells>
  <pageMargins left="0.25" right="0.25" top="0.75" bottom="0.75" header="0.3" footer="0.3"/>
  <pageSetup orientation="portrait" horizontalDpi="0" verticalDpi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0" tint="-0.14999847407452621"/>
    <pageSetUpPr fitToPage="1"/>
  </sheetPr>
  <dimension ref="A1:AR77"/>
  <sheetViews>
    <sheetView showGridLines="0" topLeftCell="Q1" zoomScale="162" zoomScaleNormal="125" zoomScaleSheetLayoutView="100" zoomScalePageLayoutView="125" workbookViewId="0">
      <selection activeCell="K51" sqref="K51"/>
    </sheetView>
  </sheetViews>
  <sheetFormatPr baseColWidth="10" defaultColWidth="3.6640625" defaultRowHeight="12" x14ac:dyDescent="0.15"/>
  <cols>
    <col min="1" max="1" width="0.83203125" style="1250" customWidth="1"/>
    <col min="2" max="2" width="6.83203125" style="1250" customWidth="1"/>
    <col min="3" max="3" width="3.6640625" style="1286" customWidth="1"/>
    <col min="4" max="17" width="3.6640625" style="1250" customWidth="1"/>
    <col min="18" max="18" width="3.6640625" style="1250"/>
    <col min="19" max="19" width="7.5" style="1250" customWidth="1"/>
    <col min="20" max="20" width="3.6640625" style="1286"/>
    <col min="21" max="21" width="3.6640625" style="1274"/>
    <col min="22" max="25" width="3.6640625" style="1250"/>
    <col min="26" max="27" width="5.6640625" style="1250" customWidth="1"/>
    <col min="28" max="32" width="3.6640625" style="1250"/>
    <col min="33" max="33" width="5.1640625" style="1250" customWidth="1"/>
    <col min="34" max="34" width="1" style="1250" customWidth="1"/>
    <col min="35" max="16384" width="3.6640625" style="1250"/>
  </cols>
  <sheetData>
    <row r="1" spans="1:33" ht="18" customHeight="1" x14ac:dyDescent="0.15">
      <c r="A1" s="66"/>
      <c r="B1" s="65" t="s">
        <v>2417</v>
      </c>
      <c r="C1" s="1282"/>
      <c r="D1" s="66"/>
      <c r="F1" s="65"/>
      <c r="G1" s="65"/>
      <c r="H1" s="65"/>
      <c r="I1" s="66"/>
      <c r="J1" s="66"/>
      <c r="K1" s="1379"/>
      <c r="L1" s="1379"/>
      <c r="M1" s="1379"/>
      <c r="N1" s="1379"/>
      <c r="O1" s="1379"/>
      <c r="P1" s="66"/>
      <c r="S1" s="1243"/>
      <c r="T1" s="1295"/>
      <c r="U1" s="1243"/>
      <c r="V1" s="1243"/>
      <c r="W1" s="1243"/>
      <c r="X1" s="1243"/>
      <c r="Y1" s="1243"/>
      <c r="Z1" s="1243"/>
      <c r="AA1" s="1243"/>
      <c r="AB1" s="1243"/>
      <c r="AC1" s="1243"/>
      <c r="AD1" s="1243"/>
      <c r="AE1" s="1243"/>
      <c r="AF1" s="1243"/>
      <c r="AG1" s="1243"/>
    </row>
    <row r="2" spans="1:33" s="1256" customFormat="1" ht="12" customHeight="1" x14ac:dyDescent="0.15">
      <c r="A2" s="1244"/>
      <c r="B2" s="2685" t="s">
        <v>2418</v>
      </c>
      <c r="C2" s="2686"/>
      <c r="D2" s="2686"/>
      <c r="E2" s="2686"/>
      <c r="F2" s="2686"/>
      <c r="G2" s="2686"/>
      <c r="H2" s="2686"/>
      <c r="I2" s="2686"/>
      <c r="J2" s="2686"/>
      <c r="K2" s="2686"/>
      <c r="L2" s="2686"/>
      <c r="M2" s="2686"/>
      <c r="N2" s="2686"/>
      <c r="O2" s="2686"/>
      <c r="P2" s="2686"/>
      <c r="Q2" s="2687"/>
      <c r="S2" s="1245">
        <f>B43-0.01</f>
        <v>-15.089999999999998</v>
      </c>
      <c r="T2" s="2688" t="s">
        <v>2419</v>
      </c>
      <c r="U2" s="2688"/>
      <c r="V2" s="2688"/>
      <c r="W2" s="2688"/>
      <c r="X2" s="2688"/>
      <c r="Y2" s="2688"/>
      <c r="Z2" s="2688"/>
      <c r="AA2" s="2688"/>
      <c r="AB2" s="2688"/>
      <c r="AC2" s="2688"/>
      <c r="AD2" s="310"/>
      <c r="AE2" s="310"/>
      <c r="AF2" s="310"/>
      <c r="AG2" s="311"/>
    </row>
    <row r="3" spans="1:33" ht="12" customHeight="1" x14ac:dyDescent="0.15">
      <c r="A3" s="1246"/>
      <c r="B3" s="1245">
        <v>-15.01</v>
      </c>
      <c r="C3" s="1283" t="s">
        <v>2420</v>
      </c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1"/>
      <c r="R3" s="1257"/>
      <c r="S3" s="62"/>
      <c r="T3" s="2689"/>
      <c r="U3" s="2689"/>
      <c r="V3" s="2689"/>
      <c r="W3" s="2689"/>
      <c r="X3" s="2689"/>
      <c r="Y3" s="2689"/>
      <c r="Z3" s="2689"/>
      <c r="AA3" s="2689"/>
      <c r="AB3" s="2689"/>
      <c r="AC3" s="2689"/>
      <c r="AE3" s="2690"/>
      <c r="AF3" s="2690"/>
      <c r="AG3" s="63"/>
    </row>
    <row r="4" spans="1:33" ht="12" customHeight="1" x14ac:dyDescent="0.15">
      <c r="A4" s="1246"/>
      <c r="B4" s="62"/>
      <c r="C4" s="1284">
        <v>1</v>
      </c>
      <c r="D4" s="1248" t="s">
        <v>81</v>
      </c>
      <c r="E4" s="53"/>
      <c r="F4" s="53"/>
      <c r="G4" s="53"/>
      <c r="H4" s="53"/>
      <c r="I4" s="53"/>
      <c r="J4" s="1258"/>
      <c r="O4" s="2691"/>
      <c r="P4" s="2691"/>
      <c r="Q4" s="63"/>
      <c r="S4" s="62"/>
      <c r="T4" s="1284">
        <v>1</v>
      </c>
      <c r="U4" s="1248" t="s">
        <v>81</v>
      </c>
      <c r="V4" s="61"/>
      <c r="Y4" s="61"/>
      <c r="AG4" s="63"/>
    </row>
    <row r="5" spans="1:33" ht="12" customHeight="1" x14ac:dyDescent="0.15">
      <c r="A5" s="1246"/>
      <c r="B5" s="62"/>
      <c r="C5" s="1284">
        <v>2</v>
      </c>
      <c r="D5" s="1248" t="s">
        <v>83</v>
      </c>
      <c r="E5" s="53"/>
      <c r="F5" s="53"/>
      <c r="G5" s="53"/>
      <c r="H5" s="53"/>
      <c r="I5" s="53"/>
      <c r="J5" s="1258"/>
      <c r="O5" s="2692"/>
      <c r="P5" s="2693"/>
      <c r="Q5" s="63"/>
      <c r="S5" s="62"/>
      <c r="T5" s="1284">
        <v>2</v>
      </c>
      <c r="U5" s="1248" t="s">
        <v>83</v>
      </c>
      <c r="V5" s="61"/>
      <c r="W5" s="61"/>
      <c r="X5" s="61"/>
      <c r="Y5" s="61"/>
      <c r="AE5" s="2692"/>
      <c r="AF5" s="2693"/>
      <c r="AG5" s="63"/>
    </row>
    <row r="6" spans="1:33" ht="12" customHeight="1" x14ac:dyDescent="0.15">
      <c r="A6" s="1246"/>
      <c r="B6" s="62"/>
      <c r="C6" s="1284">
        <v>3</v>
      </c>
      <c r="D6" s="2696" t="s">
        <v>2421</v>
      </c>
      <c r="E6" s="2696"/>
      <c r="F6" s="2696"/>
      <c r="G6" s="2696"/>
      <c r="H6" s="2696"/>
      <c r="I6" s="2696"/>
      <c r="J6" s="2696"/>
      <c r="O6" s="2694"/>
      <c r="P6" s="2695"/>
      <c r="Q6" s="63"/>
      <c r="S6" s="62"/>
      <c r="T6" s="1284">
        <v>3</v>
      </c>
      <c r="U6" s="1248" t="s">
        <v>2422</v>
      </c>
      <c r="V6" s="61"/>
      <c r="W6" s="61"/>
      <c r="X6" s="61"/>
      <c r="Y6" s="61"/>
      <c r="AE6" s="2694"/>
      <c r="AF6" s="2695"/>
      <c r="AG6" s="63"/>
    </row>
    <row r="7" spans="1:33" ht="12" customHeight="1" x14ac:dyDescent="0.15">
      <c r="A7" s="1246"/>
      <c r="B7" s="602"/>
      <c r="C7" s="1285"/>
      <c r="D7" s="1259"/>
      <c r="E7" s="1259"/>
      <c r="F7" s="1259"/>
      <c r="G7" s="1259"/>
      <c r="H7" s="1259"/>
      <c r="I7" s="1259"/>
      <c r="J7" s="1259"/>
      <c r="K7" s="603"/>
      <c r="L7" s="603"/>
      <c r="M7" s="603"/>
      <c r="N7" s="603"/>
      <c r="O7" s="603"/>
      <c r="P7" s="603"/>
      <c r="Q7" s="604"/>
      <c r="S7" s="602"/>
      <c r="T7" s="1289"/>
      <c r="U7" s="2697"/>
      <c r="V7" s="2697"/>
      <c r="W7" s="2697"/>
      <c r="X7" s="2697"/>
      <c r="Y7" s="2697"/>
      <c r="Z7" s="2697"/>
      <c r="AA7" s="2697"/>
      <c r="AB7" s="603"/>
      <c r="AC7" s="603"/>
      <c r="AD7" s="603"/>
      <c r="AE7" s="1082"/>
      <c r="AF7" s="1082"/>
      <c r="AG7" s="604"/>
    </row>
    <row r="8" spans="1:33" ht="12" customHeight="1" x14ac:dyDescent="0.15">
      <c r="A8" s="35"/>
      <c r="B8" s="1249">
        <f>B3-0.01</f>
        <v>-15.02</v>
      </c>
      <c r="C8" s="1286" t="s">
        <v>2423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3"/>
      <c r="S8" s="1249">
        <f>S2-0.01</f>
        <v>-15.099999999999998</v>
      </c>
      <c r="T8" s="2689" t="s">
        <v>2424</v>
      </c>
      <c r="U8" s="2689"/>
      <c r="V8" s="2689"/>
      <c r="W8" s="2689"/>
      <c r="X8" s="2689"/>
      <c r="Y8" s="2689"/>
      <c r="Z8" s="2689"/>
      <c r="AA8" s="2689"/>
      <c r="AB8" s="2689"/>
      <c r="AC8" s="2689"/>
      <c r="AD8" s="61"/>
      <c r="AE8" s="61"/>
      <c r="AF8" s="61"/>
      <c r="AG8" s="63"/>
    </row>
    <row r="9" spans="1:33" ht="12" customHeight="1" x14ac:dyDescent="0.15">
      <c r="A9" s="35"/>
      <c r="B9" s="62"/>
      <c r="E9" s="61"/>
      <c r="F9" s="61"/>
      <c r="G9" s="61"/>
      <c r="H9" s="61"/>
      <c r="I9" s="61"/>
      <c r="O9" s="2691"/>
      <c r="P9" s="2691"/>
      <c r="Q9" s="63"/>
      <c r="S9" s="62"/>
      <c r="T9" s="2689"/>
      <c r="U9" s="2689"/>
      <c r="V9" s="2689"/>
      <c r="W9" s="2689"/>
      <c r="X9" s="2689"/>
      <c r="Y9" s="2689"/>
      <c r="Z9" s="2689"/>
      <c r="AA9" s="2689"/>
      <c r="AB9" s="2689"/>
      <c r="AC9" s="2689"/>
      <c r="AE9" s="2691"/>
      <c r="AF9" s="2691"/>
      <c r="AG9" s="63"/>
    </row>
    <row r="10" spans="1:33" ht="12" customHeight="1" x14ac:dyDescent="0.15">
      <c r="B10" s="62"/>
      <c r="C10" s="1284">
        <v>1</v>
      </c>
      <c r="D10" s="1248" t="s">
        <v>81</v>
      </c>
      <c r="E10" s="61"/>
      <c r="F10" s="61"/>
      <c r="G10" s="61"/>
      <c r="H10" s="61"/>
      <c r="I10" s="61"/>
      <c r="O10" s="2692"/>
      <c r="P10" s="2693"/>
      <c r="Q10" s="63"/>
      <c r="S10" s="62"/>
      <c r="T10" s="1284">
        <v>1</v>
      </c>
      <c r="U10" s="1248" t="s">
        <v>81</v>
      </c>
      <c r="V10" s="61"/>
      <c r="AE10" s="2692"/>
      <c r="AF10" s="2693"/>
      <c r="AG10" s="63"/>
    </row>
    <row r="11" spans="1:33" ht="12" customHeight="1" x14ac:dyDescent="0.15">
      <c r="A11" s="35"/>
      <c r="B11" s="62"/>
      <c r="C11" s="1284">
        <v>2</v>
      </c>
      <c r="D11" s="1248" t="s">
        <v>83</v>
      </c>
      <c r="E11" s="61"/>
      <c r="F11" s="61"/>
      <c r="G11" s="61"/>
      <c r="H11" s="61"/>
      <c r="I11" s="61"/>
      <c r="O11" s="2694"/>
      <c r="P11" s="2695"/>
      <c r="Q11" s="63"/>
      <c r="S11" s="62"/>
      <c r="T11" s="1284">
        <v>2</v>
      </c>
      <c r="U11" s="1248" t="s">
        <v>83</v>
      </c>
      <c r="V11" s="61"/>
      <c r="W11" s="61"/>
      <c r="X11" s="61"/>
      <c r="Y11" s="61"/>
      <c r="AE11" s="2694"/>
      <c r="AF11" s="2695"/>
      <c r="AG11" s="63"/>
    </row>
    <row r="12" spans="1:33" ht="12" customHeight="1" x14ac:dyDescent="0.15">
      <c r="A12" s="35"/>
      <c r="B12" s="602"/>
      <c r="C12" s="1287"/>
      <c r="D12" s="603"/>
      <c r="E12" s="603"/>
      <c r="F12" s="603"/>
      <c r="G12" s="603"/>
      <c r="H12" s="603"/>
      <c r="I12" s="603"/>
      <c r="J12" s="603"/>
      <c r="K12" s="603"/>
      <c r="L12" s="603"/>
      <c r="M12" s="603"/>
      <c r="N12" s="603"/>
      <c r="O12" s="603"/>
      <c r="P12" s="603"/>
      <c r="Q12" s="604"/>
      <c r="S12" s="62"/>
      <c r="T12" s="1284">
        <v>3</v>
      </c>
      <c r="U12" s="1248" t="s">
        <v>2422</v>
      </c>
      <c r="V12" s="61"/>
      <c r="W12" s="61"/>
      <c r="X12" s="61"/>
      <c r="Y12" s="61"/>
      <c r="AE12" s="310"/>
      <c r="AF12" s="310"/>
      <c r="AG12" s="63"/>
    </row>
    <row r="13" spans="1:33" ht="12" customHeight="1" x14ac:dyDescent="0.15">
      <c r="A13" s="35"/>
      <c r="B13" s="1245">
        <f>B8-0.01</f>
        <v>-15.03</v>
      </c>
      <c r="C13" s="1286" t="s">
        <v>2425</v>
      </c>
      <c r="D13" s="310"/>
      <c r="E13" s="310"/>
      <c r="F13" s="310"/>
      <c r="G13" s="310"/>
      <c r="H13" s="310"/>
      <c r="I13" s="310"/>
      <c r="J13" s="310"/>
      <c r="K13" s="310"/>
      <c r="L13" s="310"/>
      <c r="M13" s="310"/>
      <c r="N13" s="310"/>
      <c r="O13" s="310"/>
      <c r="P13" s="310"/>
      <c r="Q13" s="311"/>
      <c r="S13" s="602"/>
      <c r="T13" s="186"/>
      <c r="U13" s="44"/>
      <c r="V13" s="61"/>
      <c r="X13" s="603"/>
      <c r="Y13" s="603"/>
      <c r="Z13" s="603"/>
      <c r="AA13" s="603"/>
      <c r="AB13" s="603"/>
      <c r="AC13" s="603"/>
      <c r="AD13" s="603"/>
      <c r="AE13" s="1082"/>
      <c r="AF13" s="1082"/>
      <c r="AG13" s="604"/>
    </row>
    <row r="14" spans="1:33" ht="12" customHeight="1" x14ac:dyDescent="0.15">
      <c r="B14" s="62"/>
      <c r="E14" s="61"/>
      <c r="F14" s="61"/>
      <c r="G14" s="61"/>
      <c r="H14" s="61"/>
      <c r="I14" s="61"/>
      <c r="O14" s="2691"/>
      <c r="P14" s="2691"/>
      <c r="Q14" s="63"/>
      <c r="S14" s="1245">
        <f>S8-0.01</f>
        <v>-15.109999999999998</v>
      </c>
      <c r="T14" s="1283" t="s">
        <v>2426</v>
      </c>
      <c r="U14" s="1260"/>
      <c r="V14" s="1260"/>
      <c r="W14" s="1260"/>
      <c r="X14" s="1260"/>
      <c r="Y14" s="1260"/>
      <c r="Z14" s="1260"/>
      <c r="AA14" s="1260"/>
      <c r="AB14" s="1260"/>
      <c r="AC14" s="1260"/>
      <c r="AD14" s="310"/>
      <c r="AE14" s="310"/>
      <c r="AF14" s="310"/>
      <c r="AG14" s="311"/>
    </row>
    <row r="15" spans="1:33" ht="12" customHeight="1" x14ac:dyDescent="0.15">
      <c r="A15" s="35"/>
      <c r="B15" s="62"/>
      <c r="C15" s="1284">
        <v>1</v>
      </c>
      <c r="D15" s="44" t="s">
        <v>81</v>
      </c>
      <c r="E15" s="61"/>
      <c r="F15" s="61"/>
      <c r="G15" s="61"/>
      <c r="H15" s="61"/>
      <c r="I15" s="61"/>
      <c r="O15" s="2692"/>
      <c r="P15" s="2693"/>
      <c r="Q15" s="63"/>
      <c r="S15" s="62"/>
      <c r="T15" s="1296"/>
      <c r="U15" s="1261"/>
      <c r="V15" s="1261"/>
      <c r="W15" s="1261"/>
      <c r="X15" s="1261"/>
      <c r="Y15" s="1261"/>
      <c r="Z15" s="1261"/>
      <c r="AA15" s="1261"/>
      <c r="AB15" s="1261"/>
      <c r="AC15" s="1261"/>
      <c r="AE15" s="1262"/>
      <c r="AF15" s="1263"/>
      <c r="AG15" s="63"/>
    </row>
    <row r="16" spans="1:33" ht="12" customHeight="1" x14ac:dyDescent="0.15">
      <c r="A16" s="35"/>
      <c r="B16" s="62"/>
      <c r="C16" s="1284">
        <v>2</v>
      </c>
      <c r="D16" s="44" t="s">
        <v>83</v>
      </c>
      <c r="E16" s="61"/>
      <c r="F16" s="61"/>
      <c r="G16" s="61"/>
      <c r="H16" s="61"/>
      <c r="I16" s="61"/>
      <c r="O16" s="2694"/>
      <c r="P16" s="2695"/>
      <c r="Q16" s="63"/>
      <c r="S16" s="62"/>
      <c r="T16" s="1284">
        <v>1</v>
      </c>
      <c r="U16" s="1248" t="s">
        <v>81</v>
      </c>
      <c r="V16" s="61"/>
      <c r="AE16" s="2692"/>
      <c r="AF16" s="2693"/>
      <c r="AG16" s="63"/>
    </row>
    <row r="17" spans="1:44" ht="12" customHeight="1" x14ac:dyDescent="0.15">
      <c r="A17" s="35"/>
      <c r="B17" s="62"/>
      <c r="C17" s="1284">
        <v>3</v>
      </c>
      <c r="D17" s="44" t="s">
        <v>2427</v>
      </c>
      <c r="E17" s="61"/>
      <c r="F17" s="61"/>
      <c r="G17" s="61"/>
      <c r="H17" s="61"/>
      <c r="I17" s="61"/>
      <c r="O17" s="61"/>
      <c r="P17" s="61"/>
      <c r="Q17" s="63"/>
      <c r="S17" s="62"/>
      <c r="T17" s="1284">
        <v>2</v>
      </c>
      <c r="U17" s="1248" t="s">
        <v>83</v>
      </c>
      <c r="V17" s="61"/>
      <c r="W17" s="61"/>
      <c r="X17" s="61"/>
      <c r="Y17" s="61"/>
      <c r="AE17" s="2694"/>
      <c r="AF17" s="2695"/>
      <c r="AG17" s="63"/>
    </row>
    <row r="18" spans="1:44" ht="12" customHeight="1" x14ac:dyDescent="0.15">
      <c r="B18" s="62"/>
      <c r="C18" s="1284">
        <v>4</v>
      </c>
      <c r="D18" s="44" t="s">
        <v>2421</v>
      </c>
      <c r="E18" s="61"/>
      <c r="F18" s="61"/>
      <c r="G18" s="61"/>
      <c r="H18" s="61"/>
      <c r="I18" s="61"/>
      <c r="O18" s="61"/>
      <c r="P18" s="61"/>
      <c r="Q18" s="63"/>
      <c r="S18" s="62"/>
      <c r="T18" s="1297">
        <v>3</v>
      </c>
      <c r="U18" s="44" t="s">
        <v>2422</v>
      </c>
      <c r="V18" s="61"/>
      <c r="X18" s="61"/>
      <c r="Y18" s="61"/>
      <c r="AE18" s="61"/>
      <c r="AF18" s="61"/>
      <c r="AG18" s="63"/>
    </row>
    <row r="19" spans="1:44" ht="12" customHeight="1" x14ac:dyDescent="0.15">
      <c r="A19" s="35"/>
      <c r="B19" s="602"/>
      <c r="C19" s="1287"/>
      <c r="D19" s="603"/>
      <c r="E19" s="603"/>
      <c r="F19" s="603"/>
      <c r="G19" s="603"/>
      <c r="H19" s="603"/>
      <c r="I19" s="603"/>
      <c r="J19" s="603"/>
      <c r="K19" s="603"/>
      <c r="L19" s="603"/>
      <c r="M19" s="603"/>
      <c r="N19" s="603"/>
      <c r="O19" s="603"/>
      <c r="P19" s="603"/>
      <c r="Q19" s="604"/>
      <c r="S19" s="602"/>
      <c r="T19" s="1287"/>
      <c r="U19" s="1079"/>
      <c r="V19" s="603"/>
      <c r="W19" s="603"/>
      <c r="X19" s="603"/>
      <c r="Y19" s="603"/>
      <c r="Z19" s="603"/>
      <c r="AA19" s="603"/>
      <c r="AB19" s="603"/>
      <c r="AC19" s="603"/>
      <c r="AD19" s="603"/>
      <c r="AE19" s="1082"/>
      <c r="AF19" s="1082"/>
      <c r="AG19" s="604"/>
    </row>
    <row r="20" spans="1:44" ht="12" customHeight="1" x14ac:dyDescent="0.15">
      <c r="A20" s="35"/>
      <c r="B20" s="1245">
        <f>B13-0.01</f>
        <v>-15.04</v>
      </c>
      <c r="C20" s="1286" t="s">
        <v>2428</v>
      </c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1"/>
      <c r="S20" s="1245">
        <f>S14-0.01</f>
        <v>-15.119999999999997</v>
      </c>
      <c r="T20" s="1283" t="s">
        <v>2429</v>
      </c>
      <c r="U20" s="1260"/>
      <c r="V20" s="1260"/>
      <c r="W20" s="1260"/>
      <c r="X20" s="1260"/>
      <c r="Y20" s="1260"/>
      <c r="Z20" s="1260"/>
      <c r="AA20" s="1260"/>
      <c r="AB20" s="1260"/>
      <c r="AC20" s="1260"/>
      <c r="AD20" s="310"/>
      <c r="AE20" s="310"/>
      <c r="AF20" s="310"/>
      <c r="AG20" s="311"/>
    </row>
    <row r="21" spans="1:44" ht="12" customHeight="1" x14ac:dyDescent="0.15">
      <c r="A21" s="35"/>
      <c r="B21" s="62"/>
      <c r="E21" s="61"/>
      <c r="F21" s="61"/>
      <c r="G21" s="61"/>
      <c r="H21" s="61"/>
      <c r="I21" s="61"/>
      <c r="O21" s="2691"/>
      <c r="P21" s="2691"/>
      <c r="Q21" s="63"/>
      <c r="S21" s="62"/>
      <c r="T21" s="1296"/>
      <c r="U21" s="1261"/>
      <c r="V21" s="1261"/>
      <c r="W21" s="1261"/>
      <c r="X21" s="1261"/>
      <c r="Y21" s="1261"/>
      <c r="Z21" s="1261"/>
      <c r="AA21" s="1261"/>
      <c r="AB21" s="1261"/>
      <c r="AC21" s="1261"/>
      <c r="AE21" s="1262"/>
      <c r="AF21" s="1263"/>
      <c r="AG21" s="63"/>
    </row>
    <row r="22" spans="1:44" ht="12" customHeight="1" x14ac:dyDescent="0.15">
      <c r="B22" s="62"/>
      <c r="C22" s="1284">
        <v>1</v>
      </c>
      <c r="D22" s="44" t="s">
        <v>2430</v>
      </c>
      <c r="E22" s="61"/>
      <c r="F22" s="61"/>
      <c r="G22" s="61"/>
      <c r="H22" s="61"/>
      <c r="I22" s="61"/>
      <c r="O22" s="2692"/>
      <c r="P22" s="2693"/>
      <c r="Q22" s="63"/>
      <c r="S22" s="62"/>
      <c r="T22" s="1284">
        <v>1</v>
      </c>
      <c r="U22" s="1248" t="s">
        <v>81</v>
      </c>
      <c r="V22" s="61"/>
      <c r="AE22" s="2692"/>
      <c r="AF22" s="2693"/>
      <c r="AG22" s="63"/>
    </row>
    <row r="23" spans="1:44" ht="12" customHeight="1" x14ac:dyDescent="0.15">
      <c r="B23" s="62"/>
      <c r="C23" s="1284">
        <v>2</v>
      </c>
      <c r="D23" s="44" t="s">
        <v>2431</v>
      </c>
      <c r="E23" s="61"/>
      <c r="F23" s="61"/>
      <c r="G23" s="61"/>
      <c r="H23" s="61"/>
      <c r="I23" s="61"/>
      <c r="O23" s="2694"/>
      <c r="P23" s="2695"/>
      <c r="Q23" s="63"/>
      <c r="S23" s="62"/>
      <c r="T23" s="1284">
        <v>2</v>
      </c>
      <c r="U23" s="1248" t="s">
        <v>83</v>
      </c>
      <c r="V23" s="61"/>
      <c r="W23" s="61"/>
      <c r="X23" s="61"/>
      <c r="Y23" s="61"/>
      <c r="AE23" s="2694"/>
      <c r="AF23" s="2695"/>
      <c r="AG23" s="63"/>
    </row>
    <row r="24" spans="1:44" ht="12" customHeight="1" x14ac:dyDescent="0.15">
      <c r="B24" s="62"/>
      <c r="C24" s="1284">
        <v>3</v>
      </c>
      <c r="D24" s="44" t="s">
        <v>2432</v>
      </c>
      <c r="E24" s="61"/>
      <c r="F24" s="61"/>
      <c r="G24" s="61"/>
      <c r="H24" s="61"/>
      <c r="I24" s="61"/>
      <c r="O24" s="61"/>
      <c r="P24" s="61"/>
      <c r="Q24" s="63"/>
      <c r="S24" s="62"/>
      <c r="T24" s="1297">
        <v>3</v>
      </c>
      <c r="U24" s="44" t="s">
        <v>2422</v>
      </c>
      <c r="V24" s="61"/>
      <c r="X24" s="61"/>
      <c r="Y24" s="61"/>
      <c r="AE24" s="310"/>
      <c r="AF24" s="310"/>
      <c r="AG24" s="63"/>
      <c r="AR24" s="370"/>
    </row>
    <row r="25" spans="1:44" ht="12" customHeight="1" x14ac:dyDescent="0.15">
      <c r="B25" s="602"/>
      <c r="C25" s="1284"/>
      <c r="D25" s="2098"/>
      <c r="E25" s="2098"/>
      <c r="F25" s="2098"/>
      <c r="G25" s="2098"/>
      <c r="H25" s="2098"/>
      <c r="I25" s="2098"/>
      <c r="J25" s="603"/>
      <c r="K25" s="603"/>
      <c r="L25" s="603"/>
      <c r="M25" s="603"/>
      <c r="N25" s="603"/>
      <c r="O25" s="603"/>
      <c r="P25" s="603"/>
      <c r="Q25" s="604"/>
      <c r="S25" s="602"/>
      <c r="T25" s="1287"/>
      <c r="U25" s="1079"/>
      <c r="V25" s="603"/>
      <c r="W25" s="603"/>
      <c r="X25" s="603"/>
      <c r="Y25" s="603"/>
      <c r="Z25" s="603"/>
      <c r="AA25" s="603"/>
      <c r="AB25" s="603"/>
      <c r="AC25" s="603"/>
      <c r="AD25" s="603"/>
      <c r="AE25" s="1082"/>
      <c r="AF25" s="1082"/>
      <c r="AG25" s="604"/>
    </row>
    <row r="26" spans="1:44" ht="12" customHeight="1" x14ac:dyDescent="0.15">
      <c r="B26" s="1245">
        <f>B20-0.01</f>
        <v>-15.049999999999999</v>
      </c>
      <c r="C26" s="1288" t="s">
        <v>2433</v>
      </c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1"/>
      <c r="S26" s="2698" t="s">
        <v>2434</v>
      </c>
      <c r="T26" s="2699"/>
      <c r="U26" s="2699"/>
      <c r="V26" s="2699"/>
      <c r="W26" s="2699"/>
      <c r="X26" s="2699"/>
      <c r="Y26" s="2699"/>
      <c r="Z26" s="2699"/>
      <c r="AA26" s="2699"/>
      <c r="AB26" s="2699"/>
      <c r="AC26" s="2699"/>
      <c r="AD26" s="2699"/>
      <c r="AE26" s="2699"/>
      <c r="AF26" s="2699"/>
      <c r="AG26" s="2700"/>
    </row>
    <row r="27" spans="1:44" ht="12" customHeight="1" x14ac:dyDescent="0.15">
      <c r="B27" s="62"/>
      <c r="E27" s="61"/>
      <c r="F27" s="61"/>
      <c r="G27" s="61"/>
      <c r="H27" s="61"/>
      <c r="I27" s="61"/>
      <c r="J27" s="61"/>
      <c r="O27" s="2691"/>
      <c r="P27" s="2691"/>
      <c r="Q27" s="63"/>
      <c r="S27" s="1245">
        <f>+S20-0.01</f>
        <v>-15.129999999999997</v>
      </c>
      <c r="T27" s="1288" t="s">
        <v>2435</v>
      </c>
      <c r="U27" s="1264"/>
      <c r="V27" s="1264"/>
      <c r="W27" s="1264"/>
      <c r="X27" s="1264"/>
      <c r="Y27" s="1264"/>
      <c r="Z27" s="1264"/>
      <c r="AA27" s="1264"/>
      <c r="AB27" s="1264"/>
      <c r="AC27" s="1264"/>
      <c r="AD27" s="1264"/>
      <c r="AE27" s="310"/>
      <c r="AF27" s="310"/>
      <c r="AG27" s="311"/>
    </row>
    <row r="28" spans="1:44" ht="12" customHeight="1" x14ac:dyDescent="0.15">
      <c r="B28" s="62"/>
      <c r="C28" s="1284">
        <v>1</v>
      </c>
      <c r="D28" s="44" t="s">
        <v>2436</v>
      </c>
      <c r="E28" s="61"/>
      <c r="F28" s="61"/>
      <c r="G28" s="61"/>
      <c r="H28" s="61"/>
      <c r="I28" s="61"/>
      <c r="J28" s="61"/>
      <c r="O28" s="2692"/>
      <c r="P28" s="2693"/>
      <c r="Q28" s="63"/>
      <c r="R28" s="61"/>
      <c r="S28" s="62"/>
      <c r="T28" s="1298"/>
      <c r="U28" s="1265"/>
      <c r="V28" s="1265"/>
      <c r="W28" s="1265"/>
      <c r="X28" s="1265"/>
      <c r="Y28" s="1265"/>
      <c r="Z28" s="1265"/>
      <c r="AA28" s="1265"/>
      <c r="AB28" s="1265"/>
      <c r="AC28" s="1265"/>
      <c r="AD28" s="1265"/>
      <c r="AE28" s="1266"/>
      <c r="AF28" s="1263"/>
      <c r="AG28" s="63"/>
    </row>
    <row r="29" spans="1:44" ht="12" customHeight="1" x14ac:dyDescent="0.15">
      <c r="B29" s="62"/>
      <c r="C29" s="1284">
        <v>2</v>
      </c>
      <c r="D29" s="44" t="s">
        <v>2437</v>
      </c>
      <c r="E29" s="61"/>
      <c r="F29" s="61"/>
      <c r="G29" s="61"/>
      <c r="H29" s="61"/>
      <c r="I29" s="61"/>
      <c r="J29" s="61"/>
      <c r="O29" s="2694"/>
      <c r="P29" s="2695"/>
      <c r="Q29" s="63"/>
      <c r="R29" s="61"/>
      <c r="S29" s="62"/>
      <c r="T29" s="1299">
        <v>1</v>
      </c>
      <c r="U29" s="309" t="s">
        <v>81</v>
      </c>
      <c r="V29" s="61"/>
      <c r="W29" s="61"/>
      <c r="X29" s="61"/>
      <c r="Y29" s="61"/>
      <c r="AE29" s="2692"/>
      <c r="AF29" s="2693"/>
      <c r="AG29" s="63"/>
    </row>
    <row r="30" spans="1:44" ht="12" customHeight="1" x14ac:dyDescent="0.15">
      <c r="B30" s="62"/>
      <c r="C30" s="1284">
        <v>3</v>
      </c>
      <c r="D30" s="1993" t="s">
        <v>2432</v>
      </c>
      <c r="E30" s="1993"/>
      <c r="F30" s="1993"/>
      <c r="G30" s="1993"/>
      <c r="H30" s="1993"/>
      <c r="I30" s="1993"/>
      <c r="J30" s="61"/>
      <c r="K30" s="61"/>
      <c r="L30" s="61"/>
      <c r="M30" s="61"/>
      <c r="N30" s="61"/>
      <c r="O30" s="61"/>
      <c r="P30" s="61"/>
      <c r="Q30" s="419"/>
      <c r="R30" s="61"/>
      <c r="S30" s="62"/>
      <c r="T30" s="1299">
        <v>2</v>
      </c>
      <c r="U30" s="309" t="s">
        <v>83</v>
      </c>
      <c r="V30" s="61"/>
      <c r="W30" s="61"/>
      <c r="X30" s="61"/>
      <c r="Y30" s="61"/>
      <c r="AE30" s="2694"/>
      <c r="AF30" s="2695"/>
      <c r="AG30" s="63"/>
    </row>
    <row r="31" spans="1:44" ht="12" customHeight="1" x14ac:dyDescent="0.15">
      <c r="B31" s="602"/>
      <c r="C31" s="1289"/>
      <c r="D31" s="1079"/>
      <c r="E31" s="1079"/>
      <c r="F31" s="1079"/>
      <c r="G31" s="1079"/>
      <c r="H31" s="1079"/>
      <c r="I31" s="1079"/>
      <c r="J31" s="603"/>
      <c r="K31" s="603"/>
      <c r="L31" s="603"/>
      <c r="M31" s="603"/>
      <c r="N31" s="603"/>
      <c r="O31" s="603"/>
      <c r="P31" s="603"/>
      <c r="Q31" s="1083"/>
      <c r="R31" s="61"/>
      <c r="S31" s="602"/>
      <c r="T31" s="1287"/>
      <c r="U31" s="1079"/>
      <c r="V31" s="603"/>
      <c r="W31" s="603"/>
      <c r="X31" s="603"/>
      <c r="Y31" s="603"/>
      <c r="Z31" s="603"/>
      <c r="AA31" s="603"/>
      <c r="AB31" s="603"/>
      <c r="AC31" s="603"/>
      <c r="AD31" s="603"/>
      <c r="AE31" s="1082"/>
      <c r="AF31" s="1082"/>
      <c r="AG31" s="604"/>
    </row>
    <row r="32" spans="1:44" ht="12" customHeight="1" x14ac:dyDescent="0.15">
      <c r="B32" s="1249">
        <f>B26-0.01</f>
        <v>-15.059999999999999</v>
      </c>
      <c r="C32" s="1290" t="s">
        <v>2438</v>
      </c>
      <c r="D32" s="1267"/>
      <c r="E32" s="1267"/>
      <c r="F32" s="1267"/>
      <c r="G32" s="1267"/>
      <c r="H32" s="1267"/>
      <c r="I32" s="1267"/>
      <c r="J32" s="1267"/>
      <c r="K32" s="1267"/>
      <c r="L32" s="1267"/>
      <c r="M32" s="1267"/>
      <c r="N32" s="61"/>
      <c r="O32" s="61"/>
      <c r="P32" s="61"/>
      <c r="Q32" s="1268"/>
      <c r="R32" s="61"/>
      <c r="S32" s="1245">
        <f>+S27-0.01</f>
        <v>-15.139999999999997</v>
      </c>
      <c r="T32" s="1288" t="s">
        <v>2439</v>
      </c>
      <c r="U32" s="1264"/>
      <c r="V32" s="1264"/>
      <c r="W32" s="1264"/>
      <c r="X32" s="1264"/>
      <c r="Y32" s="1264"/>
      <c r="Z32" s="1264"/>
      <c r="AA32" s="1264"/>
      <c r="AB32" s="1264"/>
      <c r="AC32" s="1264"/>
      <c r="AD32" s="1264"/>
      <c r="AE32" s="310"/>
      <c r="AF32" s="310"/>
      <c r="AG32" s="311"/>
    </row>
    <row r="33" spans="2:33" ht="12" customHeight="1" x14ac:dyDescent="0.15">
      <c r="B33" s="62"/>
      <c r="C33" s="1290" t="s">
        <v>2440</v>
      </c>
      <c r="D33" s="1269"/>
      <c r="E33" s="1269"/>
      <c r="F33" s="1269"/>
      <c r="G33" s="1269"/>
      <c r="H33" s="1267"/>
      <c r="I33" s="1267"/>
      <c r="J33" s="1267"/>
      <c r="K33" s="1267"/>
      <c r="L33" s="1267"/>
      <c r="M33" s="1267" t="s">
        <v>2441</v>
      </c>
      <c r="N33" s="1269"/>
      <c r="O33" s="1269"/>
      <c r="P33" s="1269"/>
      <c r="Q33" s="1268"/>
      <c r="S33" s="62"/>
      <c r="T33" s="1298"/>
      <c r="U33" s="1265"/>
      <c r="V33" s="1265"/>
      <c r="W33" s="1265"/>
      <c r="X33" s="1265"/>
      <c r="Y33" s="1265"/>
      <c r="Z33" s="1265"/>
      <c r="AA33" s="1265"/>
      <c r="AB33" s="1265"/>
      <c r="AC33" s="1265"/>
      <c r="AD33" s="1265"/>
      <c r="AE33" s="1266"/>
      <c r="AF33" s="1263"/>
      <c r="AG33" s="63"/>
    </row>
    <row r="34" spans="2:33" ht="12" customHeight="1" x14ac:dyDescent="0.15">
      <c r="B34" s="62"/>
      <c r="C34" s="1284">
        <v>1</v>
      </c>
      <c r="D34" s="1251" t="s">
        <v>81</v>
      </c>
      <c r="G34" s="61"/>
      <c r="H34" s="2692"/>
      <c r="I34" s="2693"/>
      <c r="M34" s="1247">
        <v>1</v>
      </c>
      <c r="N34" s="1251" t="s">
        <v>81</v>
      </c>
      <c r="O34" s="2692"/>
      <c r="P34" s="2693"/>
      <c r="Q34" s="1268"/>
      <c r="S34" s="62"/>
      <c r="T34" s="1299">
        <v>1</v>
      </c>
      <c r="U34" s="309" t="s">
        <v>81</v>
      </c>
      <c r="V34" s="61"/>
      <c r="W34" s="61"/>
      <c r="X34" s="61"/>
      <c r="Y34" s="61"/>
      <c r="AE34" s="2692"/>
      <c r="AF34" s="2693"/>
      <c r="AG34" s="63"/>
    </row>
    <row r="35" spans="2:33" ht="12" customHeight="1" x14ac:dyDescent="0.15">
      <c r="B35" s="62"/>
      <c r="C35" s="1284">
        <v>2</v>
      </c>
      <c r="D35" s="1251" t="s">
        <v>83</v>
      </c>
      <c r="G35" s="61"/>
      <c r="H35" s="2694"/>
      <c r="I35" s="2695"/>
      <c r="M35" s="1247">
        <v>2</v>
      </c>
      <c r="N35" s="1251" t="s">
        <v>83</v>
      </c>
      <c r="O35" s="2694"/>
      <c r="P35" s="2695"/>
      <c r="Q35" s="1268"/>
      <c r="S35" s="62"/>
      <c r="T35" s="1299">
        <v>2</v>
      </c>
      <c r="U35" s="309" t="s">
        <v>83</v>
      </c>
      <c r="V35" s="61"/>
      <c r="W35" s="61"/>
      <c r="X35" s="61"/>
      <c r="Y35" s="61"/>
      <c r="AE35" s="2694"/>
      <c r="AF35" s="2695"/>
      <c r="AG35" s="63"/>
    </row>
    <row r="36" spans="2:33" ht="12" customHeight="1" x14ac:dyDescent="0.15">
      <c r="B36" s="602"/>
      <c r="C36" s="1287"/>
      <c r="D36" s="1079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1082"/>
      <c r="P36" s="1082"/>
      <c r="Q36" s="1270"/>
      <c r="S36" s="602"/>
      <c r="T36" s="1287"/>
      <c r="U36" s="1079"/>
      <c r="V36" s="603"/>
      <c r="W36" s="603"/>
      <c r="X36" s="603"/>
      <c r="Y36" s="603"/>
      <c r="Z36" s="603"/>
      <c r="AA36" s="603"/>
      <c r="AB36" s="603"/>
      <c r="AC36" s="603"/>
      <c r="AD36" s="603"/>
      <c r="AE36" s="1082"/>
      <c r="AF36" s="1082"/>
      <c r="AG36" s="604"/>
    </row>
    <row r="37" spans="2:33" ht="12" customHeight="1" x14ac:dyDescent="0.15">
      <c r="B37" s="1245">
        <f>B32-0.01</f>
        <v>-15.069999999999999</v>
      </c>
      <c r="C37" s="1291" t="s">
        <v>2442</v>
      </c>
      <c r="D37" s="1272"/>
      <c r="E37" s="1272"/>
      <c r="F37" s="1272"/>
      <c r="G37" s="1272"/>
      <c r="H37" s="1272"/>
      <c r="I37" s="1272"/>
      <c r="J37" s="1272"/>
      <c r="K37" s="1272"/>
      <c r="L37" s="1272"/>
      <c r="M37" s="1272"/>
      <c r="N37" s="310"/>
      <c r="O37" s="310"/>
      <c r="P37" s="310"/>
      <c r="Q37" s="1273"/>
      <c r="S37" s="1245">
        <f>S32-0.01</f>
        <v>-15.149999999999997</v>
      </c>
      <c r="T37" s="1288" t="s">
        <v>2443</v>
      </c>
      <c r="U37" s="1084"/>
      <c r="V37" s="310"/>
      <c r="W37" s="310"/>
      <c r="X37" s="310"/>
      <c r="Y37" s="310"/>
      <c r="Z37" s="310"/>
      <c r="AA37" s="310"/>
      <c r="AB37" s="310"/>
      <c r="AC37" s="310"/>
      <c r="AD37" s="310"/>
      <c r="AE37" s="310"/>
      <c r="AF37" s="310"/>
      <c r="AG37" s="311"/>
    </row>
    <row r="38" spans="2:33" ht="12" customHeight="1" x14ac:dyDescent="0.15">
      <c r="B38" s="62"/>
      <c r="C38" s="1290" t="s">
        <v>2440</v>
      </c>
      <c r="D38" s="1269"/>
      <c r="E38" s="1269"/>
      <c r="F38" s="1269"/>
      <c r="G38" s="1269"/>
      <c r="H38" s="1269"/>
      <c r="I38" s="1269"/>
      <c r="J38" s="1269"/>
      <c r="K38" s="1267" t="s">
        <v>2441</v>
      </c>
      <c r="L38" s="1269"/>
      <c r="M38" s="1269"/>
      <c r="N38" s="1269"/>
      <c r="O38" s="1269"/>
      <c r="P38" s="1269"/>
      <c r="Q38" s="1268"/>
      <c r="S38" s="62"/>
      <c r="V38" s="61"/>
      <c r="W38" s="61"/>
      <c r="X38" s="61"/>
      <c r="Y38" s="61"/>
      <c r="AE38" s="1259"/>
      <c r="AF38" s="1263"/>
      <c r="AG38" s="63"/>
    </row>
    <row r="39" spans="2:33" ht="12" customHeight="1" x14ac:dyDescent="0.15">
      <c r="B39" s="62"/>
      <c r="C39" s="1284">
        <v>1</v>
      </c>
      <c r="D39" s="1251" t="s">
        <v>81</v>
      </c>
      <c r="E39" s="53"/>
      <c r="F39" s="53"/>
      <c r="G39" s="1261"/>
      <c r="H39" s="1266"/>
      <c r="I39" s="1263"/>
      <c r="J39" s="1261"/>
      <c r="K39" s="1247">
        <v>1</v>
      </c>
      <c r="L39" s="1251" t="s">
        <v>81</v>
      </c>
      <c r="M39" s="53"/>
      <c r="N39" s="53"/>
      <c r="O39" s="1266"/>
      <c r="P39" s="1263"/>
      <c r="Q39" s="1268"/>
      <c r="S39" s="62"/>
      <c r="T39" s="1284">
        <v>1</v>
      </c>
      <c r="U39" s="1251" t="s">
        <v>81</v>
      </c>
      <c r="V39" s="61"/>
      <c r="W39" s="61"/>
      <c r="X39" s="61"/>
      <c r="Y39" s="61"/>
      <c r="AE39" s="2692"/>
      <c r="AF39" s="2693"/>
      <c r="AG39" s="63"/>
    </row>
    <row r="40" spans="2:33" ht="12" customHeight="1" x14ac:dyDescent="0.15">
      <c r="B40" s="62"/>
      <c r="C40" s="1284">
        <v>2</v>
      </c>
      <c r="D40" s="1251" t="s">
        <v>83</v>
      </c>
      <c r="E40" s="53"/>
      <c r="F40" s="53"/>
      <c r="G40" s="53"/>
      <c r="H40" s="2692"/>
      <c r="I40" s="2693"/>
      <c r="K40" s="1247">
        <v>2</v>
      </c>
      <c r="L40" s="1251" t="s">
        <v>83</v>
      </c>
      <c r="M40" s="53"/>
      <c r="N40" s="53"/>
      <c r="O40" s="2692"/>
      <c r="P40" s="2693"/>
      <c r="Q40" s="1268"/>
      <c r="S40" s="62"/>
      <c r="T40" s="1284">
        <v>2</v>
      </c>
      <c r="U40" s="1251" t="s">
        <v>83</v>
      </c>
      <c r="V40" s="61"/>
      <c r="W40" s="61"/>
      <c r="X40" s="61"/>
      <c r="Y40" s="61"/>
      <c r="AE40" s="2694"/>
      <c r="AF40" s="2695"/>
      <c r="AG40" s="63"/>
    </row>
    <row r="41" spans="2:33" ht="12" customHeight="1" x14ac:dyDescent="0.15">
      <c r="B41" s="62"/>
      <c r="C41" s="1284">
        <v>3</v>
      </c>
      <c r="D41" s="1251" t="s">
        <v>2421</v>
      </c>
      <c r="E41" s="1252"/>
      <c r="F41" s="1252"/>
      <c r="G41" s="53"/>
      <c r="H41" s="2694"/>
      <c r="I41" s="2695"/>
      <c r="K41" s="1247"/>
      <c r="L41" s="1251"/>
      <c r="M41" s="1252"/>
      <c r="N41" s="1252"/>
      <c r="O41" s="2694"/>
      <c r="P41" s="2695"/>
      <c r="Q41" s="1268"/>
      <c r="S41" s="602"/>
      <c r="T41" s="1287"/>
      <c r="U41" s="1079"/>
      <c r="V41" s="603"/>
      <c r="W41" s="603"/>
      <c r="X41" s="603"/>
      <c r="Y41" s="603"/>
      <c r="Z41" s="603"/>
      <c r="AA41" s="603"/>
      <c r="AB41" s="603"/>
      <c r="AC41" s="603"/>
      <c r="AD41" s="603"/>
      <c r="AE41" s="1082"/>
      <c r="AF41" s="1082"/>
      <c r="AG41" s="604"/>
    </row>
    <row r="42" spans="2:33" ht="12" customHeight="1" x14ac:dyDescent="0.15">
      <c r="B42" s="602"/>
      <c r="C42" s="1285"/>
      <c r="D42" s="1259"/>
      <c r="E42" s="1259"/>
      <c r="F42" s="1259"/>
      <c r="G42" s="1253"/>
      <c r="H42" s="603"/>
      <c r="I42" s="603"/>
      <c r="J42" s="603"/>
      <c r="K42" s="603"/>
      <c r="L42" s="603"/>
      <c r="M42" s="603"/>
      <c r="N42" s="603"/>
      <c r="O42" s="1082"/>
      <c r="P42" s="1082"/>
      <c r="Q42" s="1270"/>
      <c r="S42" s="370"/>
      <c r="T42" s="1300"/>
      <c r="U42" s="370"/>
      <c r="V42" s="370"/>
      <c r="W42" s="370"/>
      <c r="X42" s="370"/>
      <c r="Y42" s="370"/>
      <c r="Z42" s="370"/>
      <c r="AA42" s="370"/>
      <c r="AB42" s="370"/>
      <c r="AC42" s="370"/>
      <c r="AD42" s="370"/>
      <c r="AE42" s="370"/>
      <c r="AF42" s="370"/>
      <c r="AG42" s="370"/>
    </row>
    <row r="43" spans="2:33" ht="12" customHeight="1" x14ac:dyDescent="0.15">
      <c r="B43" s="1245">
        <f>B37-0.01</f>
        <v>-15.079999999999998</v>
      </c>
      <c r="C43" s="1291" t="s">
        <v>2444</v>
      </c>
      <c r="D43" s="1271"/>
      <c r="E43" s="1271"/>
      <c r="F43" s="1271"/>
      <c r="G43" s="1271"/>
      <c r="H43" s="1271"/>
      <c r="I43" s="1271"/>
      <c r="J43" s="1271"/>
      <c r="K43" s="1271"/>
      <c r="L43" s="1271"/>
      <c r="M43" s="1271"/>
      <c r="N43" s="310"/>
      <c r="O43" s="310"/>
      <c r="P43" s="310"/>
      <c r="Q43" s="1273"/>
      <c r="S43" s="370"/>
      <c r="T43" s="1300"/>
      <c r="U43" s="370"/>
      <c r="V43" s="370"/>
      <c r="W43" s="370"/>
      <c r="X43" s="370"/>
      <c r="Y43" s="370"/>
      <c r="Z43" s="370"/>
      <c r="AA43" s="370"/>
      <c r="AB43" s="370"/>
      <c r="AC43" s="370"/>
      <c r="AD43" s="370"/>
      <c r="AE43" s="370"/>
      <c r="AF43" s="370"/>
      <c r="AG43" s="370"/>
    </row>
    <row r="44" spans="2:33" ht="12" customHeight="1" x14ac:dyDescent="0.15">
      <c r="B44" s="62"/>
      <c r="C44" s="1290" t="s">
        <v>2440</v>
      </c>
      <c r="D44" s="1267"/>
      <c r="E44" s="1267"/>
      <c r="F44" s="1275"/>
      <c r="G44" s="1275"/>
      <c r="H44" s="1267"/>
      <c r="I44" s="1267"/>
      <c r="J44" s="1267"/>
      <c r="K44" s="1267" t="s">
        <v>2441</v>
      </c>
      <c r="L44" s="1267"/>
      <c r="M44" s="1267"/>
      <c r="N44" s="1275"/>
      <c r="O44" s="1275"/>
      <c r="Q44" s="1268"/>
      <c r="S44" s="370"/>
      <c r="T44" s="1300"/>
      <c r="U44" s="370"/>
      <c r="V44" s="370"/>
      <c r="W44" s="370"/>
      <c r="X44" s="370"/>
      <c r="Y44" s="370"/>
      <c r="Z44" s="370"/>
      <c r="AA44" s="370"/>
      <c r="AB44" s="370"/>
      <c r="AC44" s="370"/>
      <c r="AD44" s="370"/>
      <c r="AE44" s="2701"/>
      <c r="AF44" s="2701"/>
      <c r="AG44" s="370"/>
    </row>
    <row r="45" spans="2:33" ht="12" customHeight="1" x14ac:dyDescent="0.15">
      <c r="B45" s="62"/>
      <c r="C45" s="1284">
        <v>1</v>
      </c>
      <c r="D45" s="1248" t="s">
        <v>81</v>
      </c>
      <c r="E45" s="61"/>
      <c r="H45" s="2692"/>
      <c r="I45" s="2693"/>
      <c r="K45" s="1247">
        <v>1</v>
      </c>
      <c r="L45" s="1248" t="s">
        <v>81</v>
      </c>
      <c r="M45" s="61"/>
      <c r="O45" s="2692"/>
      <c r="P45" s="2693"/>
      <c r="Q45" s="1268"/>
      <c r="S45" s="370"/>
      <c r="T45" s="1300"/>
      <c r="U45" s="370"/>
      <c r="V45" s="370"/>
      <c r="W45" s="370"/>
      <c r="X45" s="370"/>
      <c r="Y45" s="370"/>
      <c r="Z45" s="370"/>
      <c r="AA45" s="370"/>
      <c r="AB45" s="370"/>
      <c r="AC45" s="370"/>
      <c r="AD45" s="370"/>
      <c r="AE45" s="2701"/>
      <c r="AF45" s="2701"/>
      <c r="AG45" s="370"/>
    </row>
    <row r="46" spans="2:33" ht="12" customHeight="1" x14ac:dyDescent="0.15">
      <c r="B46" s="62"/>
      <c r="C46" s="1284">
        <v>2</v>
      </c>
      <c r="D46" s="1248" t="s">
        <v>83</v>
      </c>
      <c r="E46" s="61"/>
      <c r="H46" s="2694"/>
      <c r="I46" s="2695"/>
      <c r="K46" s="1247">
        <v>2</v>
      </c>
      <c r="L46" s="1248" t="s">
        <v>83</v>
      </c>
      <c r="M46" s="61"/>
      <c r="O46" s="2694"/>
      <c r="P46" s="2695"/>
      <c r="Q46" s="1268"/>
      <c r="S46" s="370"/>
      <c r="T46" s="1300"/>
      <c r="U46" s="370"/>
      <c r="V46" s="370"/>
      <c r="W46" s="370"/>
      <c r="X46" s="370"/>
      <c r="Y46" s="370"/>
      <c r="Z46" s="370"/>
      <c r="AA46" s="370"/>
      <c r="AB46" s="370"/>
      <c r="AC46" s="370"/>
      <c r="AD46" s="370"/>
      <c r="AE46" s="370"/>
      <c r="AF46" s="370"/>
      <c r="AG46" s="370"/>
    </row>
    <row r="47" spans="2:33" ht="12" customHeight="1" x14ac:dyDescent="0.15">
      <c r="B47" s="62"/>
      <c r="C47" s="1284">
        <v>3</v>
      </c>
      <c r="D47" s="1248" t="s">
        <v>2421</v>
      </c>
      <c r="E47" s="61"/>
      <c r="H47" s="61"/>
      <c r="I47" s="61"/>
      <c r="K47" s="1247"/>
      <c r="L47" s="1248"/>
      <c r="M47" s="61"/>
      <c r="O47" s="61"/>
      <c r="P47" s="61"/>
      <c r="Q47" s="1268"/>
      <c r="S47" s="308"/>
      <c r="T47" s="1300"/>
    </row>
    <row r="48" spans="2:33" ht="12" customHeight="1" x14ac:dyDescent="0.15">
      <c r="B48" s="602"/>
      <c r="C48" s="1289"/>
      <c r="D48" s="1254"/>
      <c r="E48" s="603"/>
      <c r="F48" s="603"/>
      <c r="G48" s="603"/>
      <c r="H48" s="603"/>
      <c r="I48" s="603"/>
      <c r="J48" s="603"/>
      <c r="K48" s="603"/>
      <c r="L48" s="603"/>
      <c r="M48" s="603"/>
      <c r="N48" s="603"/>
      <c r="O48" s="1082"/>
      <c r="P48" s="1082"/>
      <c r="Q48" s="1270"/>
    </row>
    <row r="49" spans="2:33" ht="3" customHeight="1" x14ac:dyDescent="0.15"/>
    <row r="50" spans="2:33" ht="12" customHeight="1" x14ac:dyDescent="0.15">
      <c r="B50" s="1276" t="s">
        <v>2445</v>
      </c>
      <c r="C50" s="1288"/>
      <c r="D50" s="1277"/>
      <c r="E50" s="1277"/>
      <c r="F50" s="1277"/>
      <c r="G50" s="1277"/>
      <c r="H50" s="1277"/>
      <c r="I50" s="1277"/>
      <c r="J50" s="1277"/>
      <c r="K50" s="1277"/>
      <c r="L50" s="1277"/>
      <c r="M50" s="1277"/>
      <c r="N50" s="1277"/>
      <c r="O50" s="1277"/>
      <c r="P50" s="1277"/>
      <c r="Q50" s="1277"/>
      <c r="R50" s="1277"/>
      <c r="S50" s="1277"/>
      <c r="T50" s="1288"/>
      <c r="U50" s="1278"/>
      <c r="V50" s="1277"/>
      <c r="W50" s="1277"/>
      <c r="X50" s="1277"/>
      <c r="Y50" s="1277"/>
      <c r="Z50" s="1277"/>
      <c r="AA50" s="1277"/>
      <c r="AB50" s="1277"/>
      <c r="AC50" s="1277"/>
      <c r="AD50" s="1277"/>
      <c r="AE50" s="1277"/>
      <c r="AF50" s="1277"/>
      <c r="AG50" s="1273"/>
    </row>
    <row r="51" spans="2:33" ht="7.5" customHeight="1" x14ac:dyDescent="0.15">
      <c r="B51" s="1279"/>
      <c r="AG51" s="1268"/>
    </row>
    <row r="52" spans="2:33" ht="21" customHeight="1" x14ac:dyDescent="0.15">
      <c r="B52" s="1279"/>
      <c r="C52" s="1292"/>
      <c r="D52" s="1280"/>
      <c r="E52" s="1280"/>
      <c r="F52" s="1280"/>
      <c r="G52" s="1280"/>
      <c r="H52" s="1280"/>
      <c r="I52" s="1280"/>
      <c r="J52" s="1280"/>
      <c r="K52" s="1280"/>
      <c r="L52" s="1280"/>
      <c r="M52" s="1280"/>
      <c r="N52" s="1280"/>
      <c r="O52" s="1280"/>
      <c r="P52" s="1280"/>
      <c r="Q52" s="1280"/>
      <c r="R52" s="1280"/>
      <c r="S52" s="1280"/>
      <c r="T52" s="1292"/>
      <c r="U52" s="1280"/>
      <c r="V52" s="1280"/>
      <c r="W52" s="1280"/>
      <c r="X52" s="1280"/>
      <c r="Y52" s="1280"/>
      <c r="Z52" s="1280"/>
      <c r="AA52" s="1280"/>
      <c r="AB52" s="1280"/>
      <c r="AC52" s="1280"/>
      <c r="AD52" s="1280"/>
      <c r="AE52" s="1280"/>
      <c r="AF52" s="1280"/>
      <c r="AG52" s="1268"/>
    </row>
    <row r="53" spans="2:33" ht="7.5" customHeight="1" x14ac:dyDescent="0.15">
      <c r="B53" s="1279"/>
      <c r="AG53" s="1268"/>
    </row>
    <row r="54" spans="2:33" ht="21" customHeight="1" x14ac:dyDescent="0.15">
      <c r="B54" s="1279"/>
      <c r="C54" s="1292"/>
      <c r="D54" s="1280"/>
      <c r="E54" s="1280"/>
      <c r="F54" s="1280"/>
      <c r="G54" s="1280"/>
      <c r="H54" s="1280"/>
      <c r="I54" s="1280"/>
      <c r="J54" s="1280"/>
      <c r="K54" s="1280"/>
      <c r="L54" s="1280"/>
      <c r="M54" s="1280"/>
      <c r="N54" s="1280"/>
      <c r="O54" s="1280"/>
      <c r="P54" s="1280"/>
      <c r="Q54" s="1280"/>
      <c r="R54" s="1280"/>
      <c r="S54" s="1280"/>
      <c r="T54" s="1292"/>
      <c r="U54" s="1280"/>
      <c r="V54" s="1280"/>
      <c r="W54" s="1280"/>
      <c r="X54" s="1280"/>
      <c r="Y54" s="1280"/>
      <c r="Z54" s="1280"/>
      <c r="AA54" s="1280"/>
      <c r="AB54" s="1280"/>
      <c r="AC54" s="1280"/>
      <c r="AD54" s="1280"/>
      <c r="AE54" s="1280"/>
      <c r="AF54" s="1280"/>
      <c r="AG54" s="1268"/>
    </row>
    <row r="55" spans="2:33" x14ac:dyDescent="0.15">
      <c r="B55" s="1281"/>
      <c r="C55" s="1293"/>
      <c r="D55" s="1259"/>
      <c r="E55" s="1259"/>
      <c r="F55" s="1259"/>
      <c r="G55" s="1259"/>
      <c r="H55" s="1259"/>
      <c r="I55" s="1259"/>
      <c r="J55" s="1259"/>
      <c r="K55" s="1259"/>
      <c r="L55" s="1259"/>
      <c r="M55" s="1259"/>
      <c r="N55" s="1259"/>
      <c r="O55" s="1259"/>
      <c r="P55" s="1259"/>
      <c r="Q55" s="1259"/>
      <c r="R55" s="1259"/>
      <c r="S55" s="1259"/>
      <c r="T55" s="1293"/>
      <c r="U55" s="1266"/>
      <c r="V55" s="1259"/>
      <c r="W55" s="1259"/>
      <c r="X55" s="1259"/>
      <c r="Y55" s="1259"/>
      <c r="Z55" s="1259"/>
      <c r="AA55" s="1259"/>
      <c r="AB55" s="1259"/>
      <c r="AC55" s="1259"/>
      <c r="AD55" s="1259"/>
      <c r="AE55" s="1259"/>
      <c r="AF55" s="1259"/>
      <c r="AG55" s="1270"/>
    </row>
    <row r="56" spans="2:33" ht="5.25" customHeight="1" x14ac:dyDescent="0.15"/>
    <row r="68" spans="2:18" x14ac:dyDescent="0.15">
      <c r="R68" s="1255"/>
    </row>
    <row r="69" spans="2:18" x14ac:dyDescent="0.15">
      <c r="R69" s="1255"/>
    </row>
    <row r="70" spans="2:18" x14ac:dyDescent="0.15">
      <c r="R70" s="1255"/>
    </row>
    <row r="71" spans="2:18" x14ac:dyDescent="0.15">
      <c r="D71" s="1255"/>
      <c r="E71" s="1255"/>
      <c r="F71" s="1255"/>
      <c r="G71" s="1255"/>
      <c r="H71" s="1255"/>
      <c r="I71" s="1255"/>
      <c r="J71" s="1255"/>
      <c r="K71" s="1255"/>
      <c r="L71" s="1255"/>
      <c r="M71" s="1255"/>
      <c r="N71" s="1255"/>
      <c r="O71" s="1255"/>
      <c r="P71" s="1255"/>
      <c r="Q71" s="1255"/>
      <c r="R71" s="1255"/>
    </row>
    <row r="72" spans="2:18" x14ac:dyDescent="0.15">
      <c r="B72" s="308"/>
      <c r="C72" s="1294"/>
      <c r="D72" s="1255"/>
      <c r="E72" s="1255"/>
      <c r="F72" s="1255"/>
      <c r="G72" s="1255"/>
      <c r="H72" s="1255"/>
      <c r="I72" s="1255"/>
      <c r="J72" s="1255"/>
      <c r="K72" s="1255"/>
      <c r="L72" s="1255"/>
      <c r="M72" s="1255"/>
      <c r="N72" s="1255"/>
      <c r="O72" s="1255"/>
      <c r="P72" s="1255"/>
      <c r="Q72" s="1255"/>
      <c r="R72" s="1255"/>
    </row>
    <row r="73" spans="2:18" x14ac:dyDescent="0.15">
      <c r="B73" s="308"/>
      <c r="C73" s="1294"/>
      <c r="D73" s="1255"/>
      <c r="E73" s="1255"/>
      <c r="F73" s="1255"/>
      <c r="G73" s="1255"/>
      <c r="H73" s="1255"/>
      <c r="I73" s="1255"/>
      <c r="J73" s="1255"/>
      <c r="K73" s="1255"/>
      <c r="L73" s="1255"/>
      <c r="M73" s="1255"/>
      <c r="N73" s="1255"/>
      <c r="O73" s="1255"/>
      <c r="P73" s="1255"/>
      <c r="Q73" s="1255"/>
      <c r="R73" s="1255"/>
    </row>
    <row r="74" spans="2:18" x14ac:dyDescent="0.15">
      <c r="B74" s="308"/>
      <c r="C74" s="1294"/>
      <c r="D74" s="1255"/>
      <c r="E74" s="1255"/>
      <c r="F74" s="1255"/>
      <c r="G74" s="1255"/>
      <c r="H74" s="1255"/>
      <c r="I74" s="1255"/>
      <c r="J74" s="1255"/>
      <c r="K74" s="1255"/>
      <c r="L74" s="1255"/>
      <c r="M74" s="1255"/>
      <c r="N74" s="1255"/>
      <c r="O74" s="1255"/>
      <c r="P74" s="1255"/>
      <c r="Q74" s="1255"/>
      <c r="R74" s="1255"/>
    </row>
    <row r="75" spans="2:18" x14ac:dyDescent="0.15">
      <c r="B75" s="308"/>
      <c r="C75" s="1294"/>
      <c r="D75" s="1255"/>
      <c r="E75" s="1255"/>
      <c r="F75" s="1255"/>
      <c r="G75" s="1255"/>
      <c r="H75" s="1255"/>
      <c r="I75" s="1255"/>
      <c r="J75" s="1255"/>
      <c r="K75" s="1255"/>
      <c r="L75" s="1255"/>
      <c r="M75" s="1255"/>
      <c r="N75" s="1255"/>
      <c r="O75" s="1255"/>
      <c r="P75" s="1255"/>
      <c r="Q75" s="1255"/>
    </row>
    <row r="76" spans="2:18" x14ac:dyDescent="0.15">
      <c r="B76" s="308"/>
      <c r="C76" s="1294"/>
      <c r="D76" s="1255"/>
      <c r="E76" s="1255"/>
      <c r="F76" s="1255"/>
      <c r="G76" s="1255"/>
      <c r="H76" s="1255"/>
      <c r="I76" s="1255"/>
      <c r="J76" s="1255"/>
      <c r="K76" s="1255"/>
      <c r="L76" s="1255"/>
      <c r="M76" s="1255"/>
      <c r="N76" s="1255"/>
      <c r="O76" s="1255"/>
      <c r="P76" s="1255"/>
      <c r="Q76" s="1255"/>
    </row>
    <row r="77" spans="2:18" x14ac:dyDescent="0.15">
      <c r="B77" s="308"/>
      <c r="C77" s="1294"/>
      <c r="D77" s="1255"/>
      <c r="E77" s="1255"/>
      <c r="F77" s="1255"/>
      <c r="G77" s="1255"/>
      <c r="H77" s="1255"/>
      <c r="I77" s="1255"/>
      <c r="J77" s="1255"/>
      <c r="K77" s="1255"/>
      <c r="L77" s="1255"/>
      <c r="M77" s="1255"/>
      <c r="N77" s="1255"/>
      <c r="O77" s="1255"/>
      <c r="P77" s="1255"/>
      <c r="Q77" s="1255"/>
    </row>
  </sheetData>
  <mergeCells count="34">
    <mergeCell ref="H45:I46"/>
    <mergeCell ref="O45:P46"/>
    <mergeCell ref="H34:I35"/>
    <mergeCell ref="O34:P35"/>
    <mergeCell ref="AE39:AF40"/>
    <mergeCell ref="AE44:AF45"/>
    <mergeCell ref="H40:I41"/>
    <mergeCell ref="O40:P41"/>
    <mergeCell ref="D25:I25"/>
    <mergeCell ref="S26:AG26"/>
    <mergeCell ref="O27:P27"/>
    <mergeCell ref="O28:P29"/>
    <mergeCell ref="AE34:AF35"/>
    <mergeCell ref="D30:I30"/>
    <mergeCell ref="AE29:AF30"/>
    <mergeCell ref="O14:P14"/>
    <mergeCell ref="O15:P16"/>
    <mergeCell ref="AE16:AF17"/>
    <mergeCell ref="O21:P21"/>
    <mergeCell ref="O22:P23"/>
    <mergeCell ref="AE22:AF23"/>
    <mergeCell ref="U7:AA7"/>
    <mergeCell ref="T8:AC9"/>
    <mergeCell ref="O9:P9"/>
    <mergeCell ref="AE9:AF9"/>
    <mergeCell ref="O10:P11"/>
    <mergeCell ref="AE10:AF11"/>
    <mergeCell ref="B2:Q2"/>
    <mergeCell ref="T2:AC3"/>
    <mergeCell ref="AE3:AF3"/>
    <mergeCell ref="O4:P4"/>
    <mergeCell ref="O5:P6"/>
    <mergeCell ref="AE5:AF6"/>
    <mergeCell ref="D6:J6"/>
  </mergeCells>
  <phoneticPr fontId="88" type="noConversion"/>
  <pageMargins left="0.23622047244094491" right="0.23622047244094491" top="0.74803149606299213" bottom="0.74803149606299213" header="0.31496062992125984" footer="0.31496062992125984"/>
  <pageSetup scale="73" orientation="landscape"/>
  <headerFooter alignWithMargins="0">
    <oddFooter>&amp;L&amp;9&amp;F&amp;C&amp;9Página &amp;P&amp;R&amp;9Versión 17.08.05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0" tint="-0.14999847407452621"/>
  </sheetPr>
  <dimension ref="B1:BB36"/>
  <sheetViews>
    <sheetView showGridLines="0" view="pageBreakPreview" topLeftCell="L1" zoomScale="212" zoomScaleNormal="99" zoomScaleSheetLayoutView="136" zoomScalePageLayoutView="99" workbookViewId="0">
      <selection activeCell="M1" sqref="M1"/>
    </sheetView>
  </sheetViews>
  <sheetFormatPr baseColWidth="10" defaultColWidth="9" defaultRowHeight="12" x14ac:dyDescent="0.15"/>
  <cols>
    <col min="1" max="1" width="1.1640625" style="623" customWidth="1"/>
    <col min="2" max="2" width="3.1640625" style="623" customWidth="1"/>
    <col min="3" max="3" width="7.6640625" style="623" customWidth="1"/>
    <col min="4" max="4" width="2.6640625" style="576" customWidth="1"/>
    <col min="5" max="5" width="2.5" style="576" bestFit="1" customWidth="1"/>
    <col min="6" max="6" width="2.33203125" style="576" bestFit="1" customWidth="1"/>
    <col min="7" max="7" width="7.1640625" style="576" customWidth="1"/>
    <col min="8" max="8" width="3" style="623" customWidth="1"/>
    <col min="9" max="9" width="10.6640625" style="623" customWidth="1"/>
    <col min="10" max="10" width="3" style="623" customWidth="1"/>
    <col min="11" max="11" width="5.83203125" style="623" customWidth="1"/>
    <col min="12" max="12" width="10.5" style="623" customWidth="1"/>
    <col min="13" max="13" width="14.83203125" style="623" customWidth="1"/>
    <col min="14" max="14" width="2.6640625" style="623" customWidth="1"/>
    <col min="15" max="15" width="7.33203125" style="623" customWidth="1"/>
    <col min="16" max="18" width="2.6640625" style="623" customWidth="1"/>
    <col min="19" max="19" width="10.83203125" style="623" customWidth="1"/>
    <col min="20" max="20" width="2.6640625" style="623" customWidth="1"/>
    <col min="21" max="21" width="11.6640625" style="623" customWidth="1"/>
    <col min="22" max="22" width="3.1640625" style="623" customWidth="1"/>
    <col min="23" max="23" width="16.5" style="623" customWidth="1"/>
    <col min="24" max="24" width="2.5" style="623" customWidth="1"/>
    <col min="25" max="25" width="8.6640625" style="623" customWidth="1"/>
    <col min="26" max="26" width="1.1640625" style="623" customWidth="1"/>
    <col min="27" max="16384" width="9" style="623"/>
  </cols>
  <sheetData>
    <row r="1" spans="2:54" x14ac:dyDescent="0.15">
      <c r="C1" s="648" t="s">
        <v>2446</v>
      </c>
      <c r="D1" s="623"/>
      <c r="E1" s="623"/>
      <c r="F1" s="623"/>
      <c r="G1" s="623"/>
      <c r="M1" s="1600" t="s">
        <v>2447</v>
      </c>
    </row>
    <row r="2" spans="2:54" x14ac:dyDescent="0.15">
      <c r="C2" s="2724" t="s">
        <v>2448</v>
      </c>
      <c r="D2" s="2725"/>
      <c r="E2" s="2725"/>
      <c r="F2" s="2725"/>
      <c r="G2" s="2725"/>
      <c r="H2" s="2725"/>
      <c r="I2" s="2725"/>
      <c r="J2" s="2725"/>
      <c r="K2" s="2725"/>
      <c r="L2" s="2725"/>
      <c r="M2" s="2725"/>
      <c r="N2" s="2725"/>
      <c r="O2" s="2725"/>
      <c r="P2" s="2725"/>
      <c r="Q2" s="2725"/>
      <c r="R2" s="2725"/>
      <c r="S2" s="2725"/>
      <c r="T2" s="2725"/>
      <c r="U2" s="2725"/>
      <c r="V2" s="2725"/>
      <c r="W2" s="2725"/>
      <c r="X2" s="2725"/>
      <c r="Y2" s="2726"/>
    </row>
    <row r="3" spans="2:54" s="1045" customFormat="1" ht="12.75" customHeight="1" x14ac:dyDescent="0.2">
      <c r="B3" s="2026" t="s">
        <v>287</v>
      </c>
      <c r="C3" s="1179">
        <f>-(16.01)</f>
        <v>-16.010000000000002</v>
      </c>
      <c r="D3" s="2264">
        <f>C3-0.01</f>
        <v>-16.020000000000003</v>
      </c>
      <c r="E3" s="2265"/>
      <c r="F3" s="899"/>
      <c r="G3" s="899"/>
      <c r="H3" s="2266">
        <f>D3-(0.01)</f>
        <v>-16.030000000000005</v>
      </c>
      <c r="I3" s="2267"/>
      <c r="J3" s="2267"/>
      <c r="K3" s="2623"/>
      <c r="L3" s="1109">
        <f>H3-(0.01)</f>
        <v>-16.040000000000006</v>
      </c>
      <c r="M3" s="1161">
        <f>+L3-0.01</f>
        <v>-16.050000000000008</v>
      </c>
      <c r="N3" s="2266">
        <f>M3-(0.01)</f>
        <v>-16.060000000000009</v>
      </c>
      <c r="O3" s="2623"/>
      <c r="P3" s="2266">
        <f>N3-(0.01)</f>
        <v>-16.070000000000011</v>
      </c>
      <c r="Q3" s="2267"/>
      <c r="R3" s="2267"/>
      <c r="S3" s="2623"/>
      <c r="T3" s="2266">
        <f>P3-(0.01)</f>
        <v>-16.080000000000013</v>
      </c>
      <c r="U3" s="2623"/>
      <c r="V3" s="2026" t="s">
        <v>287</v>
      </c>
      <c r="W3" s="1161">
        <f>T3-(0.01)</f>
        <v>-16.090000000000014</v>
      </c>
      <c r="X3" s="2266">
        <f>W3-(0.01)</f>
        <v>-16.100000000000016</v>
      </c>
      <c r="Y3" s="2623"/>
    </row>
    <row r="4" spans="2:54" ht="12.75" customHeight="1" x14ac:dyDescent="0.15">
      <c r="B4" s="2027"/>
      <c r="C4" s="2300" t="s">
        <v>2449</v>
      </c>
      <c r="D4" s="2300" t="s">
        <v>2450</v>
      </c>
      <c r="E4" s="2301"/>
      <c r="F4" s="2301"/>
      <c r="G4" s="2302"/>
      <c r="H4" s="2300" t="s">
        <v>2451</v>
      </c>
      <c r="I4" s="2301"/>
      <c r="J4" s="2301"/>
      <c r="K4" s="2302"/>
      <c r="L4" s="2291" t="s">
        <v>2452</v>
      </c>
      <c r="M4" s="1301" t="s">
        <v>2453</v>
      </c>
      <c r="N4" s="2300" t="s">
        <v>2454</v>
      </c>
      <c r="O4" s="2302"/>
      <c r="P4" s="2300" t="s">
        <v>2455</v>
      </c>
      <c r="Q4" s="2301"/>
      <c r="R4" s="2301"/>
      <c r="S4" s="2302"/>
      <c r="T4" s="2300" t="s">
        <v>2456</v>
      </c>
      <c r="U4" s="2302"/>
      <c r="V4" s="2027"/>
      <c r="W4" s="2371" t="s">
        <v>2457</v>
      </c>
      <c r="X4" s="2300" t="s">
        <v>2458</v>
      </c>
      <c r="Y4" s="2302"/>
    </row>
    <row r="5" spans="2:54" ht="12.75" customHeight="1" x14ac:dyDescent="0.15">
      <c r="B5" s="2027"/>
      <c r="C5" s="2300"/>
      <c r="D5" s="2300"/>
      <c r="E5" s="2301"/>
      <c r="F5" s="2301"/>
      <c r="G5" s="2302"/>
      <c r="H5" s="2300"/>
      <c r="I5" s="2301"/>
      <c r="J5" s="2301"/>
      <c r="K5" s="2302"/>
      <c r="L5" s="2291"/>
      <c r="N5" s="2300"/>
      <c r="O5" s="2302"/>
      <c r="P5" s="2300"/>
      <c r="Q5" s="2301"/>
      <c r="R5" s="2301"/>
      <c r="S5" s="2302"/>
      <c r="T5" s="2300"/>
      <c r="U5" s="2302"/>
      <c r="V5" s="2027"/>
      <c r="W5" s="2371"/>
      <c r="X5" s="2300"/>
      <c r="Y5" s="2302"/>
    </row>
    <row r="6" spans="2:54" ht="12.75" customHeight="1" x14ac:dyDescent="0.15">
      <c r="B6" s="2027"/>
      <c r="C6" s="2300"/>
      <c r="D6" s="2300"/>
      <c r="E6" s="2301"/>
      <c r="F6" s="2301"/>
      <c r="G6" s="2302"/>
      <c r="H6" s="2300"/>
      <c r="I6" s="2301"/>
      <c r="J6" s="2301"/>
      <c r="K6" s="2302"/>
      <c r="L6" s="2291"/>
      <c r="M6" s="2115" t="s">
        <v>2459</v>
      </c>
      <c r="N6" s="2300"/>
      <c r="O6" s="2302"/>
      <c r="P6" s="2300"/>
      <c r="Q6" s="2301"/>
      <c r="R6" s="2301"/>
      <c r="S6" s="2302"/>
      <c r="T6" s="2300"/>
      <c r="U6" s="2302"/>
      <c r="V6" s="2027"/>
      <c r="W6" s="1158"/>
      <c r="X6" s="2300"/>
      <c r="Y6" s="2302"/>
      <c r="AW6" s="623" t="s">
        <v>1507</v>
      </c>
      <c r="BB6" s="623" t="s">
        <v>1508</v>
      </c>
    </row>
    <row r="7" spans="2:54" ht="12.75" customHeight="1" x14ac:dyDescent="0.15">
      <c r="B7" s="2027"/>
      <c r="C7" s="2300"/>
      <c r="D7" s="2300"/>
      <c r="E7" s="2301"/>
      <c r="F7" s="2301"/>
      <c r="G7" s="2302"/>
      <c r="H7" s="2300"/>
      <c r="I7" s="2301"/>
      <c r="J7" s="2301"/>
      <c r="K7" s="2302"/>
      <c r="L7" s="1111"/>
      <c r="M7" s="2115"/>
      <c r="N7" s="2300"/>
      <c r="O7" s="2302"/>
      <c r="P7" s="2300"/>
      <c r="Q7" s="2301"/>
      <c r="R7" s="2301"/>
      <c r="S7" s="2302"/>
      <c r="T7" s="2300"/>
      <c r="U7" s="2302"/>
      <c r="V7" s="2027"/>
      <c r="W7" s="2115" t="s">
        <v>2460</v>
      </c>
      <c r="X7" s="2300"/>
      <c r="Y7" s="2302"/>
    </row>
    <row r="8" spans="2:54" ht="12.75" customHeight="1" x14ac:dyDescent="0.15">
      <c r="B8" s="2027"/>
      <c r="C8" s="2300"/>
      <c r="D8" s="2300"/>
      <c r="E8" s="2301"/>
      <c r="F8" s="2301"/>
      <c r="G8" s="2302"/>
      <c r="H8" s="2300"/>
      <c r="I8" s="2301"/>
      <c r="J8" s="2301"/>
      <c r="K8" s="2302"/>
      <c r="L8" s="1111"/>
      <c r="M8" s="2115"/>
      <c r="N8" s="2300"/>
      <c r="O8" s="2302"/>
      <c r="P8" s="2300"/>
      <c r="Q8" s="2301"/>
      <c r="R8" s="2301"/>
      <c r="S8" s="2302"/>
      <c r="T8" s="2300"/>
      <c r="U8" s="2302"/>
      <c r="V8" s="2027"/>
      <c r="W8" s="2115"/>
      <c r="Y8" s="1111"/>
    </row>
    <row r="9" spans="2:54" ht="12.75" customHeight="1" x14ac:dyDescent="0.15">
      <c r="B9" s="2027"/>
      <c r="C9" s="2300"/>
      <c r="D9" s="2300"/>
      <c r="E9" s="2301"/>
      <c r="F9" s="2301"/>
      <c r="G9" s="2302"/>
      <c r="H9" s="2300"/>
      <c r="I9" s="2301"/>
      <c r="J9" s="2301"/>
      <c r="K9" s="2302"/>
      <c r="L9" s="1111"/>
      <c r="M9" s="2115"/>
      <c r="N9" s="2300"/>
      <c r="O9" s="2302"/>
      <c r="P9" s="2300"/>
      <c r="Q9" s="2301"/>
      <c r="R9" s="2301"/>
      <c r="S9" s="2302"/>
      <c r="T9" s="1302">
        <v>1</v>
      </c>
      <c r="U9" s="2302" t="s">
        <v>2461</v>
      </c>
      <c r="V9" s="2027"/>
      <c r="W9" s="2115"/>
      <c r="X9" s="1302">
        <v>1</v>
      </c>
      <c r="Y9" s="939" t="s">
        <v>519</v>
      </c>
    </row>
    <row r="10" spans="2:54" ht="12.75" customHeight="1" x14ac:dyDescent="0.15">
      <c r="B10" s="2027"/>
      <c r="C10" s="2300"/>
      <c r="D10" s="2300"/>
      <c r="E10" s="2301"/>
      <c r="F10" s="2301"/>
      <c r="G10" s="2302"/>
      <c r="K10" s="1111"/>
      <c r="L10" s="1111"/>
      <c r="M10" s="2115"/>
      <c r="P10" s="2300"/>
      <c r="Q10" s="2301"/>
      <c r="R10" s="2301"/>
      <c r="S10" s="2302"/>
      <c r="T10" s="1110"/>
      <c r="U10" s="2302"/>
      <c r="V10" s="2027"/>
      <c r="W10" s="2115"/>
      <c r="X10" s="1302">
        <v>2</v>
      </c>
      <c r="Y10" s="939" t="s">
        <v>531</v>
      </c>
    </row>
    <row r="11" spans="2:54" ht="12.75" customHeight="1" x14ac:dyDescent="0.15">
      <c r="B11" s="2027"/>
      <c r="C11" s="2300"/>
      <c r="D11" s="2300"/>
      <c r="E11" s="2301"/>
      <c r="F11" s="2301"/>
      <c r="G11" s="2302"/>
      <c r="K11" s="1111"/>
      <c r="L11" s="1111"/>
      <c r="M11" s="2115"/>
      <c r="N11" s="1302">
        <v>1</v>
      </c>
      <c r="O11" s="1085" t="s">
        <v>519</v>
      </c>
      <c r="P11" s="1302">
        <v>1</v>
      </c>
      <c r="Q11" s="932" t="s">
        <v>519</v>
      </c>
      <c r="R11" s="1504" t="s">
        <v>84</v>
      </c>
      <c r="S11" s="1202">
        <f>W3</f>
        <v>-16.090000000000014</v>
      </c>
      <c r="T11" s="1302">
        <v>2</v>
      </c>
      <c r="U11" s="2302" t="s">
        <v>2462</v>
      </c>
      <c r="V11" s="2027"/>
      <c r="W11" s="2115"/>
      <c r="X11" s="1303"/>
      <c r="Y11" s="1111"/>
    </row>
    <row r="12" spans="2:54" ht="12.75" customHeight="1" x14ac:dyDescent="0.15">
      <c r="B12" s="2027"/>
      <c r="C12" s="2300"/>
      <c r="D12" s="2300"/>
      <c r="E12" s="2301"/>
      <c r="F12" s="2301"/>
      <c r="G12" s="2302"/>
      <c r="H12" s="1304">
        <v>1</v>
      </c>
      <c r="I12" s="623" t="s">
        <v>2463</v>
      </c>
      <c r="J12" s="1305"/>
      <c r="K12" s="1111"/>
      <c r="L12" s="1111"/>
      <c r="M12" s="2115"/>
      <c r="N12" s="1302">
        <v>2</v>
      </c>
      <c r="O12" s="1085" t="s">
        <v>531</v>
      </c>
      <c r="P12" s="1302">
        <v>2</v>
      </c>
      <c r="Q12" s="939" t="s">
        <v>531</v>
      </c>
      <c r="R12" s="1427"/>
      <c r="T12" s="1110"/>
      <c r="U12" s="2302"/>
      <c r="V12" s="2027"/>
      <c r="W12" s="2115"/>
      <c r="X12" s="1303"/>
      <c r="Y12" s="1111"/>
    </row>
    <row r="13" spans="2:54" ht="12.75" customHeight="1" x14ac:dyDescent="0.15">
      <c r="B13" s="2027"/>
      <c r="C13" s="2300"/>
      <c r="D13" s="1306">
        <v>1</v>
      </c>
      <c r="E13" s="576" t="s">
        <v>519</v>
      </c>
      <c r="H13" s="1304">
        <v>2</v>
      </c>
      <c r="I13" s="1307" t="s">
        <v>2464</v>
      </c>
      <c r="J13" s="1308" t="s">
        <v>84</v>
      </c>
      <c r="K13" s="1309">
        <f>P3</f>
        <v>-16.070000000000011</v>
      </c>
      <c r="L13" s="1111"/>
      <c r="M13" s="2115"/>
      <c r="N13" s="1303"/>
      <c r="O13" s="1111"/>
      <c r="P13" s="1110"/>
      <c r="S13" s="1111"/>
      <c r="U13" s="2302"/>
      <c r="V13" s="2027"/>
      <c r="W13" s="2115"/>
      <c r="X13" s="1303"/>
      <c r="Y13" s="1111"/>
    </row>
    <row r="14" spans="2:54" ht="12.75" customHeight="1" x14ac:dyDescent="0.15">
      <c r="B14" s="2027"/>
      <c r="C14" s="2300"/>
      <c r="D14" s="1306">
        <v>2</v>
      </c>
      <c r="E14" s="576" t="s">
        <v>531</v>
      </c>
      <c r="F14" s="1308" t="s">
        <v>84</v>
      </c>
      <c r="G14" s="2306" t="s">
        <v>2465</v>
      </c>
      <c r="H14" s="1304">
        <v>3</v>
      </c>
      <c r="I14" s="1307" t="s">
        <v>2466</v>
      </c>
      <c r="J14" s="1308" t="s">
        <v>84</v>
      </c>
      <c r="K14" s="1309">
        <f>P3</f>
        <v>-16.070000000000011</v>
      </c>
      <c r="L14" s="1111"/>
      <c r="M14" s="2115"/>
      <c r="N14" s="1303"/>
      <c r="O14" s="1111"/>
      <c r="P14" s="1110"/>
      <c r="S14" s="1111"/>
      <c r="T14" s="1302"/>
      <c r="U14" s="939"/>
      <c r="V14" s="2027"/>
      <c r="W14" s="2115"/>
      <c r="X14" s="1303"/>
      <c r="Y14" s="1111"/>
    </row>
    <row r="15" spans="2:54" ht="12.75" customHeight="1" x14ac:dyDescent="0.15">
      <c r="B15" s="2027"/>
      <c r="C15" s="2300"/>
      <c r="D15" s="1310"/>
      <c r="E15" s="932"/>
      <c r="F15" s="932"/>
      <c r="G15" s="2306"/>
      <c r="H15" s="1304">
        <v>4</v>
      </c>
      <c r="I15" s="1307" t="s">
        <v>2467</v>
      </c>
      <c r="J15" s="1308" t="s">
        <v>84</v>
      </c>
      <c r="K15" s="1309">
        <f>P3</f>
        <v>-16.070000000000011</v>
      </c>
      <c r="L15" s="1111"/>
      <c r="M15" s="2115"/>
      <c r="N15" s="1303"/>
      <c r="O15" s="1111"/>
      <c r="P15" s="1110"/>
      <c r="S15" s="1111"/>
      <c r="T15" s="1302">
        <v>4</v>
      </c>
      <c r="U15" s="939" t="s">
        <v>1450</v>
      </c>
      <c r="V15" s="2027"/>
      <c r="W15" s="2115"/>
      <c r="X15" s="1303"/>
      <c r="Y15" s="1111"/>
    </row>
    <row r="16" spans="2:54" ht="12.75" customHeight="1" x14ac:dyDescent="0.15">
      <c r="B16" s="2027"/>
      <c r="C16" s="2300"/>
      <c r="D16" s="1310"/>
      <c r="E16" s="932"/>
      <c r="F16" s="932"/>
      <c r="G16" s="932"/>
      <c r="H16" s="1304">
        <v>5</v>
      </c>
      <c r="I16" s="1307" t="s">
        <v>1450</v>
      </c>
      <c r="J16" s="1308" t="s">
        <v>84</v>
      </c>
      <c r="K16" s="1309">
        <f>P3</f>
        <v>-16.070000000000011</v>
      </c>
      <c r="L16" s="1111"/>
      <c r="M16" s="2115"/>
      <c r="N16" s="1303"/>
      <c r="O16" s="1111"/>
      <c r="P16" s="1110"/>
      <c r="S16" s="1111"/>
      <c r="T16" s="1110"/>
      <c r="U16" s="1311"/>
      <c r="V16" s="2027"/>
      <c r="W16" s="2115"/>
      <c r="X16" s="1303"/>
      <c r="Y16" s="1111"/>
    </row>
    <row r="17" spans="2:47" ht="12.75" customHeight="1" x14ac:dyDescent="0.15">
      <c r="B17" s="2027"/>
      <c r="C17" s="2300"/>
      <c r="D17" s="1310"/>
      <c r="E17" s="932"/>
      <c r="F17" s="932"/>
      <c r="G17" s="932"/>
      <c r="H17" s="1310"/>
      <c r="I17" s="1124"/>
      <c r="J17" s="1124"/>
      <c r="K17" s="1085"/>
      <c r="L17" s="1111"/>
      <c r="M17" s="2115"/>
      <c r="N17" s="1303"/>
      <c r="O17" s="1111"/>
      <c r="P17" s="1110"/>
      <c r="S17" s="1111"/>
      <c r="T17" s="1505" t="s">
        <v>84</v>
      </c>
      <c r="U17" s="1111" t="s">
        <v>1435</v>
      </c>
      <c r="V17" s="2027"/>
      <c r="W17" s="2115"/>
      <c r="X17" s="1303"/>
      <c r="Y17" s="1111"/>
    </row>
    <row r="18" spans="2:47" ht="12.75" customHeight="1" x14ac:dyDescent="0.15">
      <c r="B18" s="2027"/>
      <c r="C18" s="2300"/>
      <c r="D18" s="1310"/>
      <c r="E18" s="932"/>
      <c r="F18" s="932"/>
      <c r="G18" s="932"/>
      <c r="H18" s="1310"/>
      <c r="I18" s="1124"/>
      <c r="J18" s="1124"/>
      <c r="K18" s="1085"/>
      <c r="L18" s="1111"/>
      <c r="M18" s="2115"/>
      <c r="N18" s="1303"/>
      <c r="O18" s="1111"/>
      <c r="P18" s="1110"/>
      <c r="S18" s="1111"/>
      <c r="T18" s="1110"/>
      <c r="U18" s="1111" t="s">
        <v>1437</v>
      </c>
      <c r="V18" s="2027"/>
      <c r="W18" s="2115"/>
      <c r="X18" s="1303"/>
      <c r="Y18" s="1111"/>
    </row>
    <row r="19" spans="2:47" ht="12.75" customHeight="1" x14ac:dyDescent="0.15">
      <c r="B19" s="2027"/>
      <c r="C19" s="2300"/>
      <c r="D19" s="1312"/>
      <c r="E19" s="1313"/>
      <c r="F19" s="1313"/>
      <c r="G19" s="1313"/>
      <c r="H19" s="1314"/>
      <c r="I19" s="1315"/>
      <c r="J19" s="1315"/>
      <c r="K19" s="1316"/>
      <c r="L19" s="1111"/>
      <c r="M19" s="2115"/>
      <c r="N19" s="1317"/>
      <c r="O19" s="1112"/>
      <c r="P19" s="1110"/>
      <c r="S19" s="1111"/>
      <c r="T19" s="1110"/>
      <c r="U19" s="1111"/>
      <c r="V19" s="2027"/>
      <c r="W19" s="2727"/>
      <c r="X19" s="1303"/>
      <c r="Y19" s="1111"/>
    </row>
    <row r="20" spans="2:47" s="1177" customFormat="1" ht="12.75" customHeight="1" x14ac:dyDescent="0.2">
      <c r="B20" s="2028"/>
      <c r="C20" s="1318" t="s">
        <v>64</v>
      </c>
      <c r="D20" s="2317" t="s">
        <v>266</v>
      </c>
      <c r="E20" s="2318"/>
      <c r="F20" s="2318"/>
      <c r="G20" s="2319"/>
      <c r="H20" s="2721" t="s">
        <v>266</v>
      </c>
      <c r="I20" s="2722"/>
      <c r="J20" s="2722"/>
      <c r="K20" s="2723"/>
      <c r="L20" s="1319" t="s">
        <v>2468</v>
      </c>
      <c r="M20" s="1318" t="s">
        <v>910</v>
      </c>
      <c r="N20" s="2329" t="s">
        <v>266</v>
      </c>
      <c r="O20" s="2331"/>
      <c r="P20" s="2329" t="s">
        <v>266</v>
      </c>
      <c r="Q20" s="2330"/>
      <c r="R20" s="2330"/>
      <c r="S20" s="2331"/>
      <c r="T20" s="2329" t="s">
        <v>266</v>
      </c>
      <c r="U20" s="2331"/>
      <c r="V20" s="2028"/>
      <c r="W20" s="1319" t="s">
        <v>2469</v>
      </c>
      <c r="X20" s="2329" t="s">
        <v>266</v>
      </c>
      <c r="Y20" s="2331"/>
    </row>
    <row r="21" spans="2:47" ht="3.75" customHeight="1" thickBot="1" x14ac:dyDescent="0.2">
      <c r="B21" s="1320"/>
      <c r="P21" s="2339"/>
      <c r="Q21" s="2339"/>
      <c r="R21" s="2339"/>
      <c r="S21" s="2339"/>
      <c r="T21" s="2339"/>
      <c r="U21" s="2339"/>
      <c r="V21" s="1320"/>
    </row>
    <row r="22" spans="2:47" x14ac:dyDescent="0.15">
      <c r="B22" s="1113">
        <v>1</v>
      </c>
      <c r="C22" s="140"/>
      <c r="D22" s="2710"/>
      <c r="E22" s="2711"/>
      <c r="F22" s="2711"/>
      <c r="G22" s="2712"/>
      <c r="H22" s="2362"/>
      <c r="I22" s="2708"/>
      <c r="J22" s="2708"/>
      <c r="K22" s="2363"/>
      <c r="L22" s="1321" t="s">
        <v>2470</v>
      </c>
      <c r="M22" s="1321" t="s">
        <v>2470</v>
      </c>
      <c r="N22" s="2362"/>
      <c r="O22" s="2363"/>
      <c r="P22" s="2362"/>
      <c r="Q22" s="2708"/>
      <c r="R22" s="2708"/>
      <c r="S22" s="2363"/>
      <c r="T22" s="2362"/>
      <c r="U22" s="2363"/>
      <c r="V22" s="1113">
        <v>1</v>
      </c>
      <c r="W22" s="1321" t="s">
        <v>2470</v>
      </c>
      <c r="X22" s="141"/>
      <c r="Y22" s="1322"/>
    </row>
    <row r="23" spans="2:47" x14ac:dyDescent="0.15">
      <c r="B23" s="1114">
        <f>B22+1</f>
        <v>2</v>
      </c>
      <c r="C23" s="149"/>
      <c r="D23" s="2713"/>
      <c r="E23" s="2714"/>
      <c r="F23" s="2714"/>
      <c r="G23" s="2715"/>
      <c r="H23" s="2702"/>
      <c r="I23" s="2704"/>
      <c r="J23" s="2704"/>
      <c r="K23" s="2703"/>
      <c r="L23" s="1153" t="s">
        <v>2470</v>
      </c>
      <c r="M23" s="1153" t="s">
        <v>2470</v>
      </c>
      <c r="N23" s="2702"/>
      <c r="O23" s="2703"/>
      <c r="P23" s="2702"/>
      <c r="Q23" s="2704"/>
      <c r="R23" s="2704"/>
      <c r="S23" s="2703"/>
      <c r="T23" s="2702"/>
      <c r="U23" s="2703"/>
      <c r="V23" s="1114">
        <f>V22+1</f>
        <v>2</v>
      </c>
      <c r="W23" s="1153" t="s">
        <v>2470</v>
      </c>
      <c r="X23" s="150"/>
      <c r="Y23" s="1323"/>
    </row>
    <row r="24" spans="2:47" ht="13" thickBot="1" x14ac:dyDescent="0.2">
      <c r="B24" s="1115">
        <f>B23+1</f>
        <v>3</v>
      </c>
      <c r="C24" s="143"/>
      <c r="D24" s="2716"/>
      <c r="E24" s="2717"/>
      <c r="F24" s="2717"/>
      <c r="G24" s="2718"/>
      <c r="H24" s="2366"/>
      <c r="I24" s="2709"/>
      <c r="J24" s="2709"/>
      <c r="K24" s="2367"/>
      <c r="L24" s="1324" t="s">
        <v>2470</v>
      </c>
      <c r="M24" s="1324" t="s">
        <v>2470</v>
      </c>
      <c r="N24" s="2366"/>
      <c r="O24" s="2367"/>
      <c r="P24" s="2366"/>
      <c r="Q24" s="2709"/>
      <c r="R24" s="2709"/>
      <c r="S24" s="2367"/>
      <c r="T24" s="2366"/>
      <c r="U24" s="2367"/>
      <c r="V24" s="1115">
        <f>V23+1</f>
        <v>3</v>
      </c>
      <c r="W24" s="1324" t="s">
        <v>2470</v>
      </c>
      <c r="X24" s="144"/>
      <c r="Y24" s="1325"/>
      <c r="AU24" s="697"/>
    </row>
    <row r="25" spans="2:47" ht="3.75" customHeight="1" thickBot="1" x14ac:dyDescent="0.2">
      <c r="B25" s="45"/>
      <c r="C25" s="145"/>
      <c r="D25" s="2719"/>
      <c r="E25" s="2720"/>
      <c r="F25" s="361"/>
      <c r="G25" s="361"/>
      <c r="H25" s="151"/>
      <c r="I25" s="151"/>
      <c r="J25" s="151"/>
      <c r="K25" s="146"/>
      <c r="L25" s="148"/>
      <c r="M25" s="148"/>
      <c r="N25" s="2705"/>
      <c r="O25" s="2707"/>
      <c r="P25" s="2705"/>
      <c r="Q25" s="2706"/>
      <c r="R25" s="2706"/>
      <c r="S25" s="2707"/>
      <c r="T25" s="2705"/>
      <c r="U25" s="2707"/>
      <c r="V25" s="45"/>
      <c r="W25" s="148"/>
      <c r="X25" s="147"/>
      <c r="Y25" s="1326"/>
    </row>
    <row r="26" spans="2:47" x14ac:dyDescent="0.15">
      <c r="B26" s="1116">
        <f>B24+1</f>
        <v>4</v>
      </c>
      <c r="C26" s="142"/>
      <c r="D26" s="2710"/>
      <c r="E26" s="2711"/>
      <c r="F26" s="2711"/>
      <c r="G26" s="2712"/>
      <c r="H26" s="2362"/>
      <c r="I26" s="2708"/>
      <c r="J26" s="2708"/>
      <c r="K26" s="2363"/>
      <c r="L26" s="1321" t="s">
        <v>2470</v>
      </c>
      <c r="M26" s="1321" t="s">
        <v>2470</v>
      </c>
      <c r="N26" s="2362"/>
      <c r="O26" s="2363"/>
      <c r="P26" s="2362"/>
      <c r="Q26" s="2708"/>
      <c r="R26" s="2708"/>
      <c r="S26" s="2363"/>
      <c r="T26" s="2362"/>
      <c r="U26" s="2363"/>
      <c r="V26" s="1116">
        <f>V24+1</f>
        <v>4</v>
      </c>
      <c r="W26" s="1321" t="s">
        <v>2470</v>
      </c>
      <c r="X26" s="35"/>
      <c r="Y26" s="1327"/>
    </row>
    <row r="27" spans="2:47" x14ac:dyDescent="0.15">
      <c r="B27" s="1114">
        <f>B26+1</f>
        <v>5</v>
      </c>
      <c r="C27" s="149"/>
      <c r="D27" s="2713"/>
      <c r="E27" s="2714"/>
      <c r="F27" s="2714"/>
      <c r="G27" s="2715"/>
      <c r="H27" s="2702"/>
      <c r="I27" s="2704"/>
      <c r="J27" s="2704"/>
      <c r="K27" s="2703"/>
      <c r="L27" s="1153" t="s">
        <v>2470</v>
      </c>
      <c r="M27" s="1153" t="s">
        <v>2470</v>
      </c>
      <c r="N27" s="2702"/>
      <c r="O27" s="2703"/>
      <c r="P27" s="2702"/>
      <c r="Q27" s="2704"/>
      <c r="R27" s="2704"/>
      <c r="S27" s="2703"/>
      <c r="T27" s="2702"/>
      <c r="U27" s="2703"/>
      <c r="V27" s="1114">
        <f>V26+1</f>
        <v>5</v>
      </c>
      <c r="W27" s="1153" t="s">
        <v>2470</v>
      </c>
      <c r="X27" s="150"/>
      <c r="Y27" s="1323"/>
    </row>
    <row r="28" spans="2:47" ht="13" thickBot="1" x14ac:dyDescent="0.2">
      <c r="B28" s="1117">
        <f>B27+1</f>
        <v>6</v>
      </c>
      <c r="C28" s="142"/>
      <c r="D28" s="2716"/>
      <c r="E28" s="2717"/>
      <c r="F28" s="2717"/>
      <c r="G28" s="2718"/>
      <c r="H28" s="2366"/>
      <c r="I28" s="2709"/>
      <c r="J28" s="2709"/>
      <c r="K28" s="2367"/>
      <c r="L28" s="1324" t="s">
        <v>2470</v>
      </c>
      <c r="M28" s="1324" t="s">
        <v>2470</v>
      </c>
      <c r="N28" s="2366"/>
      <c r="O28" s="2367"/>
      <c r="P28" s="2366"/>
      <c r="Q28" s="2709"/>
      <c r="R28" s="2709"/>
      <c r="S28" s="2367"/>
      <c r="T28" s="2366"/>
      <c r="U28" s="2367"/>
      <c r="V28" s="1117">
        <f>V27+1</f>
        <v>6</v>
      </c>
      <c r="W28" s="1324" t="s">
        <v>2470</v>
      </c>
      <c r="X28" s="35"/>
      <c r="Y28" s="1327"/>
    </row>
    <row r="29" spans="2:47" ht="3.75" customHeight="1" thickBot="1" x14ac:dyDescent="0.2">
      <c r="B29" s="1328"/>
      <c r="C29" s="145"/>
      <c r="D29" s="2719"/>
      <c r="E29" s="2720"/>
      <c r="F29" s="361"/>
      <c r="G29" s="361"/>
      <c r="H29" s="2705"/>
      <c r="I29" s="2706"/>
      <c r="J29" s="2706"/>
      <c r="K29" s="2707"/>
      <c r="L29" s="148"/>
      <c r="M29" s="148"/>
      <c r="N29" s="2705"/>
      <c r="O29" s="2707"/>
      <c r="P29" s="2705"/>
      <c r="Q29" s="2706"/>
      <c r="R29" s="2706"/>
      <c r="S29" s="2707"/>
      <c r="T29" s="2705"/>
      <c r="U29" s="2707"/>
      <c r="V29" s="1328"/>
      <c r="W29" s="148"/>
      <c r="X29" s="147"/>
      <c r="Y29" s="1326"/>
    </row>
    <row r="30" spans="2:47" x14ac:dyDescent="0.15">
      <c r="B30" s="1118">
        <f>B28+1</f>
        <v>7</v>
      </c>
      <c r="C30" s="142"/>
      <c r="D30" s="2710"/>
      <c r="E30" s="2711"/>
      <c r="F30" s="2711"/>
      <c r="G30" s="2712"/>
      <c r="H30" s="2362"/>
      <c r="I30" s="2708"/>
      <c r="J30" s="2708"/>
      <c r="K30" s="2363"/>
      <c r="L30" s="1321" t="s">
        <v>2470</v>
      </c>
      <c r="M30" s="1321" t="s">
        <v>2470</v>
      </c>
      <c r="N30" s="2362"/>
      <c r="O30" s="2363"/>
      <c r="P30" s="2362"/>
      <c r="Q30" s="2708"/>
      <c r="R30" s="2708"/>
      <c r="S30" s="2363"/>
      <c r="T30" s="2362"/>
      <c r="U30" s="2363"/>
      <c r="V30" s="1118">
        <f>V28+1</f>
        <v>7</v>
      </c>
      <c r="W30" s="1321" t="s">
        <v>2470</v>
      </c>
      <c r="X30" s="35"/>
      <c r="Y30" s="1327"/>
    </row>
    <row r="31" spans="2:47" x14ac:dyDescent="0.15">
      <c r="B31" s="1114">
        <f>B30+1</f>
        <v>8</v>
      </c>
      <c r="C31" s="149"/>
      <c r="D31" s="2713"/>
      <c r="E31" s="2714"/>
      <c r="F31" s="2714"/>
      <c r="G31" s="2715"/>
      <c r="H31" s="2702"/>
      <c r="I31" s="2704"/>
      <c r="J31" s="2704"/>
      <c r="K31" s="2703"/>
      <c r="L31" s="1153" t="s">
        <v>2470</v>
      </c>
      <c r="M31" s="1153" t="s">
        <v>2470</v>
      </c>
      <c r="N31" s="2702"/>
      <c r="O31" s="2703"/>
      <c r="P31" s="2702"/>
      <c r="Q31" s="2704"/>
      <c r="R31" s="2704"/>
      <c r="S31" s="2703"/>
      <c r="T31" s="2702"/>
      <c r="U31" s="2703"/>
      <c r="V31" s="1114">
        <f>V30+1</f>
        <v>8</v>
      </c>
      <c r="W31" s="1153" t="s">
        <v>2470</v>
      </c>
      <c r="X31" s="150"/>
      <c r="Y31" s="1323"/>
    </row>
    <row r="32" spans="2:47" ht="13" thickBot="1" x14ac:dyDescent="0.2">
      <c r="B32" s="1115">
        <f>B31+1</f>
        <v>9</v>
      </c>
      <c r="C32" s="142"/>
      <c r="D32" s="2716"/>
      <c r="E32" s="2717"/>
      <c r="F32" s="2717"/>
      <c r="G32" s="2718"/>
      <c r="H32" s="2366"/>
      <c r="I32" s="2709"/>
      <c r="J32" s="2709"/>
      <c r="K32" s="2367"/>
      <c r="L32" s="1324" t="s">
        <v>2470</v>
      </c>
      <c r="M32" s="1324" t="s">
        <v>2470</v>
      </c>
      <c r="N32" s="2366"/>
      <c r="O32" s="2367"/>
      <c r="P32" s="2366"/>
      <c r="Q32" s="2709"/>
      <c r="R32" s="2709"/>
      <c r="S32" s="2367"/>
      <c r="T32" s="2366"/>
      <c r="U32" s="2367"/>
      <c r="V32" s="1115">
        <f>V31+1</f>
        <v>9</v>
      </c>
      <c r="W32" s="1324" t="s">
        <v>2470</v>
      </c>
      <c r="X32" s="35"/>
      <c r="Y32" s="1327"/>
    </row>
    <row r="33" spans="2:25" ht="3.75" customHeight="1" thickBot="1" x14ac:dyDescent="0.2">
      <c r="B33" s="45"/>
      <c r="C33" s="145"/>
      <c r="D33" s="2719"/>
      <c r="E33" s="2720"/>
      <c r="F33" s="361"/>
      <c r="G33" s="361"/>
      <c r="H33" s="2705"/>
      <c r="I33" s="2706"/>
      <c r="J33" s="2706"/>
      <c r="K33" s="2707"/>
      <c r="L33" s="148"/>
      <c r="M33" s="148"/>
      <c r="N33" s="2705"/>
      <c r="O33" s="2707"/>
      <c r="P33" s="2705"/>
      <c r="Q33" s="2706"/>
      <c r="R33" s="2706"/>
      <c r="S33" s="2707"/>
      <c r="T33" s="2705"/>
      <c r="U33" s="2707"/>
      <c r="V33" s="45"/>
      <c r="W33" s="148"/>
      <c r="X33" s="147"/>
      <c r="Y33" s="1326"/>
    </row>
    <row r="34" spans="2:25" x14ac:dyDescent="0.15">
      <c r="B34" s="1116">
        <f>B32+1</f>
        <v>10</v>
      </c>
      <c r="C34" s="140"/>
      <c r="D34" s="2710"/>
      <c r="E34" s="2711"/>
      <c r="F34" s="2711"/>
      <c r="G34" s="2712"/>
      <c r="H34" s="2362"/>
      <c r="I34" s="2708"/>
      <c r="J34" s="2708"/>
      <c r="K34" s="2363"/>
      <c r="L34" s="1321" t="s">
        <v>2470</v>
      </c>
      <c r="M34" s="1321" t="s">
        <v>2470</v>
      </c>
      <c r="N34" s="2362"/>
      <c r="O34" s="2363"/>
      <c r="P34" s="2362"/>
      <c r="Q34" s="2708"/>
      <c r="R34" s="2708"/>
      <c r="S34" s="2363"/>
      <c r="T34" s="2362"/>
      <c r="U34" s="2363"/>
      <c r="V34" s="1116">
        <f>V32+1</f>
        <v>10</v>
      </c>
      <c r="W34" s="1321" t="s">
        <v>2470</v>
      </c>
      <c r="X34" s="141"/>
      <c r="Y34" s="1322"/>
    </row>
    <row r="35" spans="2:25" x14ac:dyDescent="0.15">
      <c r="B35" s="1114">
        <f>B34+1</f>
        <v>11</v>
      </c>
      <c r="C35" s="149"/>
      <c r="D35" s="2713"/>
      <c r="E35" s="2714"/>
      <c r="F35" s="2714"/>
      <c r="G35" s="2715"/>
      <c r="H35" s="2702"/>
      <c r="I35" s="2704"/>
      <c r="J35" s="2704"/>
      <c r="K35" s="2703"/>
      <c r="L35" s="1153" t="s">
        <v>2470</v>
      </c>
      <c r="M35" s="1153" t="s">
        <v>2470</v>
      </c>
      <c r="N35" s="2702"/>
      <c r="O35" s="2703"/>
      <c r="P35" s="2702"/>
      <c r="Q35" s="2704"/>
      <c r="R35" s="2704"/>
      <c r="S35" s="2703"/>
      <c r="T35" s="2702"/>
      <c r="U35" s="2703"/>
      <c r="V35" s="1114">
        <f>V34+1</f>
        <v>11</v>
      </c>
      <c r="W35" s="1153" t="s">
        <v>2470</v>
      </c>
      <c r="X35" s="150"/>
      <c r="Y35" s="1323"/>
    </row>
    <row r="36" spans="2:25" ht="13" thickBot="1" x14ac:dyDescent="0.2">
      <c r="B36" s="1115">
        <f>B35+1</f>
        <v>12</v>
      </c>
      <c r="C36" s="143"/>
      <c r="D36" s="2716"/>
      <c r="E36" s="2717"/>
      <c r="F36" s="2717"/>
      <c r="G36" s="2718"/>
      <c r="H36" s="2366"/>
      <c r="I36" s="2709"/>
      <c r="J36" s="2709"/>
      <c r="K36" s="2367"/>
      <c r="L36" s="1324" t="s">
        <v>2470</v>
      </c>
      <c r="M36" s="1324" t="s">
        <v>2470</v>
      </c>
      <c r="N36" s="2366"/>
      <c r="O36" s="2367"/>
      <c r="P36" s="2366"/>
      <c r="Q36" s="2709"/>
      <c r="R36" s="2709"/>
      <c r="S36" s="2367"/>
      <c r="T36" s="2366"/>
      <c r="U36" s="2367"/>
      <c r="V36" s="1115">
        <f>V35+1</f>
        <v>12</v>
      </c>
      <c r="W36" s="1324" t="s">
        <v>2470</v>
      </c>
      <c r="X36" s="144"/>
      <c r="Y36" s="1325"/>
    </row>
  </sheetData>
  <mergeCells count="105">
    <mergeCell ref="C2:Y2"/>
    <mergeCell ref="N20:O20"/>
    <mergeCell ref="N22:O22"/>
    <mergeCell ref="P23:S23"/>
    <mergeCell ref="P24:S24"/>
    <mergeCell ref="H4:K9"/>
    <mergeCell ref="D4:G12"/>
    <mergeCell ref="C4:C19"/>
    <mergeCell ref="D20:G20"/>
    <mergeCell ref="D3:E3"/>
    <mergeCell ref="H3:K3"/>
    <mergeCell ref="G14:G15"/>
    <mergeCell ref="T3:U3"/>
    <mergeCell ref="T4:U8"/>
    <mergeCell ref="T22:U22"/>
    <mergeCell ref="T21:U21"/>
    <mergeCell ref="T23:U23"/>
    <mergeCell ref="X3:Y3"/>
    <mergeCell ref="X4:Y7"/>
    <mergeCell ref="X20:Y20"/>
    <mergeCell ref="P4:S10"/>
    <mergeCell ref="W4:W5"/>
    <mergeCell ref="W7:W19"/>
    <mergeCell ref="N24:O24"/>
    <mergeCell ref="B3:B20"/>
    <mergeCell ref="P26:S26"/>
    <mergeCell ref="M6:M19"/>
    <mergeCell ref="N3:O3"/>
    <mergeCell ref="H35:K35"/>
    <mergeCell ref="H23:K23"/>
    <mergeCell ref="H24:K24"/>
    <mergeCell ref="H26:K26"/>
    <mergeCell ref="H27:K27"/>
    <mergeCell ref="N34:O34"/>
    <mergeCell ref="N29:O29"/>
    <mergeCell ref="N30:O30"/>
    <mergeCell ref="N31:O31"/>
    <mergeCell ref="N26:O26"/>
    <mergeCell ref="N27:O27"/>
    <mergeCell ref="N28:O28"/>
    <mergeCell ref="N4:O9"/>
    <mergeCell ref="P20:S20"/>
    <mergeCell ref="P21:S21"/>
    <mergeCell ref="P22:S22"/>
    <mergeCell ref="N32:O32"/>
    <mergeCell ref="P27:S27"/>
    <mergeCell ref="P28:S28"/>
    <mergeCell ref="N23:O23"/>
    <mergeCell ref="L4:L6"/>
    <mergeCell ref="N25:O25"/>
    <mergeCell ref="N35:O35"/>
    <mergeCell ref="N36:O36"/>
    <mergeCell ref="H33:K33"/>
    <mergeCell ref="H34:K34"/>
    <mergeCell ref="H20:K20"/>
    <mergeCell ref="H30:K30"/>
    <mergeCell ref="H31:K31"/>
    <mergeCell ref="H22:K22"/>
    <mergeCell ref="H36:K36"/>
    <mergeCell ref="H29:K29"/>
    <mergeCell ref="N33:O33"/>
    <mergeCell ref="D22:G22"/>
    <mergeCell ref="D23:G23"/>
    <mergeCell ref="D24:G24"/>
    <mergeCell ref="D35:G35"/>
    <mergeCell ref="D36:G36"/>
    <mergeCell ref="D33:E33"/>
    <mergeCell ref="D25:E25"/>
    <mergeCell ref="D29:E29"/>
    <mergeCell ref="D26:G26"/>
    <mergeCell ref="D27:G27"/>
    <mergeCell ref="D28:G28"/>
    <mergeCell ref="D32:G32"/>
    <mergeCell ref="D30:G30"/>
    <mergeCell ref="D34:G34"/>
    <mergeCell ref="D31:G31"/>
    <mergeCell ref="T36:U36"/>
    <mergeCell ref="P36:S36"/>
    <mergeCell ref="P32:S32"/>
    <mergeCell ref="P33:S33"/>
    <mergeCell ref="P34:S34"/>
    <mergeCell ref="T32:U32"/>
    <mergeCell ref="T33:U33"/>
    <mergeCell ref="H28:K28"/>
    <mergeCell ref="H32:K32"/>
    <mergeCell ref="T34:U34"/>
    <mergeCell ref="T28:U28"/>
    <mergeCell ref="T29:U29"/>
    <mergeCell ref="T30:U30"/>
    <mergeCell ref="T31:U31"/>
    <mergeCell ref="T20:U20"/>
    <mergeCell ref="P3:S3"/>
    <mergeCell ref="U9:U10"/>
    <mergeCell ref="V3:V20"/>
    <mergeCell ref="T35:U35"/>
    <mergeCell ref="P35:S35"/>
    <mergeCell ref="P29:S29"/>
    <mergeCell ref="P30:S30"/>
    <mergeCell ref="P31:S31"/>
    <mergeCell ref="U11:U13"/>
    <mergeCell ref="P25:S25"/>
    <mergeCell ref="T24:U24"/>
    <mergeCell ref="T25:U25"/>
    <mergeCell ref="T26:U26"/>
    <mergeCell ref="T27:U27"/>
  </mergeCells>
  <phoneticPr fontId="50" type="noConversion"/>
  <pageMargins left="0.23622047244094491" right="0.23622047244094491" top="0.74803149606299213" bottom="0.74803149606299213" header="0.31496062992125984" footer="0.31496062992125984"/>
  <pageSetup orientation="landscape" r:id="rId1"/>
  <headerFooter alignWithMargins="0">
    <oddFooter>&amp;L&amp;9&amp;F&amp;C&amp;9Página &amp;P&amp;R&amp;9Versión 17.08.05</oddFooter>
  </headerFooter>
  <colBreaks count="1" manualBreakCount="1">
    <brk id="21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B1:AK160"/>
  <sheetViews>
    <sheetView view="pageBreakPreview" zoomScale="180" zoomScaleNormal="125" zoomScaleSheetLayoutView="180" zoomScalePageLayoutView="125" workbookViewId="0">
      <selection activeCell="J52" sqref="J52"/>
    </sheetView>
  </sheetViews>
  <sheetFormatPr baseColWidth="10" defaultColWidth="3.1640625" defaultRowHeight="18" x14ac:dyDescent="0.2"/>
  <cols>
    <col min="1" max="1" width="2" style="8" customWidth="1"/>
    <col min="2" max="2" width="5.5" style="9" bestFit="1" customWidth="1"/>
    <col min="3" max="3" width="3.83203125" style="9" bestFit="1" customWidth="1"/>
    <col min="4" max="4" width="3.1640625" style="8"/>
    <col min="5" max="5" width="6" style="8" customWidth="1"/>
    <col min="6" max="6" width="4.5" style="8" customWidth="1"/>
    <col min="7" max="7" width="3.83203125" style="8" bestFit="1" customWidth="1"/>
    <col min="8" max="10" width="3.1640625" style="8"/>
    <col min="11" max="11" width="4" style="8" bestFit="1" customWidth="1"/>
    <col min="12" max="18" width="3.1640625" style="8"/>
    <col min="19" max="20" width="3.1640625" style="9"/>
    <col min="21" max="21" width="3.83203125" style="8" bestFit="1" customWidth="1"/>
    <col min="22" max="26" width="3.1640625" style="8"/>
    <col min="27" max="27" width="3.83203125" style="8" bestFit="1" customWidth="1"/>
    <col min="28" max="36" width="3.1640625" style="8"/>
    <col min="37" max="37" width="1.5" style="8" customWidth="1"/>
    <col min="38" max="16384" width="3.1640625" style="8"/>
  </cols>
  <sheetData>
    <row r="1" spans="2:36" ht="12" customHeight="1" x14ac:dyDescent="0.15">
      <c r="B1" s="1943" t="s">
        <v>37</v>
      </c>
      <c r="C1" s="1943"/>
      <c r="D1" s="1943"/>
      <c r="E1" s="1943"/>
      <c r="F1" s="1943"/>
      <c r="G1" s="1943"/>
      <c r="H1" s="1943"/>
      <c r="I1" s="1943"/>
      <c r="J1" s="1943"/>
      <c r="K1" s="1943"/>
      <c r="L1" s="1943"/>
      <c r="M1" s="1943"/>
      <c r="N1" s="1943"/>
      <c r="O1" s="1943"/>
      <c r="P1" s="1943"/>
      <c r="Q1" s="1943"/>
      <c r="R1" s="1943"/>
      <c r="S1" s="1943"/>
      <c r="T1" s="1943"/>
      <c r="U1" s="1943"/>
      <c r="V1" s="1943"/>
      <c r="W1" s="1943"/>
      <c r="X1" s="1943"/>
      <c r="Y1" s="1943"/>
      <c r="Z1" s="1943"/>
      <c r="AA1" s="1943"/>
      <c r="AB1" s="1943"/>
      <c r="AC1" s="1943"/>
      <c r="AD1" s="1943"/>
      <c r="AE1" s="1943"/>
      <c r="AF1" s="1943"/>
      <c r="AG1" s="1943"/>
      <c r="AH1" s="1943"/>
      <c r="AI1" s="1943"/>
      <c r="AJ1" s="298"/>
    </row>
    <row r="2" spans="2:36" ht="12" customHeight="1" x14ac:dyDescent="0.15"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  <c r="M2" s="634"/>
      <c r="N2" s="634"/>
      <c r="O2" s="634"/>
      <c r="P2" s="634"/>
      <c r="Q2" s="634"/>
      <c r="R2" s="634"/>
      <c r="S2" s="634"/>
      <c r="T2" s="634"/>
      <c r="U2" s="634"/>
      <c r="V2" s="634"/>
      <c r="W2" s="634"/>
      <c r="X2" s="634"/>
      <c r="Y2" s="634"/>
      <c r="Z2" s="634"/>
      <c r="AA2" s="634"/>
      <c r="AB2" s="298"/>
      <c r="AC2" s="298"/>
      <c r="AD2" s="298"/>
      <c r="AE2" s="298"/>
      <c r="AF2" s="298"/>
      <c r="AG2" s="298"/>
      <c r="AH2" s="298"/>
      <c r="AI2" s="298"/>
      <c r="AJ2" s="298"/>
    </row>
    <row r="3" spans="2:36" ht="18.75" customHeight="1" x14ac:dyDescent="0.15">
      <c r="B3" s="1918" t="s">
        <v>38</v>
      </c>
      <c r="C3" s="1918"/>
      <c r="D3" s="1918"/>
      <c r="E3" s="1918"/>
      <c r="F3" s="1918"/>
      <c r="G3" s="1918"/>
      <c r="H3" s="1918"/>
      <c r="I3" s="1918"/>
      <c r="J3" s="1918"/>
      <c r="K3" s="1918"/>
      <c r="L3" s="1918"/>
      <c r="M3" s="1918"/>
      <c r="N3" s="1918"/>
      <c r="O3" s="1918"/>
      <c r="P3" s="1918"/>
      <c r="Q3" s="1918"/>
      <c r="R3" s="1918"/>
      <c r="S3" s="1918"/>
      <c r="T3" s="1918"/>
      <c r="U3" s="1918"/>
      <c r="V3" s="1918"/>
      <c r="W3" s="1918"/>
      <c r="X3" s="1918"/>
      <c r="Y3" s="1918"/>
      <c r="Z3" s="1918"/>
      <c r="AA3" s="1918"/>
      <c r="AB3" s="1918"/>
      <c r="AC3" s="1918"/>
      <c r="AD3" s="1918"/>
      <c r="AE3" s="1918"/>
      <c r="AF3" s="1918"/>
      <c r="AG3" s="1918"/>
      <c r="AH3" s="1918"/>
      <c r="AI3" s="1918"/>
      <c r="AJ3" s="1918"/>
    </row>
    <row r="4" spans="2:36" ht="12" customHeight="1" x14ac:dyDescent="0.15">
      <c r="B4" s="652"/>
      <c r="C4" s="652"/>
      <c r="D4" s="652"/>
      <c r="E4" s="652"/>
      <c r="F4" s="652"/>
      <c r="G4" s="652"/>
      <c r="H4" s="652"/>
      <c r="I4" s="652"/>
      <c r="J4" s="652"/>
      <c r="K4" s="1926" t="s">
        <v>39</v>
      </c>
      <c r="L4" s="1927"/>
      <c r="M4" s="1927"/>
      <c r="N4" s="1927"/>
      <c r="O4" s="1927"/>
      <c r="P4" s="1927"/>
      <c r="Q4" s="1927"/>
      <c r="R4" s="1927"/>
      <c r="S4" s="1928"/>
      <c r="T4" s="652"/>
      <c r="U4" s="652"/>
      <c r="V4" s="652"/>
      <c r="W4" s="652"/>
      <c r="X4" s="652"/>
      <c r="Y4" s="652"/>
      <c r="Z4" s="652"/>
      <c r="AA4" s="652"/>
    </row>
    <row r="5" spans="2:36" ht="12" customHeight="1" x14ac:dyDescent="0.15">
      <c r="B5" s="652"/>
      <c r="C5" s="652"/>
      <c r="D5" s="652"/>
      <c r="E5" s="652"/>
      <c r="F5" s="652"/>
      <c r="G5" s="652"/>
      <c r="H5" s="652"/>
      <c r="I5" s="652"/>
      <c r="J5" s="652"/>
      <c r="K5" s="1929" t="s">
        <v>40</v>
      </c>
      <c r="L5" s="1929"/>
      <c r="M5" s="1929"/>
      <c r="N5" s="1929"/>
      <c r="O5" s="1929"/>
      <c r="P5" s="1929"/>
      <c r="Q5" s="1930" t="s">
        <v>41</v>
      </c>
      <c r="R5" s="1931"/>
      <c r="S5" s="1932"/>
      <c r="T5" s="652"/>
      <c r="U5" s="652"/>
      <c r="V5" s="652"/>
      <c r="W5" s="652"/>
      <c r="X5" s="652"/>
      <c r="Y5" s="652"/>
      <c r="Z5" s="652"/>
      <c r="AA5" s="652"/>
    </row>
    <row r="6" spans="2:36" s="10" customFormat="1" ht="12" customHeight="1" x14ac:dyDescent="0.15">
      <c r="B6" s="652"/>
      <c r="C6" s="652"/>
      <c r="D6" s="652"/>
      <c r="E6" s="652"/>
      <c r="F6" s="652"/>
      <c r="G6" s="652"/>
      <c r="H6" s="652"/>
      <c r="I6" s="652"/>
      <c r="J6" s="652"/>
      <c r="K6" s="23"/>
      <c r="L6" s="23"/>
      <c r="M6" s="23"/>
      <c r="N6" s="23"/>
      <c r="O6" s="23"/>
      <c r="P6" s="23"/>
      <c r="Q6" s="23"/>
      <c r="R6" s="1"/>
      <c r="S6" s="23"/>
      <c r="T6" s="652"/>
      <c r="U6" s="652"/>
      <c r="V6" s="652"/>
      <c r="W6" s="652"/>
      <c r="X6" s="652"/>
      <c r="Y6" s="652"/>
      <c r="Z6" s="652"/>
      <c r="AA6" s="652"/>
    </row>
    <row r="7" spans="2:36" s="10" customFormat="1" ht="12" customHeight="1" thickBot="1" x14ac:dyDescent="0.2">
      <c r="AB7" s="20"/>
      <c r="AC7" s="20"/>
      <c r="AD7" s="20"/>
      <c r="AE7" s="20"/>
      <c r="AF7" s="20"/>
      <c r="AG7" s="20"/>
      <c r="AH7" s="20"/>
      <c r="AI7" s="20"/>
      <c r="AJ7" s="20"/>
    </row>
    <row r="8" spans="2:36" s="10" customFormat="1" ht="12" customHeight="1" thickBot="1" x14ac:dyDescent="0.2">
      <c r="B8" s="1920" t="s">
        <v>42</v>
      </c>
      <c r="C8" s="1921"/>
      <c r="D8" s="1921"/>
      <c r="E8" s="1921"/>
      <c r="F8" s="1921"/>
      <c r="G8" s="1921"/>
      <c r="H8" s="1921"/>
      <c r="I8" s="1921"/>
      <c r="J8" s="1921"/>
      <c r="K8" s="1921"/>
      <c r="L8" s="1921"/>
      <c r="M8" s="1921"/>
      <c r="N8" s="1921"/>
      <c r="O8" s="1921"/>
      <c r="P8" s="1921"/>
      <c r="Q8" s="1921"/>
      <c r="R8" s="1921"/>
      <c r="S8" s="1922"/>
      <c r="U8" s="1920" t="s">
        <v>43</v>
      </c>
      <c r="V8" s="1921"/>
      <c r="W8" s="1921"/>
      <c r="X8" s="1921"/>
      <c r="Y8" s="1921"/>
      <c r="Z8" s="1921"/>
      <c r="AA8" s="1921"/>
      <c r="AB8" s="1921"/>
      <c r="AC8" s="1921"/>
      <c r="AD8" s="1921"/>
      <c r="AE8" s="1921"/>
      <c r="AF8" s="1921"/>
      <c r="AG8" s="1921"/>
      <c r="AH8" s="1921"/>
      <c r="AI8" s="1921"/>
      <c r="AJ8" s="1922"/>
    </row>
    <row r="9" spans="2:36" s="10" customFormat="1" ht="12" customHeight="1" x14ac:dyDescent="0.15">
      <c r="B9" s="18"/>
      <c r="S9" s="14"/>
      <c r="U9" s="18"/>
      <c r="AJ9" s="14"/>
    </row>
    <row r="10" spans="2:36" s="10" customFormat="1" ht="12" customHeight="1" x14ac:dyDescent="0.15">
      <c r="B10" s="129">
        <f>-(0.01)</f>
        <v>-0.01</v>
      </c>
      <c r="C10" s="10" t="s">
        <v>44</v>
      </c>
      <c r="G10" s="1923"/>
      <c r="H10" s="1923"/>
      <c r="I10" s="1923"/>
      <c r="J10" s="1923"/>
      <c r="K10" s="1923"/>
      <c r="L10" s="1923"/>
      <c r="M10" s="1923"/>
      <c r="N10" s="1923"/>
      <c r="P10" s="1924"/>
      <c r="Q10" s="1924"/>
      <c r="R10" s="1924"/>
      <c r="S10" s="14"/>
      <c r="U10" s="650">
        <f>C22-0.01</f>
        <v>-7.0000000000000007E-2</v>
      </c>
      <c r="V10" s="1925" t="s">
        <v>45</v>
      </c>
      <c r="W10" s="1925"/>
      <c r="X10" s="1925"/>
      <c r="Y10" s="1925"/>
      <c r="Z10" s="1925"/>
      <c r="AA10" s="1923"/>
      <c r="AB10" s="1923"/>
      <c r="AC10" s="1923"/>
      <c r="AD10" s="1923"/>
      <c r="AE10" s="1923"/>
      <c r="AF10" s="1923"/>
      <c r="AG10" s="1923"/>
      <c r="AH10" s="1923"/>
      <c r="AI10" s="1923"/>
      <c r="AJ10" s="14"/>
    </row>
    <row r="11" spans="2:36" s="10" customFormat="1" ht="12" customHeight="1" x14ac:dyDescent="0.15">
      <c r="B11" s="128"/>
      <c r="S11" s="14"/>
      <c r="U11" s="132"/>
      <c r="V11" s="649"/>
      <c r="W11" s="649"/>
      <c r="X11" s="649"/>
      <c r="Y11" s="649"/>
      <c r="Z11" s="649"/>
      <c r="AJ11" s="14"/>
    </row>
    <row r="12" spans="2:36" s="10" customFormat="1" ht="12" customHeight="1" x14ac:dyDescent="0.15">
      <c r="B12" s="129">
        <f>B10-0.01</f>
        <v>-0.02</v>
      </c>
      <c r="C12" s="1925" t="s">
        <v>46</v>
      </c>
      <c r="D12" s="1925"/>
      <c r="E12" s="1925"/>
      <c r="F12" s="1925"/>
      <c r="G12" s="1923"/>
      <c r="H12" s="1923"/>
      <c r="I12" s="1923"/>
      <c r="J12" s="1923"/>
      <c r="K12" s="1923"/>
      <c r="L12" s="1923"/>
      <c r="M12" s="1923"/>
      <c r="N12" s="1923"/>
      <c r="P12" s="1924"/>
      <c r="Q12" s="1924"/>
      <c r="R12" s="1924"/>
      <c r="S12" s="14"/>
      <c r="U12" s="130">
        <f>U10-(0.01)</f>
        <v>-0.08</v>
      </c>
      <c r="V12" s="10" t="s">
        <v>47</v>
      </c>
      <c r="AA12" s="1923"/>
      <c r="AB12" s="1923"/>
      <c r="AC12" s="1923"/>
      <c r="AD12" s="1923"/>
      <c r="AE12" s="1923"/>
      <c r="AF12" s="1923"/>
      <c r="AG12" s="1923"/>
      <c r="AH12" s="1923"/>
      <c r="AI12" s="1923"/>
      <c r="AJ12" s="14"/>
    </row>
    <row r="13" spans="2:36" s="10" customFormat="1" ht="12" customHeight="1" x14ac:dyDescent="0.15">
      <c r="B13" s="128"/>
      <c r="C13" s="1925"/>
      <c r="D13" s="1925"/>
      <c r="E13" s="1925"/>
      <c r="F13" s="1925"/>
      <c r="S13" s="14"/>
      <c r="U13" s="132"/>
      <c r="AJ13" s="14"/>
    </row>
    <row r="14" spans="2:36" s="10" customFormat="1" ht="12" customHeight="1" x14ac:dyDescent="0.15">
      <c r="B14" s="130">
        <f>B12-(0.01)</f>
        <v>-0.03</v>
      </c>
      <c r="C14" s="10" t="s">
        <v>48</v>
      </c>
      <c r="G14" s="1923"/>
      <c r="H14" s="1923"/>
      <c r="I14" s="1923"/>
      <c r="J14" s="1923"/>
      <c r="K14" s="1923"/>
      <c r="L14" s="1923"/>
      <c r="M14" s="1923"/>
      <c r="N14" s="1923"/>
      <c r="P14" s="1924"/>
      <c r="Q14" s="1924"/>
      <c r="R14" s="1924"/>
      <c r="S14" s="14"/>
      <c r="U14" s="130">
        <f>U12-(0.01)</f>
        <v>-0.09</v>
      </c>
      <c r="V14" s="10" t="s">
        <v>49</v>
      </c>
      <c r="AA14" s="1923"/>
      <c r="AB14" s="1923"/>
      <c r="AC14" s="1923"/>
      <c r="AD14" s="1923"/>
      <c r="AE14" s="1923"/>
      <c r="AF14" s="1923"/>
      <c r="AG14" s="1923"/>
      <c r="AH14" s="1923"/>
      <c r="AI14" s="1923"/>
      <c r="AJ14" s="14"/>
    </row>
    <row r="15" spans="2:36" s="10" customFormat="1" ht="12" customHeight="1" x14ac:dyDescent="0.15">
      <c r="B15" s="128"/>
      <c r="S15" s="14"/>
      <c r="U15" s="132"/>
      <c r="AJ15" s="14"/>
    </row>
    <row r="16" spans="2:36" s="10" customFormat="1" ht="12" customHeight="1" x14ac:dyDescent="0.15">
      <c r="B16" s="130"/>
      <c r="G16" s="1942"/>
      <c r="H16" s="1942"/>
      <c r="I16" s="1942"/>
      <c r="J16" s="1942"/>
      <c r="K16" s="1942"/>
      <c r="L16" s="1942"/>
      <c r="M16" s="1942"/>
      <c r="N16" s="1942"/>
      <c r="P16" s="1942"/>
      <c r="Q16" s="1942"/>
      <c r="R16" s="1942"/>
      <c r="S16" s="14"/>
      <c r="U16" s="130"/>
      <c r="AA16" s="1923"/>
      <c r="AB16" s="1923"/>
      <c r="AC16" s="1923"/>
      <c r="AD16" s="1923"/>
      <c r="AE16" s="1923"/>
      <c r="AF16" s="1923"/>
      <c r="AG16" s="1923"/>
      <c r="AH16" s="1923"/>
      <c r="AI16" s="1923"/>
      <c r="AJ16" s="14"/>
    </row>
    <row r="17" spans="2:36" s="10" customFormat="1" ht="12" customHeight="1" x14ac:dyDescent="0.15">
      <c r="B17" s="128"/>
      <c r="C17" s="579"/>
      <c r="D17" s="580"/>
      <c r="E17" s="580"/>
      <c r="F17" s="581" t="s">
        <v>50</v>
      </c>
      <c r="G17" s="581"/>
      <c r="H17" s="581"/>
      <c r="I17" s="581"/>
      <c r="J17" s="581"/>
      <c r="K17" s="581"/>
      <c r="L17" s="581"/>
      <c r="M17" s="581"/>
      <c r="N17" s="581"/>
      <c r="O17" s="581"/>
      <c r="P17" s="581"/>
      <c r="Q17" s="581"/>
      <c r="R17" s="1666"/>
      <c r="S17" s="14"/>
      <c r="U17" s="132"/>
      <c r="AJ17" s="14"/>
    </row>
    <row r="18" spans="2:36" s="10" customFormat="1" ht="12" customHeight="1" x14ac:dyDescent="0.2">
      <c r="B18" s="130"/>
      <c r="C18" s="131">
        <f>B14-(0.01)</f>
        <v>-0.04</v>
      </c>
      <c r="E18" s="26" t="s">
        <v>51</v>
      </c>
      <c r="F18" s="23"/>
      <c r="G18" s="23"/>
      <c r="H18" s="29" t="s">
        <v>52</v>
      </c>
      <c r="I18" s="23"/>
      <c r="J18" s="23"/>
      <c r="K18" s="28" t="s">
        <v>53</v>
      </c>
      <c r="L18" s="23"/>
      <c r="M18" s="23"/>
      <c r="N18" s="27" t="s">
        <v>54</v>
      </c>
      <c r="O18" s="23"/>
      <c r="P18" s="23"/>
      <c r="Q18" s="28" t="s">
        <v>55</v>
      </c>
      <c r="R18" s="26"/>
      <c r="S18" s="14"/>
      <c r="U18" s="130">
        <f>U14-(0.01)</f>
        <v>-9.9999999999999992E-2</v>
      </c>
      <c r="V18" s="10" t="s">
        <v>56</v>
      </c>
      <c r="AA18" s="1923"/>
      <c r="AB18" s="1923"/>
      <c r="AC18" s="1923"/>
      <c r="AJ18" s="14"/>
    </row>
    <row r="19" spans="2:36" s="10" customFormat="1" ht="12" customHeight="1" x14ac:dyDescent="0.15">
      <c r="B19" s="18"/>
      <c r="C19" s="582"/>
      <c r="Q19" s="20"/>
      <c r="R19" s="26"/>
      <c r="S19" s="14"/>
      <c r="U19" s="132"/>
      <c r="AJ19" s="14"/>
    </row>
    <row r="20" spans="2:36" s="10" customFormat="1" ht="12" customHeight="1" x14ac:dyDescent="0.2">
      <c r="B20" s="18"/>
      <c r="C20" s="131">
        <f>C18-(0.01)</f>
        <v>-0.05</v>
      </c>
      <c r="E20" s="26" t="s">
        <v>57</v>
      </c>
      <c r="F20" s="23"/>
      <c r="G20" s="23"/>
      <c r="H20" s="29" t="s">
        <v>52</v>
      </c>
      <c r="I20" s="23"/>
      <c r="J20" s="23"/>
      <c r="K20" s="28" t="s">
        <v>53</v>
      </c>
      <c r="L20" s="23"/>
      <c r="M20" s="23"/>
      <c r="N20" s="27" t="s">
        <v>54</v>
      </c>
      <c r="O20" s="23"/>
      <c r="P20" s="23"/>
      <c r="Q20" s="28" t="s">
        <v>55</v>
      </c>
      <c r="R20" s="26"/>
      <c r="S20" s="14"/>
      <c r="U20" s="130">
        <f>U18-(0.01)</f>
        <v>-0.10999999999999999</v>
      </c>
      <c r="V20" s="10" t="s">
        <v>58</v>
      </c>
      <c r="AJ20" s="14"/>
    </row>
    <row r="21" spans="2:36" s="10" customFormat="1" ht="12" customHeight="1" x14ac:dyDescent="0.15">
      <c r="B21" s="18"/>
      <c r="C21" s="17"/>
      <c r="R21" s="26"/>
      <c r="S21" s="14"/>
      <c r="U21" s="18"/>
      <c r="V21" s="1923"/>
      <c r="W21" s="1923"/>
      <c r="X21" s="1923"/>
      <c r="Y21" s="1923"/>
      <c r="Z21" s="1923"/>
      <c r="AA21" s="1923"/>
      <c r="AB21" s="1923"/>
      <c r="AC21" s="1923"/>
      <c r="AD21" s="1923"/>
      <c r="AE21" s="1923"/>
      <c r="AF21" s="1923"/>
      <c r="AG21" s="1923"/>
      <c r="AH21" s="1923"/>
      <c r="AI21" s="1923"/>
      <c r="AJ21" s="14"/>
    </row>
    <row r="22" spans="2:36" s="10" customFormat="1" ht="12" customHeight="1" x14ac:dyDescent="0.15">
      <c r="B22" s="18"/>
      <c r="C22" s="131">
        <f>C20-0.01</f>
        <v>-6.0000000000000005E-2</v>
      </c>
      <c r="E22" s="10" t="s">
        <v>59</v>
      </c>
      <c r="R22" s="26"/>
      <c r="S22" s="14"/>
      <c r="U22" s="18"/>
      <c r="AJ22" s="14"/>
    </row>
    <row r="23" spans="2:36" s="10" customFormat="1" ht="12" customHeight="1" x14ac:dyDescent="0.15">
      <c r="B23" s="18"/>
      <c r="C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4"/>
      <c r="S23" s="14"/>
      <c r="U23" s="18"/>
      <c r="V23" s="1923"/>
      <c r="W23" s="1923"/>
      <c r="X23" s="1923"/>
      <c r="Y23" s="1923"/>
      <c r="Z23" s="1923"/>
      <c r="AA23" s="1923"/>
      <c r="AB23" s="1923"/>
      <c r="AC23" s="1923"/>
      <c r="AD23" s="1923"/>
      <c r="AE23" s="1923"/>
      <c r="AF23" s="1923"/>
      <c r="AG23" s="1923"/>
      <c r="AH23" s="1923"/>
      <c r="AI23" s="1923"/>
      <c r="AJ23" s="14"/>
    </row>
    <row r="24" spans="2:36" s="10" customFormat="1" ht="12" customHeight="1" x14ac:dyDescent="0.15">
      <c r="B24" s="18"/>
      <c r="S24" s="14"/>
      <c r="U24" s="18"/>
      <c r="AJ24" s="14"/>
    </row>
    <row r="25" spans="2:36" s="10" customFormat="1" ht="12" customHeight="1" thickBot="1" x14ac:dyDescent="0.2"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1"/>
      <c r="U25" s="13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1"/>
    </row>
    <row r="26" spans="2:36" s="10" customFormat="1" ht="12" customHeight="1" thickBot="1" x14ac:dyDescent="0.2">
      <c r="H26" s="20"/>
    </row>
    <row r="27" spans="2:36" s="10" customFormat="1" ht="12" customHeight="1" thickBot="1" x14ac:dyDescent="0.2">
      <c r="B27" s="1920" t="s">
        <v>60</v>
      </c>
      <c r="C27" s="1921"/>
      <c r="D27" s="1921"/>
      <c r="E27" s="1921"/>
      <c r="F27" s="1921"/>
      <c r="G27" s="1921"/>
      <c r="H27" s="1921"/>
      <c r="I27" s="1921"/>
      <c r="J27" s="1921"/>
      <c r="K27" s="1921"/>
      <c r="L27" s="1921"/>
      <c r="M27" s="1921"/>
      <c r="N27" s="1921"/>
      <c r="O27" s="1921"/>
      <c r="P27" s="1921"/>
      <c r="Q27" s="1921"/>
      <c r="R27" s="1921"/>
      <c r="S27" s="1921"/>
      <c r="T27" s="1921"/>
      <c r="U27" s="1921"/>
      <c r="V27" s="1921"/>
      <c r="W27" s="1921"/>
      <c r="X27" s="1921"/>
      <c r="Y27" s="1921"/>
      <c r="Z27" s="1921"/>
      <c r="AA27" s="1921"/>
      <c r="AB27" s="1921"/>
      <c r="AC27" s="1921"/>
      <c r="AD27" s="1921"/>
      <c r="AE27" s="1921"/>
      <c r="AF27" s="1921"/>
      <c r="AG27" s="1921"/>
      <c r="AH27" s="1921"/>
      <c r="AI27" s="1921"/>
      <c r="AJ27" s="1922"/>
    </row>
    <row r="28" spans="2:36" s="10" customFormat="1" ht="11" x14ac:dyDescent="0.15">
      <c r="B28" s="1658"/>
      <c r="C28" s="1659"/>
      <c r="D28" s="1659"/>
      <c r="E28" s="1659"/>
      <c r="F28" s="1659"/>
      <c r="G28" s="1659"/>
      <c r="H28" s="1659"/>
      <c r="I28" s="1659"/>
      <c r="J28" s="1659"/>
      <c r="K28" s="1659"/>
      <c r="L28" s="1659"/>
      <c r="M28" s="1659"/>
      <c r="N28" s="1659"/>
      <c r="O28" s="1659"/>
      <c r="P28" s="1659"/>
      <c r="Q28" s="1659"/>
      <c r="R28" s="1659"/>
      <c r="S28" s="1659"/>
      <c r="T28" s="1659"/>
      <c r="U28" s="1659"/>
      <c r="V28" s="1659"/>
      <c r="W28" s="1659"/>
      <c r="X28" s="1659"/>
      <c r="Y28" s="1659"/>
      <c r="Z28" s="1659"/>
      <c r="AA28" s="1659"/>
      <c r="AB28" s="1659"/>
      <c r="AC28" s="1659"/>
      <c r="AD28" s="1659"/>
      <c r="AE28" s="1659"/>
      <c r="AF28" s="1659"/>
      <c r="AG28" s="1659"/>
      <c r="AH28" s="1659"/>
      <c r="AI28" s="1659"/>
      <c r="AJ28" s="1660"/>
    </row>
    <row r="29" spans="2:36" s="10" customFormat="1" ht="11" x14ac:dyDescent="0.15">
      <c r="B29" s="18"/>
      <c r="P29" s="1947" t="s">
        <v>61</v>
      </c>
      <c r="Q29" s="1948">
        <f>B32-(0.01)</f>
        <v>-0.13999999999999999</v>
      </c>
      <c r="R29" s="1946"/>
      <c r="S29" s="1946"/>
      <c r="T29" s="1946"/>
      <c r="U29" s="1551">
        <f>Q29-(0.01)</f>
        <v>-0.15</v>
      </c>
      <c r="V29" s="1948">
        <f>U29-(0.01)</f>
        <v>-0.16</v>
      </c>
      <c r="W29" s="1946"/>
      <c r="X29" s="1948">
        <f>V29-(0.01)</f>
        <v>-0.17</v>
      </c>
      <c r="Y29" s="1946"/>
      <c r="AA29" s="133">
        <f>X29-(0.01)</f>
        <v>-0.18000000000000002</v>
      </c>
      <c r="AB29" s="19" t="s">
        <v>62</v>
      </c>
      <c r="AC29" s="19"/>
      <c r="AD29" s="19"/>
      <c r="AE29" s="19"/>
      <c r="AJ29" s="14"/>
    </row>
    <row r="30" spans="2:36" s="10" customFormat="1" ht="11" x14ac:dyDescent="0.15">
      <c r="B30" s="130">
        <f>U20-(0.01)</f>
        <v>-0.11999999999999998</v>
      </c>
      <c r="C30" s="10" t="s">
        <v>63</v>
      </c>
      <c r="F30" s="21"/>
      <c r="G30" s="21"/>
      <c r="H30" s="21"/>
      <c r="I30" s="21"/>
      <c r="J30" s="21"/>
      <c r="L30" s="1916"/>
      <c r="M30" s="1917"/>
      <c r="P30" s="1947"/>
      <c r="Q30" s="1949" t="s">
        <v>64</v>
      </c>
      <c r="R30" s="1949"/>
      <c r="S30" s="1949"/>
      <c r="T30" s="1949"/>
      <c r="U30" s="1933" t="s">
        <v>65</v>
      </c>
      <c r="V30" s="1936" t="s">
        <v>66</v>
      </c>
      <c r="W30" s="1937"/>
      <c r="X30" s="1936" t="s">
        <v>67</v>
      </c>
      <c r="Y30" s="1937"/>
      <c r="AB30" s="16">
        <v>1</v>
      </c>
      <c r="AC30" s="15" t="s">
        <v>68</v>
      </c>
      <c r="AD30" s="15"/>
      <c r="AE30" s="15"/>
      <c r="AF30" s="15"/>
      <c r="AH30" s="1916"/>
      <c r="AI30" s="1917"/>
      <c r="AJ30" s="14"/>
    </row>
    <row r="31" spans="2:36" s="10" customFormat="1" ht="11" x14ac:dyDescent="0.15">
      <c r="B31" s="132"/>
      <c r="P31" s="1947"/>
      <c r="Q31" s="1949"/>
      <c r="R31" s="1949"/>
      <c r="S31" s="1949"/>
      <c r="T31" s="1949"/>
      <c r="U31" s="1934"/>
      <c r="V31" s="1938"/>
      <c r="W31" s="1939"/>
      <c r="X31" s="1938"/>
      <c r="Y31" s="1939"/>
      <c r="AB31" s="16">
        <v>2</v>
      </c>
      <c r="AC31" s="15" t="s">
        <v>69</v>
      </c>
      <c r="AD31" s="15"/>
      <c r="AE31" s="15"/>
      <c r="AF31" s="15"/>
      <c r="AJ31" s="14"/>
    </row>
    <row r="32" spans="2:36" s="10" customFormat="1" ht="11" x14ac:dyDescent="0.15">
      <c r="B32" s="130">
        <f>B30-(0.01)</f>
        <v>-0.12999999999999998</v>
      </c>
      <c r="C32" s="10" t="s">
        <v>70</v>
      </c>
      <c r="F32" s="21"/>
      <c r="G32" s="21"/>
      <c r="H32" s="21"/>
      <c r="I32" s="21"/>
      <c r="J32" s="21"/>
      <c r="L32" s="1916"/>
      <c r="M32" s="1917"/>
      <c r="P32" s="1947"/>
      <c r="Q32" s="1949"/>
      <c r="R32" s="1949"/>
      <c r="S32" s="1949"/>
      <c r="T32" s="1949"/>
      <c r="U32" s="1934"/>
      <c r="V32" s="1938"/>
      <c r="W32" s="1939"/>
      <c r="X32" s="1938"/>
      <c r="Y32" s="1939"/>
      <c r="AB32" s="16">
        <v>3</v>
      </c>
      <c r="AC32" s="15" t="s">
        <v>71</v>
      </c>
      <c r="AD32" s="15"/>
      <c r="AE32" s="15"/>
      <c r="AF32" s="15"/>
      <c r="AJ32" s="14"/>
    </row>
    <row r="33" spans="2:36" s="10" customFormat="1" ht="11" x14ac:dyDescent="0.15">
      <c r="B33" s="132"/>
      <c r="P33" s="1947"/>
      <c r="Q33" s="1550" t="s">
        <v>72</v>
      </c>
      <c r="R33" s="1550" t="s">
        <v>73</v>
      </c>
      <c r="S33" s="1946" t="s">
        <v>74</v>
      </c>
      <c r="T33" s="1946"/>
      <c r="U33" s="1935"/>
      <c r="V33" s="1940"/>
      <c r="W33" s="1941"/>
      <c r="X33" s="1940"/>
      <c r="Y33" s="1941"/>
      <c r="AB33" s="16">
        <v>4</v>
      </c>
      <c r="AC33" s="15" t="s">
        <v>75</v>
      </c>
      <c r="AD33" s="15"/>
      <c r="AE33" s="15"/>
      <c r="AF33" s="15"/>
      <c r="AJ33" s="14"/>
    </row>
    <row r="34" spans="2:36" s="10" customFormat="1" ht="12" x14ac:dyDescent="0.15">
      <c r="B34" s="130">
        <f>AA36-0.01</f>
        <v>-0.20000000000000004</v>
      </c>
      <c r="C34" s="10" t="s">
        <v>76</v>
      </c>
      <c r="L34" s="1942"/>
      <c r="M34" s="1942"/>
      <c r="P34" s="1">
        <v>1</v>
      </c>
      <c r="Q34" s="1"/>
      <c r="R34" s="1"/>
      <c r="S34" s="1924"/>
      <c r="T34" s="1924"/>
      <c r="U34" s="23"/>
      <c r="V34" s="1944" t="s">
        <v>77</v>
      </c>
      <c r="W34" s="1945"/>
      <c r="X34" s="1944" t="s">
        <v>77</v>
      </c>
      <c r="Y34" s="1945"/>
      <c r="AB34" s="16"/>
      <c r="AC34" s="15"/>
      <c r="AD34" s="15"/>
      <c r="AE34" s="15"/>
      <c r="AF34" s="15"/>
      <c r="AJ34" s="14"/>
    </row>
    <row r="35" spans="2:36" s="10" customFormat="1" ht="12" x14ac:dyDescent="0.15">
      <c r="B35" s="132"/>
      <c r="P35" s="1">
        <v>2</v>
      </c>
      <c r="Q35" s="1"/>
      <c r="R35" s="1"/>
      <c r="S35" s="1924"/>
      <c r="T35" s="1924"/>
      <c r="U35" s="23"/>
      <c r="V35" s="1944" t="s">
        <v>77</v>
      </c>
      <c r="W35" s="1945"/>
      <c r="X35" s="1944" t="s">
        <v>77</v>
      </c>
      <c r="Y35" s="1945"/>
      <c r="AJ35" s="14"/>
    </row>
    <row r="36" spans="2:36" s="10" customFormat="1" ht="14" customHeight="1" x14ac:dyDescent="0.15">
      <c r="B36" s="130">
        <f>B34-0.01</f>
        <v>-0.21000000000000005</v>
      </c>
      <c r="C36" s="1914" t="s">
        <v>78</v>
      </c>
      <c r="D36" s="1915"/>
      <c r="E36" s="1915"/>
      <c r="F36" s="1915"/>
      <c r="G36" s="1915"/>
      <c r="H36" s="1915"/>
      <c r="I36" s="1915"/>
      <c r="J36" s="1915"/>
      <c r="L36" s="1942"/>
      <c r="M36" s="1942"/>
      <c r="P36" s="1">
        <v>3</v>
      </c>
      <c r="Q36" s="1"/>
      <c r="R36" s="1"/>
      <c r="S36" s="1924"/>
      <c r="T36" s="1924"/>
      <c r="U36" s="23"/>
      <c r="V36" s="1944" t="s">
        <v>77</v>
      </c>
      <c r="W36" s="1945"/>
      <c r="X36" s="1944" t="s">
        <v>77</v>
      </c>
      <c r="Y36" s="1945"/>
      <c r="AA36" s="133">
        <f>+AA29-0.01</f>
        <v>-0.19000000000000003</v>
      </c>
      <c r="AB36" s="651" t="s">
        <v>79</v>
      </c>
      <c r="AC36" s="15"/>
      <c r="AD36" s="15"/>
      <c r="AE36" s="15"/>
      <c r="AF36" s="15"/>
      <c r="AJ36" s="14"/>
    </row>
    <row r="37" spans="2:36" s="10" customFormat="1" ht="16" x14ac:dyDescent="0.2">
      <c r="B37" s="132"/>
      <c r="C37" s="10" t="s">
        <v>80</v>
      </c>
      <c r="P37" s="1">
        <v>4</v>
      </c>
      <c r="Q37" s="1"/>
      <c r="R37" s="1"/>
      <c r="S37" s="1924"/>
      <c r="T37" s="1924"/>
      <c r="U37" s="23"/>
      <c r="V37" s="1944" t="s">
        <v>77</v>
      </c>
      <c r="W37" s="1945"/>
      <c r="X37" s="1944" t="s">
        <v>77</v>
      </c>
      <c r="Y37" s="1945"/>
      <c r="AB37" s="22">
        <v>1</v>
      </c>
      <c r="AC37" s="22" t="s">
        <v>81</v>
      </c>
      <c r="AD37" s="22"/>
      <c r="AE37" s="22"/>
      <c r="AF37" s="22"/>
      <c r="AH37" s="1919"/>
      <c r="AI37" s="1919"/>
      <c r="AJ37" s="14"/>
    </row>
    <row r="38" spans="2:36" s="10" customFormat="1" ht="11" x14ac:dyDescent="0.15">
      <c r="B38" s="130">
        <f>B36-0.01</f>
        <v>-0.22000000000000006</v>
      </c>
      <c r="C38" s="1398" t="s">
        <v>82</v>
      </c>
      <c r="AB38" s="10">
        <v>2</v>
      </c>
      <c r="AC38" s="10" t="s">
        <v>83</v>
      </c>
      <c r="AH38" s="1916"/>
      <c r="AI38" s="1917"/>
      <c r="AJ38" s="14"/>
    </row>
    <row r="39" spans="2:36" s="10" customFormat="1" ht="11" x14ac:dyDescent="0.15">
      <c r="B39" s="18"/>
      <c r="H39" s="22">
        <v>1</v>
      </c>
      <c r="I39" s="22" t="s">
        <v>81</v>
      </c>
      <c r="J39" s="20" t="s">
        <v>84</v>
      </c>
      <c r="K39" s="1433">
        <f>B57</f>
        <v>-0.26000000000000006</v>
      </c>
      <c r="L39" s="20"/>
      <c r="M39" s="1361"/>
      <c r="P39" s="19" t="s">
        <v>85</v>
      </c>
      <c r="Q39" s="19"/>
      <c r="R39" s="19"/>
      <c r="S39" s="19"/>
      <c r="AJ39" s="14"/>
    </row>
    <row r="40" spans="2:36" s="10" customFormat="1" ht="11" x14ac:dyDescent="0.15">
      <c r="B40" s="18"/>
      <c r="H40" s="10">
        <v>2</v>
      </c>
      <c r="I40" s="10" t="s">
        <v>83</v>
      </c>
      <c r="M40" s="1362"/>
      <c r="P40" s="16">
        <v>1</v>
      </c>
      <c r="Q40" s="15" t="s">
        <v>86</v>
      </c>
      <c r="R40" s="15"/>
      <c r="S40" s="15"/>
      <c r="T40" s="16">
        <v>3</v>
      </c>
      <c r="U40" s="15" t="s">
        <v>87</v>
      </c>
      <c r="V40" s="15"/>
      <c r="W40" s="15"/>
      <c r="X40" s="16">
        <v>5</v>
      </c>
      <c r="Y40" s="15" t="s">
        <v>88</v>
      </c>
      <c r="Z40" s="15"/>
      <c r="AA40" s="15"/>
      <c r="AB40" s="15"/>
      <c r="AJ40" s="14"/>
    </row>
    <row r="41" spans="2:36" s="10" customFormat="1" ht="11" x14ac:dyDescent="0.15">
      <c r="B41" s="18"/>
      <c r="P41" s="16">
        <v>2</v>
      </c>
      <c r="Q41" s="15" t="s">
        <v>89</v>
      </c>
      <c r="R41" s="15"/>
      <c r="S41" s="15"/>
      <c r="T41" s="16">
        <v>4</v>
      </c>
      <c r="U41" s="15" t="s">
        <v>90</v>
      </c>
      <c r="V41" s="15"/>
      <c r="W41" s="15"/>
      <c r="X41" s="16">
        <v>6</v>
      </c>
      <c r="Y41" s="15" t="s">
        <v>91</v>
      </c>
      <c r="Z41" s="15"/>
      <c r="AA41" s="15"/>
      <c r="AB41" s="15"/>
      <c r="AJ41" s="14"/>
    </row>
    <row r="42" spans="2:36" s="10" customFormat="1" ht="11" x14ac:dyDescent="0.15">
      <c r="B42" s="130">
        <f>B38-0.01</f>
        <v>-0.23000000000000007</v>
      </c>
      <c r="C42" s="10" t="s">
        <v>92</v>
      </c>
      <c r="P42" s="10">
        <v>7</v>
      </c>
      <c r="Q42" s="10" t="s">
        <v>93</v>
      </c>
      <c r="AJ42" s="14"/>
    </row>
    <row r="43" spans="2:36" s="10" customFormat="1" ht="11" x14ac:dyDescent="0.15">
      <c r="B43" s="130"/>
      <c r="AJ43" s="14"/>
    </row>
    <row r="44" spans="2:36" s="10" customFormat="1" ht="11" x14ac:dyDescent="0.15">
      <c r="B44" s="130"/>
      <c r="C44" s="10">
        <v>1</v>
      </c>
      <c r="D44" s="10" t="s">
        <v>94</v>
      </c>
      <c r="F44" s="20"/>
      <c r="H44" s="10">
        <v>4</v>
      </c>
      <c r="I44" s="10" t="s">
        <v>95</v>
      </c>
      <c r="AJ44" s="14"/>
    </row>
    <row r="45" spans="2:36" s="10" customFormat="1" ht="12" x14ac:dyDescent="0.15">
      <c r="B45" s="130"/>
      <c r="C45" s="10">
        <v>2</v>
      </c>
      <c r="D45" s="10" t="s">
        <v>96</v>
      </c>
      <c r="F45" s="1661" t="s">
        <v>84</v>
      </c>
      <c r="G45" s="1433">
        <f>B51</f>
        <v>-0.25000000000000006</v>
      </c>
      <c r="H45" s="10">
        <v>5</v>
      </c>
      <c r="I45" s="10" t="s">
        <v>97</v>
      </c>
      <c r="AJ45" s="14"/>
    </row>
    <row r="46" spans="2:36" s="10" customFormat="1" ht="11" x14ac:dyDescent="0.15">
      <c r="B46" s="130"/>
      <c r="C46" s="10">
        <v>3</v>
      </c>
      <c r="D46" s="10" t="s">
        <v>98</v>
      </c>
      <c r="H46" s="10">
        <v>6</v>
      </c>
      <c r="I46" s="10" t="s">
        <v>99</v>
      </c>
      <c r="AJ46" s="14"/>
    </row>
    <row r="47" spans="2:36" s="10" customFormat="1" ht="11" x14ac:dyDescent="0.15">
      <c r="B47" s="1480">
        <f>B42-0.01</f>
        <v>-0.24000000000000007</v>
      </c>
      <c r="C47" s="1662" t="s">
        <v>100</v>
      </c>
      <c r="AJ47" s="14"/>
    </row>
    <row r="48" spans="2:36" s="10" customFormat="1" ht="11" x14ac:dyDescent="0.15">
      <c r="B48" s="1480"/>
      <c r="AJ48" s="14"/>
    </row>
    <row r="49" spans="2:37" s="10" customFormat="1" ht="11" x14ac:dyDescent="0.15">
      <c r="B49" s="1480"/>
      <c r="AJ49" s="14"/>
    </row>
    <row r="50" spans="2:37" s="10" customFormat="1" ht="12" x14ac:dyDescent="0.15">
      <c r="B50" s="1480"/>
      <c r="C50" s="1663" t="s">
        <v>84</v>
      </c>
      <c r="D50" s="1662" t="s">
        <v>101</v>
      </c>
      <c r="G50" s="10" t="s">
        <v>102</v>
      </c>
      <c r="AJ50" s="14"/>
    </row>
    <row r="51" spans="2:37" s="10" customFormat="1" ht="11" x14ac:dyDescent="0.15">
      <c r="B51" s="1480">
        <f>B47-0.01</f>
        <v>-0.25000000000000006</v>
      </c>
      <c r="C51" s="10" t="s">
        <v>103</v>
      </c>
      <c r="D51" s="1481"/>
      <c r="E51" s="1481"/>
      <c r="F51" s="1481"/>
      <c r="G51" s="1481"/>
      <c r="H51" s="1481"/>
      <c r="I51" s="1481"/>
      <c r="J51" s="1481"/>
      <c r="K51" s="1481"/>
      <c r="L51" s="1481"/>
      <c r="M51" s="1481"/>
      <c r="N51" s="1432"/>
      <c r="O51" s="1432"/>
      <c r="P51" s="1432"/>
      <c r="Q51" s="1432"/>
      <c r="R51" s="1432"/>
      <c r="S51" s="1432"/>
      <c r="T51" s="1432"/>
      <c r="U51" s="1432"/>
      <c r="V51" s="1432"/>
      <c r="W51" s="1432"/>
      <c r="X51" s="1432"/>
      <c r="Y51" s="1432"/>
      <c r="Z51" s="1432"/>
      <c r="AA51" s="1432"/>
      <c r="AB51" s="1432"/>
      <c r="AC51" s="1432"/>
      <c r="AD51" s="1432"/>
      <c r="AE51" s="1432"/>
      <c r="AF51" s="1432"/>
      <c r="AG51" s="1432"/>
      <c r="AH51" s="1432"/>
      <c r="AI51" s="1432"/>
      <c r="AJ51" s="1664"/>
      <c r="AK51" s="1432"/>
    </row>
    <row r="52" spans="2:37" s="10" customFormat="1" ht="12" x14ac:dyDescent="0.15">
      <c r="B52" s="18"/>
      <c r="C52" s="10">
        <v>1</v>
      </c>
      <c r="D52" s="370" t="s">
        <v>104</v>
      </c>
      <c r="AJ52" s="14"/>
    </row>
    <row r="53" spans="2:37" s="10" customFormat="1" ht="12" x14ac:dyDescent="0.15">
      <c r="B53" s="18"/>
      <c r="C53" s="10">
        <v>2</v>
      </c>
      <c r="D53" s="370" t="s">
        <v>105</v>
      </c>
      <c r="AJ53" s="14"/>
    </row>
    <row r="54" spans="2:37" s="10" customFormat="1" ht="12" x14ac:dyDescent="0.15">
      <c r="B54" s="18"/>
      <c r="C54" s="10">
        <v>3</v>
      </c>
      <c r="D54" s="370" t="s">
        <v>106</v>
      </c>
      <c r="AJ54" s="14"/>
    </row>
    <row r="55" spans="2:37" s="10" customFormat="1" ht="12" x14ac:dyDescent="0.15">
      <c r="B55" s="18"/>
      <c r="C55" s="10">
        <v>4</v>
      </c>
      <c r="D55" s="370" t="s">
        <v>107</v>
      </c>
      <c r="AJ55" s="14"/>
    </row>
    <row r="56" spans="2:37" s="10" customFormat="1" ht="12" x14ac:dyDescent="0.15">
      <c r="B56" s="18"/>
      <c r="C56" s="1663" t="s">
        <v>84</v>
      </c>
      <c r="D56" s="1662" t="s">
        <v>101</v>
      </c>
      <c r="AJ56" s="14"/>
    </row>
    <row r="57" spans="2:37" s="10" customFormat="1" ht="16" x14ac:dyDescent="0.2">
      <c r="B57" s="1480">
        <f>B51-0.01</f>
        <v>-0.26000000000000006</v>
      </c>
      <c r="C57" s="10" t="s">
        <v>108</v>
      </c>
      <c r="D57" s="1665"/>
      <c r="E57" s="1665"/>
      <c r="AJ57" s="14"/>
    </row>
    <row r="58" spans="2:37" s="10" customFormat="1" ht="16" x14ac:dyDescent="0.2">
      <c r="B58" s="18"/>
      <c r="C58" s="10">
        <v>1</v>
      </c>
      <c r="D58" s="370" t="s">
        <v>81</v>
      </c>
      <c r="E58" s="1665"/>
      <c r="AJ58" s="14"/>
    </row>
    <row r="59" spans="2:37" s="10" customFormat="1" ht="13" thickBot="1" x14ac:dyDescent="0.2">
      <c r="B59" s="13"/>
      <c r="C59" s="12">
        <v>2</v>
      </c>
      <c r="D59" s="12" t="s">
        <v>83</v>
      </c>
      <c r="E59" s="1667" t="s">
        <v>84</v>
      </c>
      <c r="F59" s="1668" t="s">
        <v>101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1"/>
    </row>
    <row r="60" spans="2:37" s="10" customFormat="1" ht="11" x14ac:dyDescent="0.15"/>
    <row r="61" spans="2:37" s="10" customFormat="1" ht="11" x14ac:dyDescent="0.15"/>
    <row r="62" spans="2:37" s="10" customFormat="1" ht="11" x14ac:dyDescent="0.15"/>
    <row r="63" spans="2:37" s="10" customFormat="1" ht="11" x14ac:dyDescent="0.15"/>
    <row r="64" spans="2:37" s="10" customFormat="1" ht="11" x14ac:dyDescent="0.15"/>
    <row r="65" s="10" customFormat="1" ht="11" x14ac:dyDescent="0.15"/>
    <row r="66" s="10" customFormat="1" ht="11" x14ac:dyDescent="0.15"/>
    <row r="67" s="10" customFormat="1" ht="11" x14ac:dyDescent="0.15"/>
    <row r="68" s="10" customFormat="1" ht="11" x14ac:dyDescent="0.15"/>
    <row r="69" s="10" customFormat="1" ht="11" x14ac:dyDescent="0.15"/>
    <row r="70" s="10" customFormat="1" ht="11" x14ac:dyDescent="0.15"/>
    <row r="71" s="10" customFormat="1" ht="11" x14ac:dyDescent="0.15"/>
    <row r="72" s="10" customFormat="1" ht="11" x14ac:dyDescent="0.15"/>
    <row r="73" s="10" customFormat="1" ht="11" x14ac:dyDescent="0.15"/>
    <row r="74" s="10" customFormat="1" ht="11" x14ac:dyDescent="0.15"/>
    <row r="75" s="10" customFormat="1" ht="11" x14ac:dyDescent="0.15"/>
    <row r="76" s="10" customFormat="1" ht="11" x14ac:dyDescent="0.15"/>
    <row r="77" s="10" customFormat="1" ht="11" x14ac:dyDescent="0.15"/>
    <row r="78" s="10" customFormat="1" ht="11" x14ac:dyDescent="0.15"/>
    <row r="79" s="10" customFormat="1" ht="11" x14ac:dyDescent="0.15"/>
    <row r="80" s="10" customFormat="1" ht="11" x14ac:dyDescent="0.15"/>
    <row r="81" s="10" customFormat="1" ht="11" x14ac:dyDescent="0.15"/>
    <row r="82" s="10" customFormat="1" ht="11" x14ac:dyDescent="0.15"/>
    <row r="83" s="10" customFormat="1" ht="11" x14ac:dyDescent="0.15"/>
    <row r="84" s="10" customFormat="1" ht="11" x14ac:dyDescent="0.15"/>
    <row r="85" s="10" customFormat="1" ht="11" x14ac:dyDescent="0.15"/>
    <row r="86" s="10" customFormat="1" ht="11" x14ac:dyDescent="0.15"/>
    <row r="87" s="10" customFormat="1" ht="11" x14ac:dyDescent="0.15"/>
    <row r="88" s="10" customFormat="1" ht="11" x14ac:dyDescent="0.15"/>
    <row r="89" s="10" customFormat="1" ht="11" x14ac:dyDescent="0.15"/>
    <row r="90" s="10" customFormat="1" ht="11" x14ac:dyDescent="0.15"/>
    <row r="91" s="10" customFormat="1" ht="11" x14ac:dyDescent="0.15"/>
    <row r="92" s="10" customFormat="1" ht="11" x14ac:dyDescent="0.15"/>
    <row r="93" s="10" customFormat="1" ht="11" x14ac:dyDescent="0.15"/>
    <row r="94" s="10" customFormat="1" ht="11" x14ac:dyDescent="0.15"/>
    <row r="95" s="10" customFormat="1" ht="11" x14ac:dyDescent="0.15"/>
    <row r="96" s="10" customFormat="1" ht="11" x14ac:dyDescent="0.15"/>
    <row r="97" s="10" customFormat="1" ht="11" x14ac:dyDescent="0.15"/>
    <row r="98" s="10" customFormat="1" ht="11" x14ac:dyDescent="0.15"/>
    <row r="99" s="10" customFormat="1" ht="11" x14ac:dyDescent="0.15"/>
    <row r="100" s="10" customFormat="1" ht="11" x14ac:dyDescent="0.15"/>
    <row r="101" s="10" customFormat="1" ht="11" x14ac:dyDescent="0.15"/>
    <row r="102" s="10" customFormat="1" ht="11" x14ac:dyDescent="0.15"/>
    <row r="103" s="10" customFormat="1" ht="11" x14ac:dyDescent="0.15"/>
    <row r="104" s="10" customFormat="1" ht="11" x14ac:dyDescent="0.15"/>
    <row r="105" s="10" customFormat="1" ht="11" x14ac:dyDescent="0.15"/>
    <row r="106" s="10" customFormat="1" ht="11" x14ac:dyDescent="0.15"/>
    <row r="107" s="10" customFormat="1" ht="11" x14ac:dyDescent="0.15"/>
    <row r="108" s="10" customFormat="1" ht="11" x14ac:dyDescent="0.15"/>
    <row r="109" s="10" customFormat="1" ht="11" x14ac:dyDescent="0.15"/>
    <row r="110" s="10" customFormat="1" ht="11" x14ac:dyDescent="0.15"/>
    <row r="111" s="10" customFormat="1" ht="11" x14ac:dyDescent="0.15"/>
    <row r="112" s="10" customFormat="1" ht="11" x14ac:dyDescent="0.15"/>
    <row r="113" s="10" customFormat="1" ht="11" x14ac:dyDescent="0.15"/>
    <row r="114" s="10" customFormat="1" ht="11" x14ac:dyDescent="0.15"/>
    <row r="115" s="10" customFormat="1" ht="11" x14ac:dyDescent="0.15"/>
    <row r="116" s="10" customFormat="1" ht="11" x14ac:dyDescent="0.15"/>
    <row r="117" s="10" customFormat="1" ht="11" x14ac:dyDescent="0.15"/>
    <row r="118" s="10" customFormat="1" ht="11" x14ac:dyDescent="0.15"/>
    <row r="119" s="10" customFormat="1" ht="11" x14ac:dyDescent="0.15"/>
    <row r="120" s="10" customFormat="1" ht="11" x14ac:dyDescent="0.15"/>
    <row r="121" s="10" customFormat="1" ht="11" x14ac:dyDescent="0.15"/>
    <row r="122" s="10" customFormat="1" ht="11" x14ac:dyDescent="0.15"/>
    <row r="123" s="10" customFormat="1" ht="11" x14ac:dyDescent="0.15"/>
    <row r="124" s="10" customFormat="1" ht="11" x14ac:dyDescent="0.15"/>
    <row r="125" s="10" customFormat="1" ht="11" x14ac:dyDescent="0.15"/>
    <row r="126" s="10" customFormat="1" ht="11" x14ac:dyDescent="0.15"/>
    <row r="127" s="10" customFormat="1" ht="11" x14ac:dyDescent="0.15"/>
    <row r="128" s="10" customFormat="1" ht="11" x14ac:dyDescent="0.15"/>
    <row r="129" s="10" customFormat="1" ht="11" x14ac:dyDescent="0.15"/>
    <row r="130" s="10" customFormat="1" ht="11" x14ac:dyDescent="0.15"/>
    <row r="131" s="10" customFormat="1" ht="11" x14ac:dyDescent="0.15"/>
    <row r="132" s="10" customFormat="1" ht="11" x14ac:dyDescent="0.15"/>
    <row r="133" s="10" customFormat="1" ht="11" x14ac:dyDescent="0.15"/>
    <row r="134" s="10" customFormat="1" ht="11" x14ac:dyDescent="0.15"/>
    <row r="135" s="10" customFormat="1" ht="11" x14ac:dyDescent="0.15"/>
    <row r="136" s="10" customFormat="1" ht="11" x14ac:dyDescent="0.15"/>
    <row r="137" s="10" customFormat="1" ht="11" x14ac:dyDescent="0.15"/>
    <row r="138" s="10" customFormat="1" ht="11" x14ac:dyDescent="0.15"/>
    <row r="139" s="10" customFormat="1" ht="11" x14ac:dyDescent="0.15"/>
    <row r="140" s="10" customFormat="1" ht="11" x14ac:dyDescent="0.15"/>
    <row r="141" s="10" customFormat="1" ht="11" x14ac:dyDescent="0.15"/>
    <row r="142" s="10" customFormat="1" ht="11" x14ac:dyDescent="0.15"/>
    <row r="143" s="10" customFormat="1" ht="11" x14ac:dyDescent="0.15"/>
    <row r="144" s="10" customFormat="1" ht="11" x14ac:dyDescent="0.15"/>
    <row r="145" s="10" customFormat="1" ht="11" x14ac:dyDescent="0.15"/>
    <row r="146" s="10" customFormat="1" ht="11" x14ac:dyDescent="0.15"/>
    <row r="147" s="10" customFormat="1" ht="11" x14ac:dyDescent="0.15"/>
    <row r="148" s="10" customFormat="1" ht="11" x14ac:dyDescent="0.15"/>
    <row r="149" s="10" customFormat="1" ht="11" x14ac:dyDescent="0.15"/>
    <row r="150" s="10" customFormat="1" ht="11" x14ac:dyDescent="0.15"/>
    <row r="151" s="10" customFormat="1" ht="11" x14ac:dyDescent="0.15"/>
    <row r="152" s="10" customFormat="1" ht="11" x14ac:dyDescent="0.15"/>
    <row r="153" s="10" customFormat="1" ht="11" x14ac:dyDescent="0.15"/>
    <row r="154" s="10" customFormat="1" ht="11" x14ac:dyDescent="0.15"/>
    <row r="155" s="10" customFormat="1" ht="11" x14ac:dyDescent="0.15"/>
    <row r="156" s="10" customFormat="1" ht="11" x14ac:dyDescent="0.15"/>
    <row r="157" s="10" customFormat="1" ht="11" x14ac:dyDescent="0.15"/>
    <row r="158" s="10" customFormat="1" ht="11" x14ac:dyDescent="0.15"/>
    <row r="159" s="10" customFormat="1" ht="11" x14ac:dyDescent="0.15"/>
    <row r="160" s="10" customFormat="1" ht="11" x14ac:dyDescent="0.15"/>
  </sheetData>
  <mergeCells count="54">
    <mergeCell ref="S37:T37"/>
    <mergeCell ref="S35:T35"/>
    <mergeCell ref="V35:W35"/>
    <mergeCell ref="X35:Y35"/>
    <mergeCell ref="L36:M36"/>
    <mergeCell ref="S36:T36"/>
    <mergeCell ref="V36:W36"/>
    <mergeCell ref="X36:Y36"/>
    <mergeCell ref="B1:AI1"/>
    <mergeCell ref="V37:W37"/>
    <mergeCell ref="X37:Y37"/>
    <mergeCell ref="AH30:AI30"/>
    <mergeCell ref="L34:M34"/>
    <mergeCell ref="S34:T34"/>
    <mergeCell ref="V34:W34"/>
    <mergeCell ref="X34:Y34"/>
    <mergeCell ref="L32:M32"/>
    <mergeCell ref="S33:T33"/>
    <mergeCell ref="P29:P33"/>
    <mergeCell ref="Q29:T29"/>
    <mergeCell ref="V29:W29"/>
    <mergeCell ref="X29:Y29"/>
    <mergeCell ref="L30:M30"/>
    <mergeCell ref="Q30:T32"/>
    <mergeCell ref="AA18:AC18"/>
    <mergeCell ref="V21:AI21"/>
    <mergeCell ref="V23:AI23"/>
    <mergeCell ref="B27:AJ27"/>
    <mergeCell ref="G14:N14"/>
    <mergeCell ref="P14:R14"/>
    <mergeCell ref="AA14:AI14"/>
    <mergeCell ref="G16:N16"/>
    <mergeCell ref="P16:R16"/>
    <mergeCell ref="Q5:S5"/>
    <mergeCell ref="U30:U33"/>
    <mergeCell ref="V30:W33"/>
    <mergeCell ref="X30:Y33"/>
    <mergeCell ref="V10:Z10"/>
    <mergeCell ref="C36:J36"/>
    <mergeCell ref="AH38:AI38"/>
    <mergeCell ref="B3:AJ3"/>
    <mergeCell ref="AH37:AI37"/>
    <mergeCell ref="B8:S8"/>
    <mergeCell ref="U8:AJ8"/>
    <mergeCell ref="G10:N10"/>
    <mergeCell ref="P10:R10"/>
    <mergeCell ref="AA10:AI10"/>
    <mergeCell ref="AA16:AI16"/>
    <mergeCell ref="G12:N12"/>
    <mergeCell ref="P12:R12"/>
    <mergeCell ref="AA12:AI12"/>
    <mergeCell ref="C12:F13"/>
    <mergeCell ref="K4:S4"/>
    <mergeCell ref="K5:P5"/>
  </mergeCells>
  <phoneticPr fontId="50" type="noConversion"/>
  <pageMargins left="0.23622047244094491" right="0.23622047244094491" top="0.74803149606299213" bottom="0.74803149606299213" header="0.31496062992125984" footer="0.31496062992125984"/>
  <pageSetup orientation="landscape" r:id="rId1"/>
  <headerFooter alignWithMargins="0">
    <oddFooter>&amp;L&amp;9&amp;F&amp;C&amp;9Página &amp;P&amp;R&amp;9Versión 17.08.05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499ED-CECE-F147-AA75-DE1B61D19932}">
  <sheetPr published="0">
    <tabColor theme="0" tint="-0.14999847407452621"/>
  </sheetPr>
  <dimension ref="B1:H299"/>
  <sheetViews>
    <sheetView view="pageBreakPreview" topLeftCell="A290" zoomScale="144" zoomScaleNormal="115" zoomScaleSheetLayoutView="115" zoomScalePageLayoutView="115" workbookViewId="0">
      <selection activeCell="C14" sqref="C14:C16"/>
    </sheetView>
  </sheetViews>
  <sheetFormatPr baseColWidth="10" defaultColWidth="11.1640625" defaultRowHeight="13" customHeight="1" x14ac:dyDescent="0.15"/>
  <cols>
    <col min="1" max="1" width="0.5" style="1086" customWidth="1"/>
    <col min="2" max="2" width="6" style="1606" customWidth="1"/>
    <col min="3" max="3" width="34.33203125" style="1086" customWidth="1"/>
    <col min="4" max="4" width="35.5" style="1086" customWidth="1"/>
    <col min="5" max="5" width="4" style="1086" customWidth="1"/>
    <col min="6" max="6" width="5.33203125" style="1606" customWidth="1"/>
    <col min="7" max="7" width="8.33203125" style="1086" customWidth="1"/>
    <col min="8" max="8" width="0.33203125" style="1086" customWidth="1"/>
    <col min="9" max="16384" width="11.1640625" style="1086"/>
  </cols>
  <sheetData>
    <row r="1" spans="2:7" s="1506" customFormat="1" ht="13" customHeight="1" x14ac:dyDescent="0.15">
      <c r="B1" s="1601" t="s">
        <v>2471</v>
      </c>
      <c r="D1" s="1380"/>
      <c r="F1" s="1507"/>
    </row>
    <row r="2" spans="2:7" s="1506" customFormat="1" ht="13" customHeight="1" x14ac:dyDescent="0.15">
      <c r="B2" s="1601" t="s">
        <v>2472</v>
      </c>
      <c r="F2" s="1507"/>
    </row>
    <row r="3" spans="2:7" s="1606" customFormat="1" ht="13" customHeight="1" thickBot="1" x14ac:dyDescent="0.2">
      <c r="B3" s="1602"/>
      <c r="C3" s="1603" t="s">
        <v>2473</v>
      </c>
      <c r="D3" s="1604" t="s">
        <v>2474</v>
      </c>
      <c r="E3" s="1603"/>
      <c r="F3" s="1603"/>
      <c r="G3" s="1605" t="s">
        <v>2475</v>
      </c>
    </row>
    <row r="4" spans="2:7" ht="26" customHeight="1" x14ac:dyDescent="0.15">
      <c r="B4" s="2782" t="s">
        <v>2476</v>
      </c>
      <c r="C4" s="2783"/>
      <c r="D4" s="2783"/>
      <c r="E4" s="2783"/>
      <c r="F4" s="2783"/>
      <c r="G4" s="2784"/>
    </row>
    <row r="5" spans="2:7" ht="13" customHeight="1" x14ac:dyDescent="0.15">
      <c r="B5" s="1607">
        <v>-17.010000000000002</v>
      </c>
      <c r="C5" s="2740" t="s">
        <v>2477</v>
      </c>
      <c r="D5" s="1464" t="s">
        <v>2478</v>
      </c>
      <c r="E5" s="1464"/>
      <c r="F5" s="1510"/>
      <c r="G5" s="1560" t="s">
        <v>2479</v>
      </c>
    </row>
    <row r="6" spans="2:7" ht="13" customHeight="1" x14ac:dyDescent="0.15">
      <c r="B6" s="1511"/>
      <c r="C6" s="2747"/>
      <c r="D6" s="834" t="s">
        <v>2480</v>
      </c>
      <c r="E6" s="834"/>
      <c r="F6" s="1536"/>
      <c r="G6" s="832" t="s">
        <v>2481</v>
      </c>
    </row>
    <row r="7" spans="2:7" ht="13" customHeight="1" x14ac:dyDescent="0.15">
      <c r="B7" s="1511"/>
      <c r="C7" s="2747"/>
      <c r="D7" s="834" t="s">
        <v>2482</v>
      </c>
      <c r="E7" s="834"/>
      <c r="F7" s="1536"/>
      <c r="G7" s="832" t="s">
        <v>2483</v>
      </c>
    </row>
    <row r="8" spans="2:7" ht="13" customHeight="1" x14ac:dyDescent="0.15">
      <c r="B8" s="1511"/>
      <c r="C8" s="2747"/>
      <c r="D8" s="834" t="s">
        <v>2484</v>
      </c>
      <c r="E8" s="834"/>
      <c r="F8" s="1536"/>
      <c r="G8" s="832" t="s">
        <v>2485</v>
      </c>
    </row>
    <row r="9" spans="2:7" ht="13" customHeight="1" x14ac:dyDescent="0.15">
      <c r="B9" s="1511"/>
      <c r="C9" s="2747"/>
      <c r="D9" s="834" t="s">
        <v>2486</v>
      </c>
      <c r="E9" s="834"/>
      <c r="F9" s="1536"/>
      <c r="G9" s="832" t="s">
        <v>2487</v>
      </c>
    </row>
    <row r="10" spans="2:7" ht="13" customHeight="1" x14ac:dyDescent="0.15">
      <c r="B10" s="1511"/>
      <c r="C10" s="2747"/>
      <c r="D10" s="834" t="s">
        <v>2488</v>
      </c>
      <c r="E10" s="834"/>
      <c r="F10" s="1536"/>
      <c r="G10" s="832" t="s">
        <v>2489</v>
      </c>
    </row>
    <row r="11" spans="2:7" ht="13" customHeight="1" x14ac:dyDescent="0.15">
      <c r="B11" s="1511"/>
      <c r="C11" s="2747"/>
      <c r="D11" s="834" t="s">
        <v>2490</v>
      </c>
      <c r="E11" s="834"/>
      <c r="F11" s="1536"/>
      <c r="G11" s="832" t="s">
        <v>2491</v>
      </c>
    </row>
    <row r="12" spans="2:7" ht="13" customHeight="1" x14ac:dyDescent="0.15">
      <c r="B12" s="1511"/>
      <c r="C12" s="2747"/>
      <c r="D12" s="834" t="s">
        <v>2492</v>
      </c>
      <c r="E12" s="834"/>
      <c r="F12" s="1536"/>
      <c r="G12" s="832" t="s">
        <v>2493</v>
      </c>
    </row>
    <row r="13" spans="2:7" ht="13" customHeight="1" x14ac:dyDescent="0.15">
      <c r="B13" s="1515"/>
      <c r="C13" s="2750"/>
      <c r="D13" s="1540" t="s">
        <v>2494</v>
      </c>
      <c r="E13" s="1540"/>
      <c r="F13" s="1541"/>
      <c r="G13" s="1561" t="s">
        <v>2495</v>
      </c>
    </row>
    <row r="14" spans="2:7" ht="13" customHeight="1" x14ac:dyDescent="0.15">
      <c r="B14" s="1508">
        <f>+B5-0.01</f>
        <v>-17.020000000000003</v>
      </c>
      <c r="C14" s="2348" t="s">
        <v>2496</v>
      </c>
      <c r="D14" s="1509" t="s">
        <v>2497</v>
      </c>
      <c r="E14" s="1464"/>
      <c r="F14" s="1510"/>
      <c r="G14" s="1560"/>
    </row>
    <row r="15" spans="2:7" ht="13" customHeight="1" x14ac:dyDescent="0.15">
      <c r="B15" s="1511"/>
      <c r="C15" s="2113"/>
      <c r="D15" s="1419" t="s">
        <v>2498</v>
      </c>
      <c r="E15" s="835"/>
      <c r="F15" s="1420"/>
      <c r="G15" s="1539"/>
    </row>
    <row r="16" spans="2:7" ht="13" customHeight="1" x14ac:dyDescent="0.15">
      <c r="B16" s="1515"/>
      <c r="C16" s="2785"/>
      <c r="D16" s="1466"/>
      <c r="E16" s="1608"/>
      <c r="F16" s="1609"/>
      <c r="G16" s="1561"/>
    </row>
    <row r="17" spans="2:7" ht="13" customHeight="1" x14ac:dyDescent="0.15">
      <c r="B17" s="1508">
        <f>+B14-0.01</f>
        <v>-17.030000000000005</v>
      </c>
      <c r="C17" s="2730" t="s">
        <v>2499</v>
      </c>
      <c r="D17" s="1419" t="s">
        <v>2497</v>
      </c>
      <c r="E17" s="835"/>
      <c r="F17" s="1420"/>
      <c r="G17" s="832"/>
    </row>
    <row r="18" spans="2:7" ht="13" customHeight="1" x14ac:dyDescent="0.15">
      <c r="B18" s="1511"/>
      <c r="C18" s="2786"/>
      <c r="D18" s="1419" t="s">
        <v>2498</v>
      </c>
      <c r="E18" s="928" t="s">
        <v>84</v>
      </c>
      <c r="F18" s="1473">
        <f>B29</f>
        <v>-17.060000000000009</v>
      </c>
      <c r="G18" s="1539"/>
    </row>
    <row r="19" spans="2:7" ht="13" customHeight="1" thickBot="1" x14ac:dyDescent="0.2">
      <c r="B19" s="1515"/>
      <c r="C19" s="2778"/>
      <c r="D19" s="1610"/>
      <c r="E19" s="1611"/>
      <c r="F19" s="1612"/>
      <c r="G19" s="1613"/>
    </row>
    <row r="20" spans="2:7" ht="13" customHeight="1" x14ac:dyDescent="0.15">
      <c r="B20" s="1508">
        <f>+B17-0.01</f>
        <v>-17.040000000000006</v>
      </c>
      <c r="C20" s="2740" t="s">
        <v>2500</v>
      </c>
      <c r="D20" s="1614" t="s">
        <v>2501</v>
      </c>
      <c r="E20" s="835"/>
      <c r="F20" s="1420"/>
      <c r="G20" s="832" t="s">
        <v>2479</v>
      </c>
    </row>
    <row r="21" spans="2:7" ht="13" customHeight="1" x14ac:dyDescent="0.15">
      <c r="B21" s="1511"/>
      <c r="C21" s="2747"/>
      <c r="D21" s="1419" t="s">
        <v>2502</v>
      </c>
      <c r="E21" s="835"/>
      <c r="F21" s="1420"/>
      <c r="G21" s="832" t="s">
        <v>2481</v>
      </c>
    </row>
    <row r="22" spans="2:7" ht="13" customHeight="1" x14ac:dyDescent="0.15">
      <c r="B22" s="1511"/>
      <c r="C22" s="2747"/>
      <c r="D22" s="1419" t="s">
        <v>2503</v>
      </c>
      <c r="E22" s="835"/>
      <c r="F22" s="1420"/>
      <c r="G22" s="832" t="s">
        <v>2483</v>
      </c>
    </row>
    <row r="23" spans="2:7" ht="13" customHeight="1" x14ac:dyDescent="0.15">
      <c r="B23" s="1511"/>
      <c r="C23" s="2747"/>
      <c r="D23" s="1419" t="s">
        <v>2504</v>
      </c>
      <c r="E23" s="835"/>
      <c r="F23" s="1420"/>
      <c r="G23" s="832" t="s">
        <v>2485</v>
      </c>
    </row>
    <row r="24" spans="2:7" ht="13" customHeight="1" x14ac:dyDescent="0.15">
      <c r="B24" s="1511"/>
      <c r="C24" s="2747"/>
      <c r="D24" s="1419" t="s">
        <v>2505</v>
      </c>
      <c r="E24" s="835"/>
      <c r="F24" s="1420"/>
      <c r="G24" s="832" t="s">
        <v>2487</v>
      </c>
    </row>
    <row r="25" spans="2:7" ht="13" customHeight="1" x14ac:dyDescent="0.15">
      <c r="B25" s="1511"/>
      <c r="C25" s="2747"/>
      <c r="D25" s="1615" t="s">
        <v>2506</v>
      </c>
      <c r="E25" s="835"/>
      <c r="F25" s="1420"/>
      <c r="G25" s="832" t="s">
        <v>2489</v>
      </c>
    </row>
    <row r="26" spans="2:7" ht="13" customHeight="1" x14ac:dyDescent="0.15">
      <c r="B26" s="1508">
        <f>+B20-0.01</f>
        <v>-17.050000000000008</v>
      </c>
      <c r="C26" s="2348" t="s">
        <v>2507</v>
      </c>
      <c r="D26" s="1464" t="s">
        <v>2508</v>
      </c>
      <c r="E26" s="1464"/>
      <c r="F26" s="1510"/>
      <c r="G26" s="1560" t="s">
        <v>2069</v>
      </c>
    </row>
    <row r="27" spans="2:7" ht="13" customHeight="1" x14ac:dyDescent="0.15">
      <c r="B27" s="1511"/>
      <c r="C27" s="2787"/>
      <c r="D27" s="835" t="s">
        <v>2509</v>
      </c>
      <c r="E27" s="835"/>
      <c r="F27" s="1420"/>
      <c r="G27" s="1539" t="s">
        <v>2069</v>
      </c>
    </row>
    <row r="28" spans="2:7" ht="13" customHeight="1" x14ac:dyDescent="0.15">
      <c r="B28" s="1515"/>
      <c r="C28" s="2785"/>
      <c r="D28" s="1608" t="s">
        <v>2510</v>
      </c>
      <c r="E28" s="1608"/>
      <c r="F28" s="1609"/>
      <c r="G28" s="1561" t="s">
        <v>2069</v>
      </c>
    </row>
    <row r="29" spans="2:7" ht="13" customHeight="1" x14ac:dyDescent="0.15">
      <c r="B29" s="1508">
        <f>+B26-0.01</f>
        <v>-17.060000000000009</v>
      </c>
      <c r="C29" s="2738" t="s">
        <v>2511</v>
      </c>
      <c r="D29" s="1534" t="s">
        <v>926</v>
      </c>
      <c r="E29" s="1534"/>
      <c r="F29" s="1535"/>
      <c r="G29" s="1560"/>
    </row>
    <row r="30" spans="2:7" ht="13" customHeight="1" x14ac:dyDescent="0.15">
      <c r="B30" s="1511"/>
      <c r="C30" s="2788"/>
      <c r="D30" s="1463" t="s">
        <v>2512</v>
      </c>
      <c r="E30" s="834"/>
      <c r="F30" s="1536"/>
      <c r="G30" s="1539"/>
    </row>
    <row r="31" spans="2:7" ht="13" customHeight="1" x14ac:dyDescent="0.15">
      <c r="B31" s="1515"/>
      <c r="C31" s="2789"/>
      <c r="D31" s="1540" t="s">
        <v>2510</v>
      </c>
      <c r="E31" s="1540"/>
      <c r="F31" s="1541"/>
      <c r="G31" s="1561"/>
    </row>
    <row r="32" spans="2:7" ht="13" customHeight="1" x14ac:dyDescent="0.15">
      <c r="B32" s="1532"/>
      <c r="C32" s="1533" t="s">
        <v>2513</v>
      </c>
      <c r="D32" s="1534" t="s">
        <v>2514</v>
      </c>
      <c r="E32" s="1534"/>
      <c r="F32" s="1535"/>
      <c r="G32" s="1560"/>
    </row>
    <row r="33" spans="2:7" ht="13" customHeight="1" x14ac:dyDescent="0.15">
      <c r="B33" s="1512">
        <f>+B29-0.01</f>
        <v>-17.070000000000011</v>
      </c>
      <c r="C33" s="2113" t="s">
        <v>2515</v>
      </c>
      <c r="D33" s="834" t="s">
        <v>2516</v>
      </c>
      <c r="E33" s="834"/>
      <c r="F33" s="1536"/>
      <c r="G33" s="832"/>
    </row>
    <row r="34" spans="2:7" ht="13" customHeight="1" x14ac:dyDescent="0.15">
      <c r="B34" s="1511"/>
      <c r="C34" s="2787"/>
      <c r="D34" s="834" t="s">
        <v>2510</v>
      </c>
      <c r="E34" s="1537"/>
      <c r="F34" s="1538"/>
      <c r="G34" s="1539"/>
    </row>
    <row r="35" spans="2:7" ht="13" customHeight="1" x14ac:dyDescent="0.15">
      <c r="B35" s="1511"/>
      <c r="C35" s="2787"/>
      <c r="D35" s="834" t="s">
        <v>2517</v>
      </c>
      <c r="E35" s="834"/>
      <c r="F35" s="1536"/>
      <c r="G35" s="832"/>
    </row>
    <row r="36" spans="2:7" ht="13" customHeight="1" x14ac:dyDescent="0.15">
      <c r="B36" s="1515"/>
      <c r="C36" s="2785"/>
      <c r="D36" s="1540" t="s">
        <v>2518</v>
      </c>
      <c r="E36" s="1540"/>
      <c r="F36" s="1541"/>
      <c r="G36" s="1561"/>
    </row>
    <row r="37" spans="2:7" ht="13" customHeight="1" x14ac:dyDescent="0.15">
      <c r="B37" s="1508">
        <f>+B33-0.01</f>
        <v>-17.080000000000013</v>
      </c>
      <c r="C37" s="2738" t="s">
        <v>2519</v>
      </c>
      <c r="D37" s="1617" t="s">
        <v>2520</v>
      </c>
      <c r="E37" s="1534"/>
      <c r="F37" s="1535"/>
      <c r="G37" s="1560"/>
    </row>
    <row r="38" spans="2:7" ht="13" customHeight="1" x14ac:dyDescent="0.15">
      <c r="B38" s="1511"/>
      <c r="C38" s="2739"/>
      <c r="D38" s="1618" t="s">
        <v>2521</v>
      </c>
      <c r="E38" s="834"/>
      <c r="F38" s="1536"/>
      <c r="G38" s="832"/>
    </row>
    <row r="39" spans="2:7" ht="13" customHeight="1" x14ac:dyDescent="0.15">
      <c r="B39" s="1511"/>
      <c r="C39" s="2739"/>
      <c r="D39" s="1618" t="s">
        <v>2522</v>
      </c>
      <c r="E39" s="834"/>
      <c r="F39" s="1536"/>
      <c r="G39" s="832"/>
    </row>
    <row r="40" spans="2:7" ht="13" customHeight="1" x14ac:dyDescent="0.15">
      <c r="B40" s="1511"/>
      <c r="C40" s="2739"/>
      <c r="D40" s="1618" t="s">
        <v>2523</v>
      </c>
      <c r="E40" s="834"/>
      <c r="F40" s="1536"/>
      <c r="G40" s="1539"/>
    </row>
    <row r="41" spans="2:7" ht="13" customHeight="1" x14ac:dyDescent="0.15">
      <c r="B41" s="1511"/>
      <c r="C41" s="2739"/>
      <c r="D41" s="1618" t="s">
        <v>2524</v>
      </c>
      <c r="E41" s="834"/>
      <c r="F41" s="1536"/>
      <c r="G41" s="832"/>
    </row>
    <row r="42" spans="2:7" ht="13" customHeight="1" x14ac:dyDescent="0.15">
      <c r="B42" s="1511"/>
      <c r="C42" s="2739"/>
      <c r="D42" s="1618" t="s">
        <v>2525</v>
      </c>
      <c r="E42" s="834"/>
      <c r="F42" s="1536"/>
      <c r="G42" s="832"/>
    </row>
    <row r="43" spans="2:7" ht="13" customHeight="1" x14ac:dyDescent="0.15">
      <c r="B43" s="1511"/>
      <c r="C43" s="2739"/>
      <c r="D43" s="1618" t="s">
        <v>2526</v>
      </c>
      <c r="E43" s="834"/>
      <c r="F43" s="1536"/>
      <c r="G43" s="832"/>
    </row>
    <row r="44" spans="2:7" ht="13" customHeight="1" x14ac:dyDescent="0.15">
      <c r="B44" s="1515"/>
      <c r="C44" s="2779"/>
      <c r="D44" s="1465" t="s">
        <v>2527</v>
      </c>
      <c r="E44" s="1540"/>
      <c r="F44" s="1541"/>
      <c r="G44" s="1561"/>
    </row>
    <row r="45" spans="2:7" ht="13" customHeight="1" x14ac:dyDescent="0.15">
      <c r="B45" s="1532"/>
      <c r="C45" s="1619" t="s">
        <v>2528</v>
      </c>
      <c r="D45" s="1617" t="s">
        <v>2529</v>
      </c>
      <c r="E45" s="1534"/>
      <c r="F45" s="1535"/>
      <c r="G45" s="1560" t="s">
        <v>2479</v>
      </c>
    </row>
    <row r="46" spans="2:7" ht="13" customHeight="1" x14ac:dyDescent="0.15">
      <c r="B46" s="1512">
        <f>+B37-0.01</f>
        <v>-17.090000000000014</v>
      </c>
      <c r="C46" s="2116" t="s">
        <v>2530</v>
      </c>
      <c r="D46" s="1618" t="s">
        <v>2531</v>
      </c>
      <c r="E46" s="834"/>
      <c r="F46" s="1536"/>
      <c r="G46" s="832" t="s">
        <v>2481</v>
      </c>
    </row>
    <row r="47" spans="2:7" ht="13" customHeight="1" x14ac:dyDescent="0.15">
      <c r="B47" s="1511"/>
      <c r="C47" s="2747"/>
      <c r="D47" s="1618" t="s">
        <v>2532</v>
      </c>
      <c r="E47" s="834"/>
      <c r="F47" s="1536"/>
      <c r="G47" s="832" t="s">
        <v>2483</v>
      </c>
    </row>
    <row r="48" spans="2:7" ht="13" customHeight="1" x14ac:dyDescent="0.15">
      <c r="B48" s="1511"/>
      <c r="C48" s="2747"/>
      <c r="D48" s="1618" t="s">
        <v>2533</v>
      </c>
      <c r="E48" s="834"/>
      <c r="F48" s="1536"/>
      <c r="G48" s="832" t="s">
        <v>2485</v>
      </c>
    </row>
    <row r="49" spans="2:8" ht="13" customHeight="1" x14ac:dyDescent="0.15">
      <c r="B49" s="1511"/>
      <c r="C49" s="2747"/>
      <c r="D49" s="1618" t="s">
        <v>2534</v>
      </c>
      <c r="E49" s="834"/>
      <c r="F49" s="1536"/>
      <c r="G49" s="832" t="s">
        <v>2487</v>
      </c>
    </row>
    <row r="50" spans="2:8" ht="13" customHeight="1" x14ac:dyDescent="0.15">
      <c r="B50" s="1511"/>
      <c r="C50" s="2747"/>
      <c r="D50" s="1618" t="s">
        <v>2535</v>
      </c>
      <c r="E50" s="834"/>
      <c r="F50" s="1536"/>
      <c r="G50" s="832" t="s">
        <v>2489</v>
      </c>
    </row>
    <row r="51" spans="2:8" ht="13" customHeight="1" x14ac:dyDescent="0.15">
      <c r="B51" s="1511"/>
      <c r="C51" s="2747"/>
      <c r="D51" s="1465" t="s">
        <v>2536</v>
      </c>
      <c r="E51" s="834"/>
      <c r="F51" s="1536"/>
      <c r="G51" s="832" t="s">
        <v>2491</v>
      </c>
    </row>
    <row r="52" spans="2:8" ht="13" customHeight="1" x14ac:dyDescent="0.15">
      <c r="B52" s="1515"/>
      <c r="C52" s="2750"/>
      <c r="D52" s="1465" t="s">
        <v>2537</v>
      </c>
      <c r="E52" s="1540"/>
      <c r="F52" s="1541"/>
      <c r="G52" s="1608" t="s">
        <v>2493</v>
      </c>
      <c r="H52" s="1421"/>
    </row>
    <row r="53" spans="2:8" ht="13" customHeight="1" x14ac:dyDescent="0.15">
      <c r="B53" s="1508">
        <f>+B46-0.01</f>
        <v>-17.100000000000016</v>
      </c>
      <c r="C53" s="2790" t="s">
        <v>2538</v>
      </c>
      <c r="D53" s="1617" t="s">
        <v>2539</v>
      </c>
      <c r="E53" s="1534"/>
      <c r="F53" s="1535"/>
      <c r="G53" s="1464" t="s">
        <v>2479</v>
      </c>
      <c r="H53" s="1421"/>
    </row>
    <row r="54" spans="2:8" ht="13" customHeight="1" x14ac:dyDescent="0.15">
      <c r="B54" s="1511"/>
      <c r="C54" s="2742"/>
      <c r="D54" s="1618" t="s">
        <v>2540</v>
      </c>
      <c r="E54" s="834"/>
      <c r="F54" s="1536"/>
      <c r="G54" s="835" t="s">
        <v>2481</v>
      </c>
      <c r="H54" s="1421"/>
    </row>
    <row r="55" spans="2:8" ht="13" customHeight="1" x14ac:dyDescent="0.15">
      <c r="B55" s="1511"/>
      <c r="C55" s="2742"/>
      <c r="D55" s="1618" t="s">
        <v>2541</v>
      </c>
      <c r="E55" s="834"/>
      <c r="F55" s="1536"/>
      <c r="G55" s="835" t="s">
        <v>2483</v>
      </c>
      <c r="H55" s="1421"/>
    </row>
    <row r="56" spans="2:8" ht="13" customHeight="1" x14ac:dyDescent="0.15">
      <c r="B56" s="1511"/>
      <c r="C56" s="2742"/>
      <c r="D56" s="1618" t="s">
        <v>2542</v>
      </c>
      <c r="E56" s="834"/>
      <c r="F56" s="1536"/>
      <c r="G56" s="835" t="s">
        <v>2485</v>
      </c>
      <c r="H56" s="1421"/>
    </row>
    <row r="57" spans="2:8" ht="13" customHeight="1" x14ac:dyDescent="0.15">
      <c r="B57" s="1511"/>
      <c r="C57" s="2742"/>
      <c r="D57" s="1465" t="s">
        <v>2543</v>
      </c>
      <c r="E57" s="834"/>
      <c r="F57" s="1536"/>
      <c r="G57" s="835" t="s">
        <v>2544</v>
      </c>
      <c r="H57" s="1421"/>
    </row>
    <row r="58" spans="2:8" ht="13" customHeight="1" x14ac:dyDescent="0.15">
      <c r="B58" s="1515"/>
      <c r="C58" s="2746"/>
      <c r="D58" s="1465" t="s">
        <v>2545</v>
      </c>
      <c r="E58" s="1540"/>
      <c r="F58" s="1541"/>
      <c r="G58" s="1608" t="s">
        <v>2489</v>
      </c>
      <c r="H58" s="1421"/>
    </row>
    <row r="59" spans="2:8" ht="13" customHeight="1" x14ac:dyDescent="0.15">
      <c r="B59" s="1512">
        <f>B53-0.01</f>
        <v>-17.110000000000017</v>
      </c>
      <c r="C59" s="1620"/>
      <c r="D59" s="1463" t="s">
        <v>2546</v>
      </c>
      <c r="E59" s="835"/>
      <c r="F59" s="1420"/>
      <c r="G59" s="835" t="s">
        <v>2547</v>
      </c>
      <c r="H59" s="1421"/>
    </row>
    <row r="60" spans="2:8" ht="13" customHeight="1" x14ac:dyDescent="0.15">
      <c r="B60" s="1512"/>
      <c r="C60" s="2791" t="s">
        <v>2548</v>
      </c>
      <c r="D60" s="1463" t="s">
        <v>2549</v>
      </c>
      <c r="E60" s="835"/>
      <c r="F60" s="1420"/>
      <c r="G60" s="835" t="s">
        <v>2550</v>
      </c>
      <c r="H60" s="1421"/>
    </row>
    <row r="61" spans="2:8" ht="13" customHeight="1" x14ac:dyDescent="0.15">
      <c r="B61" s="1512"/>
      <c r="C61" s="2791"/>
      <c r="D61" s="1463" t="s">
        <v>2551</v>
      </c>
      <c r="E61" s="835"/>
      <c r="F61" s="1420"/>
      <c r="G61" s="835" t="s">
        <v>2552</v>
      </c>
      <c r="H61" s="1421"/>
    </row>
    <row r="62" spans="2:8" ht="13" customHeight="1" x14ac:dyDescent="0.15">
      <c r="B62" s="1512"/>
      <c r="C62" s="2791"/>
      <c r="D62" s="1463" t="s">
        <v>2553</v>
      </c>
      <c r="E62" s="835"/>
      <c r="F62" s="1420"/>
      <c r="G62" s="835" t="s">
        <v>2554</v>
      </c>
      <c r="H62" s="1421"/>
    </row>
    <row r="63" spans="2:8" ht="13" customHeight="1" x14ac:dyDescent="0.15">
      <c r="B63" s="1512"/>
      <c r="C63" s="2791"/>
      <c r="D63" s="1463" t="s">
        <v>2555</v>
      </c>
      <c r="E63" s="835"/>
      <c r="F63" s="1420"/>
      <c r="G63" s="835" t="s">
        <v>2556</v>
      </c>
      <c r="H63" s="1421"/>
    </row>
    <row r="64" spans="2:8" ht="13" customHeight="1" x14ac:dyDescent="0.2">
      <c r="B64" s="1512"/>
      <c r="C64" s="1418"/>
      <c r="D64" s="1460" t="s">
        <v>2557</v>
      </c>
      <c r="E64" s="835"/>
      <c r="F64" s="1420"/>
      <c r="G64" s="835" t="s">
        <v>2558</v>
      </c>
      <c r="H64" s="1421"/>
    </row>
    <row r="65" spans="2:8" ht="13" customHeight="1" x14ac:dyDescent="0.15">
      <c r="B65" s="1512"/>
      <c r="C65" s="1418"/>
      <c r="D65" s="1419"/>
      <c r="E65" s="835"/>
      <c r="F65" s="1420"/>
      <c r="G65" s="835"/>
      <c r="H65" s="1421"/>
    </row>
    <row r="66" spans="2:8" ht="13" customHeight="1" x14ac:dyDescent="0.15">
      <c r="B66" s="1508">
        <f>+B59-0.01</f>
        <v>-17.120000000000019</v>
      </c>
      <c r="C66" s="2741" t="s">
        <v>2559</v>
      </c>
      <c r="D66" s="1509" t="s">
        <v>2560</v>
      </c>
      <c r="E66" s="1464"/>
      <c r="F66" s="1510"/>
      <c r="G66" s="1464"/>
      <c r="H66" s="1421"/>
    </row>
    <row r="67" spans="2:8" ht="51" customHeight="1" x14ac:dyDescent="0.15">
      <c r="B67" s="1515"/>
      <c r="C67" s="2746"/>
      <c r="D67" s="1466" t="s">
        <v>2561</v>
      </c>
      <c r="E67" s="1608"/>
      <c r="F67" s="1609"/>
      <c r="G67" s="1539"/>
      <c r="H67" s="1421"/>
    </row>
    <row r="68" spans="2:8" ht="13" customHeight="1" x14ac:dyDescent="0.15">
      <c r="B68" s="1532"/>
      <c r="C68" s="1621" t="s">
        <v>2562</v>
      </c>
      <c r="D68" s="1464"/>
      <c r="E68" s="1464"/>
      <c r="F68" s="1510"/>
      <c r="G68" s="1464"/>
      <c r="H68" s="1421"/>
    </row>
    <row r="69" spans="2:8" ht="13" customHeight="1" x14ac:dyDescent="0.15">
      <c r="B69" s="1512">
        <f>+B66-0.01</f>
        <v>-17.13000000000002</v>
      </c>
      <c r="C69" s="1622" t="s">
        <v>2563</v>
      </c>
      <c r="D69" s="835" t="s">
        <v>926</v>
      </c>
      <c r="E69" s="835"/>
      <c r="F69" s="1420"/>
      <c r="G69" s="835"/>
      <c r="H69" s="1421"/>
    </row>
    <row r="70" spans="2:8" ht="13" customHeight="1" x14ac:dyDescent="0.15">
      <c r="B70" s="1623"/>
      <c r="C70" s="1624"/>
      <c r="D70" s="1608" t="s">
        <v>2561</v>
      </c>
      <c r="E70" s="928" t="s">
        <v>84</v>
      </c>
      <c r="F70" s="1475">
        <f>B91</f>
        <v>-17.200000000000031</v>
      </c>
      <c r="G70" s="1608"/>
      <c r="H70" s="1421"/>
    </row>
    <row r="71" spans="2:8" ht="13" customHeight="1" x14ac:dyDescent="0.15">
      <c r="B71" s="1508">
        <f>+B69-0.01</f>
        <v>-17.140000000000022</v>
      </c>
      <c r="C71" s="1558" t="s">
        <v>2564</v>
      </c>
      <c r="D71" s="1509" t="s">
        <v>2565</v>
      </c>
      <c r="E71" s="1464"/>
      <c r="F71" s="1510"/>
      <c r="G71" s="1464"/>
      <c r="H71" s="1421"/>
    </row>
    <row r="72" spans="2:8" ht="13" customHeight="1" x14ac:dyDescent="0.15">
      <c r="B72" s="1511"/>
      <c r="C72" s="2776"/>
      <c r="D72" s="1419" t="s">
        <v>2566</v>
      </c>
      <c r="E72" s="835"/>
      <c r="F72" s="1420"/>
      <c r="G72" s="1539"/>
      <c r="H72" s="1421"/>
    </row>
    <row r="73" spans="2:8" ht="13" customHeight="1" x14ac:dyDescent="0.15">
      <c r="B73" s="1515"/>
      <c r="C73" s="2777"/>
      <c r="D73" s="1466" t="s">
        <v>2567</v>
      </c>
      <c r="E73" s="1608"/>
      <c r="F73" s="1609"/>
      <c r="G73" s="1608"/>
      <c r="H73" s="1421"/>
    </row>
    <row r="74" spans="2:8" ht="13" customHeight="1" x14ac:dyDescent="0.15">
      <c r="B74" s="2728" t="s">
        <v>2568</v>
      </c>
      <c r="C74" s="2780" t="s">
        <v>2569</v>
      </c>
      <c r="D74" s="1509" t="s">
        <v>2497</v>
      </c>
      <c r="E74" s="835"/>
      <c r="F74" s="1420"/>
      <c r="G74" s="835"/>
      <c r="H74" s="1421"/>
    </row>
    <row r="75" spans="2:8" ht="13" customHeight="1" x14ac:dyDescent="0.15">
      <c r="B75" s="2729"/>
      <c r="C75" s="2781"/>
      <c r="D75" s="1625" t="s">
        <v>2570</v>
      </c>
      <c r="E75" s="928" t="s">
        <v>84</v>
      </c>
      <c r="F75" s="1475">
        <f>B91</f>
        <v>-17.200000000000031</v>
      </c>
      <c r="G75" s="1539"/>
      <c r="H75" s="1421"/>
    </row>
    <row r="76" spans="2:8" ht="13" customHeight="1" x14ac:dyDescent="0.15">
      <c r="B76" s="1532"/>
      <c r="C76" s="1469" t="s">
        <v>2571</v>
      </c>
      <c r="D76" s="1626" t="s">
        <v>926</v>
      </c>
      <c r="E76" s="1464"/>
      <c r="F76" s="1510"/>
      <c r="G76" s="1627" t="s">
        <v>2572</v>
      </c>
      <c r="H76" s="1419"/>
    </row>
    <row r="77" spans="2:8" ht="13" customHeight="1" x14ac:dyDescent="0.15">
      <c r="B77" s="1512">
        <f>+B71-0.01</f>
        <v>-17.150000000000023</v>
      </c>
      <c r="C77" s="2357" t="s">
        <v>2573</v>
      </c>
      <c r="D77" s="1628"/>
      <c r="E77" s="835"/>
      <c r="F77" s="1420"/>
      <c r="G77" s="1514"/>
      <c r="H77" s="1419"/>
    </row>
    <row r="78" spans="2:8" ht="13" customHeight="1" x14ac:dyDescent="0.15">
      <c r="B78" s="1623"/>
      <c r="C78" s="2778"/>
      <c r="D78" s="1629" t="s">
        <v>2561</v>
      </c>
      <c r="E78" s="928" t="s">
        <v>84</v>
      </c>
      <c r="F78" s="1475">
        <f>+B85</f>
        <v>-17.180000000000028</v>
      </c>
      <c r="G78" s="1630" t="s">
        <v>2574</v>
      </c>
      <c r="H78" s="1419" t="s">
        <v>2575</v>
      </c>
    </row>
    <row r="79" spans="2:8" ht="13" customHeight="1" x14ac:dyDescent="0.15">
      <c r="B79" s="1508">
        <f>+B77-0.01</f>
        <v>-17.160000000000025</v>
      </c>
      <c r="C79" s="2738" t="s">
        <v>2576</v>
      </c>
      <c r="D79" s="1509" t="s">
        <v>926</v>
      </c>
      <c r="E79" s="1464"/>
      <c r="F79" s="1510"/>
      <c r="G79" s="1560"/>
      <c r="H79" s="1421"/>
    </row>
    <row r="80" spans="2:8" ht="13" customHeight="1" x14ac:dyDescent="0.15">
      <c r="B80" s="1515"/>
      <c r="C80" s="2779"/>
      <c r="D80" s="1466" t="s">
        <v>2561</v>
      </c>
      <c r="E80" s="1631" t="s">
        <v>84</v>
      </c>
      <c r="F80" s="1475">
        <f>+B91</f>
        <v>-17.200000000000031</v>
      </c>
      <c r="G80" s="1561" t="s">
        <v>2575</v>
      </c>
      <c r="H80" s="1421"/>
    </row>
    <row r="81" spans="2:8" ht="13" customHeight="1" x14ac:dyDescent="0.15">
      <c r="B81" s="1508">
        <f>+B79-0.01</f>
        <v>-17.170000000000027</v>
      </c>
      <c r="C81" s="2741" t="s">
        <v>2577</v>
      </c>
      <c r="D81" s="1509" t="s">
        <v>2578</v>
      </c>
      <c r="E81" s="1632" t="s">
        <v>84</v>
      </c>
      <c r="F81" s="1633">
        <f>+B91</f>
        <v>-17.200000000000031</v>
      </c>
      <c r="G81" s="1560"/>
      <c r="H81" s="1421"/>
    </row>
    <row r="82" spans="2:8" ht="13" customHeight="1" x14ac:dyDescent="0.15">
      <c r="B82" s="1511"/>
      <c r="C82" s="2742"/>
      <c r="D82" s="1419" t="s">
        <v>2579</v>
      </c>
      <c r="E82" s="928" t="s">
        <v>84</v>
      </c>
      <c r="F82" s="1474">
        <f>+B91</f>
        <v>-17.200000000000031</v>
      </c>
      <c r="G82" s="832" t="s">
        <v>2575</v>
      </c>
      <c r="H82" s="1421"/>
    </row>
    <row r="83" spans="2:8" ht="13" customHeight="1" x14ac:dyDescent="0.15">
      <c r="B83" s="1515"/>
      <c r="C83" s="2746"/>
      <c r="D83" s="1466" t="s">
        <v>2580</v>
      </c>
      <c r="E83" s="1631" t="s">
        <v>84</v>
      </c>
      <c r="F83" s="1634">
        <f>+B91</f>
        <v>-17.200000000000031</v>
      </c>
      <c r="G83" s="1516"/>
      <c r="H83" s="1421"/>
    </row>
    <row r="84" spans="2:8" ht="13" customHeight="1" x14ac:dyDescent="0.15">
      <c r="C84" s="1635"/>
      <c r="D84" s="1636"/>
      <c r="E84" s="1514"/>
      <c r="F84" s="1514"/>
      <c r="G84" s="1513"/>
      <c r="H84" s="1637"/>
    </row>
    <row r="85" spans="2:8" ht="13" customHeight="1" x14ac:dyDescent="0.15">
      <c r="B85" s="1508">
        <f>+B81-0.01</f>
        <v>-17.180000000000028</v>
      </c>
      <c r="C85" s="2748" t="s">
        <v>2581</v>
      </c>
      <c r="D85" s="1509" t="s">
        <v>926</v>
      </c>
      <c r="E85" s="1464"/>
      <c r="F85" s="1510"/>
      <c r="G85" s="1560"/>
      <c r="H85" s="1421"/>
    </row>
    <row r="86" spans="2:8" ht="13" customHeight="1" x14ac:dyDescent="0.15">
      <c r="B86" s="1515"/>
      <c r="C86" s="2749"/>
      <c r="D86" s="1466" t="s">
        <v>2561</v>
      </c>
      <c r="E86" s="1608"/>
      <c r="F86" s="1609"/>
      <c r="G86" s="1561" t="s">
        <v>2575</v>
      </c>
      <c r="H86" s="1421"/>
    </row>
    <row r="87" spans="2:8" ht="13" customHeight="1" x14ac:dyDescent="0.15">
      <c r="B87" s="1508">
        <f>+B85-0.01</f>
        <v>-17.19000000000003</v>
      </c>
      <c r="C87" s="2748" t="s">
        <v>2582</v>
      </c>
      <c r="D87" s="1509" t="s">
        <v>926</v>
      </c>
      <c r="E87" s="1464"/>
      <c r="F87" s="1510"/>
      <c r="G87" s="1560"/>
      <c r="H87" s="1421"/>
    </row>
    <row r="88" spans="2:8" ht="13" customHeight="1" x14ac:dyDescent="0.15">
      <c r="B88" s="1515"/>
      <c r="C88" s="2749"/>
      <c r="D88" s="1466" t="s">
        <v>2561</v>
      </c>
      <c r="E88" s="1608"/>
      <c r="F88" s="1609"/>
      <c r="G88" s="1561" t="s">
        <v>2575</v>
      </c>
      <c r="H88" s="1421"/>
    </row>
    <row r="89" spans="2:8" ht="13" customHeight="1" x14ac:dyDescent="0.15">
      <c r="B89" s="2768" t="s">
        <v>2583</v>
      </c>
      <c r="C89" s="2769"/>
      <c r="D89" s="2769"/>
      <c r="E89" s="2769"/>
      <c r="F89" s="2769"/>
      <c r="G89" s="2770"/>
      <c r="H89" s="1421"/>
    </row>
    <row r="90" spans="2:8" ht="13" customHeight="1" x14ac:dyDescent="0.15">
      <c r="B90" s="1532"/>
      <c r="C90" s="1621" t="s">
        <v>2584</v>
      </c>
      <c r="D90" s="835" t="s">
        <v>2585</v>
      </c>
      <c r="E90" s="835"/>
      <c r="F90" s="1420"/>
      <c r="G90" s="835" t="s">
        <v>2479</v>
      </c>
      <c r="H90" s="1421"/>
    </row>
    <row r="91" spans="2:8" ht="13" customHeight="1" x14ac:dyDescent="0.15">
      <c r="B91" s="1512">
        <f>+B87-0.01</f>
        <v>-17.200000000000031</v>
      </c>
      <c r="C91" s="2116" t="s">
        <v>2586</v>
      </c>
      <c r="D91" s="835" t="s">
        <v>2587</v>
      </c>
      <c r="E91" s="835"/>
      <c r="F91" s="1420"/>
      <c r="G91" s="835" t="s">
        <v>2481</v>
      </c>
      <c r="H91" s="1421"/>
    </row>
    <row r="92" spans="2:8" ht="13" customHeight="1" x14ac:dyDescent="0.15">
      <c r="B92" s="1511"/>
      <c r="C92" s="2747"/>
      <c r="D92" s="835" t="s">
        <v>2588</v>
      </c>
      <c r="E92" s="835"/>
      <c r="F92" s="1420"/>
      <c r="G92" s="835" t="s">
        <v>2483</v>
      </c>
      <c r="H92" s="1421"/>
    </row>
    <row r="93" spans="2:8" ht="13" customHeight="1" x14ac:dyDescent="0.15">
      <c r="B93" s="1511"/>
      <c r="C93" s="2747"/>
      <c r="D93" s="835" t="s">
        <v>2589</v>
      </c>
      <c r="E93" s="835"/>
      <c r="F93" s="1420"/>
      <c r="G93" s="835" t="s">
        <v>2485</v>
      </c>
      <c r="H93" s="1421"/>
    </row>
    <row r="94" spans="2:8" ht="23" customHeight="1" x14ac:dyDescent="0.15">
      <c r="B94" s="1511"/>
      <c r="C94" s="2747"/>
      <c r="D94" s="1638" t="s">
        <v>2590</v>
      </c>
      <c r="E94" s="835"/>
      <c r="F94" s="1420"/>
      <c r="G94" s="835" t="s">
        <v>2487</v>
      </c>
      <c r="H94" s="1421"/>
    </row>
    <row r="95" spans="2:8" ht="13" customHeight="1" x14ac:dyDescent="0.15">
      <c r="B95" s="1515"/>
      <c r="C95" s="2750"/>
      <c r="D95" s="835" t="s">
        <v>2545</v>
      </c>
      <c r="E95" s="835"/>
      <c r="F95" s="1420"/>
      <c r="G95" s="1495" t="s">
        <v>2591</v>
      </c>
      <c r="H95" s="1421"/>
    </row>
    <row r="96" spans="2:8" ht="13" customHeight="1" x14ac:dyDescent="0.15">
      <c r="B96" s="1508">
        <f>+B91-0.01</f>
        <v>-17.210000000000033</v>
      </c>
      <c r="C96" s="2741" t="s">
        <v>2592</v>
      </c>
      <c r="D96" s="1509" t="s">
        <v>2593</v>
      </c>
      <c r="E96" s="1464"/>
      <c r="F96" s="1510"/>
      <c r="G96" s="1560"/>
      <c r="H96" s="1421"/>
    </row>
    <row r="97" spans="2:8" ht="13" customHeight="1" x14ac:dyDescent="0.15">
      <c r="B97" s="1511"/>
      <c r="C97" s="2742"/>
      <c r="D97" s="1419" t="s">
        <v>2594</v>
      </c>
      <c r="E97" s="835"/>
      <c r="F97" s="1420"/>
      <c r="G97" s="832" t="s">
        <v>2575</v>
      </c>
      <c r="H97" s="1421"/>
    </row>
    <row r="98" spans="2:8" ht="13" customHeight="1" x14ac:dyDescent="0.15">
      <c r="B98" s="1515"/>
      <c r="C98" s="2746"/>
      <c r="D98" s="1466" t="s">
        <v>2595</v>
      </c>
      <c r="E98" s="1608"/>
      <c r="F98" s="1609"/>
      <c r="G98" s="1516"/>
      <c r="H98" s="1421"/>
    </row>
    <row r="99" spans="2:8" ht="13" customHeight="1" x14ac:dyDescent="0.15">
      <c r="B99" s="1532"/>
      <c r="C99" s="1557"/>
      <c r="D99" s="1639" t="s">
        <v>2596</v>
      </c>
      <c r="E99" s="1640"/>
      <c r="F99" s="1641"/>
      <c r="G99" s="1560"/>
      <c r="H99" s="1421"/>
    </row>
    <row r="100" spans="2:8" ht="13" customHeight="1" x14ac:dyDescent="0.15">
      <c r="B100" s="1512">
        <f>+B96-0.01</f>
        <v>-17.220000000000034</v>
      </c>
      <c r="C100" s="2116" t="s">
        <v>2597</v>
      </c>
      <c r="D100" s="1419" t="s">
        <v>2598</v>
      </c>
      <c r="E100" s="835"/>
      <c r="F100" s="1420"/>
      <c r="G100" s="832" t="s">
        <v>2599</v>
      </c>
      <c r="H100" s="1421"/>
    </row>
    <row r="101" spans="2:8" ht="13" customHeight="1" x14ac:dyDescent="0.15">
      <c r="B101" s="1511"/>
      <c r="C101" s="2116"/>
      <c r="D101" s="1419" t="s">
        <v>2600</v>
      </c>
      <c r="E101" s="835"/>
      <c r="F101" s="1420"/>
      <c r="G101" s="832" t="s">
        <v>2601</v>
      </c>
      <c r="H101" s="1421"/>
    </row>
    <row r="102" spans="2:8" ht="13" customHeight="1" x14ac:dyDescent="0.15">
      <c r="B102" s="1511"/>
      <c r="C102" s="1467"/>
      <c r="D102" s="1419" t="s">
        <v>2602</v>
      </c>
      <c r="E102" s="835"/>
      <c r="F102" s="1420"/>
      <c r="G102" s="832" t="s">
        <v>2603</v>
      </c>
      <c r="H102" s="1421"/>
    </row>
    <row r="103" spans="2:8" ht="13" customHeight="1" x14ac:dyDescent="0.15">
      <c r="B103" s="1511"/>
      <c r="C103" s="1467"/>
      <c r="D103" s="1419" t="s">
        <v>2604</v>
      </c>
      <c r="E103" s="835"/>
      <c r="F103" s="1420"/>
      <c r="G103" s="832" t="s">
        <v>2605</v>
      </c>
      <c r="H103" s="1421"/>
    </row>
    <row r="104" spans="2:8" ht="13" customHeight="1" x14ac:dyDescent="0.15">
      <c r="B104" s="1511"/>
      <c r="C104" s="1467"/>
      <c r="D104" s="1419" t="s">
        <v>2606</v>
      </c>
      <c r="E104" s="835"/>
      <c r="F104" s="1420"/>
      <c r="G104" s="832" t="s">
        <v>2607</v>
      </c>
      <c r="H104" s="1421"/>
    </row>
    <row r="105" spans="2:8" ht="13" customHeight="1" x14ac:dyDescent="0.15">
      <c r="B105" s="1511"/>
      <c r="C105" s="1467"/>
      <c r="D105" s="1419" t="s">
        <v>2608</v>
      </c>
      <c r="E105" s="835"/>
      <c r="F105" s="1420"/>
      <c r="G105" s="832" t="s">
        <v>2609</v>
      </c>
      <c r="H105" s="1421"/>
    </row>
    <row r="106" spans="2:8" ht="13" customHeight="1" x14ac:dyDescent="0.15">
      <c r="B106" s="1511"/>
      <c r="C106" s="1467"/>
      <c r="D106" s="1419" t="s">
        <v>2610</v>
      </c>
      <c r="E106" s="835"/>
      <c r="F106" s="1420"/>
      <c r="G106" s="832" t="s">
        <v>2611</v>
      </c>
      <c r="H106" s="1421"/>
    </row>
    <row r="107" spans="2:8" ht="13" customHeight="1" x14ac:dyDescent="0.15">
      <c r="B107" s="1511"/>
      <c r="C107" s="1467"/>
      <c r="D107" s="1419" t="s">
        <v>2612</v>
      </c>
      <c r="E107" s="835"/>
      <c r="F107" s="1420"/>
      <c r="G107" s="832" t="s">
        <v>2613</v>
      </c>
      <c r="H107" s="1421"/>
    </row>
    <row r="108" spans="2:8" ht="13" customHeight="1" x14ac:dyDescent="0.15">
      <c r="B108" s="1515"/>
      <c r="C108" s="1468"/>
      <c r="D108" s="1466" t="s">
        <v>2614</v>
      </c>
      <c r="E108" s="1608"/>
      <c r="F108" s="1609"/>
      <c r="G108" s="1561" t="s">
        <v>2615</v>
      </c>
      <c r="H108" s="1421"/>
    </row>
    <row r="109" spans="2:8" ht="13" customHeight="1" x14ac:dyDescent="0.15">
      <c r="B109" s="1532"/>
      <c r="C109" s="1469"/>
      <c r="D109" s="1639" t="s">
        <v>2616</v>
      </c>
      <c r="E109" s="1640"/>
      <c r="F109" s="1641"/>
      <c r="G109" s="1560"/>
      <c r="H109" s="1421"/>
    </row>
    <row r="110" spans="2:8" ht="13" customHeight="1" x14ac:dyDescent="0.15">
      <c r="B110" s="1512">
        <f>+B100-0.01</f>
        <v>-17.230000000000036</v>
      </c>
      <c r="C110" s="2357" t="s">
        <v>2617</v>
      </c>
      <c r="D110" s="1419" t="s">
        <v>2618</v>
      </c>
      <c r="E110" s="835"/>
      <c r="F110" s="1420"/>
      <c r="G110" s="832" t="s">
        <v>2599</v>
      </c>
      <c r="H110" s="1421"/>
    </row>
    <row r="111" spans="2:8" ht="13" customHeight="1" x14ac:dyDescent="0.15">
      <c r="B111" s="1511"/>
      <c r="C111" s="2357"/>
      <c r="D111" s="1419" t="s">
        <v>2619</v>
      </c>
      <c r="E111" s="835"/>
      <c r="F111" s="1420"/>
      <c r="G111" s="832" t="s">
        <v>2601</v>
      </c>
      <c r="H111" s="1421"/>
    </row>
    <row r="112" spans="2:8" ht="13" customHeight="1" x14ac:dyDescent="0.15">
      <c r="B112" s="1511"/>
      <c r="C112" s="1470"/>
      <c r="D112" s="1419" t="s">
        <v>2620</v>
      </c>
      <c r="E112" s="835"/>
      <c r="F112" s="1420"/>
      <c r="G112" s="832" t="s">
        <v>2603</v>
      </c>
      <c r="H112" s="1421"/>
    </row>
    <row r="113" spans="2:8" ht="13" customHeight="1" x14ac:dyDescent="0.15">
      <c r="B113" s="1511"/>
      <c r="C113" s="1470"/>
      <c r="D113" s="1419" t="s">
        <v>2621</v>
      </c>
      <c r="E113" s="835"/>
      <c r="F113" s="1420"/>
      <c r="G113" s="832" t="s">
        <v>2605</v>
      </c>
      <c r="H113" s="1421"/>
    </row>
    <row r="114" spans="2:8" ht="13" customHeight="1" x14ac:dyDescent="0.15">
      <c r="B114" s="1511"/>
      <c r="C114" s="1470"/>
      <c r="D114" s="1419" t="s">
        <v>2622</v>
      </c>
      <c r="E114" s="835"/>
      <c r="F114" s="1420"/>
      <c r="G114" s="832" t="s">
        <v>2607</v>
      </c>
      <c r="H114" s="1421"/>
    </row>
    <row r="115" spans="2:8" ht="13" customHeight="1" x14ac:dyDescent="0.15">
      <c r="B115" s="1511"/>
      <c r="C115" s="1470"/>
      <c r="D115" s="1419" t="s">
        <v>2623</v>
      </c>
      <c r="E115" s="835"/>
      <c r="F115" s="1420"/>
      <c r="G115" s="832" t="s">
        <v>2609</v>
      </c>
      <c r="H115" s="1421"/>
    </row>
    <row r="116" spans="2:8" ht="13" customHeight="1" x14ac:dyDescent="0.15">
      <c r="B116" s="1515"/>
      <c r="C116" s="1471"/>
      <c r="D116" s="1466" t="s">
        <v>2624</v>
      </c>
      <c r="E116" s="1608"/>
      <c r="F116" s="1609"/>
      <c r="G116" s="1561" t="s">
        <v>2611</v>
      </c>
      <c r="H116" s="1421"/>
    </row>
    <row r="117" spans="2:8" ht="13" customHeight="1" x14ac:dyDescent="0.15">
      <c r="B117" s="1532"/>
      <c r="C117" s="1472"/>
      <c r="D117" s="1639" t="s">
        <v>2018</v>
      </c>
      <c r="E117" s="1640"/>
      <c r="F117" s="1641"/>
      <c r="G117" s="1560" t="s">
        <v>2599</v>
      </c>
      <c r="H117" s="1421"/>
    </row>
    <row r="118" spans="2:8" ht="13" customHeight="1" x14ac:dyDescent="0.15">
      <c r="B118" s="1512">
        <f>+B110-0.01</f>
        <v>-17.240000000000038</v>
      </c>
      <c r="C118" s="2773" t="s">
        <v>2625</v>
      </c>
      <c r="D118" s="1419" t="s">
        <v>2626</v>
      </c>
      <c r="E118" s="835"/>
      <c r="F118" s="1420"/>
      <c r="G118" s="832" t="s">
        <v>2601</v>
      </c>
      <c r="H118" s="1421"/>
    </row>
    <row r="119" spans="2:8" ht="13" customHeight="1" x14ac:dyDescent="0.15">
      <c r="B119" s="1511"/>
      <c r="C119" s="2774"/>
      <c r="D119" s="1419" t="s">
        <v>2627</v>
      </c>
      <c r="E119" s="835"/>
      <c r="F119" s="1420"/>
      <c r="G119" s="832" t="s">
        <v>2603</v>
      </c>
      <c r="H119" s="1421"/>
    </row>
    <row r="120" spans="2:8" ht="13" customHeight="1" x14ac:dyDescent="0.15">
      <c r="B120" s="1511"/>
      <c r="C120" s="2774"/>
      <c r="D120" s="1419" t="s">
        <v>2628</v>
      </c>
      <c r="E120" s="835"/>
      <c r="F120" s="1420"/>
      <c r="G120" s="832" t="s">
        <v>2605</v>
      </c>
      <c r="H120" s="1421"/>
    </row>
    <row r="121" spans="2:8" ht="13" customHeight="1" x14ac:dyDescent="0.15">
      <c r="B121" s="1511"/>
      <c r="C121" s="2774"/>
      <c r="D121" s="1419" t="s">
        <v>2629</v>
      </c>
      <c r="E121" s="835"/>
      <c r="F121" s="1420"/>
      <c r="G121" s="832" t="s">
        <v>2607</v>
      </c>
      <c r="H121" s="1421"/>
    </row>
    <row r="122" spans="2:8" ht="13" customHeight="1" x14ac:dyDescent="0.15">
      <c r="B122" s="1511"/>
      <c r="C122" s="2774"/>
      <c r="D122" s="1419" t="s">
        <v>2630</v>
      </c>
      <c r="E122" s="835"/>
      <c r="F122" s="1420"/>
      <c r="G122" s="832" t="s">
        <v>2609</v>
      </c>
      <c r="H122" s="1421"/>
    </row>
    <row r="123" spans="2:8" ht="13" customHeight="1" x14ac:dyDescent="0.15">
      <c r="B123" s="1511"/>
      <c r="C123" s="2774"/>
      <c r="D123" s="1419" t="s">
        <v>2631</v>
      </c>
      <c r="E123" s="835"/>
      <c r="F123" s="1420"/>
      <c r="G123" s="832" t="s">
        <v>2611</v>
      </c>
      <c r="H123" s="1421"/>
    </row>
    <row r="124" spans="2:8" ht="13" customHeight="1" x14ac:dyDescent="0.15">
      <c r="B124" s="1515"/>
      <c r="C124" s="2775"/>
      <c r="D124" s="1466" t="s">
        <v>2624</v>
      </c>
      <c r="E124" s="1608"/>
      <c r="F124" s="1609"/>
      <c r="G124" s="1516"/>
      <c r="H124" s="1421"/>
    </row>
    <row r="125" spans="2:8" ht="13" customHeight="1" x14ac:dyDescent="0.15">
      <c r="B125" s="1508">
        <f>+B118-0.01</f>
        <v>-17.250000000000039</v>
      </c>
      <c r="C125" s="2753" t="s">
        <v>2632</v>
      </c>
      <c r="D125" s="1509" t="s">
        <v>926</v>
      </c>
      <c r="E125" s="1464"/>
      <c r="F125" s="1510"/>
      <c r="G125" s="1642" t="s">
        <v>2479</v>
      </c>
      <c r="H125" s="1421"/>
    </row>
    <row r="126" spans="2:8" ht="13" customHeight="1" x14ac:dyDescent="0.15">
      <c r="B126" s="1511"/>
      <c r="C126" s="2771"/>
      <c r="D126" s="1419" t="s">
        <v>2633</v>
      </c>
      <c r="E126" s="928" t="s">
        <v>84</v>
      </c>
      <c r="F126" s="1473">
        <f>B130</f>
        <v>-17.260000000000041</v>
      </c>
      <c r="G126" s="1563" t="s">
        <v>2481</v>
      </c>
      <c r="H126" s="1421"/>
    </row>
    <row r="127" spans="2:8" ht="13" customHeight="1" x14ac:dyDescent="0.15">
      <c r="B127" s="1511"/>
      <c r="C127" s="2771"/>
      <c r="D127" s="1419" t="s">
        <v>2510</v>
      </c>
      <c r="E127" s="928" t="s">
        <v>84</v>
      </c>
      <c r="F127" s="1473">
        <f>+F126</f>
        <v>-17.260000000000041</v>
      </c>
      <c r="G127" s="1563" t="s">
        <v>2483</v>
      </c>
      <c r="H127" s="1421"/>
    </row>
    <row r="128" spans="2:8" ht="13" customHeight="1" x14ac:dyDescent="0.15">
      <c r="B128" s="1511"/>
      <c r="C128" s="2771"/>
      <c r="D128" s="1419" t="s">
        <v>2634</v>
      </c>
      <c r="E128" s="928" t="s">
        <v>84</v>
      </c>
      <c r="F128" s="1473">
        <f>+F127</f>
        <v>-17.260000000000041</v>
      </c>
      <c r="G128" s="1563" t="s">
        <v>2485</v>
      </c>
      <c r="H128" s="1421"/>
    </row>
    <row r="129" spans="2:8" ht="41" customHeight="1" x14ac:dyDescent="0.15">
      <c r="B129" s="1515"/>
      <c r="C129" s="2772"/>
      <c r="D129" s="1466"/>
      <c r="E129" s="1608"/>
      <c r="F129" s="1609"/>
      <c r="G129" s="1643" t="s">
        <v>2487</v>
      </c>
      <c r="H129" s="1421"/>
    </row>
    <row r="130" spans="2:8" ht="13" customHeight="1" x14ac:dyDescent="0.15">
      <c r="B130" s="1508">
        <f>+B125-0.01</f>
        <v>-17.260000000000041</v>
      </c>
      <c r="C130" s="2748" t="s">
        <v>2635</v>
      </c>
      <c r="D130" s="1509" t="s">
        <v>961</v>
      </c>
      <c r="E130" s="928" t="s">
        <v>84</v>
      </c>
      <c r="F130" s="1644">
        <f>+B142</f>
        <v>-17.290000000000045</v>
      </c>
      <c r="G130" s="835" t="s">
        <v>2479</v>
      </c>
      <c r="H130" s="1421"/>
    </row>
    <row r="131" spans="2:8" ht="13" customHeight="1" x14ac:dyDescent="0.15">
      <c r="B131" s="1515"/>
      <c r="C131" s="2749"/>
      <c r="D131" s="1466" t="s">
        <v>2561</v>
      </c>
      <c r="E131" s="1608"/>
      <c r="F131" s="1609"/>
      <c r="G131" s="1643" t="s">
        <v>2481</v>
      </c>
      <c r="H131" s="1421"/>
    </row>
    <row r="132" spans="2:8" ht="13" customHeight="1" x14ac:dyDescent="0.15">
      <c r="B132" s="1508">
        <f>+B130-0.01</f>
        <v>-17.270000000000042</v>
      </c>
      <c r="C132" s="2741" t="s">
        <v>2636</v>
      </c>
      <c r="D132" s="1509" t="s">
        <v>2637</v>
      </c>
      <c r="E132" s="1464"/>
      <c r="F132" s="1510"/>
      <c r="G132" s="1560" t="s">
        <v>2479</v>
      </c>
      <c r="H132" s="1421"/>
    </row>
    <row r="133" spans="2:8" ht="13" customHeight="1" x14ac:dyDescent="0.15">
      <c r="B133" s="1512"/>
      <c r="C133" s="2742"/>
      <c r="D133" s="1419" t="s">
        <v>2638</v>
      </c>
      <c r="E133" s="835"/>
      <c r="F133" s="1473">
        <f>+F130</f>
        <v>-17.290000000000045</v>
      </c>
      <c r="G133" s="832" t="s">
        <v>2481</v>
      </c>
      <c r="H133" s="1421"/>
    </row>
    <row r="134" spans="2:8" ht="13" customHeight="1" x14ac:dyDescent="0.15">
      <c r="B134" s="1511"/>
      <c r="C134" s="2742"/>
      <c r="D134" s="1419" t="s">
        <v>2639</v>
      </c>
      <c r="E134" s="835"/>
      <c r="F134" s="1474">
        <f>+F130</f>
        <v>-17.290000000000045</v>
      </c>
      <c r="G134" s="832" t="s">
        <v>2483</v>
      </c>
      <c r="H134" s="1421"/>
    </row>
    <row r="135" spans="2:8" ht="13" customHeight="1" x14ac:dyDescent="0.15">
      <c r="B135" s="1511"/>
      <c r="C135" s="2742"/>
      <c r="D135" s="1419" t="s">
        <v>2640</v>
      </c>
      <c r="E135" s="928" t="s">
        <v>84</v>
      </c>
      <c r="F135" s="1473">
        <f>+F130</f>
        <v>-17.290000000000045</v>
      </c>
      <c r="G135" s="832" t="s">
        <v>2485</v>
      </c>
      <c r="H135" s="1421"/>
    </row>
    <row r="136" spans="2:8" ht="13" customHeight="1" x14ac:dyDescent="0.15">
      <c r="B136" s="1508">
        <f>+B132-0.01</f>
        <v>-17.280000000000044</v>
      </c>
      <c r="C136" s="2753" t="s">
        <v>2641</v>
      </c>
      <c r="D136" s="1509" t="s">
        <v>2642</v>
      </c>
      <c r="E136" s="1464"/>
      <c r="F136" s="1510"/>
      <c r="G136" s="1560" t="s">
        <v>2479</v>
      </c>
      <c r="H136" s="1421"/>
    </row>
    <row r="137" spans="2:8" ht="13" customHeight="1" x14ac:dyDescent="0.15">
      <c r="B137" s="1512"/>
      <c r="C137" s="2742"/>
      <c r="D137" s="1419" t="s">
        <v>2643</v>
      </c>
      <c r="E137" s="835"/>
      <c r="F137" s="1420"/>
      <c r="G137" s="832" t="s">
        <v>2481</v>
      </c>
      <c r="H137" s="1421"/>
    </row>
    <row r="138" spans="2:8" ht="13" customHeight="1" x14ac:dyDescent="0.15">
      <c r="B138" s="1511"/>
      <c r="C138" s="2742"/>
      <c r="D138" s="1419" t="s">
        <v>2644</v>
      </c>
      <c r="E138" s="835"/>
      <c r="F138" s="1420"/>
      <c r="G138" s="832" t="s">
        <v>2483</v>
      </c>
      <c r="H138" s="1421"/>
    </row>
    <row r="139" spans="2:8" ht="13" customHeight="1" x14ac:dyDescent="0.15">
      <c r="B139" s="1511"/>
      <c r="C139" s="2742"/>
      <c r="D139" s="1419" t="s">
        <v>2645</v>
      </c>
      <c r="E139" s="835"/>
      <c r="F139" s="1420"/>
      <c r="G139" s="832" t="s">
        <v>2485</v>
      </c>
      <c r="H139" s="1421"/>
    </row>
    <row r="140" spans="2:8" ht="13" customHeight="1" x14ac:dyDescent="0.15">
      <c r="B140" s="1515"/>
      <c r="C140" s="2746"/>
      <c r="D140" s="1466" t="s">
        <v>2646</v>
      </c>
      <c r="E140" s="1608"/>
      <c r="F140" s="1609"/>
      <c r="G140" s="1561" t="s">
        <v>2487</v>
      </c>
      <c r="H140" s="1421"/>
    </row>
    <row r="141" spans="2:8" ht="13" customHeight="1" x14ac:dyDescent="0.15">
      <c r="B141" s="2764" t="s">
        <v>2647</v>
      </c>
      <c r="C141" s="2765"/>
      <c r="D141" s="2766"/>
      <c r="E141" s="2766"/>
      <c r="F141" s="2766"/>
      <c r="G141" s="2767"/>
      <c r="H141" s="1421"/>
    </row>
    <row r="142" spans="2:8" ht="13" customHeight="1" x14ac:dyDescent="0.15">
      <c r="B142" s="1508">
        <f>+B136-0.01</f>
        <v>-17.290000000000045</v>
      </c>
      <c r="C142" s="2741" t="s">
        <v>2648</v>
      </c>
      <c r="D142" s="1509" t="s">
        <v>2649</v>
      </c>
      <c r="E142" s="1464"/>
      <c r="F142" s="1510"/>
      <c r="G142" s="1560" t="s">
        <v>2479</v>
      </c>
      <c r="H142" s="1421"/>
    </row>
    <row r="143" spans="2:8" ht="13" customHeight="1" x14ac:dyDescent="0.15">
      <c r="B143" s="1512"/>
      <c r="C143" s="2742"/>
      <c r="D143" s="1419" t="s">
        <v>2650</v>
      </c>
      <c r="E143" s="835"/>
      <c r="F143" s="1420"/>
      <c r="G143" s="832" t="s">
        <v>2481</v>
      </c>
      <c r="H143" s="1421"/>
    </row>
    <row r="144" spans="2:8" ht="13" customHeight="1" x14ac:dyDescent="0.15">
      <c r="B144" s="1511"/>
      <c r="C144" s="2742"/>
      <c r="D144" s="1419" t="s">
        <v>2651</v>
      </c>
      <c r="E144" s="835"/>
      <c r="F144" s="1420"/>
      <c r="G144" s="832" t="s">
        <v>2483</v>
      </c>
      <c r="H144" s="1421"/>
    </row>
    <row r="145" spans="2:8" ht="13" customHeight="1" x14ac:dyDescent="0.15">
      <c r="B145" s="1511"/>
      <c r="C145" s="2742"/>
      <c r="D145" s="1419" t="s">
        <v>2652</v>
      </c>
      <c r="E145" s="835"/>
      <c r="F145" s="1420"/>
      <c r="G145" s="832" t="s">
        <v>2485</v>
      </c>
      <c r="H145" s="1421"/>
    </row>
    <row r="146" spans="2:8" ht="13" customHeight="1" x14ac:dyDescent="0.15">
      <c r="B146" s="1511"/>
      <c r="C146" s="2742"/>
      <c r="D146" s="1419" t="s">
        <v>2653</v>
      </c>
      <c r="E146" s="835"/>
      <c r="F146" s="1420"/>
      <c r="G146" s="832" t="s">
        <v>2487</v>
      </c>
      <c r="H146" s="1421"/>
    </row>
    <row r="147" spans="2:8" ht="13" customHeight="1" x14ac:dyDescent="0.15">
      <c r="B147" s="1511"/>
      <c r="C147" s="2742"/>
      <c r="D147" s="1419" t="s">
        <v>2654</v>
      </c>
      <c r="E147" s="835"/>
      <c r="F147" s="1420"/>
      <c r="G147" s="832" t="s">
        <v>2489</v>
      </c>
      <c r="H147" s="1421"/>
    </row>
    <row r="148" spans="2:8" ht="13" customHeight="1" x14ac:dyDescent="0.15">
      <c r="B148" s="1511"/>
      <c r="C148" s="2742"/>
      <c r="D148" s="1419" t="s">
        <v>2655</v>
      </c>
      <c r="E148" s="835"/>
      <c r="F148" s="1420"/>
      <c r="G148" s="832" t="s">
        <v>2489</v>
      </c>
      <c r="H148" s="1421"/>
    </row>
    <row r="149" spans="2:8" ht="13" customHeight="1" x14ac:dyDescent="0.15">
      <c r="B149" s="1515"/>
      <c r="C149" s="2746"/>
      <c r="D149" s="1466" t="s">
        <v>2656</v>
      </c>
      <c r="E149" s="1608"/>
      <c r="F149" s="1609"/>
      <c r="G149" s="1561" t="s">
        <v>2491</v>
      </c>
      <c r="H149" s="1421"/>
    </row>
    <row r="150" spans="2:8" ht="13" customHeight="1" x14ac:dyDescent="0.15">
      <c r="B150" s="1508">
        <f>+B142-0.01</f>
        <v>-17.300000000000047</v>
      </c>
      <c r="C150" s="2741" t="s">
        <v>2657</v>
      </c>
      <c r="D150" s="1509" t="s">
        <v>926</v>
      </c>
      <c r="E150" s="1464"/>
      <c r="F150" s="1510"/>
      <c r="G150" s="1560" t="s">
        <v>2479</v>
      </c>
      <c r="H150" s="2763"/>
    </row>
    <row r="151" spans="2:8" ht="13" customHeight="1" x14ac:dyDescent="0.15">
      <c r="B151" s="1512"/>
      <c r="C151" s="2742"/>
      <c r="D151" s="1419" t="s">
        <v>2561</v>
      </c>
      <c r="E151" s="835" t="s">
        <v>84</v>
      </c>
      <c r="F151" s="1474">
        <f>+B166</f>
        <v>-17.340000000000053</v>
      </c>
      <c r="G151" s="832" t="s">
        <v>2658</v>
      </c>
      <c r="H151" s="2763"/>
    </row>
    <row r="152" spans="2:8" ht="13" customHeight="1" x14ac:dyDescent="0.15">
      <c r="B152" s="1508">
        <f>+B150-0.01</f>
        <v>-17.310000000000048</v>
      </c>
      <c r="C152" s="2738" t="s">
        <v>2659</v>
      </c>
      <c r="D152" s="1509" t="s">
        <v>2660</v>
      </c>
      <c r="E152" s="1464"/>
      <c r="F152" s="1510"/>
      <c r="G152" s="1560" t="s">
        <v>2661</v>
      </c>
      <c r="H152" s="1421"/>
    </row>
    <row r="153" spans="2:8" ht="13" customHeight="1" x14ac:dyDescent="0.15">
      <c r="B153" s="1511"/>
      <c r="C153" s="2739"/>
      <c r="D153" s="1419" t="s">
        <v>2662</v>
      </c>
      <c r="E153" s="835"/>
      <c r="F153" s="1420"/>
      <c r="G153" s="832" t="s">
        <v>2663</v>
      </c>
      <c r="H153" s="1421"/>
    </row>
    <row r="154" spans="2:8" ht="13" customHeight="1" x14ac:dyDescent="0.15">
      <c r="B154" s="1511"/>
      <c r="C154" s="2739"/>
      <c r="D154" s="1466" t="s">
        <v>2664</v>
      </c>
      <c r="E154" s="928" t="s">
        <v>84</v>
      </c>
      <c r="F154" s="1475">
        <f>+B166</f>
        <v>-17.340000000000053</v>
      </c>
      <c r="G154" s="1561" t="s">
        <v>2665</v>
      </c>
      <c r="H154" s="1421"/>
    </row>
    <row r="155" spans="2:8" ht="13" customHeight="1" x14ac:dyDescent="0.15">
      <c r="B155" s="1508">
        <f>+B152-0.01</f>
        <v>-17.32000000000005</v>
      </c>
      <c r="C155" s="2740" t="s">
        <v>2666</v>
      </c>
      <c r="D155" s="1509" t="s">
        <v>2649</v>
      </c>
      <c r="E155" s="1464"/>
      <c r="F155" s="1510"/>
      <c r="G155" s="1560" t="s">
        <v>2667</v>
      </c>
      <c r="H155" s="1421"/>
    </row>
    <row r="156" spans="2:8" ht="13" customHeight="1" x14ac:dyDescent="0.15">
      <c r="B156" s="1511"/>
      <c r="C156" s="2116"/>
      <c r="D156" s="1419" t="s">
        <v>2668</v>
      </c>
      <c r="E156" s="835"/>
      <c r="F156" s="1420"/>
      <c r="G156" s="832" t="s">
        <v>2669</v>
      </c>
      <c r="H156" s="1421"/>
    </row>
    <row r="157" spans="2:8" ht="13" customHeight="1" x14ac:dyDescent="0.15">
      <c r="B157" s="1511"/>
      <c r="C157" s="2116"/>
      <c r="D157" s="1419" t="s">
        <v>2670</v>
      </c>
      <c r="E157" s="835"/>
      <c r="F157" s="1420"/>
      <c r="G157" s="832" t="s">
        <v>2671</v>
      </c>
      <c r="H157" s="1421"/>
    </row>
    <row r="158" spans="2:8" ht="13" customHeight="1" x14ac:dyDescent="0.15">
      <c r="B158" s="1511"/>
      <c r="C158" s="2747" t="s">
        <v>2672</v>
      </c>
      <c r="D158" s="1419" t="s">
        <v>2673</v>
      </c>
      <c r="E158" s="835"/>
      <c r="F158" s="1420"/>
      <c r="G158" s="832" t="s">
        <v>2674</v>
      </c>
      <c r="H158" s="1421"/>
    </row>
    <row r="159" spans="2:8" ht="13" customHeight="1" x14ac:dyDescent="0.15">
      <c r="B159" s="1511"/>
      <c r="C159" s="2747"/>
      <c r="D159" s="1419" t="s">
        <v>2675</v>
      </c>
      <c r="E159" s="835"/>
      <c r="F159" s="1420"/>
      <c r="G159" s="832" t="s">
        <v>2676</v>
      </c>
      <c r="H159" s="1421"/>
    </row>
    <row r="160" spans="2:8" ht="13" customHeight="1" x14ac:dyDescent="0.15">
      <c r="B160" s="1511"/>
      <c r="C160" s="2747"/>
      <c r="D160" s="1419" t="s">
        <v>2677</v>
      </c>
      <c r="E160" s="835"/>
      <c r="F160" s="1420"/>
      <c r="G160" s="832" t="s">
        <v>2678</v>
      </c>
      <c r="H160" s="1421"/>
    </row>
    <row r="161" spans="2:8" ht="13" customHeight="1" x14ac:dyDescent="0.15">
      <c r="B161" s="1511"/>
      <c r="C161" s="1418"/>
      <c r="D161" s="1419" t="s">
        <v>2679</v>
      </c>
      <c r="E161" s="835"/>
      <c r="F161" s="1420"/>
      <c r="G161" s="832" t="s">
        <v>2680</v>
      </c>
      <c r="H161" s="1421"/>
    </row>
    <row r="162" spans="2:8" ht="13" customHeight="1" x14ac:dyDescent="0.15">
      <c r="B162" s="1512">
        <f>+B155-0.01</f>
        <v>-17.330000000000052</v>
      </c>
      <c r="C162" s="2743" t="s">
        <v>2681</v>
      </c>
      <c r="D162" s="2756"/>
      <c r="E162" s="1513"/>
      <c r="F162" s="1514"/>
      <c r="G162" s="1418"/>
      <c r="H162" s="1421"/>
    </row>
    <row r="163" spans="2:8" ht="13" customHeight="1" x14ac:dyDescent="0.15">
      <c r="B163" s="1511"/>
      <c r="C163" s="2743"/>
      <c r="D163" s="2756"/>
      <c r="E163" s="1513"/>
      <c r="F163" s="1514"/>
      <c r="G163" s="1418"/>
      <c r="H163" s="1421"/>
    </row>
    <row r="164" spans="2:8" ht="13" customHeight="1" x14ac:dyDescent="0.15">
      <c r="B164" s="1515"/>
      <c r="C164" s="1516"/>
      <c r="D164" s="2757"/>
      <c r="E164" s="1517"/>
      <c r="F164" s="1518"/>
      <c r="G164" s="1516"/>
      <c r="H164" s="1421"/>
    </row>
    <row r="165" spans="2:8" ht="13" customHeight="1" x14ac:dyDescent="0.15">
      <c r="B165" s="2758" t="s">
        <v>2682</v>
      </c>
      <c r="C165" s="2759"/>
      <c r="D165" s="2760"/>
      <c r="E165" s="2760"/>
      <c r="F165" s="2760"/>
      <c r="G165" s="2761"/>
      <c r="H165" s="1421"/>
    </row>
    <row r="166" spans="2:8" ht="13" customHeight="1" x14ac:dyDescent="0.15">
      <c r="B166" s="1508">
        <f>+B162-0.01</f>
        <v>-17.340000000000053</v>
      </c>
      <c r="C166" s="2741" t="s">
        <v>2683</v>
      </c>
      <c r="D166" s="1509" t="s">
        <v>2684</v>
      </c>
      <c r="E166" s="1464"/>
      <c r="F166" s="1510"/>
      <c r="G166" s="1560" t="s">
        <v>2479</v>
      </c>
      <c r="H166" s="1421"/>
    </row>
    <row r="167" spans="2:8" ht="13" customHeight="1" x14ac:dyDescent="0.15">
      <c r="B167" s="1511"/>
      <c r="C167" s="2742"/>
      <c r="D167" s="1419" t="s">
        <v>2685</v>
      </c>
      <c r="E167" s="835"/>
      <c r="F167" s="1420"/>
      <c r="G167" s="832" t="s">
        <v>2481</v>
      </c>
      <c r="H167" s="1421"/>
    </row>
    <row r="168" spans="2:8" ht="13" customHeight="1" x14ac:dyDescent="0.15">
      <c r="B168" s="1511"/>
      <c r="C168" s="2742"/>
      <c r="D168" s="1419" t="s">
        <v>2686</v>
      </c>
      <c r="E168" s="835"/>
      <c r="F168" s="1420"/>
      <c r="G168" s="832" t="s">
        <v>2483</v>
      </c>
      <c r="H168" s="1421"/>
    </row>
    <row r="169" spans="2:8" ht="13" customHeight="1" x14ac:dyDescent="0.15">
      <c r="B169" s="1511"/>
      <c r="C169" s="2742"/>
      <c r="D169" s="1419" t="s">
        <v>2687</v>
      </c>
      <c r="E169" s="835"/>
      <c r="F169" s="1420"/>
      <c r="G169" s="832" t="s">
        <v>2485</v>
      </c>
      <c r="H169" s="1421"/>
    </row>
    <row r="170" spans="2:8" ht="13" customHeight="1" x14ac:dyDescent="0.15">
      <c r="B170" s="1515"/>
      <c r="C170" s="2746"/>
      <c r="D170" s="1466" t="s">
        <v>2688</v>
      </c>
      <c r="E170" s="1608"/>
      <c r="F170" s="1609"/>
      <c r="G170" s="1561" t="s">
        <v>2487</v>
      </c>
      <c r="H170" s="1421"/>
    </row>
    <row r="171" spans="2:8" ht="13" customHeight="1" x14ac:dyDescent="0.15">
      <c r="B171" s="1508">
        <f>+B166-0.01</f>
        <v>-17.350000000000055</v>
      </c>
      <c r="C171" s="2762" t="s">
        <v>2689</v>
      </c>
      <c r="D171" s="1509" t="s">
        <v>2690</v>
      </c>
      <c r="E171" s="1464"/>
      <c r="F171" s="1510"/>
      <c r="G171" s="1560" t="s">
        <v>2479</v>
      </c>
      <c r="H171" s="1421"/>
    </row>
    <row r="172" spans="2:8" ht="13" customHeight="1" x14ac:dyDescent="0.15">
      <c r="B172" s="1511"/>
      <c r="C172" s="2747"/>
      <c r="D172" s="1419" t="s">
        <v>2691</v>
      </c>
      <c r="E172" s="835"/>
      <c r="F172" s="1420"/>
      <c r="G172" s="832" t="s">
        <v>2481</v>
      </c>
      <c r="H172" s="1421"/>
    </row>
    <row r="173" spans="2:8" ht="13" customHeight="1" x14ac:dyDescent="0.15">
      <c r="B173" s="1511"/>
      <c r="C173" s="2747"/>
      <c r="D173" s="1419" t="s">
        <v>2692</v>
      </c>
      <c r="E173" s="835"/>
      <c r="F173" s="1420"/>
      <c r="G173" s="832" t="s">
        <v>2483</v>
      </c>
      <c r="H173" s="1421"/>
    </row>
    <row r="174" spans="2:8" ht="13" customHeight="1" x14ac:dyDescent="0.15">
      <c r="B174" s="1511"/>
      <c r="C174" s="2747"/>
      <c r="D174" s="1419" t="s">
        <v>2693</v>
      </c>
      <c r="E174" s="835"/>
      <c r="F174" s="1420"/>
      <c r="G174" s="832" t="s">
        <v>2485</v>
      </c>
      <c r="H174" s="1421"/>
    </row>
    <row r="175" spans="2:8" ht="13" customHeight="1" x14ac:dyDescent="0.15">
      <c r="B175" s="1511"/>
      <c r="C175" s="2747"/>
      <c r="D175" s="1419" t="s">
        <v>2694</v>
      </c>
      <c r="E175" s="835"/>
      <c r="F175" s="1420"/>
      <c r="G175" s="832" t="s">
        <v>2487</v>
      </c>
      <c r="H175" s="1421"/>
    </row>
    <row r="176" spans="2:8" ht="13" customHeight="1" x14ac:dyDescent="0.15">
      <c r="B176" s="1511"/>
      <c r="C176" s="2747"/>
      <c r="D176" s="1419" t="s">
        <v>2695</v>
      </c>
      <c r="E176" s="835"/>
      <c r="F176" s="1420"/>
      <c r="G176" s="832" t="s">
        <v>2489</v>
      </c>
      <c r="H176" s="1421"/>
    </row>
    <row r="177" spans="2:8" ht="13" customHeight="1" x14ac:dyDescent="0.15">
      <c r="B177" s="1511"/>
      <c r="C177" s="2747"/>
      <c r="D177" s="1419" t="s">
        <v>2696</v>
      </c>
      <c r="E177" s="835"/>
      <c r="F177" s="1420"/>
      <c r="G177" s="832" t="s">
        <v>2491</v>
      </c>
      <c r="H177" s="1421"/>
    </row>
    <row r="178" spans="2:8" ht="13" customHeight="1" x14ac:dyDescent="0.15">
      <c r="B178" s="1511"/>
      <c r="C178" s="2747"/>
      <c r="D178" s="1419" t="s">
        <v>2697</v>
      </c>
      <c r="E178" s="835"/>
      <c r="F178" s="1420"/>
      <c r="G178" s="832" t="s">
        <v>2493</v>
      </c>
      <c r="H178" s="1421"/>
    </row>
    <row r="179" spans="2:8" ht="13" customHeight="1" x14ac:dyDescent="0.15">
      <c r="B179" s="1511"/>
      <c r="C179" s="2747"/>
      <c r="D179" s="1419" t="s">
        <v>2698</v>
      </c>
      <c r="E179" s="835"/>
      <c r="F179" s="1420"/>
      <c r="G179" s="832" t="s">
        <v>2495</v>
      </c>
      <c r="H179" s="1421"/>
    </row>
    <row r="180" spans="2:8" ht="13" customHeight="1" x14ac:dyDescent="0.15">
      <c r="B180" s="1511"/>
      <c r="C180" s="2747"/>
      <c r="D180" s="1419" t="s">
        <v>2699</v>
      </c>
      <c r="E180" s="835"/>
      <c r="F180" s="1420"/>
      <c r="G180" s="832" t="s">
        <v>2700</v>
      </c>
      <c r="H180" s="1421"/>
    </row>
    <row r="181" spans="2:8" ht="13" customHeight="1" x14ac:dyDescent="0.15">
      <c r="B181" s="1515"/>
      <c r="C181" s="2750"/>
      <c r="D181" s="1466" t="s">
        <v>2701</v>
      </c>
      <c r="E181" s="1608"/>
      <c r="F181" s="1609"/>
      <c r="G181" s="1561" t="s">
        <v>2702</v>
      </c>
      <c r="H181" s="1421"/>
    </row>
    <row r="182" spans="2:8" ht="13" customHeight="1" x14ac:dyDescent="0.15">
      <c r="B182" s="1508">
        <f>+B171-0.01</f>
        <v>-17.360000000000056</v>
      </c>
      <c r="C182" s="2753" t="s">
        <v>2703</v>
      </c>
      <c r="D182" s="1509" t="s">
        <v>2704</v>
      </c>
      <c r="E182" s="1464"/>
      <c r="F182" s="1510"/>
      <c r="G182" s="1560" t="s">
        <v>2479</v>
      </c>
      <c r="H182" s="1421"/>
    </row>
    <row r="183" spans="2:8" ht="13" customHeight="1" x14ac:dyDescent="0.15">
      <c r="B183" s="1511"/>
      <c r="C183" s="2742"/>
      <c r="D183" s="1419" t="s">
        <v>2705</v>
      </c>
      <c r="E183" s="835"/>
      <c r="F183" s="1420"/>
      <c r="G183" s="832" t="s">
        <v>2481</v>
      </c>
      <c r="H183" s="1421"/>
    </row>
    <row r="184" spans="2:8" ht="13" customHeight="1" x14ac:dyDescent="0.15">
      <c r="B184" s="1511"/>
      <c r="C184" s="2742"/>
      <c r="D184" s="1419" t="s">
        <v>2706</v>
      </c>
      <c r="E184" s="835"/>
      <c r="F184" s="1420"/>
      <c r="G184" s="832" t="s">
        <v>2483</v>
      </c>
      <c r="H184" s="1421"/>
    </row>
    <row r="185" spans="2:8" ht="13" customHeight="1" x14ac:dyDescent="0.15">
      <c r="B185" s="1511"/>
      <c r="C185" s="2742"/>
      <c r="D185" s="1419" t="s">
        <v>2707</v>
      </c>
      <c r="E185" s="835"/>
      <c r="F185" s="1420"/>
      <c r="G185" s="832" t="s">
        <v>2485</v>
      </c>
      <c r="H185" s="1421"/>
    </row>
    <row r="186" spans="2:8" ht="13" customHeight="1" x14ac:dyDescent="0.15">
      <c r="B186" s="1511"/>
      <c r="C186" s="2742"/>
      <c r="D186" s="1419" t="s">
        <v>2708</v>
      </c>
      <c r="E186" s="835"/>
      <c r="F186" s="1420"/>
      <c r="G186" s="832" t="s">
        <v>2487</v>
      </c>
      <c r="H186" s="1421"/>
    </row>
    <row r="187" spans="2:8" ht="13" customHeight="1" x14ac:dyDescent="0.15">
      <c r="B187" s="1511"/>
      <c r="C187" s="2742"/>
      <c r="D187" s="1419" t="s">
        <v>2709</v>
      </c>
      <c r="E187" s="835"/>
      <c r="F187" s="1420"/>
      <c r="G187" s="832" t="s">
        <v>2489</v>
      </c>
      <c r="H187" s="1421"/>
    </row>
    <row r="188" spans="2:8" ht="13" customHeight="1" x14ac:dyDescent="0.15">
      <c r="B188" s="1511"/>
      <c r="C188" s="2742"/>
      <c r="D188" s="1419" t="s">
        <v>2710</v>
      </c>
      <c r="E188" s="835"/>
      <c r="F188" s="1420"/>
      <c r="G188" s="832" t="s">
        <v>2491</v>
      </c>
      <c r="H188" s="1421"/>
    </row>
    <row r="189" spans="2:8" ht="13" customHeight="1" x14ac:dyDescent="0.15">
      <c r="B189" s="1511"/>
      <c r="C189" s="2742"/>
      <c r="D189" s="1419" t="s">
        <v>2711</v>
      </c>
      <c r="E189" s="835"/>
      <c r="F189" s="1420"/>
      <c r="G189" s="832" t="s">
        <v>2493</v>
      </c>
      <c r="H189" s="1421"/>
    </row>
    <row r="190" spans="2:8" ht="13" customHeight="1" x14ac:dyDescent="0.15">
      <c r="B190" s="1511"/>
      <c r="C190" s="2742"/>
      <c r="D190" s="1419" t="s">
        <v>2712</v>
      </c>
      <c r="E190" s="835"/>
      <c r="F190" s="1420"/>
      <c r="G190" s="832" t="s">
        <v>2495</v>
      </c>
      <c r="H190" s="1421"/>
    </row>
    <row r="191" spans="2:8" ht="13" customHeight="1" x14ac:dyDescent="0.15">
      <c r="B191" s="1511"/>
      <c r="C191" s="2742"/>
      <c r="D191" s="1419" t="s">
        <v>2713</v>
      </c>
      <c r="E191" s="835"/>
      <c r="F191" s="1420"/>
      <c r="G191" s="832" t="s">
        <v>2700</v>
      </c>
      <c r="H191" s="1421"/>
    </row>
    <row r="192" spans="2:8" ht="13" customHeight="1" x14ac:dyDescent="0.15">
      <c r="B192" s="1515"/>
      <c r="C192" s="2746"/>
      <c r="D192" s="1466" t="s">
        <v>2701</v>
      </c>
      <c r="E192" s="1608"/>
      <c r="F192" s="1609"/>
      <c r="G192" s="1561" t="s">
        <v>2714</v>
      </c>
      <c r="H192" s="1421"/>
    </row>
    <row r="193" spans="2:8" ht="13" customHeight="1" x14ac:dyDescent="0.15">
      <c r="B193" s="1508">
        <f>+B182-0.01</f>
        <v>-17.370000000000058</v>
      </c>
      <c r="C193" s="2744" t="s">
        <v>2715</v>
      </c>
      <c r="D193" s="1509" t="s">
        <v>926</v>
      </c>
      <c r="E193" s="1464"/>
      <c r="F193" s="1510"/>
      <c r="G193" s="1560" t="s">
        <v>2479</v>
      </c>
      <c r="H193" s="1421"/>
    </row>
    <row r="194" spans="2:8" ht="13" customHeight="1" x14ac:dyDescent="0.15">
      <c r="B194" s="1515"/>
      <c r="C194" s="2745"/>
      <c r="D194" s="1466" t="s">
        <v>2561</v>
      </c>
      <c r="E194" s="928" t="s">
        <v>84</v>
      </c>
      <c r="F194" s="1475">
        <f>B204</f>
        <v>-17.390000000000061</v>
      </c>
      <c r="G194" s="1561" t="s">
        <v>2658</v>
      </c>
      <c r="H194" s="1421"/>
    </row>
    <row r="195" spans="2:8" ht="13" customHeight="1" x14ac:dyDescent="0.15">
      <c r="B195" s="1508">
        <f>+B193-0.01</f>
        <v>-17.380000000000059</v>
      </c>
      <c r="C195" s="2741" t="s">
        <v>2716</v>
      </c>
      <c r="D195" s="1509" t="s">
        <v>2717</v>
      </c>
      <c r="E195" s="1464"/>
      <c r="F195" s="1510"/>
      <c r="G195" s="1560" t="s">
        <v>2479</v>
      </c>
      <c r="H195" s="1421"/>
    </row>
    <row r="196" spans="2:8" ht="13" customHeight="1" x14ac:dyDescent="0.15">
      <c r="B196" s="1511"/>
      <c r="C196" s="2742"/>
      <c r="D196" s="1419" t="s">
        <v>2718</v>
      </c>
      <c r="E196" s="835"/>
      <c r="F196" s="1420"/>
      <c r="G196" s="832" t="s">
        <v>2481</v>
      </c>
      <c r="H196" s="1421"/>
    </row>
    <row r="197" spans="2:8" ht="13" customHeight="1" x14ac:dyDescent="0.15">
      <c r="B197" s="1511"/>
      <c r="C197" s="2742"/>
      <c r="D197" s="1419" t="s">
        <v>2719</v>
      </c>
      <c r="E197" s="835"/>
      <c r="F197" s="1420"/>
      <c r="G197" s="832" t="s">
        <v>2483</v>
      </c>
      <c r="H197" s="1421"/>
    </row>
    <row r="198" spans="2:8" ht="13" customHeight="1" x14ac:dyDescent="0.15">
      <c r="B198" s="1511"/>
      <c r="C198" s="2742"/>
      <c r="D198" s="1419" t="s">
        <v>2720</v>
      </c>
      <c r="E198" s="835"/>
      <c r="F198" s="1420"/>
      <c r="G198" s="832" t="s">
        <v>2485</v>
      </c>
      <c r="H198" s="1421"/>
    </row>
    <row r="199" spans="2:8" ht="13" customHeight="1" x14ac:dyDescent="0.15">
      <c r="B199" s="1511"/>
      <c r="C199" s="2742"/>
      <c r="D199" s="1419" t="s">
        <v>2721</v>
      </c>
      <c r="E199" s="835"/>
      <c r="F199" s="1420"/>
      <c r="G199" s="832" t="s">
        <v>2487</v>
      </c>
      <c r="H199" s="1421"/>
    </row>
    <row r="200" spans="2:8" ht="13" customHeight="1" x14ac:dyDescent="0.15">
      <c r="B200" s="1511"/>
      <c r="C200" s="2742"/>
      <c r="D200" s="1419" t="s">
        <v>2722</v>
      </c>
      <c r="E200" s="835"/>
      <c r="F200" s="1420"/>
      <c r="G200" s="832" t="s">
        <v>2489</v>
      </c>
      <c r="H200" s="1421"/>
    </row>
    <row r="201" spans="2:8" ht="13" customHeight="1" x14ac:dyDescent="0.15">
      <c r="B201" s="1511"/>
      <c r="C201" s="2742"/>
      <c r="D201" s="1419" t="s">
        <v>2723</v>
      </c>
      <c r="E201" s="835"/>
      <c r="F201" s="1420"/>
      <c r="G201" s="832" t="s">
        <v>2491</v>
      </c>
      <c r="H201" s="1421"/>
    </row>
    <row r="202" spans="2:8" ht="13" customHeight="1" x14ac:dyDescent="0.15">
      <c r="B202" s="1511"/>
      <c r="C202" s="2742"/>
      <c r="D202" s="1419" t="s">
        <v>2724</v>
      </c>
      <c r="E202" s="835"/>
      <c r="F202" s="1420"/>
      <c r="G202" s="832" t="s">
        <v>2493</v>
      </c>
      <c r="H202" s="1421"/>
    </row>
    <row r="203" spans="2:8" ht="13" customHeight="1" x14ac:dyDescent="0.15">
      <c r="B203" s="1515"/>
      <c r="C203" s="2746"/>
      <c r="D203" s="1419" t="s">
        <v>2614</v>
      </c>
      <c r="E203" s="835"/>
      <c r="F203" s="1420"/>
      <c r="G203" s="832" t="s">
        <v>2495</v>
      </c>
      <c r="H203" s="1421"/>
    </row>
    <row r="204" spans="2:8" ht="13" customHeight="1" x14ac:dyDescent="0.15">
      <c r="B204" s="1508">
        <f>+B195-0.01</f>
        <v>-17.390000000000061</v>
      </c>
      <c r="C204" s="2741" t="s">
        <v>2725</v>
      </c>
      <c r="D204" s="1509" t="s">
        <v>926</v>
      </c>
      <c r="E204" s="1464"/>
      <c r="F204" s="1510"/>
      <c r="G204" s="1560" t="s">
        <v>2479</v>
      </c>
    </row>
    <row r="205" spans="2:8" ht="13" customHeight="1" x14ac:dyDescent="0.15">
      <c r="B205" s="1515"/>
      <c r="C205" s="2746"/>
      <c r="D205" s="1466" t="s">
        <v>2561</v>
      </c>
      <c r="E205" s="928" t="s">
        <v>84</v>
      </c>
      <c r="F205" s="1475">
        <f>B209</f>
        <v>-17.410000000000064</v>
      </c>
      <c r="G205" s="1561" t="s">
        <v>2658</v>
      </c>
    </row>
    <row r="206" spans="2:8" ht="13" customHeight="1" x14ac:dyDescent="0.15">
      <c r="B206" s="1508">
        <f>+B204-0.01</f>
        <v>-17.400000000000063</v>
      </c>
      <c r="C206" s="2740" t="s">
        <v>2726</v>
      </c>
      <c r="D206" s="1509" t="s">
        <v>926</v>
      </c>
      <c r="E206" s="1510" t="s">
        <v>84</v>
      </c>
      <c r="F206" s="1633">
        <f>B215</f>
        <v>-17.430000000000067</v>
      </c>
      <c r="G206" s="1560" t="s">
        <v>2479</v>
      </c>
      <c r="H206" s="1421"/>
    </row>
    <row r="207" spans="2:8" ht="13" customHeight="1" x14ac:dyDescent="0.15">
      <c r="B207" s="1511"/>
      <c r="C207" s="2116"/>
      <c r="D207" s="1419" t="s">
        <v>2561</v>
      </c>
      <c r="E207" s="1420" t="s">
        <v>84</v>
      </c>
      <c r="F207" s="1474">
        <f>B215</f>
        <v>-17.430000000000067</v>
      </c>
      <c r="G207" s="832" t="s">
        <v>2658</v>
      </c>
      <c r="H207" s="1421"/>
    </row>
    <row r="208" spans="2:8" ht="13" customHeight="1" x14ac:dyDescent="0.15">
      <c r="B208" s="1515"/>
      <c r="C208" s="1645" t="s">
        <v>2727</v>
      </c>
      <c r="D208" s="1466" t="s">
        <v>2728</v>
      </c>
      <c r="E208" s="1609" t="s">
        <v>84</v>
      </c>
      <c r="F208" s="1634">
        <f>B215</f>
        <v>-17.430000000000067</v>
      </c>
      <c r="G208" s="1561" t="s">
        <v>2481</v>
      </c>
      <c r="H208" s="1421"/>
    </row>
    <row r="209" spans="2:8" ht="13" customHeight="1" x14ac:dyDescent="0.15">
      <c r="B209" s="1508">
        <f>+B206-0.01</f>
        <v>-17.410000000000064</v>
      </c>
      <c r="C209" s="2741" t="s">
        <v>2729</v>
      </c>
      <c r="D209" s="1509" t="s">
        <v>926</v>
      </c>
      <c r="E209" s="1464"/>
      <c r="F209" s="1510"/>
      <c r="G209" s="1560" t="s">
        <v>2479</v>
      </c>
      <c r="H209" s="1421"/>
    </row>
    <row r="210" spans="2:8" ht="13" customHeight="1" x14ac:dyDescent="0.15">
      <c r="B210" s="1511"/>
      <c r="C210" s="2742"/>
      <c r="D210" s="1419" t="s">
        <v>2561</v>
      </c>
      <c r="E210" s="928" t="s">
        <v>84</v>
      </c>
      <c r="F210" s="1473">
        <f>B215</f>
        <v>-17.430000000000067</v>
      </c>
      <c r="G210" s="832" t="s">
        <v>2658</v>
      </c>
      <c r="H210" s="1421"/>
    </row>
    <row r="211" spans="2:8" ht="13" customHeight="1" x14ac:dyDescent="0.15">
      <c r="B211" s="1511"/>
      <c r="C211" s="2742"/>
      <c r="D211" s="1466" t="s">
        <v>2728</v>
      </c>
      <c r="E211" s="1608"/>
      <c r="F211" s="1609"/>
      <c r="G211" s="1561" t="s">
        <v>2481</v>
      </c>
      <c r="H211" s="1421"/>
    </row>
    <row r="212" spans="2:8" ht="13" customHeight="1" x14ac:dyDescent="0.15">
      <c r="B212" s="1508">
        <f>+B209-0.01</f>
        <v>-17.420000000000066</v>
      </c>
      <c r="C212" s="2741" t="s">
        <v>2730</v>
      </c>
      <c r="D212" s="835" t="s">
        <v>926</v>
      </c>
      <c r="E212" s="835"/>
      <c r="F212" s="1420"/>
      <c r="G212" s="832" t="s">
        <v>2479</v>
      </c>
      <c r="H212" s="1421"/>
    </row>
    <row r="213" spans="2:8" ht="13" customHeight="1" x14ac:dyDescent="0.15">
      <c r="B213" s="1511"/>
      <c r="C213" s="2742"/>
      <c r="D213" s="835" t="s">
        <v>2561</v>
      </c>
      <c r="E213" s="835"/>
      <c r="F213" s="1420"/>
      <c r="G213" s="832" t="s">
        <v>2658</v>
      </c>
      <c r="H213" s="1421"/>
    </row>
    <row r="214" spans="2:8" ht="13" customHeight="1" thickBot="1" x14ac:dyDescent="0.2">
      <c r="B214" s="1511"/>
      <c r="C214" s="2742"/>
      <c r="D214" s="835" t="s">
        <v>2731</v>
      </c>
      <c r="E214" s="835"/>
      <c r="F214" s="1420"/>
      <c r="G214" s="832" t="s">
        <v>2481</v>
      </c>
      <c r="H214" s="1421"/>
    </row>
    <row r="215" spans="2:8" ht="19" customHeight="1" x14ac:dyDescent="0.15">
      <c r="B215" s="1508">
        <f>+B212-0.01</f>
        <v>-17.430000000000067</v>
      </c>
      <c r="C215" s="2735" t="s">
        <v>2732</v>
      </c>
      <c r="D215" s="1542" t="s">
        <v>2733</v>
      </c>
      <c r="E215" s="1543"/>
      <c r="F215" s="1544"/>
      <c r="G215" s="1545"/>
      <c r="H215" s="1421"/>
    </row>
    <row r="216" spans="2:8" ht="13" customHeight="1" x14ac:dyDescent="0.15">
      <c r="B216" s="1511"/>
      <c r="C216" s="2736"/>
      <c r="D216" s="1547" t="s">
        <v>2561</v>
      </c>
      <c r="F216" s="1420"/>
      <c r="G216" s="1546" t="s">
        <v>2734</v>
      </c>
      <c r="H216" s="1421"/>
    </row>
    <row r="217" spans="2:8" ht="13" customHeight="1" thickBot="1" x14ac:dyDescent="0.2">
      <c r="B217" s="1511"/>
      <c r="C217" s="2737"/>
      <c r="D217" s="1910" t="s">
        <v>2735</v>
      </c>
      <c r="E217" s="1911"/>
      <c r="F217" s="1912"/>
      <c r="G217" s="1913"/>
      <c r="H217" s="1421"/>
    </row>
    <row r="218" spans="2:8" ht="1" customHeight="1" x14ac:dyDescent="0.15">
      <c r="B218" s="1515"/>
      <c r="C218" s="1559"/>
      <c r="D218" s="2751" t="s">
        <v>2069</v>
      </c>
      <c r="E218" s="2752"/>
      <c r="F218" s="2752"/>
      <c r="G218" s="2745"/>
      <c r="H218" s="1421"/>
    </row>
    <row r="219" spans="2:8" ht="14" customHeight="1" x14ac:dyDescent="0.15">
      <c r="B219" s="1508">
        <f>+B215-0.01</f>
        <v>-17.440000000000069</v>
      </c>
      <c r="C219" s="2741" t="s">
        <v>2736</v>
      </c>
      <c r="D219" s="1509" t="s">
        <v>2737</v>
      </c>
      <c r="E219" s="1464"/>
      <c r="F219" s="1510"/>
      <c r="G219" s="1560"/>
      <c r="H219" s="1421"/>
    </row>
    <row r="220" spans="2:8" ht="13" customHeight="1" x14ac:dyDescent="0.15">
      <c r="B220" s="1511"/>
      <c r="C220" s="2742"/>
      <c r="D220" s="1419" t="s">
        <v>2738</v>
      </c>
      <c r="E220" s="835"/>
      <c r="F220" s="1420"/>
      <c r="G220" s="1539"/>
      <c r="H220" s="1421"/>
    </row>
    <row r="221" spans="2:8" ht="13" customHeight="1" x14ac:dyDescent="0.15">
      <c r="B221" s="1515"/>
      <c r="C221" s="2746"/>
      <c r="D221" s="1466" t="s">
        <v>2728</v>
      </c>
      <c r="E221" s="1608"/>
      <c r="F221" s="1609"/>
      <c r="G221" s="1561"/>
      <c r="H221" s="1421"/>
    </row>
    <row r="222" spans="2:8" ht="13" customHeight="1" x14ac:dyDescent="0.15">
      <c r="B222" s="1508">
        <f>+B219-0.01</f>
        <v>-17.45000000000007</v>
      </c>
      <c r="C222" s="2753" t="s">
        <v>2739</v>
      </c>
      <c r="D222" s="1509" t="s">
        <v>2740</v>
      </c>
      <c r="E222" s="1464"/>
      <c r="F222" s="1510"/>
      <c r="G222" s="1560" t="s">
        <v>2479</v>
      </c>
      <c r="H222" s="1421"/>
    </row>
    <row r="223" spans="2:8" ht="13" customHeight="1" x14ac:dyDescent="0.15">
      <c r="B223" s="1511"/>
      <c r="C223" s="2742"/>
      <c r="D223" s="1419" t="s">
        <v>2741</v>
      </c>
      <c r="E223" s="835"/>
      <c r="F223" s="1420"/>
      <c r="G223" s="832" t="s">
        <v>2481</v>
      </c>
      <c r="H223" s="1421"/>
    </row>
    <row r="224" spans="2:8" ht="13" customHeight="1" x14ac:dyDescent="0.15">
      <c r="B224" s="1511"/>
      <c r="C224" s="2742"/>
      <c r="D224" s="1419" t="s">
        <v>2742</v>
      </c>
      <c r="E224" s="835"/>
      <c r="F224" s="1420"/>
      <c r="G224" s="832" t="s">
        <v>2483</v>
      </c>
      <c r="H224" s="1421"/>
    </row>
    <row r="225" spans="2:8" ht="13" customHeight="1" x14ac:dyDescent="0.15">
      <c r="B225" s="1511"/>
      <c r="C225" s="2742"/>
      <c r="D225" s="1419" t="s">
        <v>2743</v>
      </c>
      <c r="E225" s="835"/>
      <c r="F225" s="1420"/>
      <c r="G225" s="832" t="s">
        <v>2485</v>
      </c>
      <c r="H225" s="1421"/>
    </row>
    <row r="226" spans="2:8" ht="13" customHeight="1" x14ac:dyDescent="0.15">
      <c r="B226" s="1511"/>
      <c r="C226" s="2742"/>
      <c r="D226" s="1419" t="s">
        <v>2744</v>
      </c>
      <c r="E226" s="835"/>
      <c r="F226" s="1420"/>
      <c r="G226" s="832" t="s">
        <v>2487</v>
      </c>
      <c r="H226" s="1421"/>
    </row>
    <row r="227" spans="2:8" ht="13" customHeight="1" x14ac:dyDescent="0.15">
      <c r="B227" s="1511"/>
      <c r="C227" s="2742"/>
      <c r="D227" s="1419" t="s">
        <v>2745</v>
      </c>
      <c r="E227" s="835"/>
      <c r="F227" s="1420"/>
      <c r="G227" s="832" t="s">
        <v>2489</v>
      </c>
      <c r="H227" s="1421"/>
    </row>
    <row r="228" spans="2:8" ht="13" customHeight="1" x14ac:dyDescent="0.15">
      <c r="B228" s="1511"/>
      <c r="C228" s="2742"/>
      <c r="D228" s="1419" t="s">
        <v>2746</v>
      </c>
      <c r="E228" s="835"/>
      <c r="F228" s="1420"/>
      <c r="G228" s="832" t="s">
        <v>2491</v>
      </c>
      <c r="H228" s="1421"/>
    </row>
    <row r="229" spans="2:8" ht="13" customHeight="1" x14ac:dyDescent="0.15">
      <c r="B229" s="1515"/>
      <c r="C229" s="2746"/>
      <c r="D229" s="1466" t="s">
        <v>2656</v>
      </c>
      <c r="E229" s="1608"/>
      <c r="F229" s="1609"/>
      <c r="G229" s="1561" t="s">
        <v>2493</v>
      </c>
      <c r="H229" s="1421"/>
    </row>
    <row r="230" spans="2:8" ht="13" customHeight="1" x14ac:dyDescent="0.15">
      <c r="B230" s="1508">
        <f>+B222-0.01</f>
        <v>-17.460000000000072</v>
      </c>
      <c r="C230" s="2741" t="s">
        <v>2747</v>
      </c>
      <c r="D230" s="1509" t="s">
        <v>926</v>
      </c>
      <c r="E230" s="1464"/>
      <c r="F230" s="1510"/>
      <c r="G230" s="1560" t="s">
        <v>2479</v>
      </c>
      <c r="H230" s="1421"/>
    </row>
    <row r="231" spans="2:8" ht="13" customHeight="1" x14ac:dyDescent="0.15">
      <c r="B231" s="1511"/>
      <c r="C231" s="2742"/>
      <c r="D231" s="1419" t="s">
        <v>2561</v>
      </c>
      <c r="E231" s="928" t="s">
        <v>84</v>
      </c>
      <c r="F231" s="1473">
        <f>B239</f>
        <v>-17.490000000000077</v>
      </c>
      <c r="G231" s="832" t="s">
        <v>2658</v>
      </c>
      <c r="H231" s="1421"/>
    </row>
    <row r="232" spans="2:8" ht="13" customHeight="1" x14ac:dyDescent="0.15">
      <c r="B232" s="1515"/>
      <c r="C232" s="2746"/>
      <c r="D232" s="1466" t="s">
        <v>2748</v>
      </c>
      <c r="E232" s="928" t="s">
        <v>84</v>
      </c>
      <c r="F232" s="1473">
        <f>+F231</f>
        <v>-17.490000000000077</v>
      </c>
      <c r="G232" s="1516"/>
      <c r="H232" s="1421"/>
    </row>
    <row r="233" spans="2:8" ht="13" customHeight="1" x14ac:dyDescent="0.15">
      <c r="B233" s="1508">
        <f>+B230-0.01</f>
        <v>-17.470000000000073</v>
      </c>
      <c r="C233" s="2753" t="s">
        <v>2749</v>
      </c>
      <c r="D233" s="1509" t="s">
        <v>2750</v>
      </c>
      <c r="E233" s="1464"/>
      <c r="F233" s="1510"/>
      <c r="G233" s="1560" t="s">
        <v>2479</v>
      </c>
      <c r="H233" s="1421"/>
    </row>
    <row r="234" spans="2:8" ht="13" customHeight="1" x14ac:dyDescent="0.15">
      <c r="B234" s="1512"/>
      <c r="C234" s="2754"/>
      <c r="D234" s="1419" t="s">
        <v>2751</v>
      </c>
      <c r="E234" s="835"/>
      <c r="F234" s="1420"/>
      <c r="G234" s="832"/>
      <c r="H234" s="1421"/>
    </row>
    <row r="235" spans="2:8" ht="13" customHeight="1" x14ac:dyDescent="0.15">
      <c r="B235" s="1511"/>
      <c r="C235" s="2742"/>
      <c r="D235" s="1466" t="s">
        <v>2580</v>
      </c>
      <c r="E235" s="835"/>
      <c r="F235" s="1420"/>
      <c r="G235" s="832" t="s">
        <v>2658</v>
      </c>
      <c r="H235" s="1421"/>
    </row>
    <row r="236" spans="2:8" ht="13" customHeight="1" x14ac:dyDescent="0.15">
      <c r="B236" s="1508">
        <f>+B233-0.01</f>
        <v>-17.480000000000075</v>
      </c>
      <c r="C236" s="2748" t="s">
        <v>2752</v>
      </c>
      <c r="D236" s="1509" t="s">
        <v>2737</v>
      </c>
      <c r="E236" s="1464"/>
      <c r="F236" s="1510"/>
      <c r="G236" s="1560" t="s">
        <v>2479</v>
      </c>
      <c r="H236" s="1421"/>
    </row>
    <row r="237" spans="2:8" ht="13" customHeight="1" x14ac:dyDescent="0.15">
      <c r="B237" s="1512"/>
      <c r="C237" s="2755"/>
      <c r="D237" s="1419" t="s">
        <v>2751</v>
      </c>
      <c r="E237" s="835"/>
      <c r="F237" s="1420"/>
      <c r="G237" s="832"/>
      <c r="H237" s="1421"/>
    </row>
    <row r="238" spans="2:8" ht="13" customHeight="1" x14ac:dyDescent="0.15">
      <c r="B238" s="1515"/>
      <c r="C238" s="2749"/>
      <c r="D238" s="1466" t="s">
        <v>2580</v>
      </c>
      <c r="E238" s="1608"/>
      <c r="F238" s="1609"/>
      <c r="G238" s="832" t="s">
        <v>2658</v>
      </c>
      <c r="H238" s="1421"/>
    </row>
    <row r="239" spans="2:8" ht="13" customHeight="1" x14ac:dyDescent="0.15">
      <c r="B239" s="1508">
        <f>+B236-0.01</f>
        <v>-17.490000000000077</v>
      </c>
      <c r="C239" s="2741" t="s">
        <v>2753</v>
      </c>
      <c r="D239" s="1509" t="s">
        <v>2754</v>
      </c>
      <c r="E239" s="1464"/>
      <c r="F239" s="1510"/>
      <c r="G239" s="1560" t="s">
        <v>2479</v>
      </c>
      <c r="H239" s="1421"/>
    </row>
    <row r="240" spans="2:8" ht="13" customHeight="1" x14ac:dyDescent="0.15">
      <c r="B240" s="1511"/>
      <c r="C240" s="2742"/>
      <c r="D240" s="1419" t="s">
        <v>2755</v>
      </c>
      <c r="E240" s="835"/>
      <c r="F240" s="1420"/>
      <c r="G240" s="832" t="s">
        <v>2481</v>
      </c>
      <c r="H240" s="1421"/>
    </row>
    <row r="241" spans="2:8" ht="13" customHeight="1" x14ac:dyDescent="0.15">
      <c r="B241" s="1511"/>
      <c r="C241" s="2742"/>
      <c r="D241" s="1419" t="s">
        <v>2756</v>
      </c>
      <c r="E241" s="835"/>
      <c r="F241" s="1420"/>
      <c r="G241" s="832" t="s">
        <v>2483</v>
      </c>
      <c r="H241" s="1421"/>
    </row>
    <row r="242" spans="2:8" ht="13" customHeight="1" x14ac:dyDescent="0.15">
      <c r="B242" s="1511"/>
      <c r="C242" s="2742"/>
      <c r="D242" s="1419" t="s">
        <v>2757</v>
      </c>
      <c r="E242" s="835"/>
      <c r="F242" s="1420"/>
      <c r="G242" s="832" t="s">
        <v>2485</v>
      </c>
      <c r="H242" s="1421"/>
    </row>
    <row r="243" spans="2:8" ht="13" customHeight="1" x14ac:dyDescent="0.15">
      <c r="B243" s="1511"/>
      <c r="C243" s="2742"/>
      <c r="D243" s="1419" t="s">
        <v>2758</v>
      </c>
      <c r="E243" s="835"/>
      <c r="F243" s="1420"/>
      <c r="G243" s="832" t="s">
        <v>2487</v>
      </c>
      <c r="H243" s="1421"/>
    </row>
    <row r="244" spans="2:8" ht="13" customHeight="1" x14ac:dyDescent="0.15">
      <c r="B244" s="1515"/>
      <c r="C244" s="2746"/>
      <c r="D244" s="1466" t="s">
        <v>2759</v>
      </c>
      <c r="E244" s="1608"/>
      <c r="F244" s="1609"/>
      <c r="G244" s="1561" t="s">
        <v>2489</v>
      </c>
      <c r="H244" s="1421"/>
    </row>
    <row r="245" spans="2:8" ht="13" customHeight="1" x14ac:dyDescent="0.15">
      <c r="B245" s="1508">
        <f>+B239-0.01</f>
        <v>-17.500000000000078</v>
      </c>
      <c r="C245" s="2741" t="s">
        <v>2760</v>
      </c>
      <c r="D245" s="1509" t="s">
        <v>2761</v>
      </c>
      <c r="E245" s="1464"/>
      <c r="F245" s="1510"/>
      <c r="G245" s="1560" t="s">
        <v>2762</v>
      </c>
      <c r="H245" s="1421"/>
    </row>
    <row r="246" spans="2:8" ht="13" customHeight="1" x14ac:dyDescent="0.15">
      <c r="B246" s="1511"/>
      <c r="C246" s="2742"/>
      <c r="D246" s="1419" t="s">
        <v>2763</v>
      </c>
      <c r="E246" s="835"/>
      <c r="F246" s="1420"/>
      <c r="G246" s="832" t="s">
        <v>2481</v>
      </c>
      <c r="H246" s="1421"/>
    </row>
    <row r="247" spans="2:8" ht="13" customHeight="1" x14ac:dyDescent="0.15">
      <c r="B247" s="1515"/>
      <c r="C247" s="2746"/>
      <c r="D247" s="1466" t="s">
        <v>2764</v>
      </c>
      <c r="E247" s="1608"/>
      <c r="F247" s="1609"/>
      <c r="G247" s="1561" t="s">
        <v>2483</v>
      </c>
      <c r="H247" s="1421"/>
    </row>
    <row r="248" spans="2:8" ht="13" customHeight="1" x14ac:dyDescent="0.15">
      <c r="B248" s="2732">
        <f>+B245-0.01</f>
        <v>-17.51000000000008</v>
      </c>
      <c r="C248" s="2730" t="s">
        <v>2765</v>
      </c>
      <c r="D248" s="1509" t="s">
        <v>926</v>
      </c>
      <c r="E248" s="1464"/>
      <c r="F248" s="1510"/>
      <c r="G248" s="1560"/>
      <c r="H248" s="1421"/>
    </row>
    <row r="249" spans="2:8" ht="13" customHeight="1" x14ac:dyDescent="0.15">
      <c r="B249" s="2733"/>
      <c r="C249" s="2357"/>
      <c r="D249" s="1419" t="s">
        <v>930</v>
      </c>
      <c r="E249" s="928" t="s">
        <v>84</v>
      </c>
      <c r="F249" s="1475">
        <f>+B258</f>
        <v>-17.550000000000086</v>
      </c>
      <c r="G249" s="1539"/>
      <c r="H249" s="1421"/>
    </row>
    <row r="250" spans="2:8" ht="13" customHeight="1" x14ac:dyDescent="0.15">
      <c r="B250" s="2734"/>
      <c r="C250" s="2731"/>
      <c r="D250" s="1466" t="s">
        <v>2766</v>
      </c>
      <c r="E250" s="928" t="s">
        <v>84</v>
      </c>
      <c r="F250" s="1475">
        <f>B258</f>
        <v>-17.550000000000086</v>
      </c>
      <c r="G250" s="832"/>
      <c r="H250" s="1421"/>
    </row>
    <row r="251" spans="2:8" ht="13" customHeight="1" x14ac:dyDescent="0.15">
      <c r="B251" s="1508">
        <f>+B248-0.01</f>
        <v>-17.520000000000081</v>
      </c>
      <c r="C251" s="2741" t="s">
        <v>2767</v>
      </c>
      <c r="D251" s="1509" t="s">
        <v>2768</v>
      </c>
      <c r="E251" s="1464"/>
      <c r="F251" s="1510"/>
      <c r="G251" s="1560" t="s">
        <v>2769</v>
      </c>
      <c r="H251" s="1421"/>
    </row>
    <row r="252" spans="2:8" ht="13" customHeight="1" x14ac:dyDescent="0.15">
      <c r="B252" s="1511"/>
      <c r="C252" s="2742"/>
      <c r="D252" s="1419" t="s">
        <v>2770</v>
      </c>
      <c r="E252" s="835"/>
      <c r="F252" s="1420"/>
      <c r="G252" s="832" t="s">
        <v>2771</v>
      </c>
      <c r="H252" s="1421"/>
    </row>
    <row r="253" spans="2:8" ht="13" customHeight="1" x14ac:dyDescent="0.15">
      <c r="B253" s="1515"/>
      <c r="C253" s="2746"/>
      <c r="D253" s="1466" t="s">
        <v>2738</v>
      </c>
      <c r="E253" s="1608"/>
      <c r="F253" s="1609"/>
      <c r="G253" s="1561" t="s">
        <v>2665</v>
      </c>
      <c r="H253" s="1421"/>
    </row>
    <row r="254" spans="2:8" ht="13" customHeight="1" x14ac:dyDescent="0.15">
      <c r="B254" s="1508">
        <f>+B251-0.01</f>
        <v>-17.530000000000083</v>
      </c>
      <c r="C254" s="2740" t="s">
        <v>2772</v>
      </c>
      <c r="D254" s="1509" t="s">
        <v>926</v>
      </c>
      <c r="E254" s="1464"/>
      <c r="F254" s="1510"/>
      <c r="G254" s="1560" t="s">
        <v>2479</v>
      </c>
      <c r="H254" s="1421"/>
    </row>
    <row r="255" spans="2:8" ht="13" customHeight="1" x14ac:dyDescent="0.15">
      <c r="B255" s="1515"/>
      <c r="C255" s="2750"/>
      <c r="D255" s="1466" t="s">
        <v>2561</v>
      </c>
      <c r="E255" s="928" t="s">
        <v>84</v>
      </c>
      <c r="F255" s="1475">
        <f>+F249</f>
        <v>-17.550000000000086</v>
      </c>
      <c r="G255" s="832" t="s">
        <v>2658</v>
      </c>
      <c r="H255" s="1421"/>
    </row>
    <row r="256" spans="2:8" ht="13" customHeight="1" x14ac:dyDescent="0.15">
      <c r="B256" s="1508">
        <f>+B254-0.01</f>
        <v>-17.540000000000084</v>
      </c>
      <c r="C256" s="2748" t="s">
        <v>2773</v>
      </c>
      <c r="D256" s="1509" t="s">
        <v>2774</v>
      </c>
      <c r="E256" s="1464"/>
      <c r="F256" s="1510"/>
      <c r="G256" s="1560" t="s">
        <v>2479</v>
      </c>
      <c r="H256" s="1421"/>
    </row>
    <row r="257" spans="2:8" ht="13" customHeight="1" x14ac:dyDescent="0.15">
      <c r="B257" s="1515"/>
      <c r="C257" s="2749"/>
      <c r="D257" s="1466" t="s">
        <v>2738</v>
      </c>
      <c r="E257" s="1608"/>
      <c r="F257" s="1609"/>
      <c r="G257" s="832" t="s">
        <v>2658</v>
      </c>
      <c r="H257" s="1421"/>
    </row>
    <row r="258" spans="2:8" ht="13" customHeight="1" x14ac:dyDescent="0.15">
      <c r="B258" s="1508">
        <f>+B256-0.01</f>
        <v>-17.550000000000086</v>
      </c>
      <c r="C258" s="2741" t="s">
        <v>2775</v>
      </c>
      <c r="D258" s="1509" t="s">
        <v>926</v>
      </c>
      <c r="E258" s="1464"/>
      <c r="F258" s="1510"/>
      <c r="G258" s="1560" t="s">
        <v>2479</v>
      </c>
      <c r="H258" s="1421"/>
    </row>
    <row r="259" spans="2:8" ht="13" customHeight="1" x14ac:dyDescent="0.15">
      <c r="B259" s="1515"/>
      <c r="C259" s="2746"/>
      <c r="D259" s="1466" t="s">
        <v>2561</v>
      </c>
      <c r="E259" s="928" t="s">
        <v>84</v>
      </c>
      <c r="F259" s="1475">
        <f>+B269</f>
        <v>-17.570000000000089</v>
      </c>
      <c r="G259" s="832" t="s">
        <v>2658</v>
      </c>
      <c r="H259" s="1421"/>
    </row>
    <row r="260" spans="2:8" ht="13" customHeight="1" x14ac:dyDescent="0.15">
      <c r="B260" s="1508">
        <f>+B258-0.01</f>
        <v>-17.560000000000088</v>
      </c>
      <c r="C260" s="2741" t="s">
        <v>2776</v>
      </c>
      <c r="D260" s="1509" t="s">
        <v>2777</v>
      </c>
      <c r="E260" s="1464"/>
      <c r="F260" s="1510"/>
      <c r="G260" s="1560" t="s">
        <v>2479</v>
      </c>
      <c r="H260" s="1421"/>
    </row>
    <row r="261" spans="2:8" ht="13" customHeight="1" x14ac:dyDescent="0.15">
      <c r="B261" s="1511"/>
      <c r="C261" s="2742"/>
      <c r="D261" s="1419" t="s">
        <v>2778</v>
      </c>
      <c r="E261" s="835"/>
      <c r="F261" s="1420"/>
      <c r="G261" s="832" t="s">
        <v>2481</v>
      </c>
      <c r="H261" s="1421"/>
    </row>
    <row r="262" spans="2:8" ht="13" customHeight="1" x14ac:dyDescent="0.15">
      <c r="B262" s="1511"/>
      <c r="C262" s="2742"/>
      <c r="D262" s="1419" t="s">
        <v>2779</v>
      </c>
      <c r="E262" s="835"/>
      <c r="F262" s="1420"/>
      <c r="G262" s="832" t="s">
        <v>2483</v>
      </c>
      <c r="H262" s="1421"/>
    </row>
    <row r="263" spans="2:8" ht="13" customHeight="1" x14ac:dyDescent="0.15">
      <c r="B263" s="1511"/>
      <c r="C263" s="2742"/>
      <c r="D263" s="1419" t="s">
        <v>2780</v>
      </c>
      <c r="E263" s="835"/>
      <c r="F263" s="1420"/>
      <c r="G263" s="832" t="s">
        <v>2485</v>
      </c>
      <c r="H263" s="1421"/>
    </row>
    <row r="264" spans="2:8" ht="13" customHeight="1" x14ac:dyDescent="0.15">
      <c r="B264" s="1511"/>
      <c r="C264" s="2742"/>
      <c r="D264" s="1419" t="s">
        <v>2781</v>
      </c>
      <c r="E264" s="835"/>
      <c r="F264" s="1420"/>
      <c r="G264" s="832" t="s">
        <v>2487</v>
      </c>
      <c r="H264" s="1421"/>
    </row>
    <row r="265" spans="2:8" ht="13" customHeight="1" x14ac:dyDescent="0.15">
      <c r="B265" s="1511"/>
      <c r="C265" s="2742"/>
      <c r="D265" s="1419" t="s">
        <v>2782</v>
      </c>
      <c r="E265" s="835"/>
      <c r="F265" s="1420"/>
      <c r="G265" s="832" t="s">
        <v>2489</v>
      </c>
      <c r="H265" s="1421"/>
    </row>
    <row r="266" spans="2:8" ht="13" customHeight="1" x14ac:dyDescent="0.15">
      <c r="B266" s="1511"/>
      <c r="C266" s="2742"/>
      <c r="D266" s="1419" t="s">
        <v>2783</v>
      </c>
      <c r="E266" s="835"/>
      <c r="F266" s="1420"/>
      <c r="G266" s="832" t="s">
        <v>2491</v>
      </c>
      <c r="H266" s="1421"/>
    </row>
    <row r="267" spans="2:8" ht="13" customHeight="1" x14ac:dyDescent="0.15">
      <c r="B267" s="1511"/>
      <c r="C267" s="2742"/>
      <c r="D267" s="1419" t="s">
        <v>2784</v>
      </c>
      <c r="E267" s="835"/>
      <c r="F267" s="1420"/>
      <c r="G267" s="832" t="s">
        <v>2493</v>
      </c>
      <c r="H267" s="1421"/>
    </row>
    <row r="268" spans="2:8" ht="13" customHeight="1" x14ac:dyDescent="0.15">
      <c r="B268" s="1515"/>
      <c r="C268" s="2746"/>
      <c r="D268" s="1466" t="s">
        <v>2785</v>
      </c>
      <c r="E268" s="1608"/>
      <c r="F268" s="1609"/>
      <c r="G268" s="1561" t="s">
        <v>2495</v>
      </c>
      <c r="H268" s="1421"/>
    </row>
    <row r="269" spans="2:8" ht="13" customHeight="1" x14ac:dyDescent="0.15">
      <c r="B269" s="1508">
        <f>+B260-0.01</f>
        <v>-17.570000000000089</v>
      </c>
      <c r="C269" s="2741" t="s">
        <v>2786</v>
      </c>
      <c r="D269" s="1509" t="s">
        <v>926</v>
      </c>
      <c r="E269" s="1464"/>
      <c r="F269" s="1510"/>
      <c r="G269" s="1560" t="s">
        <v>2479</v>
      </c>
      <c r="H269" s="1421"/>
    </row>
    <row r="270" spans="2:8" ht="13" customHeight="1" x14ac:dyDescent="0.15">
      <c r="B270" s="1515"/>
      <c r="C270" s="2746"/>
      <c r="D270" s="1466" t="s">
        <v>2561</v>
      </c>
      <c r="E270" s="928" t="s">
        <v>84</v>
      </c>
      <c r="F270" s="1475">
        <f>B281</f>
        <v>-17.590000000000092</v>
      </c>
      <c r="G270" s="832" t="s">
        <v>2658</v>
      </c>
      <c r="H270" s="1421"/>
    </row>
    <row r="271" spans="2:8" ht="13" customHeight="1" x14ac:dyDescent="0.15">
      <c r="B271" s="1508">
        <f>+B269-0.01</f>
        <v>-17.580000000000091</v>
      </c>
      <c r="C271" s="2741" t="s">
        <v>2787</v>
      </c>
      <c r="D271" s="1509" t="s">
        <v>2788</v>
      </c>
      <c r="E271" s="1464"/>
      <c r="F271" s="1510"/>
      <c r="G271" s="1560" t="s">
        <v>2479</v>
      </c>
      <c r="H271" s="1421"/>
    </row>
    <row r="272" spans="2:8" ht="13" customHeight="1" x14ac:dyDescent="0.15">
      <c r="B272" s="1511"/>
      <c r="C272" s="2742"/>
      <c r="D272" s="1419" t="s">
        <v>2789</v>
      </c>
      <c r="E272" s="835"/>
      <c r="F272" s="1420"/>
      <c r="G272" s="832" t="s">
        <v>2481</v>
      </c>
      <c r="H272" s="1421"/>
    </row>
    <row r="273" spans="2:8" ht="13" customHeight="1" x14ac:dyDescent="0.15">
      <c r="B273" s="1511"/>
      <c r="C273" s="2742"/>
      <c r="D273" s="1419" t="s">
        <v>2790</v>
      </c>
      <c r="E273" s="835"/>
      <c r="F273" s="1420"/>
      <c r="G273" s="832" t="s">
        <v>2483</v>
      </c>
      <c r="H273" s="1421"/>
    </row>
    <row r="274" spans="2:8" ht="13" customHeight="1" x14ac:dyDescent="0.15">
      <c r="B274" s="1511"/>
      <c r="C274" s="2742"/>
      <c r="D274" s="1419" t="s">
        <v>2791</v>
      </c>
      <c r="E274" s="835"/>
      <c r="F274" s="1420"/>
      <c r="G274" s="832" t="s">
        <v>2485</v>
      </c>
      <c r="H274" s="1421"/>
    </row>
    <row r="275" spans="2:8" ht="13" customHeight="1" x14ac:dyDescent="0.15">
      <c r="B275" s="1511"/>
      <c r="C275" s="2742"/>
      <c r="D275" s="1419" t="s">
        <v>2792</v>
      </c>
      <c r="E275" s="835"/>
      <c r="F275" s="1420"/>
      <c r="G275" s="832" t="s">
        <v>2487</v>
      </c>
      <c r="H275" s="1421"/>
    </row>
    <row r="276" spans="2:8" ht="13" customHeight="1" x14ac:dyDescent="0.15">
      <c r="B276" s="1511"/>
      <c r="C276" s="2742"/>
      <c r="D276" s="1419" t="s">
        <v>2793</v>
      </c>
      <c r="E276" s="835"/>
      <c r="F276" s="1420"/>
      <c r="G276" s="832" t="s">
        <v>2489</v>
      </c>
      <c r="H276" s="1421"/>
    </row>
    <row r="277" spans="2:8" ht="13" customHeight="1" x14ac:dyDescent="0.15">
      <c r="B277" s="1511"/>
      <c r="C277" s="2742"/>
      <c r="D277" s="1419" t="s">
        <v>2794</v>
      </c>
      <c r="E277" s="835"/>
      <c r="F277" s="1420"/>
      <c r="G277" s="832" t="s">
        <v>2491</v>
      </c>
      <c r="H277" s="1421"/>
    </row>
    <row r="278" spans="2:8" ht="13" customHeight="1" x14ac:dyDescent="0.15">
      <c r="B278" s="1511"/>
      <c r="C278" s="2742"/>
      <c r="D278" s="1419" t="s">
        <v>2795</v>
      </c>
      <c r="E278" s="835"/>
      <c r="F278" s="1420"/>
      <c r="G278" s="832" t="s">
        <v>2493</v>
      </c>
      <c r="H278" s="1421"/>
    </row>
    <row r="279" spans="2:8" ht="13" customHeight="1" x14ac:dyDescent="0.15">
      <c r="B279" s="1511"/>
      <c r="C279" s="2742"/>
      <c r="D279" s="1419" t="s">
        <v>2796</v>
      </c>
      <c r="E279" s="835"/>
      <c r="F279" s="1420"/>
      <c r="G279" s="832" t="s">
        <v>2495</v>
      </c>
      <c r="H279" s="1421"/>
    </row>
    <row r="280" spans="2:8" ht="13" customHeight="1" x14ac:dyDescent="0.15">
      <c r="B280" s="1515"/>
      <c r="C280" s="2746"/>
      <c r="D280" s="1466" t="s">
        <v>2797</v>
      </c>
      <c r="E280" s="1608"/>
      <c r="F280" s="1609"/>
      <c r="G280" s="1561" t="s">
        <v>2798</v>
      </c>
      <c r="H280" s="1421"/>
    </row>
    <row r="281" spans="2:8" ht="13" customHeight="1" x14ac:dyDescent="0.15">
      <c r="B281" s="1508">
        <f>+B271-0.01</f>
        <v>-17.590000000000092</v>
      </c>
      <c r="C281" s="2741" t="s">
        <v>2799</v>
      </c>
      <c r="D281" s="1509" t="s">
        <v>926</v>
      </c>
      <c r="E281" s="1464"/>
      <c r="F281" s="1510"/>
      <c r="G281" s="1560" t="s">
        <v>2069</v>
      </c>
      <c r="H281" s="1421"/>
    </row>
    <row r="282" spans="2:8" ht="13" customHeight="1" x14ac:dyDescent="0.15">
      <c r="B282" s="1511"/>
      <c r="C282" s="2742"/>
      <c r="D282" s="1419" t="s">
        <v>930</v>
      </c>
      <c r="E282" s="928" t="s">
        <v>84</v>
      </c>
      <c r="F282" s="1473">
        <f>B290</f>
        <v>-17.610000000000095</v>
      </c>
      <c r="G282" s="1539" t="s">
        <v>2069</v>
      </c>
      <c r="H282" s="1421"/>
    </row>
    <row r="283" spans="2:8" ht="13" customHeight="1" x14ac:dyDescent="0.15">
      <c r="B283" s="1515"/>
      <c r="C283" s="2746"/>
      <c r="D283" s="1466" t="s">
        <v>2766</v>
      </c>
      <c r="E283" s="1608"/>
      <c r="F283" s="1609"/>
      <c r="G283" s="1516"/>
      <c r="H283" s="1421"/>
    </row>
    <row r="284" spans="2:8" ht="13" customHeight="1" x14ac:dyDescent="0.15">
      <c r="B284" s="1508">
        <f>+B281-0.01</f>
        <v>-17.600000000000094</v>
      </c>
      <c r="C284" s="2741" t="s">
        <v>2800</v>
      </c>
      <c r="D284" s="1509" t="s">
        <v>2801</v>
      </c>
      <c r="E284" s="1464"/>
      <c r="F284" s="1510"/>
      <c r="G284" s="1560" t="s">
        <v>2479</v>
      </c>
      <c r="H284" s="1421"/>
    </row>
    <row r="285" spans="2:8" ht="13" customHeight="1" x14ac:dyDescent="0.15">
      <c r="B285" s="1511"/>
      <c r="C285" s="2742"/>
      <c r="D285" s="1419" t="s">
        <v>2802</v>
      </c>
      <c r="E285" s="835"/>
      <c r="F285" s="1420"/>
      <c r="G285" s="832" t="s">
        <v>2481</v>
      </c>
      <c r="H285" s="1421"/>
    </row>
    <row r="286" spans="2:8" ht="13" customHeight="1" x14ac:dyDescent="0.15">
      <c r="B286" s="1511"/>
      <c r="C286" s="2742"/>
      <c r="D286" s="1419" t="s">
        <v>2803</v>
      </c>
      <c r="E286" s="835"/>
      <c r="F286" s="1420"/>
      <c r="G286" s="832" t="s">
        <v>2483</v>
      </c>
      <c r="H286" s="1421"/>
    </row>
    <row r="287" spans="2:8" ht="13" customHeight="1" x14ac:dyDescent="0.15">
      <c r="B287" s="1511"/>
      <c r="C287" s="2742"/>
      <c r="D287" s="1419" t="s">
        <v>2804</v>
      </c>
      <c r="E287" s="835"/>
      <c r="F287" s="1420"/>
      <c r="G287" s="832" t="s">
        <v>2485</v>
      </c>
      <c r="H287" s="1421"/>
    </row>
    <row r="288" spans="2:8" ht="13" customHeight="1" x14ac:dyDescent="0.15">
      <c r="B288" s="1511"/>
      <c r="C288" s="2742"/>
      <c r="D288" s="1419" t="s">
        <v>2805</v>
      </c>
      <c r="E288" s="835"/>
      <c r="F288" s="1420"/>
      <c r="G288" s="832" t="s">
        <v>2487</v>
      </c>
      <c r="H288" s="1421"/>
    </row>
    <row r="289" spans="2:8" ht="13" customHeight="1" x14ac:dyDescent="0.15">
      <c r="B289" s="1515"/>
      <c r="C289" s="2746"/>
      <c r="D289" s="1466" t="s">
        <v>2806</v>
      </c>
      <c r="E289" s="1608"/>
      <c r="F289" s="1609"/>
      <c r="G289" s="1561" t="s">
        <v>2489</v>
      </c>
      <c r="H289" s="1421"/>
    </row>
    <row r="290" spans="2:8" ht="13" customHeight="1" x14ac:dyDescent="0.15">
      <c r="B290" s="1508">
        <f>+B284-0.01</f>
        <v>-17.610000000000095</v>
      </c>
      <c r="C290" s="2741" t="s">
        <v>2807</v>
      </c>
      <c r="D290" s="1509" t="s">
        <v>926</v>
      </c>
      <c r="E290" s="1464"/>
      <c r="F290" s="1510"/>
      <c r="G290" s="1560" t="s">
        <v>2479</v>
      </c>
      <c r="H290" s="1421"/>
    </row>
    <row r="291" spans="2:8" ht="13" customHeight="1" x14ac:dyDescent="0.15">
      <c r="B291" s="1515"/>
      <c r="C291" s="2354"/>
      <c r="D291" s="1419" t="s">
        <v>2561</v>
      </c>
      <c r="E291" s="928" t="s">
        <v>84</v>
      </c>
      <c r="F291" s="1519" t="s">
        <v>2808</v>
      </c>
      <c r="G291" s="832" t="s">
        <v>2658</v>
      </c>
      <c r="H291" s="1421"/>
    </row>
    <row r="292" spans="2:8" ht="13" customHeight="1" x14ac:dyDescent="0.15">
      <c r="B292" s="1515"/>
      <c r="C292" s="2746"/>
      <c r="D292" s="1466" t="s">
        <v>2809</v>
      </c>
      <c r="E292" s="928" t="s">
        <v>84</v>
      </c>
      <c r="F292" s="1519" t="s">
        <v>2808</v>
      </c>
      <c r="G292" s="832" t="s">
        <v>2658</v>
      </c>
      <c r="H292" s="1421"/>
    </row>
    <row r="293" spans="2:8" ht="13" customHeight="1" x14ac:dyDescent="0.15">
      <c r="B293" s="1508">
        <f>+B290-0.01</f>
        <v>-17.620000000000097</v>
      </c>
      <c r="C293" s="2741" t="s">
        <v>2810</v>
      </c>
      <c r="D293" s="1646" t="s">
        <v>2811</v>
      </c>
      <c r="E293" s="1647"/>
      <c r="F293" s="1627"/>
      <c r="G293" s="1560"/>
      <c r="H293" s="1421"/>
    </row>
    <row r="294" spans="2:8" ht="13" customHeight="1" x14ac:dyDescent="0.15">
      <c r="B294" s="1511"/>
      <c r="C294" s="2742"/>
      <c r="D294" s="1419" t="s">
        <v>2812</v>
      </c>
      <c r="E294" s="835"/>
      <c r="F294" s="1420"/>
      <c r="G294" s="832" t="s">
        <v>2479</v>
      </c>
      <c r="H294" s="1421"/>
    </row>
    <row r="295" spans="2:8" ht="13" customHeight="1" x14ac:dyDescent="0.15">
      <c r="B295" s="1511"/>
      <c r="C295" s="2742"/>
      <c r="D295" s="1419" t="s">
        <v>2813</v>
      </c>
      <c r="E295" s="835"/>
      <c r="F295" s="1420"/>
      <c r="G295" s="832" t="s">
        <v>2481</v>
      </c>
      <c r="H295" s="1421"/>
    </row>
    <row r="296" spans="2:8" ht="13" customHeight="1" x14ac:dyDescent="0.15">
      <c r="B296" s="1511"/>
      <c r="C296" s="2742"/>
      <c r="D296" s="1419" t="s">
        <v>2814</v>
      </c>
      <c r="E296" s="835"/>
      <c r="F296" s="1420"/>
      <c r="G296" s="832" t="s">
        <v>2483</v>
      </c>
      <c r="H296" s="1421"/>
    </row>
    <row r="297" spans="2:8" ht="13" customHeight="1" x14ac:dyDescent="0.15">
      <c r="B297" s="1511"/>
      <c r="C297" s="2742"/>
      <c r="D297" s="1419" t="s">
        <v>2815</v>
      </c>
      <c r="E297" s="835"/>
      <c r="F297" s="1420"/>
      <c r="G297" s="832" t="s">
        <v>2485</v>
      </c>
      <c r="H297" s="1421"/>
    </row>
    <row r="298" spans="2:8" ht="13" customHeight="1" x14ac:dyDescent="0.15">
      <c r="B298" s="1515"/>
      <c r="C298" s="2746"/>
      <c r="D298" s="1466" t="s">
        <v>2816</v>
      </c>
      <c r="E298" s="1608"/>
      <c r="F298" s="1609"/>
      <c r="G298" s="1561" t="s">
        <v>2487</v>
      </c>
      <c r="H298" s="1421"/>
    </row>
    <row r="299" spans="2:8" ht="7" customHeight="1" x14ac:dyDescent="0.15"/>
  </sheetData>
  <mergeCells count="72">
    <mergeCell ref="C66:C67"/>
    <mergeCell ref="B4:G4"/>
    <mergeCell ref="C5:C13"/>
    <mergeCell ref="C14:C16"/>
    <mergeCell ref="C17:C19"/>
    <mergeCell ref="C20:C25"/>
    <mergeCell ref="C26:C28"/>
    <mergeCell ref="C29:C31"/>
    <mergeCell ref="C33:C36"/>
    <mergeCell ref="C37:C44"/>
    <mergeCell ref="C46:C52"/>
    <mergeCell ref="C53:C58"/>
    <mergeCell ref="C60:C63"/>
    <mergeCell ref="C72:C73"/>
    <mergeCell ref="C77:C78"/>
    <mergeCell ref="C79:C80"/>
    <mergeCell ref="C81:C83"/>
    <mergeCell ref="C74:C75"/>
    <mergeCell ref="C85:C86"/>
    <mergeCell ref="C87:C88"/>
    <mergeCell ref="B89:G89"/>
    <mergeCell ref="C91:C95"/>
    <mergeCell ref="C125:C129"/>
    <mergeCell ref="C118:C124"/>
    <mergeCell ref="C96:C98"/>
    <mergeCell ref="C110:C111"/>
    <mergeCell ref="C100:C101"/>
    <mergeCell ref="C136:C140"/>
    <mergeCell ref="H150:H151"/>
    <mergeCell ref="B141:G141"/>
    <mergeCell ref="C142:C149"/>
    <mergeCell ref="C150:C151"/>
    <mergeCell ref="D162:D164"/>
    <mergeCell ref="B165:G165"/>
    <mergeCell ref="C166:C170"/>
    <mergeCell ref="C171:C181"/>
    <mergeCell ref="C182:C192"/>
    <mergeCell ref="C251:C253"/>
    <mergeCell ref="D218:G218"/>
    <mergeCell ref="C219:C221"/>
    <mergeCell ref="C222:C229"/>
    <mergeCell ref="C230:C232"/>
    <mergeCell ref="C233:C235"/>
    <mergeCell ref="C236:C238"/>
    <mergeCell ref="C239:C244"/>
    <mergeCell ref="C245:C247"/>
    <mergeCell ref="C281:C283"/>
    <mergeCell ref="C284:C289"/>
    <mergeCell ref="C290:C292"/>
    <mergeCell ref="C293:C298"/>
    <mergeCell ref="C254:C255"/>
    <mergeCell ref="C256:C257"/>
    <mergeCell ref="C258:C259"/>
    <mergeCell ref="C260:C268"/>
    <mergeCell ref="C269:C270"/>
    <mergeCell ref="C271:C280"/>
    <mergeCell ref="B74:B75"/>
    <mergeCell ref="C248:C250"/>
    <mergeCell ref="B248:B250"/>
    <mergeCell ref="C215:C217"/>
    <mergeCell ref="C152:C154"/>
    <mergeCell ref="C155:C157"/>
    <mergeCell ref="C212:C214"/>
    <mergeCell ref="C162:C163"/>
    <mergeCell ref="C193:C194"/>
    <mergeCell ref="C195:C203"/>
    <mergeCell ref="C204:C205"/>
    <mergeCell ref="C206:C207"/>
    <mergeCell ref="C209:C211"/>
    <mergeCell ref="C158:C160"/>
    <mergeCell ref="C130:C131"/>
    <mergeCell ref="C132:C135"/>
  </mergeCells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&amp;L&amp;9&amp;F&amp;C&amp;9Página &amp;P&amp;R&amp;9Versión 17.08.05</oddFooter>
  </headerFooter>
  <rowBreaks count="2" manualBreakCount="2">
    <brk id="151" max="7" man="1"/>
    <brk id="269" max="7" man="1"/>
  </rowBreaks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D57E6-FD4F-8345-AF9A-7C9ACC45AC86}">
  <sheetPr>
    <tabColor theme="0" tint="-0.14999847407452621"/>
  </sheetPr>
  <dimension ref="A1:X109"/>
  <sheetViews>
    <sheetView showGridLines="0" view="pageBreakPreview" zoomScale="266" zoomScaleNormal="117" zoomScalePageLayoutView="117" workbookViewId="0">
      <selection sqref="A1:XFD1048576"/>
    </sheetView>
  </sheetViews>
  <sheetFormatPr baseColWidth="10" defaultColWidth="4.5" defaultRowHeight="12" x14ac:dyDescent="0.15"/>
  <cols>
    <col min="1" max="1" width="6.33203125" style="1527" customWidth="1"/>
    <col min="2" max="13" width="4.5" style="1416"/>
    <col min="14" max="14" width="5.83203125" style="1416" customWidth="1"/>
    <col min="15" max="18" width="4.5" style="1416"/>
    <col min="19" max="19" width="5" style="1416" customWidth="1"/>
    <col min="20" max="16384" width="4.5" style="1416"/>
  </cols>
  <sheetData>
    <row r="1" spans="1:24" s="1477" customFormat="1" ht="16" x14ac:dyDescent="0.2">
      <c r="A1" s="1476" t="s">
        <v>2817</v>
      </c>
      <c r="L1" s="1478" t="s">
        <v>2818</v>
      </c>
      <c r="M1" s="1479"/>
      <c r="N1" s="1479"/>
      <c r="O1" s="1479"/>
      <c r="P1" s="1479"/>
      <c r="Q1" s="1479"/>
      <c r="R1" s="1478" t="s">
        <v>2819</v>
      </c>
      <c r="S1" s="1479"/>
      <c r="T1" s="1479"/>
      <c r="U1" s="1479"/>
      <c r="V1" s="1479"/>
      <c r="W1" s="1479"/>
      <c r="X1" s="1479"/>
    </row>
    <row r="2" spans="1:24" x14ac:dyDescent="0.15">
      <c r="A2" s="1648" t="s">
        <v>2820</v>
      </c>
      <c r="L2" s="1478" t="s">
        <v>2821</v>
      </c>
      <c r="M2" s="1478"/>
      <c r="N2" s="1478"/>
      <c r="O2" s="1478"/>
      <c r="P2" s="1478"/>
      <c r="Q2" s="1478"/>
      <c r="R2" s="1478" t="s">
        <v>2822</v>
      </c>
      <c r="S2" s="1478"/>
      <c r="T2" s="1478"/>
      <c r="U2" s="1478"/>
      <c r="V2" s="1478"/>
      <c r="W2" s="1478"/>
      <c r="X2" s="1478"/>
    </row>
    <row r="3" spans="1:24" ht="11.75" customHeight="1" x14ac:dyDescent="0.15">
      <c r="A3" s="1649">
        <v>18.010000000000002</v>
      </c>
      <c r="B3" s="2792" t="s">
        <v>2823</v>
      </c>
      <c r="C3" s="2792"/>
      <c r="D3" s="2792"/>
      <c r="E3" s="2792"/>
      <c r="F3" s="2792"/>
      <c r="G3" s="2792"/>
      <c r="H3" s="2792"/>
      <c r="I3" s="2792"/>
      <c r="J3" s="2792"/>
      <c r="K3" s="2792"/>
      <c r="L3" s="2792"/>
      <c r="M3" s="2792"/>
      <c r="N3" s="2792"/>
      <c r="O3" s="2792"/>
      <c r="P3" s="2792"/>
      <c r="Q3" s="1478"/>
      <c r="R3" s="1478" t="s">
        <v>2822</v>
      </c>
      <c r="S3" s="1478"/>
      <c r="T3" s="1478"/>
      <c r="U3" s="1478"/>
      <c r="V3" s="1478"/>
      <c r="W3" s="1478"/>
      <c r="X3" s="1478"/>
    </row>
    <row r="4" spans="1:24" ht="11.75" customHeight="1" x14ac:dyDescent="0.15">
      <c r="A4" s="1649"/>
      <c r="B4" s="2792"/>
      <c r="C4" s="2792"/>
      <c r="D4" s="2792"/>
      <c r="E4" s="2792"/>
      <c r="F4" s="2792"/>
      <c r="G4" s="2792"/>
      <c r="H4" s="2792"/>
      <c r="I4" s="2792"/>
      <c r="J4" s="2792"/>
      <c r="K4" s="2792"/>
      <c r="L4" s="2792"/>
      <c r="M4" s="2792"/>
      <c r="N4" s="2792"/>
      <c r="O4" s="2792"/>
      <c r="P4" s="2792"/>
      <c r="Q4" s="1478"/>
      <c r="R4" s="1478"/>
      <c r="S4" s="1478"/>
      <c r="T4" s="1478"/>
      <c r="U4" s="1478"/>
      <c r="V4" s="1478"/>
      <c r="W4" s="1478"/>
      <c r="X4" s="1478"/>
    </row>
    <row r="5" spans="1:24" ht="13" x14ac:dyDescent="0.15">
      <c r="A5" s="1649"/>
      <c r="B5" s="2793" t="s">
        <v>2824</v>
      </c>
      <c r="C5" s="2793"/>
      <c r="D5" s="2793"/>
      <c r="E5" s="2793"/>
      <c r="F5" s="2793"/>
      <c r="G5" s="2793"/>
      <c r="H5" s="2793"/>
      <c r="I5" s="2793"/>
      <c r="J5" s="2793"/>
      <c r="K5" s="2793"/>
      <c r="L5" s="2793"/>
      <c r="M5" s="2793"/>
      <c r="N5" s="2793"/>
      <c r="S5" s="2795" t="s">
        <v>2040</v>
      </c>
    </row>
    <row r="6" spans="1:24" ht="13" x14ac:dyDescent="0.15">
      <c r="A6" s="1649"/>
      <c r="B6" s="2794"/>
      <c r="C6" s="2794"/>
      <c r="D6" s="2794"/>
      <c r="E6" s="2794"/>
      <c r="F6" s="2794"/>
      <c r="G6" s="2794"/>
      <c r="H6" s="2794"/>
      <c r="I6" s="2794"/>
      <c r="J6" s="2794"/>
      <c r="K6" s="2794"/>
      <c r="L6" s="2794"/>
      <c r="M6" s="2794"/>
      <c r="N6" s="2794"/>
      <c r="S6" s="2796"/>
    </row>
    <row r="7" spans="1:24" x14ac:dyDescent="0.15">
      <c r="A7" s="1416"/>
      <c r="B7" s="2806" t="s">
        <v>208</v>
      </c>
      <c r="C7" s="2808" t="s">
        <v>2825</v>
      </c>
      <c r="D7" s="2809"/>
      <c r="E7" s="2809"/>
      <c r="F7" s="2809"/>
      <c r="G7" s="2809"/>
      <c r="H7" s="2809"/>
      <c r="I7" s="2809"/>
      <c r="J7" s="2809"/>
      <c r="K7" s="2809"/>
      <c r="L7" s="2809"/>
      <c r="M7" s="2809"/>
      <c r="N7" s="2805"/>
      <c r="O7" s="2810" t="s">
        <v>2826</v>
      </c>
      <c r="P7" s="2805" t="s">
        <v>81</v>
      </c>
      <c r="Q7" s="2810" t="s">
        <v>2826</v>
      </c>
      <c r="R7" s="2809" t="s">
        <v>83</v>
      </c>
      <c r="S7" s="1520"/>
      <c r="T7" s="1650"/>
    </row>
    <row r="8" spans="1:24" x14ac:dyDescent="0.15">
      <c r="A8" s="1416"/>
      <c r="B8" s="2807"/>
      <c r="C8" s="2808"/>
      <c r="D8" s="2809"/>
      <c r="E8" s="2809"/>
      <c r="F8" s="2809"/>
      <c r="G8" s="2809"/>
      <c r="H8" s="2809"/>
      <c r="I8" s="2809"/>
      <c r="J8" s="2809"/>
      <c r="K8" s="2809"/>
      <c r="L8" s="2809"/>
      <c r="M8" s="2809"/>
      <c r="N8" s="2805"/>
      <c r="O8" s="2810"/>
      <c r="P8" s="2805"/>
      <c r="Q8" s="2810"/>
      <c r="R8" s="2809"/>
      <c r="S8" s="1521"/>
    </row>
    <row r="9" spans="1:24" x14ac:dyDescent="0.15">
      <c r="A9" s="1416"/>
      <c r="B9" s="2806" t="s">
        <v>211</v>
      </c>
      <c r="C9" s="2808" t="s">
        <v>2827</v>
      </c>
      <c r="D9" s="2809"/>
      <c r="E9" s="2809"/>
      <c r="F9" s="2809"/>
      <c r="G9" s="2809"/>
      <c r="H9" s="2809"/>
      <c r="I9" s="2809"/>
      <c r="J9" s="2809"/>
      <c r="K9" s="2809"/>
      <c r="L9" s="2809"/>
      <c r="M9" s="2809"/>
      <c r="N9" s="2805"/>
      <c r="O9" s="2810" t="s">
        <v>2826</v>
      </c>
      <c r="P9" s="2805" t="s">
        <v>81</v>
      </c>
      <c r="Q9" s="2810" t="s">
        <v>2826</v>
      </c>
      <c r="R9" s="2805" t="s">
        <v>83</v>
      </c>
      <c r="S9" s="1520"/>
    </row>
    <row r="10" spans="1:24" x14ac:dyDescent="0.15">
      <c r="A10" s="1416"/>
      <c r="B10" s="2807"/>
      <c r="C10" s="2808"/>
      <c r="D10" s="2809"/>
      <c r="E10" s="2809"/>
      <c r="F10" s="2809"/>
      <c r="G10" s="2809"/>
      <c r="H10" s="2809"/>
      <c r="I10" s="2809"/>
      <c r="J10" s="2809"/>
      <c r="K10" s="2809"/>
      <c r="L10" s="2809"/>
      <c r="M10" s="2809"/>
      <c r="N10" s="2805"/>
      <c r="O10" s="2810"/>
      <c r="P10" s="2805"/>
      <c r="Q10" s="2810"/>
      <c r="R10" s="2805"/>
      <c r="S10" s="1521"/>
    </row>
    <row r="11" spans="1:24" x14ac:dyDescent="0.15">
      <c r="A11" s="1416"/>
      <c r="B11" s="2806" t="s">
        <v>214</v>
      </c>
      <c r="C11" s="2808" t="s">
        <v>2828</v>
      </c>
      <c r="D11" s="2809"/>
      <c r="E11" s="2809"/>
      <c r="F11" s="2809"/>
      <c r="G11" s="2809"/>
      <c r="H11" s="2809"/>
      <c r="I11" s="2809"/>
      <c r="J11" s="2809"/>
      <c r="K11" s="2809"/>
      <c r="L11" s="2809"/>
      <c r="M11" s="2809"/>
      <c r="N11" s="2805"/>
      <c r="O11" s="2810" t="s">
        <v>2826</v>
      </c>
      <c r="P11" s="2805" t="s">
        <v>81</v>
      </c>
      <c r="Q11" s="2810" t="s">
        <v>2826</v>
      </c>
      <c r="R11" s="2805" t="s">
        <v>83</v>
      </c>
      <c r="S11" s="1520"/>
    </row>
    <row r="12" spans="1:24" x14ac:dyDescent="0.15">
      <c r="A12" s="1416"/>
      <c r="B12" s="2807"/>
      <c r="C12" s="2808"/>
      <c r="D12" s="2809"/>
      <c r="E12" s="2809"/>
      <c r="F12" s="2809"/>
      <c r="G12" s="2809"/>
      <c r="H12" s="2809"/>
      <c r="I12" s="2809"/>
      <c r="J12" s="2809"/>
      <c r="K12" s="2809"/>
      <c r="L12" s="2809"/>
      <c r="M12" s="2809"/>
      <c r="N12" s="2805"/>
      <c r="O12" s="2810"/>
      <c r="P12" s="2805"/>
      <c r="Q12" s="2810"/>
      <c r="R12" s="2805"/>
      <c r="S12" s="1521"/>
    </row>
    <row r="13" spans="1:24" x14ac:dyDescent="0.15">
      <c r="A13" s="1416"/>
      <c r="B13" s="2806" t="s">
        <v>217</v>
      </c>
      <c r="C13" s="2808" t="s">
        <v>2829</v>
      </c>
      <c r="D13" s="2809"/>
      <c r="E13" s="2809"/>
      <c r="F13" s="2809"/>
      <c r="G13" s="2809"/>
      <c r="H13" s="2809"/>
      <c r="I13" s="2809"/>
      <c r="J13" s="2809"/>
      <c r="K13" s="2809"/>
      <c r="L13" s="2809"/>
      <c r="M13" s="2809"/>
      <c r="N13" s="2805"/>
      <c r="O13" s="2810" t="s">
        <v>2826</v>
      </c>
      <c r="P13" s="2805" t="s">
        <v>81</v>
      </c>
      <c r="Q13" s="2810" t="s">
        <v>2826</v>
      </c>
      <c r="R13" s="2805" t="s">
        <v>83</v>
      </c>
      <c r="S13" s="1520"/>
    </row>
    <row r="14" spans="1:24" x14ac:dyDescent="0.15">
      <c r="A14" s="1416"/>
      <c r="B14" s="2807"/>
      <c r="C14" s="2808"/>
      <c r="D14" s="2809"/>
      <c r="E14" s="2809"/>
      <c r="F14" s="2809"/>
      <c r="G14" s="2809"/>
      <c r="H14" s="2809"/>
      <c r="I14" s="2809"/>
      <c r="J14" s="2809"/>
      <c r="K14" s="2809"/>
      <c r="L14" s="2809"/>
      <c r="M14" s="2809"/>
      <c r="N14" s="2805"/>
      <c r="O14" s="2810"/>
      <c r="P14" s="2805"/>
      <c r="Q14" s="2810"/>
      <c r="R14" s="2805"/>
      <c r="S14" s="1521"/>
      <c r="T14" s="1651"/>
    </row>
    <row r="15" spans="1:24" x14ac:dyDescent="0.15">
      <c r="A15" s="1416"/>
      <c r="B15" s="2806" t="s">
        <v>220</v>
      </c>
      <c r="C15" s="2808" t="s">
        <v>2830</v>
      </c>
      <c r="D15" s="2809"/>
      <c r="E15" s="2809"/>
      <c r="F15" s="2809"/>
      <c r="G15" s="2809"/>
      <c r="H15" s="2809"/>
      <c r="I15" s="2809"/>
      <c r="J15" s="2809"/>
      <c r="K15" s="2809"/>
      <c r="L15" s="2809"/>
      <c r="M15" s="2809"/>
      <c r="N15" s="2805"/>
      <c r="O15" s="2810" t="s">
        <v>2826</v>
      </c>
      <c r="P15" s="2805" t="s">
        <v>81</v>
      </c>
      <c r="Q15" s="2810" t="s">
        <v>2826</v>
      </c>
      <c r="R15" s="2805" t="s">
        <v>83</v>
      </c>
      <c r="S15" s="1520"/>
    </row>
    <row r="16" spans="1:24" x14ac:dyDescent="0.15">
      <c r="A16" s="1416"/>
      <c r="B16" s="2807"/>
      <c r="C16" s="2808"/>
      <c r="D16" s="2809"/>
      <c r="E16" s="2809"/>
      <c r="F16" s="2809"/>
      <c r="G16" s="2809"/>
      <c r="H16" s="2809"/>
      <c r="I16" s="2809"/>
      <c r="J16" s="2809"/>
      <c r="K16" s="2809"/>
      <c r="L16" s="2809"/>
      <c r="M16" s="2809"/>
      <c r="N16" s="2805"/>
      <c r="O16" s="2810"/>
      <c r="P16" s="2805"/>
      <c r="Q16" s="2810"/>
      <c r="R16" s="2805"/>
      <c r="S16" s="1521"/>
      <c r="T16" s="1651"/>
      <c r="U16" s="1651"/>
    </row>
    <row r="17" spans="1:21" x14ac:dyDescent="0.15">
      <c r="A17" s="1416"/>
      <c r="B17" s="2806" t="s">
        <v>223</v>
      </c>
      <c r="C17" s="2808" t="s">
        <v>2831</v>
      </c>
      <c r="D17" s="2809"/>
      <c r="E17" s="2809"/>
      <c r="F17" s="2809"/>
      <c r="G17" s="2809"/>
      <c r="H17" s="2809"/>
      <c r="I17" s="2809"/>
      <c r="J17" s="2809"/>
      <c r="K17" s="2809"/>
      <c r="L17" s="2809"/>
      <c r="M17" s="2809"/>
      <c r="N17" s="2805"/>
      <c r="O17" s="2810" t="s">
        <v>2826</v>
      </c>
      <c r="P17" s="2805" t="s">
        <v>81</v>
      </c>
      <c r="Q17" s="2810" t="s">
        <v>2826</v>
      </c>
      <c r="R17" s="2805" t="s">
        <v>83</v>
      </c>
      <c r="S17" s="1520"/>
      <c r="T17" s="1651"/>
      <c r="U17" s="1651"/>
    </row>
    <row r="18" spans="1:21" x14ac:dyDescent="0.15">
      <c r="A18" s="1416"/>
      <c r="B18" s="2807"/>
      <c r="C18" s="2808"/>
      <c r="D18" s="2809"/>
      <c r="E18" s="2809"/>
      <c r="F18" s="2809"/>
      <c r="G18" s="2809"/>
      <c r="H18" s="2809"/>
      <c r="I18" s="2809"/>
      <c r="J18" s="2809"/>
      <c r="K18" s="2809"/>
      <c r="L18" s="2809"/>
      <c r="M18" s="2809"/>
      <c r="N18" s="2805"/>
      <c r="O18" s="2810"/>
      <c r="P18" s="2805"/>
      <c r="Q18" s="2810"/>
      <c r="R18" s="2805"/>
      <c r="S18" s="1521"/>
      <c r="T18" s="1651"/>
      <c r="U18" s="1651"/>
    </row>
    <row r="19" spans="1:21" x14ac:dyDescent="0.15">
      <c r="A19" s="1416"/>
      <c r="B19" s="2806" t="s">
        <v>225</v>
      </c>
      <c r="C19" s="2808" t="s">
        <v>2832</v>
      </c>
      <c r="D19" s="2809"/>
      <c r="E19" s="2809"/>
      <c r="F19" s="2809"/>
      <c r="G19" s="2809"/>
      <c r="H19" s="2809"/>
      <c r="I19" s="2809"/>
      <c r="J19" s="2809"/>
      <c r="K19" s="2809"/>
      <c r="L19" s="2809"/>
      <c r="M19" s="2809"/>
      <c r="N19" s="2805"/>
      <c r="O19" s="2810" t="s">
        <v>2826</v>
      </c>
      <c r="P19" s="2805" t="s">
        <v>81</v>
      </c>
      <c r="Q19" s="2810" t="s">
        <v>2826</v>
      </c>
      <c r="R19" s="2805" t="s">
        <v>83</v>
      </c>
      <c r="S19" s="1520"/>
    </row>
    <row r="20" spans="1:21" x14ac:dyDescent="0.15">
      <c r="A20" s="1416"/>
      <c r="B20" s="2807"/>
      <c r="C20" s="2808"/>
      <c r="D20" s="2809"/>
      <c r="E20" s="2809"/>
      <c r="F20" s="2809"/>
      <c r="G20" s="2809"/>
      <c r="H20" s="2809"/>
      <c r="I20" s="2809"/>
      <c r="J20" s="2809"/>
      <c r="K20" s="2809"/>
      <c r="L20" s="2809"/>
      <c r="M20" s="2809"/>
      <c r="N20" s="2805"/>
      <c r="O20" s="2810"/>
      <c r="P20" s="2805"/>
      <c r="Q20" s="2810"/>
      <c r="R20" s="2805"/>
      <c r="S20" s="1521"/>
    </row>
    <row r="21" spans="1:21" x14ac:dyDescent="0.15">
      <c r="A21" s="1416"/>
      <c r="B21" s="2806" t="s">
        <v>225</v>
      </c>
      <c r="C21" s="2808" t="s">
        <v>2833</v>
      </c>
      <c r="D21" s="2809"/>
      <c r="E21" s="2809"/>
      <c r="F21" s="2809"/>
      <c r="G21" s="2809"/>
      <c r="H21" s="2809"/>
      <c r="I21" s="2809"/>
      <c r="J21" s="2809"/>
      <c r="K21" s="2809"/>
      <c r="L21" s="2809"/>
      <c r="M21" s="2809"/>
      <c r="N21" s="2805"/>
      <c r="O21" s="2810" t="s">
        <v>2826</v>
      </c>
      <c r="P21" s="2805" t="s">
        <v>81</v>
      </c>
      <c r="Q21" s="2810" t="s">
        <v>2826</v>
      </c>
      <c r="R21" s="2805" t="s">
        <v>83</v>
      </c>
      <c r="S21" s="1520"/>
    </row>
    <row r="22" spans="1:21" x14ac:dyDescent="0.15">
      <c r="A22" s="1416"/>
      <c r="B22" s="2807"/>
      <c r="C22" s="2808"/>
      <c r="D22" s="2809"/>
      <c r="E22" s="2809"/>
      <c r="F22" s="2809"/>
      <c r="G22" s="2809"/>
      <c r="H22" s="2809"/>
      <c r="I22" s="2809"/>
      <c r="J22" s="2809"/>
      <c r="K22" s="2809"/>
      <c r="L22" s="2809"/>
      <c r="M22" s="2809"/>
      <c r="N22" s="2805"/>
      <c r="O22" s="2810"/>
      <c r="P22" s="2805"/>
      <c r="Q22" s="2810"/>
      <c r="R22" s="2805"/>
      <c r="S22" s="1521"/>
    </row>
    <row r="23" spans="1:21" ht="11.75" customHeight="1" x14ac:dyDescent="0.15">
      <c r="A23" s="1416"/>
      <c r="B23" s="2806" t="s">
        <v>228</v>
      </c>
      <c r="C23" s="2808" t="s">
        <v>2834</v>
      </c>
      <c r="D23" s="2809"/>
      <c r="E23" s="2809"/>
      <c r="F23" s="2809"/>
      <c r="G23" s="2809"/>
      <c r="H23" s="2809"/>
      <c r="I23" s="2809"/>
      <c r="J23" s="2809"/>
      <c r="K23" s="2809"/>
      <c r="L23" s="2809"/>
      <c r="M23" s="2809"/>
      <c r="N23" s="2805"/>
      <c r="O23" s="2810" t="s">
        <v>2826</v>
      </c>
      <c r="P23" s="2805" t="s">
        <v>81</v>
      </c>
      <c r="Q23" s="2810" t="s">
        <v>2826</v>
      </c>
      <c r="R23" s="2805" t="s">
        <v>83</v>
      </c>
      <c r="S23" s="1520"/>
    </row>
    <row r="24" spans="1:21" ht="11.75" customHeight="1" x14ac:dyDescent="0.15">
      <c r="A24" s="1416"/>
      <c r="B24" s="2807"/>
      <c r="C24" s="2808"/>
      <c r="D24" s="2809"/>
      <c r="E24" s="2809"/>
      <c r="F24" s="2809"/>
      <c r="G24" s="2809"/>
      <c r="H24" s="2809"/>
      <c r="I24" s="2809"/>
      <c r="J24" s="2809"/>
      <c r="K24" s="2809"/>
      <c r="L24" s="2809"/>
      <c r="M24" s="2809"/>
      <c r="N24" s="2805"/>
      <c r="O24" s="2810"/>
      <c r="P24" s="2805"/>
      <c r="Q24" s="2810"/>
      <c r="R24" s="2805"/>
      <c r="S24" s="1521"/>
    </row>
    <row r="25" spans="1:21" ht="11.75" customHeight="1" x14ac:dyDescent="0.15">
      <c r="A25" s="1416"/>
      <c r="B25" s="2806" t="s">
        <v>231</v>
      </c>
      <c r="C25" s="2808" t="s">
        <v>2835</v>
      </c>
      <c r="D25" s="2809"/>
      <c r="E25" s="2809"/>
      <c r="F25" s="2809"/>
      <c r="G25" s="2809"/>
      <c r="H25" s="2809"/>
      <c r="I25" s="2809"/>
      <c r="J25" s="2809"/>
      <c r="K25" s="2809"/>
      <c r="L25" s="2809"/>
      <c r="M25" s="2809"/>
      <c r="N25" s="2805"/>
      <c r="O25" s="2810" t="s">
        <v>2826</v>
      </c>
      <c r="P25" s="2805" t="s">
        <v>81</v>
      </c>
      <c r="Q25" s="2810" t="s">
        <v>2826</v>
      </c>
      <c r="R25" s="2805" t="s">
        <v>83</v>
      </c>
      <c r="S25" s="1520"/>
    </row>
    <row r="26" spans="1:21" ht="11.75" customHeight="1" x14ac:dyDescent="0.15">
      <c r="A26" s="1416"/>
      <c r="B26" s="2807"/>
      <c r="C26" s="2808"/>
      <c r="D26" s="2809"/>
      <c r="E26" s="2809"/>
      <c r="F26" s="2809"/>
      <c r="G26" s="2809"/>
      <c r="H26" s="2809"/>
      <c r="I26" s="2809"/>
      <c r="J26" s="2809"/>
      <c r="K26" s="2809"/>
      <c r="L26" s="2809"/>
      <c r="M26" s="2809"/>
      <c r="N26" s="2805"/>
      <c r="O26" s="2810"/>
      <c r="P26" s="2805"/>
      <c r="Q26" s="2810"/>
      <c r="R26" s="2805"/>
      <c r="S26" s="1521"/>
    </row>
    <row r="27" spans="1:21" ht="11.75" customHeight="1" x14ac:dyDescent="0.15">
      <c r="A27" s="1416"/>
      <c r="B27" s="2806" t="s">
        <v>234</v>
      </c>
      <c r="C27" s="2808" t="s">
        <v>1451</v>
      </c>
      <c r="D27" s="2809"/>
      <c r="E27" s="2809"/>
      <c r="F27" s="2809"/>
      <c r="G27" s="2809"/>
      <c r="H27" s="2809"/>
      <c r="I27" s="2809"/>
      <c r="J27" s="2809"/>
      <c r="K27" s="2809"/>
      <c r="L27" s="2809"/>
      <c r="M27" s="2809"/>
      <c r="N27" s="2805"/>
      <c r="O27" s="2810" t="s">
        <v>2826</v>
      </c>
      <c r="P27" s="2805" t="s">
        <v>81</v>
      </c>
      <c r="Q27" s="2810" t="s">
        <v>2826</v>
      </c>
      <c r="R27" s="2805" t="s">
        <v>83</v>
      </c>
      <c r="S27" s="1520"/>
    </row>
    <row r="28" spans="1:21" ht="11.75" customHeight="1" x14ac:dyDescent="0.15">
      <c r="A28" s="1416"/>
      <c r="B28" s="2807"/>
      <c r="C28" s="2808"/>
      <c r="D28" s="2809"/>
      <c r="E28" s="2809"/>
      <c r="F28" s="2809"/>
      <c r="G28" s="2809"/>
      <c r="H28" s="2809"/>
      <c r="I28" s="2809"/>
      <c r="J28" s="2809"/>
      <c r="K28" s="2809"/>
      <c r="L28" s="2809"/>
      <c r="M28" s="2809"/>
      <c r="N28" s="2805"/>
      <c r="O28" s="2810"/>
      <c r="P28" s="2805"/>
      <c r="Q28" s="2810"/>
      <c r="R28" s="2805"/>
      <c r="S28" s="1521"/>
      <c r="T28" s="1652"/>
      <c r="U28" s="1652"/>
    </row>
    <row r="29" spans="1:21" ht="11.75" customHeight="1" x14ac:dyDescent="0.15">
      <c r="A29" s="1416"/>
      <c r="S29" s="1652"/>
      <c r="T29" s="1652"/>
      <c r="U29" s="1652"/>
    </row>
    <row r="30" spans="1:21" x14ac:dyDescent="0.15">
      <c r="A30" s="1416"/>
      <c r="B30" s="1650"/>
      <c r="S30" s="1652"/>
      <c r="T30" s="1652"/>
      <c r="U30" s="1652"/>
    </row>
    <row r="31" spans="1:21" ht="13" x14ac:dyDescent="0.15">
      <c r="A31" s="1649">
        <f>+A3+0.01</f>
        <v>18.020000000000003</v>
      </c>
      <c r="B31" s="1653" t="s">
        <v>2836</v>
      </c>
      <c r="S31" s="1652"/>
      <c r="T31" s="1652"/>
      <c r="U31" s="1652"/>
    </row>
    <row r="32" spans="1:21" ht="13" x14ac:dyDescent="0.15">
      <c r="A32" s="1649"/>
      <c r="B32" s="1650" t="s">
        <v>2837</v>
      </c>
      <c r="O32" s="2804" t="s">
        <v>255</v>
      </c>
      <c r="P32" s="2804"/>
      <c r="Q32" s="2804" t="s">
        <v>257</v>
      </c>
      <c r="R32" s="2804"/>
      <c r="S32" s="2804" t="s">
        <v>525</v>
      </c>
      <c r="T32" s="2804"/>
    </row>
    <row r="33" spans="1:20" ht="13" x14ac:dyDescent="0.15">
      <c r="A33" s="1649"/>
      <c r="B33" s="1654" t="s">
        <v>2838</v>
      </c>
      <c r="O33" s="2804" t="s">
        <v>2839</v>
      </c>
      <c r="P33" s="2804"/>
      <c r="Q33" s="2804" t="s">
        <v>2840</v>
      </c>
      <c r="R33" s="2804"/>
      <c r="S33" s="2804" t="s">
        <v>2841</v>
      </c>
      <c r="T33" s="2804"/>
    </row>
    <row r="34" spans="1:20" ht="14.5" customHeight="1" x14ac:dyDescent="0.15">
      <c r="A34" s="1649"/>
      <c r="B34" s="1413" t="s">
        <v>208</v>
      </c>
      <c r="C34" s="1655" t="s">
        <v>2842</v>
      </c>
      <c r="D34" s="1656"/>
      <c r="E34" s="1656"/>
      <c r="F34" s="1656"/>
      <c r="G34" s="1656"/>
      <c r="H34" s="1656"/>
      <c r="I34" s="1656"/>
      <c r="J34" s="1656"/>
      <c r="K34" s="1656"/>
      <c r="L34" s="1656"/>
      <c r="M34" s="1656"/>
      <c r="N34" s="1656"/>
      <c r="O34" s="1414"/>
      <c r="P34" s="1415"/>
      <c r="Q34" s="1414"/>
      <c r="R34" s="1415"/>
      <c r="S34" s="1414"/>
      <c r="T34" s="1415"/>
    </row>
    <row r="35" spans="1:20" ht="26" customHeight="1" x14ac:dyDescent="0.15">
      <c r="A35" s="1657"/>
      <c r="B35" s="1413" t="s">
        <v>211</v>
      </c>
      <c r="C35" s="2798" t="s">
        <v>2843</v>
      </c>
      <c r="D35" s="2799"/>
      <c r="E35" s="2799"/>
      <c r="F35" s="2799"/>
      <c r="G35" s="2799"/>
      <c r="H35" s="2799"/>
      <c r="I35" s="2799"/>
      <c r="J35" s="2799"/>
      <c r="K35" s="2799"/>
      <c r="L35" s="2799"/>
      <c r="M35" s="2799"/>
      <c r="N35" s="2800"/>
      <c r="O35" s="1414"/>
      <c r="P35" s="1415"/>
      <c r="Q35" s="1414"/>
      <c r="R35" s="1415"/>
      <c r="S35" s="1414"/>
      <c r="T35" s="1415"/>
    </row>
    <row r="36" spans="1:20" ht="13" x14ac:dyDescent="0.15">
      <c r="A36" s="1657"/>
      <c r="B36" s="1413" t="s">
        <v>214</v>
      </c>
      <c r="C36" s="1655" t="s">
        <v>2844</v>
      </c>
      <c r="D36" s="1656"/>
      <c r="E36" s="1656"/>
      <c r="F36" s="1656"/>
      <c r="G36" s="1656"/>
      <c r="H36" s="1656"/>
      <c r="I36" s="1656"/>
      <c r="J36" s="1656"/>
      <c r="K36" s="1656"/>
      <c r="L36" s="1656"/>
      <c r="M36" s="1656"/>
      <c r="N36" s="1656"/>
      <c r="O36" s="1414"/>
      <c r="P36" s="1415"/>
      <c r="Q36" s="1414"/>
      <c r="R36" s="1415"/>
      <c r="S36" s="1414"/>
      <c r="T36" s="1415"/>
    </row>
    <row r="37" spans="1:20" ht="13" x14ac:dyDescent="0.15">
      <c r="A37" s="1649"/>
      <c r="B37" s="1413" t="s">
        <v>217</v>
      </c>
      <c r="C37" s="1655" t="s">
        <v>2845</v>
      </c>
      <c r="D37" s="1656"/>
      <c r="E37" s="1656"/>
      <c r="F37" s="1656"/>
      <c r="G37" s="1656"/>
      <c r="H37" s="1656"/>
      <c r="I37" s="1656"/>
      <c r="J37" s="1656"/>
      <c r="K37" s="1656"/>
      <c r="L37" s="1656"/>
      <c r="M37" s="1656"/>
      <c r="N37" s="1656"/>
      <c r="O37" s="1414"/>
      <c r="P37" s="1415"/>
      <c r="Q37" s="1414"/>
      <c r="R37" s="1415"/>
      <c r="S37" s="1414"/>
      <c r="T37" s="1415"/>
    </row>
    <row r="38" spans="1:20" ht="27" customHeight="1" x14ac:dyDescent="0.15">
      <c r="A38" s="1649"/>
      <c r="B38" s="1413" t="s">
        <v>220</v>
      </c>
      <c r="C38" s="2801" t="s">
        <v>2846</v>
      </c>
      <c r="D38" s="2802"/>
      <c r="E38" s="2802"/>
      <c r="F38" s="2802"/>
      <c r="G38" s="2802"/>
      <c r="H38" s="2802"/>
      <c r="I38" s="2802"/>
      <c r="J38" s="2802"/>
      <c r="K38" s="2802"/>
      <c r="L38" s="2802"/>
      <c r="M38" s="2802"/>
      <c r="N38" s="2803"/>
      <c r="O38" s="1414"/>
      <c r="P38" s="1415"/>
      <c r="Q38" s="1414"/>
      <c r="R38" s="1415"/>
      <c r="S38" s="1414"/>
      <c r="T38" s="1415"/>
    </row>
    <row r="39" spans="1:20" ht="26" customHeight="1" x14ac:dyDescent="0.15">
      <c r="A39" s="1412"/>
      <c r="B39" s="1413" t="s">
        <v>223</v>
      </c>
      <c r="C39" s="2801" t="s">
        <v>2847</v>
      </c>
      <c r="D39" s="2802"/>
      <c r="E39" s="2802"/>
      <c r="F39" s="2802"/>
      <c r="G39" s="2802"/>
      <c r="H39" s="2802"/>
      <c r="I39" s="2802"/>
      <c r="J39" s="2802"/>
      <c r="K39" s="2802"/>
      <c r="L39" s="2802"/>
      <c r="M39" s="2802"/>
      <c r="N39" s="2803"/>
      <c r="O39" s="1414"/>
      <c r="P39" s="1415"/>
      <c r="Q39" s="1414"/>
      <c r="R39" s="1415"/>
      <c r="S39" s="1414"/>
      <c r="T39" s="1415"/>
    </row>
    <row r="40" spans="1:20" ht="13" x14ac:dyDescent="0.15">
      <c r="A40" s="1412"/>
      <c r="B40" s="1413" t="s">
        <v>225</v>
      </c>
      <c r="C40" s="1655" t="s">
        <v>2848</v>
      </c>
      <c r="D40" s="1656"/>
      <c r="E40" s="1656"/>
      <c r="F40" s="1656"/>
      <c r="G40" s="1656"/>
      <c r="H40" s="1656"/>
      <c r="I40" s="1656"/>
      <c r="J40" s="1656"/>
      <c r="K40" s="1656"/>
      <c r="L40" s="1656"/>
      <c r="M40" s="1656"/>
      <c r="N40" s="1656"/>
      <c r="O40" s="1414"/>
      <c r="P40" s="1415"/>
      <c r="Q40" s="1414"/>
      <c r="R40" s="1415"/>
      <c r="S40" s="1414"/>
      <c r="T40" s="1415"/>
    </row>
    <row r="41" spans="1:20" ht="13" x14ac:dyDescent="0.15">
      <c r="A41" s="1412"/>
      <c r="B41" s="1413" t="s">
        <v>228</v>
      </c>
      <c r="C41" s="1655" t="s">
        <v>2849</v>
      </c>
      <c r="D41" s="1656"/>
      <c r="E41" s="1656"/>
      <c r="F41" s="1656"/>
      <c r="G41" s="1656"/>
      <c r="H41" s="1656"/>
      <c r="I41" s="1656"/>
      <c r="J41" s="1656"/>
      <c r="K41" s="1656"/>
      <c r="L41" s="1656"/>
      <c r="M41" s="1656"/>
      <c r="N41" s="1656"/>
      <c r="O41" s="1414"/>
      <c r="P41" s="1415"/>
      <c r="Q41" s="1414"/>
      <c r="R41" s="1415"/>
      <c r="S41" s="1414"/>
      <c r="T41" s="1415"/>
    </row>
    <row r="42" spans="1:20" ht="13" x14ac:dyDescent="0.15">
      <c r="A42" s="1412"/>
      <c r="B42" s="1413" t="s">
        <v>231</v>
      </c>
      <c r="C42" s="1655" t="s">
        <v>2850</v>
      </c>
      <c r="D42" s="1656"/>
      <c r="E42" s="1656"/>
      <c r="F42" s="1656"/>
      <c r="G42" s="1656"/>
      <c r="H42" s="1656"/>
      <c r="I42" s="1656"/>
      <c r="J42" s="1656"/>
      <c r="K42" s="1656"/>
      <c r="L42" s="1656"/>
      <c r="M42" s="1656"/>
      <c r="N42" s="1656"/>
      <c r="O42" s="1414"/>
      <c r="P42" s="1415"/>
      <c r="Q42" s="1414"/>
      <c r="R42" s="1415"/>
      <c r="S42" s="1414"/>
      <c r="T42" s="1415"/>
    </row>
    <row r="43" spans="1:20" ht="28" customHeight="1" x14ac:dyDescent="0.15">
      <c r="A43" s="1412"/>
      <c r="B43" s="1413" t="s">
        <v>234</v>
      </c>
      <c r="C43" s="2801" t="s">
        <v>2851</v>
      </c>
      <c r="D43" s="2802"/>
      <c r="E43" s="2802"/>
      <c r="F43" s="2802"/>
      <c r="G43" s="2802"/>
      <c r="H43" s="2802"/>
      <c r="I43" s="2802"/>
      <c r="J43" s="2802"/>
      <c r="K43" s="2802"/>
      <c r="L43" s="2802"/>
      <c r="M43" s="2802"/>
      <c r="N43" s="2803"/>
      <c r="O43" s="1414"/>
      <c r="P43" s="1415"/>
      <c r="Q43" s="1414"/>
      <c r="R43" s="1415"/>
      <c r="S43" s="1414"/>
      <c r="T43" s="1415"/>
    </row>
    <row r="44" spans="1:20" ht="13" x14ac:dyDescent="0.15">
      <c r="A44" s="1412"/>
      <c r="B44" s="1413" t="s">
        <v>238</v>
      </c>
      <c r="C44" s="1655" t="s">
        <v>2852</v>
      </c>
      <c r="D44" s="1656"/>
      <c r="E44" s="1656"/>
      <c r="F44" s="1656"/>
      <c r="G44" s="1656"/>
      <c r="H44" s="1656"/>
      <c r="I44" s="1656"/>
      <c r="J44" s="1656"/>
      <c r="K44" s="1656"/>
      <c r="L44" s="1656"/>
      <c r="M44" s="1656"/>
      <c r="N44" s="1656"/>
      <c r="O44" s="1414"/>
      <c r="P44" s="1415"/>
      <c r="Q44" s="1414"/>
      <c r="R44" s="1415"/>
      <c r="S44" s="1414"/>
      <c r="T44" s="1415"/>
    </row>
    <row r="45" spans="1:20" x14ac:dyDescent="0.15">
      <c r="A45" s="1416"/>
      <c r="B45" s="1413" t="s">
        <v>241</v>
      </c>
      <c r="C45" s="1655" t="s">
        <v>2853</v>
      </c>
      <c r="D45" s="1656"/>
      <c r="E45" s="1656"/>
      <c r="F45" s="1656"/>
      <c r="G45" s="1656"/>
      <c r="H45" s="1656"/>
      <c r="I45" s="1656"/>
      <c r="J45" s="1656"/>
      <c r="K45" s="1656"/>
      <c r="L45" s="1656"/>
      <c r="M45" s="1656"/>
      <c r="N45" s="1656"/>
      <c r="O45" s="1414"/>
      <c r="P45" s="1415"/>
      <c r="Q45" s="1414"/>
      <c r="R45" s="1415"/>
      <c r="S45" s="1414"/>
      <c r="T45" s="1415"/>
    </row>
    <row r="46" spans="1:20" x14ac:dyDescent="0.15">
      <c r="A46" s="1416"/>
      <c r="B46" s="1413" t="s">
        <v>244</v>
      </c>
      <c r="C46" s="1655" t="s">
        <v>2854</v>
      </c>
      <c r="D46" s="1656"/>
      <c r="E46" s="1656"/>
      <c r="F46" s="1656"/>
      <c r="G46" s="1656"/>
      <c r="H46" s="1656"/>
      <c r="I46" s="1656"/>
      <c r="J46" s="1656"/>
      <c r="K46" s="1656"/>
      <c r="L46" s="1656"/>
      <c r="M46" s="1656"/>
      <c r="N46" s="1656"/>
      <c r="O46" s="1414"/>
      <c r="P46" s="1415"/>
      <c r="Q46" s="1414"/>
      <c r="R46" s="1415"/>
      <c r="S46" s="1414"/>
      <c r="T46" s="1415"/>
    </row>
    <row r="47" spans="1:20" x14ac:dyDescent="0.15">
      <c r="A47" s="1416"/>
      <c r="B47" s="1413" t="s">
        <v>247</v>
      </c>
      <c r="C47" s="1655" t="s">
        <v>2855</v>
      </c>
      <c r="D47" s="1656"/>
      <c r="E47" s="1656"/>
      <c r="F47" s="1656"/>
      <c r="G47" s="1656"/>
      <c r="H47" s="1656"/>
      <c r="I47" s="1656"/>
      <c r="J47" s="1656"/>
      <c r="K47" s="1656"/>
      <c r="L47" s="1656"/>
      <c r="M47" s="1656"/>
      <c r="N47" s="1656"/>
      <c r="O47" s="1414"/>
      <c r="P47" s="1415"/>
      <c r="Q47" s="1414"/>
      <c r="R47" s="1415"/>
      <c r="S47" s="1414"/>
      <c r="T47" s="1415"/>
    </row>
    <row r="48" spans="1:20" x14ac:dyDescent="0.15">
      <c r="A48" s="1416"/>
      <c r="B48" s="1413" t="s">
        <v>249</v>
      </c>
      <c r="C48" s="1655" t="s">
        <v>2856</v>
      </c>
      <c r="D48" s="1656"/>
      <c r="E48" s="1656"/>
      <c r="F48" s="1656"/>
      <c r="G48" s="1656"/>
      <c r="H48" s="1656"/>
      <c r="I48" s="1656"/>
      <c r="J48" s="1656"/>
      <c r="K48" s="1656"/>
      <c r="L48" s="1656"/>
      <c r="M48" s="1656"/>
      <c r="N48" s="1656"/>
      <c r="O48" s="1414"/>
      <c r="P48" s="1415"/>
      <c r="Q48" s="1414"/>
      <c r="R48" s="1415"/>
      <c r="S48" s="1414"/>
      <c r="T48" s="1415"/>
    </row>
    <row r="49" spans="1:20" x14ac:dyDescent="0.15">
      <c r="A49" s="1416"/>
      <c r="B49" s="1413" t="s">
        <v>251</v>
      </c>
      <c r="C49" s="1655" t="s">
        <v>2857</v>
      </c>
      <c r="D49" s="1656"/>
      <c r="E49" s="1656"/>
      <c r="F49" s="1656"/>
      <c r="G49" s="1656"/>
      <c r="H49" s="1656"/>
      <c r="I49" s="1656"/>
      <c r="J49" s="1656"/>
      <c r="K49" s="1656"/>
      <c r="L49" s="1656"/>
      <c r="M49" s="1656"/>
      <c r="N49" s="1656"/>
      <c r="O49" s="1414"/>
      <c r="P49" s="1415"/>
      <c r="Q49" s="1414"/>
      <c r="R49" s="1415"/>
      <c r="S49" s="1414"/>
      <c r="T49" s="1415"/>
    </row>
    <row r="50" spans="1:20" x14ac:dyDescent="0.15">
      <c r="A50" s="1416"/>
      <c r="B50" s="1413" t="s">
        <v>1402</v>
      </c>
      <c r="C50" s="1655" t="s">
        <v>2858</v>
      </c>
      <c r="D50" s="1656"/>
      <c r="E50" s="1656"/>
      <c r="F50" s="1656"/>
      <c r="G50" s="1656"/>
      <c r="H50" s="1656"/>
      <c r="I50" s="1656"/>
      <c r="J50" s="1656"/>
      <c r="K50" s="1656"/>
      <c r="L50" s="1656"/>
      <c r="M50" s="1656"/>
      <c r="N50" s="1656"/>
      <c r="O50" s="1414"/>
      <c r="P50" s="1415"/>
      <c r="Q50" s="1414"/>
      <c r="R50" s="1415"/>
      <c r="S50" s="1414"/>
      <c r="T50" s="1415"/>
    </row>
    <row r="51" spans="1:20" x14ac:dyDescent="0.15">
      <c r="A51" s="1416"/>
      <c r="B51" s="1530"/>
      <c r="O51" s="1530"/>
      <c r="P51" s="1530"/>
      <c r="Q51" s="1530"/>
      <c r="R51" s="1530"/>
      <c r="S51" s="1530"/>
      <c r="T51" s="1530"/>
    </row>
    <row r="52" spans="1:20" ht="16" customHeight="1" x14ac:dyDescent="0.2">
      <c r="A52" s="1527">
        <f>A31+0.01</f>
        <v>18.030000000000005</v>
      </c>
      <c r="B52" s="2797" t="s">
        <v>2859</v>
      </c>
      <c r="C52" s="2797"/>
      <c r="D52" s="2797"/>
      <c r="E52" s="2797"/>
      <c r="F52" s="2797"/>
      <c r="G52" s="2797"/>
      <c r="H52" s="2797"/>
      <c r="I52" s="2797"/>
      <c r="J52" s="2797"/>
      <c r="K52" s="2797"/>
      <c r="L52" s="2797"/>
      <c r="M52" s="2797"/>
      <c r="N52" s="2797"/>
      <c r="O52" s="1528">
        <v>1</v>
      </c>
      <c r="P52" s="1416" t="s">
        <v>2860</v>
      </c>
      <c r="Q52" s="1529"/>
      <c r="R52" s="1530"/>
      <c r="S52" s="1530"/>
      <c r="T52" s="1530"/>
    </row>
    <row r="53" spans="1:20" ht="16" customHeight="1" x14ac:dyDescent="0.2">
      <c r="A53" s="1416"/>
      <c r="B53" s="2797"/>
      <c r="C53" s="2797"/>
      <c r="D53" s="2797"/>
      <c r="E53" s="2797"/>
      <c r="F53" s="2797"/>
      <c r="G53" s="2797"/>
      <c r="H53" s="2797"/>
      <c r="I53" s="2797"/>
      <c r="J53" s="2797"/>
      <c r="K53" s="2797"/>
      <c r="L53" s="2797"/>
      <c r="M53" s="2797"/>
      <c r="N53" s="2797"/>
      <c r="O53" s="1528">
        <v>2</v>
      </c>
      <c r="P53" s="1416" t="s">
        <v>2861</v>
      </c>
      <c r="Q53" s="1529"/>
      <c r="R53" s="1530"/>
      <c r="S53" s="1530"/>
      <c r="T53" s="1530"/>
    </row>
    <row r="54" spans="1:20" ht="16" customHeight="1" x14ac:dyDescent="0.2">
      <c r="A54" s="1416"/>
      <c r="B54" s="2797"/>
      <c r="C54" s="2797"/>
      <c r="D54" s="2797"/>
      <c r="E54" s="2797"/>
      <c r="F54" s="2797"/>
      <c r="G54" s="2797"/>
      <c r="H54" s="2797"/>
      <c r="I54" s="2797"/>
      <c r="J54" s="2797"/>
      <c r="K54" s="2797"/>
      <c r="L54" s="2797"/>
      <c r="M54" s="2797"/>
      <c r="N54" s="2797"/>
      <c r="O54" s="1528">
        <v>3</v>
      </c>
      <c r="P54" s="1530" t="s">
        <v>105</v>
      </c>
      <c r="Q54" s="1531"/>
      <c r="R54" s="1530"/>
      <c r="S54" s="1530"/>
      <c r="T54" s="1530"/>
    </row>
    <row r="55" spans="1:20" ht="16" x14ac:dyDescent="0.2">
      <c r="A55" s="1416"/>
      <c r="B55"/>
      <c r="C55" s="1528"/>
      <c r="D55" s="1528"/>
      <c r="O55" s="1530"/>
      <c r="P55" s="1530"/>
      <c r="Q55" s="1530"/>
      <c r="R55" s="1530"/>
      <c r="S55" s="1530"/>
      <c r="T55" s="1530"/>
    </row>
    <row r="56" spans="1:20" x14ac:dyDescent="0.15">
      <c r="A56" s="1416"/>
      <c r="B56" s="1530"/>
      <c r="O56" s="1530"/>
      <c r="P56" s="1530"/>
      <c r="Q56" s="1530"/>
      <c r="R56" s="1530"/>
      <c r="S56" s="1530"/>
      <c r="T56" s="1530"/>
    </row>
    <row r="57" spans="1:20" x14ac:dyDescent="0.15">
      <c r="A57" s="1416"/>
      <c r="B57" s="1530"/>
      <c r="O57" s="1530"/>
      <c r="P57" s="1530"/>
      <c r="Q57" s="1530"/>
      <c r="R57" s="1530"/>
      <c r="S57" s="1530"/>
      <c r="T57" s="1530"/>
    </row>
    <row r="58" spans="1:20" x14ac:dyDescent="0.15">
      <c r="A58" s="1416"/>
      <c r="B58" s="1530"/>
      <c r="O58" s="1530"/>
      <c r="P58" s="1530"/>
      <c r="Q58" s="1530"/>
      <c r="R58" s="1530"/>
      <c r="S58" s="1530"/>
      <c r="T58" s="1530"/>
    </row>
    <row r="59" spans="1:20" x14ac:dyDescent="0.15">
      <c r="A59" s="1416"/>
      <c r="B59" s="1530"/>
      <c r="O59" s="1530"/>
      <c r="P59" s="1530"/>
      <c r="Q59" s="1530"/>
      <c r="R59" s="1530"/>
      <c r="S59" s="1530"/>
      <c r="T59" s="1530"/>
    </row>
    <row r="60" spans="1:20" x14ac:dyDescent="0.15">
      <c r="A60" s="1416"/>
      <c r="B60" s="1530"/>
      <c r="O60" s="1530"/>
      <c r="P60" s="1530"/>
      <c r="Q60" s="1530"/>
      <c r="R60" s="1530"/>
      <c r="S60" s="1530"/>
      <c r="T60" s="1530"/>
    </row>
    <row r="61" spans="1:20" x14ac:dyDescent="0.15">
      <c r="A61" s="1416"/>
      <c r="B61" s="1530"/>
      <c r="O61" s="1530"/>
      <c r="P61" s="1530"/>
      <c r="Q61" s="1530"/>
      <c r="R61" s="1530"/>
      <c r="S61" s="1530"/>
      <c r="T61" s="1530"/>
    </row>
    <row r="62" spans="1:20" x14ac:dyDescent="0.15">
      <c r="A62" s="1416"/>
      <c r="B62" s="1530"/>
      <c r="O62" s="1530"/>
      <c r="P62" s="1530"/>
      <c r="Q62" s="1530"/>
      <c r="R62" s="1530"/>
      <c r="S62" s="1530"/>
      <c r="T62" s="1530"/>
    </row>
    <row r="63" spans="1:20" x14ac:dyDescent="0.15">
      <c r="A63" s="1416"/>
      <c r="B63" s="1530"/>
      <c r="O63" s="1530"/>
      <c r="P63" s="1530"/>
      <c r="Q63" s="1530"/>
      <c r="R63" s="1530"/>
      <c r="S63" s="1530"/>
      <c r="T63" s="1530"/>
    </row>
    <row r="64" spans="1:20" x14ac:dyDescent="0.15">
      <c r="A64" s="1416"/>
    </row>
    <row r="65" spans="1:1" ht="13" x14ac:dyDescent="0.15">
      <c r="A65" s="1412"/>
    </row>
    <row r="66" spans="1:1" ht="13" x14ac:dyDescent="0.15">
      <c r="A66" s="1412"/>
    </row>
    <row r="67" spans="1:1" ht="13" x14ac:dyDescent="0.15">
      <c r="A67" s="1412"/>
    </row>
    <row r="68" spans="1:1" ht="13" x14ac:dyDescent="0.15">
      <c r="A68" s="1412"/>
    </row>
    <row r="69" spans="1:1" ht="13" x14ac:dyDescent="0.15">
      <c r="A69" s="1412"/>
    </row>
    <row r="70" spans="1:1" ht="13" x14ac:dyDescent="0.15">
      <c r="A70" s="1412"/>
    </row>
    <row r="71" spans="1:1" ht="13" x14ac:dyDescent="0.15">
      <c r="A71" s="1412"/>
    </row>
    <row r="72" spans="1:1" ht="13" x14ac:dyDescent="0.15">
      <c r="A72" s="1412"/>
    </row>
    <row r="73" spans="1:1" ht="13" x14ac:dyDescent="0.15">
      <c r="A73" s="1412"/>
    </row>
    <row r="74" spans="1:1" ht="13" x14ac:dyDescent="0.15">
      <c r="A74" s="1412"/>
    </row>
    <row r="75" spans="1:1" ht="13" x14ac:dyDescent="0.15">
      <c r="A75" s="1412"/>
    </row>
    <row r="76" spans="1:1" ht="13" x14ac:dyDescent="0.15">
      <c r="A76" s="1412"/>
    </row>
    <row r="77" spans="1:1" ht="13" x14ac:dyDescent="0.15">
      <c r="A77" s="1412"/>
    </row>
    <row r="78" spans="1:1" ht="13" x14ac:dyDescent="0.15">
      <c r="A78" s="1412"/>
    </row>
    <row r="79" spans="1:1" ht="13" x14ac:dyDescent="0.15">
      <c r="A79" s="1412"/>
    </row>
    <row r="80" spans="1:1" ht="13" x14ac:dyDescent="0.15">
      <c r="A80" s="1412"/>
    </row>
    <row r="81" spans="1:1" ht="13" x14ac:dyDescent="0.15">
      <c r="A81" s="1412"/>
    </row>
    <row r="82" spans="1:1" ht="13" x14ac:dyDescent="0.15">
      <c r="A82" s="1412"/>
    </row>
    <row r="83" spans="1:1" ht="13" x14ac:dyDescent="0.15">
      <c r="A83" s="1412"/>
    </row>
    <row r="84" spans="1:1" ht="13" x14ac:dyDescent="0.15">
      <c r="A84" s="1412"/>
    </row>
    <row r="85" spans="1:1" ht="13" x14ac:dyDescent="0.15">
      <c r="A85" s="1412"/>
    </row>
    <row r="86" spans="1:1" ht="13" x14ac:dyDescent="0.15">
      <c r="A86" s="1412"/>
    </row>
    <row r="87" spans="1:1" ht="13" x14ac:dyDescent="0.15">
      <c r="A87" s="1412"/>
    </row>
    <row r="88" spans="1:1" ht="13" x14ac:dyDescent="0.15">
      <c r="A88" s="1412"/>
    </row>
    <row r="89" spans="1:1" ht="13" x14ac:dyDescent="0.15">
      <c r="A89" s="1412"/>
    </row>
    <row r="90" spans="1:1" ht="13" x14ac:dyDescent="0.15">
      <c r="A90" s="1412"/>
    </row>
    <row r="91" spans="1:1" ht="13" x14ac:dyDescent="0.15">
      <c r="A91" s="1412"/>
    </row>
    <row r="92" spans="1:1" ht="13" x14ac:dyDescent="0.15">
      <c r="A92" s="1412"/>
    </row>
    <row r="93" spans="1:1" ht="13" x14ac:dyDescent="0.15">
      <c r="A93" s="1412"/>
    </row>
    <row r="94" spans="1:1" ht="13" x14ac:dyDescent="0.15">
      <c r="A94" s="1412"/>
    </row>
    <row r="95" spans="1:1" ht="13" x14ac:dyDescent="0.15">
      <c r="A95" s="1412"/>
    </row>
    <row r="96" spans="1:1" ht="13" x14ac:dyDescent="0.15">
      <c r="A96" s="1412"/>
    </row>
    <row r="97" spans="1:1" ht="13" x14ac:dyDescent="0.15">
      <c r="A97" s="1412"/>
    </row>
    <row r="98" spans="1:1" ht="13" x14ac:dyDescent="0.15">
      <c r="A98" s="1412"/>
    </row>
    <row r="99" spans="1:1" ht="13" x14ac:dyDescent="0.15">
      <c r="A99" s="1412"/>
    </row>
    <row r="100" spans="1:1" ht="13" x14ac:dyDescent="0.15">
      <c r="A100" s="1412"/>
    </row>
    <row r="101" spans="1:1" ht="13" x14ac:dyDescent="0.15">
      <c r="A101" s="1412"/>
    </row>
    <row r="102" spans="1:1" ht="13" x14ac:dyDescent="0.15">
      <c r="A102" s="1412"/>
    </row>
    <row r="103" spans="1:1" ht="13" x14ac:dyDescent="0.15">
      <c r="A103" s="1412"/>
    </row>
    <row r="104" spans="1:1" ht="13" x14ac:dyDescent="0.15">
      <c r="A104" s="1412"/>
    </row>
    <row r="105" spans="1:1" ht="13" x14ac:dyDescent="0.15">
      <c r="A105" s="1412"/>
    </row>
    <row r="106" spans="1:1" ht="13" x14ac:dyDescent="0.15">
      <c r="A106" s="1412"/>
    </row>
    <row r="107" spans="1:1" ht="13" x14ac:dyDescent="0.15">
      <c r="A107" s="1412"/>
    </row>
    <row r="108" spans="1:1" ht="13" x14ac:dyDescent="0.15">
      <c r="A108" s="1412"/>
    </row>
    <row r="109" spans="1:1" ht="13" x14ac:dyDescent="0.15">
      <c r="A109" s="1412"/>
    </row>
  </sheetData>
  <mergeCells count="80">
    <mergeCell ref="R21:R22"/>
    <mergeCell ref="B21:B22"/>
    <mergeCell ref="C21:N22"/>
    <mergeCell ref="O21:O22"/>
    <mergeCell ref="P21:P22"/>
    <mergeCell ref="Q21:Q22"/>
    <mergeCell ref="R7:R8"/>
    <mergeCell ref="B7:B8"/>
    <mergeCell ref="C7:N8"/>
    <mergeCell ref="O7:O8"/>
    <mergeCell ref="P7:P8"/>
    <mergeCell ref="Q7:Q8"/>
    <mergeCell ref="R11:R12"/>
    <mergeCell ref="B9:B10"/>
    <mergeCell ref="C9:N10"/>
    <mergeCell ref="O9:O10"/>
    <mergeCell ref="P9:P10"/>
    <mergeCell ref="Q9:Q10"/>
    <mergeCell ref="R9:R10"/>
    <mergeCell ref="B11:B12"/>
    <mergeCell ref="C11:N12"/>
    <mergeCell ref="O11:O12"/>
    <mergeCell ref="P11:P12"/>
    <mergeCell ref="Q11:Q12"/>
    <mergeCell ref="R15:R16"/>
    <mergeCell ref="B13:B14"/>
    <mergeCell ref="C13:N14"/>
    <mergeCell ref="O13:O14"/>
    <mergeCell ref="P13:P14"/>
    <mergeCell ref="Q13:Q14"/>
    <mergeCell ref="R13:R14"/>
    <mergeCell ref="B15:B16"/>
    <mergeCell ref="C15:N16"/>
    <mergeCell ref="O15:O16"/>
    <mergeCell ref="P15:P16"/>
    <mergeCell ref="Q15:Q16"/>
    <mergeCell ref="R19:R20"/>
    <mergeCell ref="B17:B18"/>
    <mergeCell ref="C17:N18"/>
    <mergeCell ref="O17:O18"/>
    <mergeCell ref="P17:P18"/>
    <mergeCell ref="Q17:Q18"/>
    <mergeCell ref="R17:R18"/>
    <mergeCell ref="B19:B20"/>
    <mergeCell ref="C19:N20"/>
    <mergeCell ref="O19:O20"/>
    <mergeCell ref="P19:P20"/>
    <mergeCell ref="Q19:Q20"/>
    <mergeCell ref="R23:R24"/>
    <mergeCell ref="B25:B26"/>
    <mergeCell ref="C25:N26"/>
    <mergeCell ref="O25:O26"/>
    <mergeCell ref="P25:P26"/>
    <mergeCell ref="Q25:Q26"/>
    <mergeCell ref="B23:B24"/>
    <mergeCell ref="C23:N24"/>
    <mergeCell ref="O23:O24"/>
    <mergeCell ref="P23:P24"/>
    <mergeCell ref="Q23:Q24"/>
    <mergeCell ref="C27:N28"/>
    <mergeCell ref="O27:O28"/>
    <mergeCell ref="P27:P28"/>
    <mergeCell ref="Q27:Q28"/>
    <mergeCell ref="R25:R26"/>
    <mergeCell ref="B3:P4"/>
    <mergeCell ref="B5:N6"/>
    <mergeCell ref="S5:S6"/>
    <mergeCell ref="B52:N54"/>
    <mergeCell ref="C35:N35"/>
    <mergeCell ref="C38:N38"/>
    <mergeCell ref="C39:N39"/>
    <mergeCell ref="C43:N43"/>
    <mergeCell ref="O32:P32"/>
    <mergeCell ref="Q32:R32"/>
    <mergeCell ref="S32:T32"/>
    <mergeCell ref="O33:P33"/>
    <mergeCell ref="Q33:R33"/>
    <mergeCell ref="S33:T33"/>
    <mergeCell ref="R27:R28"/>
    <mergeCell ref="B27:B28"/>
  </mergeCells>
  <pageMargins left="0.70866141732283472" right="0.70866141732283472" top="0.74803149606299213" bottom="0.74803149606299213" header="0.31496062992125984" footer="0.31496062992125984"/>
  <pageSetup scale="93" orientation="portrait" r:id="rId1"/>
  <headerFooter>
    <oddFooter>&amp;C&amp;8&amp;F&amp;R&amp;8&amp;P</oddFooter>
  </headerFooter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FF6600"/>
  </sheetPr>
  <dimension ref="A1:B2"/>
  <sheetViews>
    <sheetView workbookViewId="0">
      <selection activeCell="A2" sqref="A2"/>
    </sheetView>
  </sheetViews>
  <sheetFormatPr baseColWidth="10" defaultColWidth="9" defaultRowHeight="16" x14ac:dyDescent="0.2"/>
  <sheetData>
    <row r="1" spans="1:2" x14ac:dyDescent="0.2">
      <c r="A1" t="s">
        <v>2862</v>
      </c>
      <c r="B1" t="s">
        <v>2863</v>
      </c>
    </row>
    <row r="2" spans="1:2" x14ac:dyDescent="0.2">
      <c r="A2">
        <v>12</v>
      </c>
    </row>
  </sheetData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3"/>
  </sheetPr>
  <dimension ref="A1"/>
  <sheetViews>
    <sheetView workbookViewId="0"/>
  </sheetViews>
  <sheetFormatPr baseColWidth="10" defaultColWidth="9" defaultRowHeight="16" x14ac:dyDescent="0.2"/>
  <cols>
    <col min="1" max="16384" width="9" style="2"/>
  </cols>
  <sheetData/>
  <pageMargins left="0.7" right="0.7" top="0.75" bottom="0.75" header="0.3" footer="0.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92D050"/>
  </sheetPr>
  <dimension ref="A1:AO126"/>
  <sheetViews>
    <sheetView showGridLines="0" zoomScale="136" zoomScaleSheetLayoutView="136" workbookViewId="0">
      <selection activeCell="F9" sqref="F9:F13"/>
    </sheetView>
  </sheetViews>
  <sheetFormatPr baseColWidth="10" defaultColWidth="6" defaultRowHeight="11" x14ac:dyDescent="0.15"/>
  <cols>
    <col min="1" max="1" width="3.1640625" style="30" customWidth="1"/>
    <col min="2" max="2" width="2.1640625" style="170" bestFit="1" customWidth="1"/>
    <col min="3" max="3" width="11" style="170" customWidth="1"/>
    <col min="4" max="4" width="2.33203125" style="170" bestFit="1" customWidth="1"/>
    <col min="5" max="5" width="6.1640625" style="170" customWidth="1"/>
    <col min="6" max="6" width="6.6640625" style="168" customWidth="1"/>
    <col min="7" max="7" width="7" style="168" customWidth="1"/>
    <col min="8" max="8" width="6.1640625" style="168" customWidth="1"/>
    <col min="9" max="9" width="8.5" style="168" customWidth="1"/>
    <col min="10" max="10" width="6.6640625" style="168" customWidth="1"/>
    <col min="11" max="12" width="8.33203125" style="168" customWidth="1"/>
    <col min="13" max="13" width="6.6640625" style="168" customWidth="1"/>
    <col min="14" max="14" width="7.6640625" style="168" customWidth="1"/>
    <col min="15" max="15" width="8" style="168" customWidth="1"/>
    <col min="16" max="16" width="8.1640625" style="168" customWidth="1"/>
    <col min="17" max="17" width="2.1640625" style="170" bestFit="1" customWidth="1"/>
    <col min="18" max="18" width="2.5" style="170" bestFit="1" customWidth="1"/>
    <col min="19" max="19" width="2.33203125" style="170" bestFit="1" customWidth="1"/>
    <col min="20" max="20" width="4.83203125" style="170" customWidth="1"/>
    <col min="21" max="21" width="3.1640625" style="30" customWidth="1"/>
    <col min="22" max="22" width="4.83203125" style="170" bestFit="1" customWidth="1"/>
    <col min="23" max="23" width="4.5" style="170" customWidth="1"/>
    <col min="24" max="30" width="9.33203125" style="168" customWidth="1"/>
    <col min="31" max="31" width="2.1640625" style="170" bestFit="1" customWidth="1"/>
    <col min="32" max="32" width="2.5" style="111" bestFit="1" customWidth="1"/>
    <col min="33" max="33" width="2.33203125" style="111" bestFit="1" customWidth="1"/>
    <col min="34" max="34" width="8.1640625" style="111" bestFit="1" customWidth="1"/>
    <col min="35" max="35" width="2.33203125" style="111" customWidth="1"/>
    <col min="36" max="36" width="4.1640625" style="111" customWidth="1"/>
    <col min="37" max="38" width="6.6640625" style="111" customWidth="1"/>
    <col min="39" max="16384" width="6" style="101"/>
  </cols>
  <sheetData>
    <row r="1" spans="1:41" s="116" customFormat="1" ht="15.75" customHeight="1" x14ac:dyDescent="0.2">
      <c r="B1" s="159" t="s">
        <v>2864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165"/>
      <c r="R1" s="166"/>
      <c r="S1" s="166"/>
      <c r="T1" s="166"/>
      <c r="V1" s="165"/>
      <c r="W1" s="166"/>
      <c r="X1" s="167"/>
      <c r="Y1" s="167"/>
      <c r="Z1" s="167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</row>
    <row r="2" spans="1:41" ht="15.75" customHeight="1" x14ac:dyDescent="0.15">
      <c r="B2" s="296" t="s">
        <v>2865</v>
      </c>
      <c r="C2" s="113"/>
      <c r="D2" s="113"/>
      <c r="E2" s="113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5"/>
      <c r="R2" s="113"/>
      <c r="S2" s="113"/>
      <c r="T2" s="113"/>
      <c r="V2" s="115"/>
      <c r="W2" s="113"/>
      <c r="X2" s="114"/>
      <c r="Y2" s="114"/>
      <c r="Z2" s="114"/>
      <c r="AA2" s="114"/>
      <c r="AB2" s="114"/>
      <c r="AC2" s="114"/>
      <c r="AD2" s="114"/>
      <c r="AE2" s="113"/>
      <c r="AF2" s="113"/>
      <c r="AG2" s="113"/>
      <c r="AH2" s="113"/>
      <c r="AI2" s="113"/>
      <c r="AJ2" s="113"/>
      <c r="AK2" s="113"/>
      <c r="AL2" s="113"/>
    </row>
    <row r="3" spans="1:41" s="112" customFormat="1" ht="12.75" customHeight="1" x14ac:dyDescent="0.15">
      <c r="A3" s="2026" t="s">
        <v>287</v>
      </c>
      <c r="B3" s="2827">
        <f>-(15.01)</f>
        <v>-15.01</v>
      </c>
      <c r="C3" s="2828"/>
      <c r="D3" s="2828"/>
      <c r="E3" s="2829"/>
      <c r="F3" s="198">
        <f>B3-(0.01)</f>
        <v>-15.02</v>
      </c>
      <c r="G3" s="197"/>
      <c r="H3" s="197"/>
      <c r="I3" s="197"/>
      <c r="J3" s="197"/>
      <c r="K3" s="197"/>
      <c r="L3" s="197"/>
      <c r="M3" s="197"/>
      <c r="N3" s="197"/>
      <c r="O3" s="197"/>
      <c r="P3" s="196"/>
      <c r="Q3" s="2827">
        <f>F3-(0.01)</f>
        <v>-15.03</v>
      </c>
      <c r="R3" s="2828"/>
      <c r="S3" s="2828"/>
      <c r="T3" s="2829"/>
      <c r="U3" s="2026" t="s">
        <v>287</v>
      </c>
      <c r="V3" s="2827">
        <f>Q3-(0.01)</f>
        <v>-15.04</v>
      </c>
      <c r="W3" s="2829"/>
      <c r="X3" s="2827">
        <f>V3-(0.01)</f>
        <v>-15.049999999999999</v>
      </c>
      <c r="Y3" s="2828"/>
      <c r="Z3" s="2828"/>
      <c r="AA3" s="2828"/>
      <c r="AB3" s="2828"/>
      <c r="AC3" s="2828"/>
      <c r="AD3" s="2829"/>
      <c r="AE3" s="2827">
        <f>X3-(0.01)</f>
        <v>-15.059999999999999</v>
      </c>
      <c r="AF3" s="2828"/>
      <c r="AG3" s="2828"/>
      <c r="AH3" s="198"/>
      <c r="AI3" s="2827">
        <f>AE3-(0.01)</f>
        <v>-15.069999999999999</v>
      </c>
      <c r="AJ3" s="2828"/>
      <c r="AK3" s="2828"/>
      <c r="AL3" s="2829"/>
      <c r="AM3" s="101"/>
      <c r="AN3" s="101"/>
      <c r="AO3" s="101"/>
    </row>
    <row r="4" spans="1:41" ht="12.75" customHeight="1" x14ac:dyDescent="0.15">
      <c r="A4" s="2027"/>
      <c r="B4" s="2814" t="s">
        <v>2866</v>
      </c>
      <c r="C4" s="2815"/>
      <c r="D4" s="2815"/>
      <c r="E4" s="2816"/>
      <c r="F4" s="199" t="s">
        <v>2867</v>
      </c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2814" t="s">
        <v>2868</v>
      </c>
      <c r="R4" s="2815"/>
      <c r="S4" s="2815"/>
      <c r="T4" s="2816"/>
      <c r="U4" s="2027"/>
      <c r="V4" s="2814" t="s">
        <v>2869</v>
      </c>
      <c r="W4" s="2816"/>
      <c r="X4" s="2814" t="s">
        <v>2870</v>
      </c>
      <c r="Y4" s="2815"/>
      <c r="Z4" s="2815"/>
      <c r="AA4" s="2815"/>
      <c r="AB4" s="2815"/>
      <c r="AC4" s="2815"/>
      <c r="AD4" s="2816"/>
      <c r="AE4" s="2814" t="s">
        <v>2871</v>
      </c>
      <c r="AF4" s="2815"/>
      <c r="AG4" s="2815"/>
      <c r="AH4" s="2816"/>
      <c r="AI4" s="2814" t="s">
        <v>2872</v>
      </c>
      <c r="AJ4" s="2815"/>
      <c r="AK4" s="2815"/>
      <c r="AL4" s="2816"/>
      <c r="AM4" s="110"/>
      <c r="AN4" s="110"/>
      <c r="AO4" s="110"/>
    </row>
    <row r="5" spans="1:41" ht="12.75" customHeight="1" x14ac:dyDescent="0.15">
      <c r="A5" s="2027"/>
      <c r="B5" s="2830"/>
      <c r="C5" s="2817"/>
      <c r="D5" s="2817"/>
      <c r="E5" s="2818"/>
      <c r="F5" s="200"/>
      <c r="G5" s="200"/>
      <c r="H5" s="101"/>
      <c r="I5" s="101"/>
      <c r="J5" s="200"/>
      <c r="K5" s="200"/>
      <c r="L5" s="200"/>
      <c r="M5" s="200"/>
      <c r="N5" s="200"/>
      <c r="O5" s="200"/>
      <c r="P5" s="200"/>
      <c r="Q5" s="2830"/>
      <c r="R5" s="2817"/>
      <c r="S5" s="2817"/>
      <c r="T5" s="2818"/>
      <c r="U5" s="2027"/>
      <c r="V5" s="2830"/>
      <c r="W5" s="2818"/>
      <c r="X5" s="204"/>
      <c r="Y5" s="206"/>
      <c r="Z5" s="206"/>
      <c r="AA5" s="206"/>
      <c r="AB5" s="206"/>
      <c r="AC5" s="206"/>
      <c r="AD5" s="205"/>
      <c r="AE5" s="2830"/>
      <c r="AF5" s="2817"/>
      <c r="AG5" s="2817"/>
      <c r="AH5" s="2818"/>
      <c r="AI5" s="2830"/>
      <c r="AJ5" s="2817"/>
      <c r="AK5" s="2817"/>
      <c r="AL5" s="2818"/>
      <c r="AM5" s="110"/>
      <c r="AN5" s="110"/>
      <c r="AO5" s="110"/>
    </row>
    <row r="6" spans="1:41" ht="12.75" customHeight="1" x14ac:dyDescent="0.15">
      <c r="A6" s="2027"/>
      <c r="B6" s="2830"/>
      <c r="C6" s="2817"/>
      <c r="D6" s="2817"/>
      <c r="E6" s="2818"/>
      <c r="F6" s="201"/>
      <c r="G6" s="200"/>
      <c r="H6" s="281">
        <v>1</v>
      </c>
      <c r="I6" s="282" t="s">
        <v>519</v>
      </c>
      <c r="J6" s="200"/>
      <c r="K6" s="200"/>
      <c r="L6" s="200"/>
      <c r="M6" s="200"/>
      <c r="N6" s="200"/>
      <c r="O6" s="200"/>
      <c r="P6" s="200"/>
      <c r="Q6" s="2830"/>
      <c r="R6" s="2817"/>
      <c r="S6" s="2817"/>
      <c r="T6" s="2818"/>
      <c r="U6" s="2027"/>
      <c r="V6" s="2830"/>
      <c r="W6" s="2818"/>
      <c r="X6" s="204"/>
      <c r="Y6" s="101"/>
      <c r="Z6" s="203" t="s">
        <v>2873</v>
      </c>
      <c r="AA6" s="206"/>
      <c r="AB6" s="206"/>
      <c r="AC6" s="206"/>
      <c r="AD6" s="205"/>
      <c r="AE6" s="2830"/>
      <c r="AF6" s="2817"/>
      <c r="AG6" s="2817"/>
      <c r="AH6" s="2818"/>
      <c r="AI6" s="2830"/>
      <c r="AJ6" s="2817"/>
      <c r="AK6" s="2817"/>
      <c r="AL6" s="2818"/>
      <c r="AM6" s="110"/>
      <c r="AN6" s="110"/>
      <c r="AO6" s="110"/>
    </row>
    <row r="7" spans="1:41" ht="12.75" customHeight="1" x14ac:dyDescent="0.15">
      <c r="A7" s="2027"/>
      <c r="B7" s="2830"/>
      <c r="C7" s="2817"/>
      <c r="D7" s="2817"/>
      <c r="E7" s="2818"/>
      <c r="F7" s="200"/>
      <c r="G7" s="200"/>
      <c r="H7" s="281">
        <v>2</v>
      </c>
      <c r="I7" s="283" t="s">
        <v>531</v>
      </c>
      <c r="J7" s="200"/>
      <c r="K7" s="200"/>
      <c r="L7" s="200"/>
      <c r="M7" s="200"/>
      <c r="N7" s="200"/>
      <c r="O7" s="200"/>
      <c r="P7" s="200"/>
      <c r="Q7" s="2830"/>
      <c r="R7" s="2817"/>
      <c r="S7" s="2817"/>
      <c r="T7" s="2818"/>
      <c r="U7" s="2027"/>
      <c r="V7" s="2830"/>
      <c r="W7" s="2818"/>
      <c r="X7" s="204"/>
      <c r="Y7" s="101"/>
      <c r="Z7" s="203" t="s">
        <v>2874</v>
      </c>
      <c r="AA7" s="206"/>
      <c r="AB7" s="206"/>
      <c r="AC7" s="206"/>
      <c r="AD7" s="205"/>
      <c r="AE7" s="2830"/>
      <c r="AF7" s="2817"/>
      <c r="AG7" s="2817"/>
      <c r="AH7" s="2818"/>
      <c r="AI7" s="279">
        <v>1</v>
      </c>
      <c r="AJ7" s="2817" t="s">
        <v>2875</v>
      </c>
      <c r="AK7" s="2817"/>
      <c r="AL7" s="2818"/>
      <c r="AM7" s="110"/>
      <c r="AN7" s="110"/>
      <c r="AO7" s="110"/>
    </row>
    <row r="8" spans="1:41" ht="12.75" customHeight="1" x14ac:dyDescent="0.15">
      <c r="A8" s="2027"/>
      <c r="B8" s="101"/>
      <c r="C8" s="101"/>
      <c r="D8" s="101"/>
      <c r="E8" s="101"/>
      <c r="F8" s="213" t="s">
        <v>2876</v>
      </c>
      <c r="G8" s="222" t="s">
        <v>2877</v>
      </c>
      <c r="H8" s="222" t="s">
        <v>2878</v>
      </c>
      <c r="I8" s="222" t="s">
        <v>2879</v>
      </c>
      <c r="J8" s="213" t="s">
        <v>2880</v>
      </c>
      <c r="K8" s="222" t="s">
        <v>2881</v>
      </c>
      <c r="L8" s="222" t="s">
        <v>2882</v>
      </c>
      <c r="M8" s="222" t="s">
        <v>2883</v>
      </c>
      <c r="N8" s="213" t="s">
        <v>2884</v>
      </c>
      <c r="O8" s="222" t="s">
        <v>2885</v>
      </c>
      <c r="P8" s="220" t="s">
        <v>2886</v>
      </c>
      <c r="Q8" s="2830"/>
      <c r="R8" s="2817"/>
      <c r="S8" s="2817"/>
      <c r="T8" s="2818"/>
      <c r="U8" s="2027"/>
      <c r="V8" s="2830"/>
      <c r="W8" s="2818"/>
      <c r="X8" s="201"/>
      <c r="Y8" s="101"/>
      <c r="Z8" s="203" t="s">
        <v>861</v>
      </c>
      <c r="AA8" s="201"/>
      <c r="AB8" s="201"/>
      <c r="AC8" s="201"/>
      <c r="AD8" s="285"/>
      <c r="AE8" s="2830"/>
      <c r="AF8" s="2817"/>
      <c r="AG8" s="2817"/>
      <c r="AH8" s="2818"/>
      <c r="AI8" s="279">
        <v>2</v>
      </c>
      <c r="AJ8" s="2819" t="s">
        <v>2887</v>
      </c>
      <c r="AK8" s="2819"/>
      <c r="AL8" s="2820"/>
    </row>
    <row r="9" spans="1:41" ht="12.75" customHeight="1" x14ac:dyDescent="0.15">
      <c r="A9" s="2027"/>
      <c r="B9" s="101"/>
      <c r="C9" s="101"/>
      <c r="D9" s="101"/>
      <c r="E9" s="101"/>
      <c r="F9" s="2822" t="s">
        <v>2888</v>
      </c>
      <c r="G9" s="2816" t="s">
        <v>2889</v>
      </c>
      <c r="H9" s="2822" t="s">
        <v>2890</v>
      </c>
      <c r="I9" s="2822" t="s">
        <v>2891</v>
      </c>
      <c r="J9" s="2822" t="s">
        <v>2892</v>
      </c>
      <c r="K9" s="2822" t="s">
        <v>2893</v>
      </c>
      <c r="L9" s="2822" t="s">
        <v>2894</v>
      </c>
      <c r="M9" s="2822" t="s">
        <v>2895</v>
      </c>
      <c r="N9" s="2822" t="s">
        <v>2896</v>
      </c>
      <c r="O9" s="2822" t="s">
        <v>2897</v>
      </c>
      <c r="P9" s="2822" t="s">
        <v>2898</v>
      </c>
      <c r="Q9" s="2830"/>
      <c r="R9" s="2817"/>
      <c r="S9" s="2817"/>
      <c r="T9" s="2818"/>
      <c r="U9" s="2027"/>
      <c r="V9" s="2830"/>
      <c r="W9" s="2818"/>
      <c r="X9" s="202"/>
      <c r="Y9" s="101"/>
      <c r="Z9" s="211" t="s">
        <v>2899</v>
      </c>
      <c r="AA9" s="202"/>
      <c r="AB9" s="202"/>
      <c r="AC9" s="202"/>
      <c r="AD9" s="286"/>
      <c r="AE9" s="279">
        <v>1</v>
      </c>
      <c r="AF9" s="282" t="s">
        <v>519</v>
      </c>
      <c r="AG9" s="283" t="s">
        <v>84</v>
      </c>
      <c r="AH9" s="289" t="s">
        <v>2900</v>
      </c>
      <c r="AI9" s="279">
        <v>3</v>
      </c>
      <c r="AJ9" s="2817" t="s">
        <v>2901</v>
      </c>
      <c r="AK9" s="2817"/>
      <c r="AL9" s="2818"/>
    </row>
    <row r="10" spans="1:41" ht="12.75" customHeight="1" x14ac:dyDescent="0.15">
      <c r="A10" s="2027"/>
      <c r="B10" s="101"/>
      <c r="C10" s="101"/>
      <c r="D10" s="101"/>
      <c r="E10" s="101"/>
      <c r="F10" s="2823"/>
      <c r="G10" s="2818"/>
      <c r="H10" s="2823"/>
      <c r="I10" s="2823"/>
      <c r="J10" s="2823"/>
      <c r="K10" s="2823"/>
      <c r="L10" s="2823"/>
      <c r="M10" s="2823"/>
      <c r="N10" s="2823"/>
      <c r="O10" s="2823"/>
      <c r="P10" s="2823"/>
      <c r="Q10" s="2830"/>
      <c r="R10" s="2817"/>
      <c r="S10" s="2817"/>
      <c r="T10" s="2818"/>
      <c r="U10" s="2027"/>
      <c r="V10" s="2830"/>
      <c r="W10" s="2818"/>
      <c r="X10" s="202"/>
      <c r="Y10" s="202"/>
      <c r="Z10" s="202"/>
      <c r="AA10" s="202"/>
      <c r="AB10" s="202"/>
      <c r="AC10" s="202"/>
      <c r="AD10" s="286"/>
      <c r="AE10" s="279">
        <v>2</v>
      </c>
      <c r="AF10" s="283" t="s">
        <v>531</v>
      </c>
      <c r="AG10" s="206"/>
      <c r="AH10" s="205"/>
      <c r="AI10" s="279">
        <v>4</v>
      </c>
      <c r="AJ10" s="2817" t="s">
        <v>2902</v>
      </c>
      <c r="AK10" s="2817"/>
      <c r="AL10" s="2818"/>
    </row>
    <row r="11" spans="1:41" ht="12.75" customHeight="1" x14ac:dyDescent="0.15">
      <c r="A11" s="2027"/>
      <c r="B11" s="101"/>
      <c r="C11" s="101"/>
      <c r="D11" s="101"/>
      <c r="E11" s="101"/>
      <c r="F11" s="2823"/>
      <c r="G11" s="2818"/>
      <c r="H11" s="2823"/>
      <c r="I11" s="2823"/>
      <c r="J11" s="2823"/>
      <c r="K11" s="2823"/>
      <c r="L11" s="2823"/>
      <c r="M11" s="2823"/>
      <c r="N11" s="2823"/>
      <c r="O11" s="2823"/>
      <c r="P11" s="2823"/>
      <c r="Q11" s="2830"/>
      <c r="R11" s="2817"/>
      <c r="S11" s="2817"/>
      <c r="T11" s="2818"/>
      <c r="U11" s="2027"/>
      <c r="V11" s="2830"/>
      <c r="W11" s="2818"/>
      <c r="X11" s="213" t="s">
        <v>2876</v>
      </c>
      <c r="Y11" s="213" t="s">
        <v>2877</v>
      </c>
      <c r="Z11" s="213" t="s">
        <v>2878</v>
      </c>
      <c r="AA11" s="213" t="s">
        <v>2903</v>
      </c>
      <c r="AB11" s="213" t="s">
        <v>2880</v>
      </c>
      <c r="AC11" s="213" t="s">
        <v>2881</v>
      </c>
      <c r="AD11" s="213" t="s">
        <v>2882</v>
      </c>
      <c r="AE11" s="204"/>
      <c r="AF11" s="206"/>
      <c r="AG11" s="206"/>
      <c r="AH11" s="205"/>
      <c r="AI11" s="279">
        <v>5</v>
      </c>
      <c r="AJ11" s="2817" t="s">
        <v>2904</v>
      </c>
      <c r="AK11" s="2817"/>
      <c r="AL11" s="2818"/>
    </row>
    <row r="12" spans="1:41" ht="12.75" customHeight="1" x14ac:dyDescent="0.15">
      <c r="A12" s="2027"/>
      <c r="B12" s="279">
        <v>1</v>
      </c>
      <c r="C12" s="276" t="s">
        <v>2905</v>
      </c>
      <c r="D12" s="276"/>
      <c r="E12" s="261"/>
      <c r="F12" s="2823"/>
      <c r="G12" s="2818"/>
      <c r="H12" s="2823"/>
      <c r="I12" s="2823"/>
      <c r="J12" s="2823"/>
      <c r="K12" s="2823"/>
      <c r="L12" s="2823"/>
      <c r="M12" s="2823"/>
      <c r="N12" s="2823"/>
      <c r="O12" s="2823"/>
      <c r="P12" s="2823"/>
      <c r="Q12" s="204"/>
      <c r="R12" s="206"/>
      <c r="S12" s="261"/>
      <c r="T12" s="362"/>
      <c r="U12" s="2027"/>
      <c r="V12" s="204"/>
      <c r="W12" s="205"/>
      <c r="X12" s="2822" t="s">
        <v>2906</v>
      </c>
      <c r="Y12" s="2822" t="s">
        <v>2907</v>
      </c>
      <c r="Z12" s="2822" t="s">
        <v>2908</v>
      </c>
      <c r="AA12" s="2822" t="s">
        <v>2909</v>
      </c>
      <c r="AB12" s="2822" t="s">
        <v>2910</v>
      </c>
      <c r="AC12" s="2822" t="s">
        <v>2911</v>
      </c>
      <c r="AD12" s="2822" t="s">
        <v>2912</v>
      </c>
      <c r="AE12" s="204"/>
      <c r="AF12" s="206"/>
      <c r="AG12" s="206"/>
      <c r="AH12" s="205"/>
      <c r="AI12" s="279">
        <v>6</v>
      </c>
      <c r="AJ12" s="2817" t="s">
        <v>2913</v>
      </c>
      <c r="AK12" s="2817"/>
      <c r="AL12" s="2818"/>
    </row>
    <row r="13" spans="1:41" ht="12.75" customHeight="1" x14ac:dyDescent="0.15">
      <c r="A13" s="2027"/>
      <c r="B13" s="279">
        <v>2</v>
      </c>
      <c r="C13" s="277" t="s">
        <v>2914</v>
      </c>
      <c r="D13" s="277"/>
      <c r="E13" s="261"/>
      <c r="F13" s="2823"/>
      <c r="G13" s="362"/>
      <c r="H13" s="2823"/>
      <c r="I13" s="2823"/>
      <c r="J13" s="263"/>
      <c r="K13" s="362"/>
      <c r="L13" s="362"/>
      <c r="M13" s="2823"/>
      <c r="N13" s="2823"/>
      <c r="O13" s="2823"/>
      <c r="P13" s="2823"/>
      <c r="Q13" s="204"/>
      <c r="R13" s="206"/>
      <c r="S13" s="261"/>
      <c r="T13" s="362"/>
      <c r="U13" s="2027"/>
      <c r="V13" s="204"/>
      <c r="W13" s="205"/>
      <c r="X13" s="2823"/>
      <c r="Y13" s="2823"/>
      <c r="Z13" s="2823"/>
      <c r="AA13" s="2823"/>
      <c r="AB13" s="2823"/>
      <c r="AC13" s="2823"/>
      <c r="AD13" s="2823"/>
      <c r="AE13" s="204"/>
      <c r="AF13" s="206"/>
      <c r="AG13" s="206"/>
      <c r="AH13" s="205"/>
      <c r="AI13" s="204">
        <v>66</v>
      </c>
      <c r="AJ13" s="2819" t="s">
        <v>2915</v>
      </c>
      <c r="AK13" s="2819"/>
      <c r="AL13" s="2820"/>
    </row>
    <row r="14" spans="1:41" ht="12.75" customHeight="1" x14ac:dyDescent="0.15">
      <c r="A14" s="2027"/>
      <c r="B14" s="279">
        <v>3</v>
      </c>
      <c r="C14" s="2235" t="s">
        <v>2916</v>
      </c>
      <c r="D14" s="2235"/>
      <c r="E14" s="2236"/>
      <c r="F14" s="263"/>
      <c r="G14" s="362"/>
      <c r="H14" s="362"/>
      <c r="I14" s="2823"/>
      <c r="J14" s="263"/>
      <c r="K14" s="362"/>
      <c r="L14" s="362"/>
      <c r="M14" s="2823"/>
      <c r="N14" s="263"/>
      <c r="O14" s="362"/>
      <c r="P14" s="2823"/>
      <c r="Q14" s="279">
        <v>1</v>
      </c>
      <c r="R14" s="282" t="s">
        <v>519</v>
      </c>
      <c r="S14" s="282"/>
      <c r="T14" s="410"/>
      <c r="U14" s="2027"/>
      <c r="V14" s="204"/>
      <c r="W14" s="205"/>
      <c r="X14" s="2823"/>
      <c r="Y14" s="2823"/>
      <c r="Z14" s="2823"/>
      <c r="AA14" s="2823"/>
      <c r="AB14" s="2823"/>
      <c r="AC14" s="2823"/>
      <c r="AD14" s="2823"/>
      <c r="AE14" s="204"/>
      <c r="AF14" s="206"/>
      <c r="AG14" s="206"/>
      <c r="AH14" s="205"/>
      <c r="AI14" s="204"/>
      <c r="AJ14" s="206"/>
      <c r="AK14" s="206"/>
      <c r="AL14" s="285"/>
    </row>
    <row r="15" spans="1:41" ht="12.75" customHeight="1" x14ac:dyDescent="0.15">
      <c r="A15" s="2027"/>
      <c r="B15" s="279">
        <v>4</v>
      </c>
      <c r="C15" s="276" t="s">
        <v>531</v>
      </c>
      <c r="D15" s="278" t="s">
        <v>84</v>
      </c>
      <c r="E15" s="2839" t="s">
        <v>2917</v>
      </c>
      <c r="F15" s="263"/>
      <c r="G15" s="362"/>
      <c r="H15" s="362"/>
      <c r="I15" s="2823"/>
      <c r="J15" s="263"/>
      <c r="K15" s="362"/>
      <c r="L15" s="362"/>
      <c r="M15" s="2823"/>
      <c r="N15" s="263"/>
      <c r="O15" s="362"/>
      <c r="P15" s="2823"/>
      <c r="Q15" s="279">
        <v>2</v>
      </c>
      <c r="R15" s="283" t="s">
        <v>531</v>
      </c>
      <c r="S15" s="283" t="s">
        <v>84</v>
      </c>
      <c r="T15" s="284">
        <f>X3</f>
        <v>-15.049999999999999</v>
      </c>
      <c r="U15" s="2027"/>
      <c r="V15" s="207"/>
      <c r="W15" s="208"/>
      <c r="X15" s="2823"/>
      <c r="Y15" s="2823"/>
      <c r="Z15" s="2823"/>
      <c r="AA15" s="2823"/>
      <c r="AB15" s="2823"/>
      <c r="AC15" s="2823"/>
      <c r="AD15" s="2823"/>
      <c r="AE15" s="204"/>
      <c r="AF15" s="206"/>
      <c r="AG15" s="206"/>
      <c r="AH15" s="205"/>
      <c r="AI15" s="204" t="s">
        <v>84</v>
      </c>
      <c r="AJ15" s="287" t="s">
        <v>2900</v>
      </c>
      <c r="AK15" s="287"/>
      <c r="AL15" s="290"/>
    </row>
    <row r="16" spans="1:41" ht="12.75" customHeight="1" x14ac:dyDescent="0.15">
      <c r="A16" s="2027"/>
      <c r="B16" s="101"/>
      <c r="C16" s="101"/>
      <c r="D16" s="101"/>
      <c r="E16" s="2839"/>
      <c r="F16" s="260"/>
      <c r="G16" s="259"/>
      <c r="H16" s="259"/>
      <c r="I16" s="2823"/>
      <c r="J16" s="260"/>
      <c r="K16" s="259"/>
      <c r="L16" s="259"/>
      <c r="M16" s="2823"/>
      <c r="N16" s="260"/>
      <c r="O16" s="259"/>
      <c r="P16" s="2823"/>
      <c r="Q16" s="288"/>
      <c r="R16" s="101"/>
      <c r="S16" s="101"/>
      <c r="T16" s="411"/>
      <c r="U16" s="2027"/>
      <c r="V16" s="207"/>
      <c r="W16" s="208"/>
      <c r="X16" s="2823"/>
      <c r="Y16" s="2823"/>
      <c r="Z16" s="2823"/>
      <c r="AA16" s="2823"/>
      <c r="AB16" s="2823"/>
      <c r="AC16" s="2823"/>
      <c r="AD16" s="2823"/>
      <c r="AE16" s="204"/>
      <c r="AF16" s="206"/>
      <c r="AG16" s="206"/>
      <c r="AH16" s="205"/>
      <c r="AI16" s="204"/>
      <c r="AJ16" s="206"/>
      <c r="AK16" s="206"/>
      <c r="AL16" s="262"/>
    </row>
    <row r="17" spans="1:38" ht="12.75" customHeight="1" x14ac:dyDescent="0.15">
      <c r="A17" s="2027"/>
      <c r="B17" s="101"/>
      <c r="C17" s="280"/>
      <c r="D17" s="280"/>
      <c r="E17" s="280"/>
      <c r="F17" s="218"/>
      <c r="G17" s="221"/>
      <c r="H17" s="221"/>
      <c r="I17" s="2823"/>
      <c r="J17" s="218"/>
      <c r="K17" s="221"/>
      <c r="L17" s="221"/>
      <c r="M17" s="221"/>
      <c r="N17" s="218"/>
      <c r="O17" s="221"/>
      <c r="P17" s="2823"/>
      <c r="Q17" s="288"/>
      <c r="R17" s="101"/>
      <c r="S17" s="101"/>
      <c r="T17" s="411"/>
      <c r="U17" s="2027"/>
      <c r="V17" s="207"/>
      <c r="W17" s="209"/>
      <c r="X17" s="2823"/>
      <c r="Y17" s="2823"/>
      <c r="Z17" s="263"/>
      <c r="AA17" s="2823"/>
      <c r="AB17" s="2823"/>
      <c r="AC17" s="2823"/>
      <c r="AD17" s="2823"/>
      <c r="AE17" s="204"/>
      <c r="AF17" s="206"/>
      <c r="AG17" s="206"/>
      <c r="AH17" s="205"/>
      <c r="AI17" s="288"/>
      <c r="AJ17" s="101"/>
      <c r="AK17" s="206"/>
      <c r="AL17" s="2821"/>
    </row>
    <row r="18" spans="1:38" ht="12.75" customHeight="1" x14ac:dyDescent="0.15">
      <c r="A18" s="2027"/>
      <c r="B18" s="101"/>
      <c r="C18" s="280"/>
      <c r="D18" s="280"/>
      <c r="E18" s="280"/>
      <c r="F18" s="218"/>
      <c r="G18" s="221"/>
      <c r="H18" s="221"/>
      <c r="I18" s="2823"/>
      <c r="J18" s="218"/>
      <c r="K18" s="221"/>
      <c r="L18" s="221"/>
      <c r="M18" s="221"/>
      <c r="N18" s="218"/>
      <c r="O18" s="221"/>
      <c r="P18" s="218"/>
      <c r="Q18" s="288"/>
      <c r="R18" s="101"/>
      <c r="S18" s="101"/>
      <c r="T18" s="411"/>
      <c r="U18" s="2027"/>
      <c r="V18" s="207"/>
      <c r="W18" s="209"/>
      <c r="X18" s="2823"/>
      <c r="Y18" s="263"/>
      <c r="Z18" s="263"/>
      <c r="AA18" s="2823"/>
      <c r="AB18" s="263"/>
      <c r="AC18" s="263"/>
      <c r="AD18" s="263"/>
      <c r="AE18" s="204"/>
      <c r="AF18" s="206"/>
      <c r="AG18" s="206"/>
      <c r="AH18" s="205"/>
      <c r="AI18" s="288"/>
      <c r="AJ18" s="101"/>
      <c r="AK18" s="206"/>
      <c r="AL18" s="2821"/>
    </row>
    <row r="19" spans="1:38" ht="12.75" customHeight="1" x14ac:dyDescent="0.15">
      <c r="A19" s="2027"/>
      <c r="B19" s="101"/>
      <c r="C19" s="212"/>
      <c r="D19" s="212"/>
      <c r="E19" s="212"/>
      <c r="F19" s="218"/>
      <c r="G19" s="221"/>
      <c r="H19" s="221"/>
      <c r="I19" s="2824"/>
      <c r="J19" s="218"/>
      <c r="K19" s="219"/>
      <c r="L19" s="221"/>
      <c r="M19" s="221"/>
      <c r="N19" s="218"/>
      <c r="O19" s="221"/>
      <c r="P19" s="218"/>
      <c r="Q19" s="412"/>
      <c r="R19" s="413"/>
      <c r="S19" s="413"/>
      <c r="T19" s="414"/>
      <c r="U19" s="2027"/>
      <c r="V19" s="210"/>
      <c r="W19" s="208"/>
      <c r="X19" s="2823"/>
      <c r="Y19" s="264"/>
      <c r="Z19" s="264"/>
      <c r="AA19" s="2824"/>
      <c r="AB19" s="264"/>
      <c r="AC19" s="264"/>
      <c r="AD19" s="264"/>
      <c r="AE19" s="204"/>
      <c r="AF19" s="206"/>
      <c r="AG19" s="206"/>
      <c r="AH19" s="205"/>
      <c r="AI19" s="292"/>
      <c r="AJ19" s="293"/>
      <c r="AK19" s="206"/>
      <c r="AL19" s="2821"/>
    </row>
    <row r="20" spans="1:38" s="399" customFormat="1" ht="12.75" customHeight="1" x14ac:dyDescent="0.2">
      <c r="A20" s="2028"/>
      <c r="B20" s="1919" t="s">
        <v>266</v>
      </c>
      <c r="C20" s="1919"/>
      <c r="D20" s="1919"/>
      <c r="E20" s="1919"/>
      <c r="F20" s="393" t="s">
        <v>266</v>
      </c>
      <c r="G20" s="394" t="s">
        <v>266</v>
      </c>
      <c r="H20" s="393" t="s">
        <v>266</v>
      </c>
      <c r="I20" s="394" t="s">
        <v>266</v>
      </c>
      <c r="J20" s="393" t="s">
        <v>266</v>
      </c>
      <c r="K20" s="395" t="s">
        <v>266</v>
      </c>
      <c r="L20" s="393" t="s">
        <v>266</v>
      </c>
      <c r="M20" s="393" t="s">
        <v>266</v>
      </c>
      <c r="N20" s="393" t="s">
        <v>266</v>
      </c>
      <c r="O20" s="394" t="s">
        <v>266</v>
      </c>
      <c r="P20" s="393" t="s">
        <v>266</v>
      </c>
      <c r="Q20" s="2811" t="s">
        <v>266</v>
      </c>
      <c r="R20" s="2812"/>
      <c r="S20" s="2812"/>
      <c r="T20" s="2813"/>
      <c r="U20" s="2028"/>
      <c r="V20" s="1919" t="s">
        <v>2918</v>
      </c>
      <c r="W20" s="1919"/>
      <c r="X20" s="393" t="s">
        <v>266</v>
      </c>
      <c r="Y20" s="397" t="s">
        <v>266</v>
      </c>
      <c r="Z20" s="397" t="s">
        <v>266</v>
      </c>
      <c r="AA20" s="397" t="s">
        <v>266</v>
      </c>
      <c r="AB20" s="397" t="s">
        <v>266</v>
      </c>
      <c r="AC20" s="395" t="s">
        <v>266</v>
      </c>
      <c r="AD20" s="398" t="s">
        <v>266</v>
      </c>
      <c r="AE20" s="2811" t="s">
        <v>266</v>
      </c>
      <c r="AF20" s="2812"/>
      <c r="AG20" s="2812"/>
      <c r="AH20" s="2813"/>
      <c r="AI20" s="2825" t="s">
        <v>266</v>
      </c>
      <c r="AJ20" s="2826"/>
      <c r="AK20" s="396" t="s">
        <v>266</v>
      </c>
      <c r="AL20" s="393" t="s">
        <v>266</v>
      </c>
    </row>
    <row r="21" spans="1:38" ht="3.75" customHeight="1" thickBot="1" x14ac:dyDescent="0.2">
      <c r="A21" s="171"/>
      <c r="B21" s="223"/>
      <c r="C21" s="101"/>
      <c r="D21" s="101"/>
      <c r="E21" s="101"/>
      <c r="F21" s="224"/>
      <c r="G21" s="224"/>
      <c r="H21" s="224"/>
      <c r="I21" s="160"/>
      <c r="J21" s="224"/>
      <c r="K21" s="224"/>
      <c r="M21" s="224"/>
      <c r="N21" s="224"/>
      <c r="P21" s="224"/>
      <c r="Q21" s="223"/>
      <c r="R21" s="101"/>
      <c r="S21" s="101"/>
      <c r="T21" s="101"/>
      <c r="U21" s="171"/>
      <c r="V21" s="225"/>
      <c r="W21" s="226"/>
      <c r="X21" s="161"/>
      <c r="Y21" s="161"/>
      <c r="Z21" s="161"/>
      <c r="AA21" s="161"/>
      <c r="AB21" s="161"/>
      <c r="AC21" s="161"/>
      <c r="AD21" s="161"/>
      <c r="AE21" s="101"/>
      <c r="AF21" s="101"/>
      <c r="AG21" s="101"/>
      <c r="AH21" s="101"/>
      <c r="AI21" s="224"/>
      <c r="AJ21" s="224"/>
      <c r="AK21" s="224"/>
      <c r="AL21" s="224"/>
    </row>
    <row r="22" spans="1:38" ht="15.75" customHeight="1" x14ac:dyDescent="0.15">
      <c r="A22" s="366">
        <v>1</v>
      </c>
      <c r="B22" s="231"/>
      <c r="C22" s="232"/>
      <c r="D22" s="232"/>
      <c r="E22" s="232"/>
      <c r="F22" s="233"/>
      <c r="G22" s="234"/>
      <c r="H22" s="235"/>
      <c r="I22" s="234"/>
      <c r="J22" s="232"/>
      <c r="K22" s="236"/>
      <c r="L22" s="232"/>
      <c r="M22" s="236"/>
      <c r="N22" s="232"/>
      <c r="O22" s="236"/>
      <c r="P22" s="237"/>
      <c r="Q22" s="238"/>
      <c r="R22" s="232"/>
      <c r="S22" s="232"/>
      <c r="T22" s="415"/>
      <c r="U22" s="366">
        <v>1</v>
      </c>
      <c r="V22" s="238"/>
      <c r="W22" s="237"/>
      <c r="X22" s="234"/>
      <c r="Y22" s="234"/>
      <c r="Z22" s="234"/>
      <c r="AA22" s="234"/>
      <c r="AB22" s="234"/>
      <c r="AC22" s="236"/>
      <c r="AD22" s="232"/>
      <c r="AE22" s="2833"/>
      <c r="AF22" s="2834"/>
      <c r="AG22" s="2834"/>
      <c r="AH22" s="265"/>
      <c r="AI22" s="241"/>
      <c r="AJ22" s="240"/>
      <c r="AK22" s="239"/>
      <c r="AL22" s="242"/>
    </row>
    <row r="23" spans="1:38" ht="15.75" customHeight="1" x14ac:dyDescent="0.15">
      <c r="A23" s="1685">
        <f t="shared" ref="A23:A36" si="0">A22+1</f>
        <v>2</v>
      </c>
      <c r="B23" s="243"/>
      <c r="C23" s="105"/>
      <c r="D23" s="105"/>
      <c r="E23" s="105"/>
      <c r="F23" s="104"/>
      <c r="G23" s="214"/>
      <c r="H23" s="103"/>
      <c r="I23" s="214"/>
      <c r="J23" s="105"/>
      <c r="K23" s="215"/>
      <c r="L23" s="105"/>
      <c r="M23" s="215"/>
      <c r="N23" s="105"/>
      <c r="O23" s="215"/>
      <c r="P23" s="106"/>
      <c r="Q23" s="107"/>
      <c r="R23" s="105"/>
      <c r="S23" s="105"/>
      <c r="T23" s="416"/>
      <c r="U23" s="1685">
        <f t="shared" ref="U23:U36" si="1">U22+1</f>
        <v>2</v>
      </c>
      <c r="V23" s="107"/>
      <c r="W23" s="106"/>
      <c r="X23" s="214"/>
      <c r="Y23" s="214"/>
      <c r="Z23" s="214"/>
      <c r="AA23" s="214"/>
      <c r="AB23" s="214"/>
      <c r="AC23" s="215"/>
      <c r="AD23" s="105"/>
      <c r="AE23" s="2831"/>
      <c r="AF23" s="2832"/>
      <c r="AG23" s="2832"/>
      <c r="AH23" s="108"/>
      <c r="AI23" s="139"/>
      <c r="AJ23" s="109"/>
      <c r="AK23" s="216"/>
      <c r="AL23" s="244"/>
    </row>
    <row r="24" spans="1:38" ht="15.75" customHeight="1" thickBot="1" x14ac:dyDescent="0.2">
      <c r="A24" s="367">
        <f t="shared" si="0"/>
        <v>3</v>
      </c>
      <c r="B24" s="245"/>
      <c r="C24" s="246"/>
      <c r="D24" s="246"/>
      <c r="E24" s="246"/>
      <c r="F24" s="247"/>
      <c r="G24" s="248"/>
      <c r="H24" s="249"/>
      <c r="I24" s="248"/>
      <c r="J24" s="246"/>
      <c r="K24" s="250"/>
      <c r="L24" s="246"/>
      <c r="M24" s="250"/>
      <c r="N24" s="246"/>
      <c r="O24" s="250"/>
      <c r="P24" s="251"/>
      <c r="Q24" s="252"/>
      <c r="R24" s="246"/>
      <c r="S24" s="246"/>
      <c r="T24" s="417"/>
      <c r="U24" s="367">
        <f t="shared" si="1"/>
        <v>3</v>
      </c>
      <c r="V24" s="252"/>
      <c r="W24" s="251"/>
      <c r="X24" s="248"/>
      <c r="Y24" s="248"/>
      <c r="Z24" s="248"/>
      <c r="AA24" s="248"/>
      <c r="AB24" s="248"/>
      <c r="AC24" s="250"/>
      <c r="AD24" s="246"/>
      <c r="AE24" s="2835"/>
      <c r="AF24" s="2836"/>
      <c r="AG24" s="2836"/>
      <c r="AH24" s="253"/>
      <c r="AI24" s="247"/>
      <c r="AJ24" s="249"/>
      <c r="AK24" s="248"/>
      <c r="AL24" s="254"/>
    </row>
    <row r="25" spans="1:38" ht="3.75" customHeight="1" thickBot="1" x14ac:dyDescent="0.2">
      <c r="A25" s="400"/>
      <c r="B25" s="176"/>
      <c r="C25" s="176"/>
      <c r="D25" s="176"/>
      <c r="E25" s="176"/>
      <c r="F25" s="177"/>
      <c r="G25" s="177"/>
      <c r="H25" s="177"/>
      <c r="I25" s="177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400"/>
      <c r="V25" s="176"/>
      <c r="W25" s="176"/>
      <c r="X25" s="177"/>
      <c r="Y25" s="177"/>
      <c r="Z25" s="177"/>
      <c r="AA25" s="177"/>
      <c r="AB25" s="177"/>
      <c r="AC25" s="176"/>
      <c r="AD25" s="255"/>
      <c r="AE25" s="227"/>
      <c r="AF25" s="177"/>
      <c r="AG25" s="291"/>
      <c r="AH25" s="177"/>
      <c r="AI25" s="229"/>
      <c r="AJ25" s="230"/>
      <c r="AK25" s="177"/>
      <c r="AL25" s="228"/>
    </row>
    <row r="26" spans="1:38" ht="15.75" customHeight="1" x14ac:dyDescent="0.15">
      <c r="A26" s="401">
        <f>A24+1</f>
        <v>4</v>
      </c>
      <c r="B26" s="231"/>
      <c r="C26" s="232"/>
      <c r="D26" s="232"/>
      <c r="E26" s="232"/>
      <c r="F26" s="233"/>
      <c r="G26" s="234"/>
      <c r="H26" s="235"/>
      <c r="I26" s="234"/>
      <c r="J26" s="232"/>
      <c r="K26" s="236"/>
      <c r="L26" s="232"/>
      <c r="M26" s="236"/>
      <c r="N26" s="232"/>
      <c r="O26" s="236"/>
      <c r="P26" s="237"/>
      <c r="Q26" s="238"/>
      <c r="R26" s="232"/>
      <c r="S26" s="232"/>
      <c r="T26" s="415"/>
      <c r="U26" s="401">
        <f>U24+1</f>
        <v>4</v>
      </c>
      <c r="V26" s="238"/>
      <c r="W26" s="237"/>
      <c r="X26" s="234"/>
      <c r="Y26" s="256"/>
      <c r="Z26" s="256"/>
      <c r="AA26" s="256"/>
      <c r="AB26" s="256"/>
      <c r="AC26" s="237"/>
      <c r="AD26" s="232"/>
      <c r="AE26" s="2837"/>
      <c r="AF26" s="2838"/>
      <c r="AG26" s="2838"/>
      <c r="AH26" s="240"/>
      <c r="AI26" s="241"/>
      <c r="AJ26" s="265"/>
      <c r="AK26" s="239"/>
      <c r="AL26" s="242"/>
    </row>
    <row r="27" spans="1:38" ht="15.75" customHeight="1" x14ac:dyDescent="0.15">
      <c r="A27" s="402">
        <f t="shared" si="0"/>
        <v>5</v>
      </c>
      <c r="B27" s="243"/>
      <c r="C27" s="105"/>
      <c r="D27" s="105"/>
      <c r="E27" s="105"/>
      <c r="F27" s="104"/>
      <c r="G27" s="214"/>
      <c r="H27" s="103"/>
      <c r="I27" s="214"/>
      <c r="J27" s="105"/>
      <c r="K27" s="215"/>
      <c r="L27" s="105"/>
      <c r="M27" s="215"/>
      <c r="N27" s="105"/>
      <c r="O27" s="215"/>
      <c r="P27" s="106"/>
      <c r="Q27" s="107"/>
      <c r="R27" s="105"/>
      <c r="S27" s="105"/>
      <c r="T27" s="416"/>
      <c r="U27" s="402">
        <f t="shared" si="1"/>
        <v>5</v>
      </c>
      <c r="V27" s="107"/>
      <c r="W27" s="106"/>
      <c r="X27" s="214"/>
      <c r="Y27" s="102"/>
      <c r="Z27" s="102"/>
      <c r="AA27" s="102"/>
      <c r="AB27" s="102"/>
      <c r="AC27" s="106"/>
      <c r="AD27" s="105"/>
      <c r="AE27" s="2831"/>
      <c r="AF27" s="2832"/>
      <c r="AG27" s="2832"/>
      <c r="AH27" s="109"/>
      <c r="AI27" s="139"/>
      <c r="AJ27" s="108"/>
      <c r="AK27" s="216"/>
      <c r="AL27" s="244"/>
    </row>
    <row r="28" spans="1:38" ht="15.75" customHeight="1" thickBot="1" x14ac:dyDescent="0.2">
      <c r="A28" s="403">
        <f t="shared" si="0"/>
        <v>6</v>
      </c>
      <c r="B28" s="245"/>
      <c r="C28" s="246"/>
      <c r="D28" s="246"/>
      <c r="E28" s="246"/>
      <c r="F28" s="247"/>
      <c r="G28" s="248"/>
      <c r="H28" s="249"/>
      <c r="I28" s="248"/>
      <c r="J28" s="246"/>
      <c r="K28" s="250"/>
      <c r="L28" s="246"/>
      <c r="M28" s="250"/>
      <c r="N28" s="246"/>
      <c r="O28" s="250"/>
      <c r="P28" s="251"/>
      <c r="Q28" s="252"/>
      <c r="R28" s="246"/>
      <c r="S28" s="246"/>
      <c r="T28" s="417"/>
      <c r="U28" s="403">
        <f t="shared" si="1"/>
        <v>6</v>
      </c>
      <c r="V28" s="252"/>
      <c r="W28" s="251"/>
      <c r="X28" s="248"/>
      <c r="Y28" s="253"/>
      <c r="Z28" s="253"/>
      <c r="AA28" s="253"/>
      <c r="AB28" s="253"/>
      <c r="AC28" s="251"/>
      <c r="AD28" s="246"/>
      <c r="AE28" s="2835"/>
      <c r="AF28" s="2836"/>
      <c r="AG28" s="2836"/>
      <c r="AH28" s="249"/>
      <c r="AI28" s="247"/>
      <c r="AJ28" s="253"/>
      <c r="AK28" s="248"/>
      <c r="AL28" s="254"/>
    </row>
    <row r="29" spans="1:38" ht="3.75" customHeight="1" thickBot="1" x14ac:dyDescent="0.2">
      <c r="A29" s="404"/>
      <c r="B29" s="176"/>
      <c r="C29" s="176"/>
      <c r="D29" s="176"/>
      <c r="E29" s="176"/>
      <c r="F29" s="177"/>
      <c r="G29" s="177"/>
      <c r="H29" s="177"/>
      <c r="I29" s="177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404"/>
      <c r="V29" s="176"/>
      <c r="W29" s="176"/>
      <c r="X29" s="177"/>
      <c r="Y29" s="177"/>
      <c r="Z29" s="177"/>
      <c r="AA29" s="177"/>
      <c r="AB29" s="177"/>
      <c r="AC29" s="176"/>
      <c r="AD29" s="176"/>
      <c r="AE29" s="177"/>
      <c r="AF29" s="177"/>
      <c r="AG29" s="291"/>
      <c r="AH29" s="177"/>
      <c r="AI29" s="177"/>
      <c r="AJ29" s="177"/>
      <c r="AK29" s="177"/>
      <c r="AL29" s="228"/>
    </row>
    <row r="30" spans="1:38" ht="15.75" customHeight="1" x14ac:dyDescent="0.15">
      <c r="A30" s="366">
        <f>A28+1</f>
        <v>7</v>
      </c>
      <c r="B30" s="231"/>
      <c r="C30" s="232"/>
      <c r="D30" s="232"/>
      <c r="E30" s="232"/>
      <c r="F30" s="233"/>
      <c r="G30" s="234"/>
      <c r="H30" s="235"/>
      <c r="I30" s="234"/>
      <c r="J30" s="232"/>
      <c r="K30" s="236"/>
      <c r="L30" s="232"/>
      <c r="M30" s="236"/>
      <c r="N30" s="232"/>
      <c r="O30" s="236"/>
      <c r="P30" s="237"/>
      <c r="Q30" s="238"/>
      <c r="R30" s="232"/>
      <c r="S30" s="232"/>
      <c r="T30" s="415"/>
      <c r="U30" s="366">
        <f>U28+1</f>
        <v>7</v>
      </c>
      <c r="V30" s="238"/>
      <c r="W30" s="237"/>
      <c r="X30" s="234"/>
      <c r="Y30" s="256"/>
      <c r="Z30" s="256"/>
      <c r="AA30" s="256"/>
      <c r="AB30" s="256"/>
      <c r="AC30" s="237"/>
      <c r="AD30" s="232"/>
      <c r="AE30" s="2837"/>
      <c r="AF30" s="2838"/>
      <c r="AG30" s="2838"/>
      <c r="AH30" s="240"/>
      <c r="AI30" s="241"/>
      <c r="AJ30" s="265"/>
      <c r="AK30" s="239"/>
      <c r="AL30" s="242"/>
    </row>
    <row r="31" spans="1:38" ht="15.75" customHeight="1" x14ac:dyDescent="0.15">
      <c r="A31" s="1685">
        <f t="shared" si="0"/>
        <v>8</v>
      </c>
      <c r="B31" s="243"/>
      <c r="C31" s="105"/>
      <c r="D31" s="105"/>
      <c r="E31" s="105"/>
      <c r="F31" s="104"/>
      <c r="G31" s="214"/>
      <c r="H31" s="103"/>
      <c r="I31" s="214"/>
      <c r="J31" s="105"/>
      <c r="K31" s="215"/>
      <c r="L31" s="105"/>
      <c r="M31" s="215"/>
      <c r="N31" s="105"/>
      <c r="O31" s="215"/>
      <c r="P31" s="106"/>
      <c r="Q31" s="107"/>
      <c r="R31" s="105"/>
      <c r="S31" s="105"/>
      <c r="T31" s="416"/>
      <c r="U31" s="1685">
        <f t="shared" si="1"/>
        <v>8</v>
      </c>
      <c r="V31" s="107"/>
      <c r="W31" s="106"/>
      <c r="X31" s="214"/>
      <c r="Y31" s="102"/>
      <c r="Z31" s="102"/>
      <c r="AA31" s="102"/>
      <c r="AB31" s="102"/>
      <c r="AC31" s="106"/>
      <c r="AD31" s="105"/>
      <c r="AE31" s="2831"/>
      <c r="AF31" s="2832"/>
      <c r="AG31" s="2832"/>
      <c r="AH31" s="109"/>
      <c r="AI31" s="139"/>
      <c r="AJ31" s="108"/>
      <c r="AK31" s="216"/>
      <c r="AL31" s="244"/>
    </row>
    <row r="32" spans="1:38" ht="15.75" customHeight="1" thickBot="1" x14ac:dyDescent="0.2">
      <c r="A32" s="367">
        <f t="shared" si="0"/>
        <v>9</v>
      </c>
      <c r="B32" s="245"/>
      <c r="C32" s="246"/>
      <c r="D32" s="246"/>
      <c r="E32" s="246"/>
      <c r="F32" s="247"/>
      <c r="G32" s="248"/>
      <c r="H32" s="249"/>
      <c r="I32" s="248"/>
      <c r="J32" s="246"/>
      <c r="K32" s="250"/>
      <c r="L32" s="246"/>
      <c r="M32" s="250"/>
      <c r="N32" s="246"/>
      <c r="O32" s="250"/>
      <c r="P32" s="251"/>
      <c r="Q32" s="252"/>
      <c r="R32" s="246"/>
      <c r="S32" s="246"/>
      <c r="T32" s="417"/>
      <c r="U32" s="367">
        <f t="shared" si="1"/>
        <v>9</v>
      </c>
      <c r="V32" s="252"/>
      <c r="W32" s="251"/>
      <c r="X32" s="248"/>
      <c r="Y32" s="253"/>
      <c r="Z32" s="253"/>
      <c r="AA32" s="253"/>
      <c r="AB32" s="253"/>
      <c r="AC32" s="251"/>
      <c r="AD32" s="246"/>
      <c r="AE32" s="2835"/>
      <c r="AF32" s="2836"/>
      <c r="AG32" s="2836"/>
      <c r="AH32" s="249"/>
      <c r="AI32" s="247"/>
      <c r="AJ32" s="253"/>
      <c r="AK32" s="248"/>
      <c r="AL32" s="254"/>
    </row>
    <row r="33" spans="1:38" ht="4.5" customHeight="1" thickBot="1" x14ac:dyDescent="0.2">
      <c r="A33" s="400"/>
      <c r="B33" s="176"/>
      <c r="C33" s="176"/>
      <c r="D33" s="176"/>
      <c r="E33" s="176"/>
      <c r="F33" s="177"/>
      <c r="G33" s="177"/>
      <c r="H33" s="177"/>
      <c r="I33" s="177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400"/>
      <c r="V33" s="176"/>
      <c r="W33" s="176"/>
      <c r="X33" s="177"/>
      <c r="Y33" s="177"/>
      <c r="Z33" s="177"/>
      <c r="AA33" s="177"/>
      <c r="AB33" s="177"/>
      <c r="AC33" s="176"/>
      <c r="AD33" s="176"/>
      <c r="AE33" s="177"/>
      <c r="AF33" s="177"/>
      <c r="AG33" s="291"/>
      <c r="AH33" s="177"/>
      <c r="AI33" s="177"/>
      <c r="AJ33" s="177"/>
      <c r="AK33" s="177"/>
      <c r="AL33" s="228"/>
    </row>
    <row r="34" spans="1:38" ht="15.75" customHeight="1" x14ac:dyDescent="0.15">
      <c r="A34" s="405">
        <f>A32+1</f>
        <v>10</v>
      </c>
      <c r="B34" s="231"/>
      <c r="C34" s="232"/>
      <c r="D34" s="232"/>
      <c r="E34" s="232"/>
      <c r="F34" s="233"/>
      <c r="G34" s="234"/>
      <c r="H34" s="235"/>
      <c r="I34" s="234"/>
      <c r="J34" s="232"/>
      <c r="K34" s="236"/>
      <c r="L34" s="232"/>
      <c r="M34" s="236"/>
      <c r="N34" s="232"/>
      <c r="O34" s="236"/>
      <c r="P34" s="237"/>
      <c r="Q34" s="238"/>
      <c r="R34" s="232"/>
      <c r="S34" s="232"/>
      <c r="T34" s="415"/>
      <c r="U34" s="405">
        <f>U32+1</f>
        <v>10</v>
      </c>
      <c r="V34" s="238"/>
      <c r="W34" s="237"/>
      <c r="X34" s="234"/>
      <c r="Y34" s="256"/>
      <c r="Z34" s="256"/>
      <c r="AA34" s="256"/>
      <c r="AB34" s="256"/>
      <c r="AC34" s="237"/>
      <c r="AD34" s="232"/>
      <c r="AE34" s="2837"/>
      <c r="AF34" s="2838"/>
      <c r="AG34" s="2838"/>
      <c r="AH34" s="240"/>
      <c r="AI34" s="241"/>
      <c r="AJ34" s="265"/>
      <c r="AK34" s="239"/>
      <c r="AL34" s="242"/>
    </row>
    <row r="35" spans="1:38" ht="15.75" customHeight="1" x14ac:dyDescent="0.15">
      <c r="A35" s="406">
        <f t="shared" si="0"/>
        <v>11</v>
      </c>
      <c r="B35" s="257"/>
      <c r="C35" s="173"/>
      <c r="D35" s="173"/>
      <c r="E35" s="173"/>
      <c r="F35" s="139"/>
      <c r="G35" s="216"/>
      <c r="H35" s="109"/>
      <c r="I35" s="216"/>
      <c r="J35" s="173"/>
      <c r="K35" s="217"/>
      <c r="L35" s="173"/>
      <c r="M35" s="217"/>
      <c r="N35" s="173"/>
      <c r="O35" s="217"/>
      <c r="P35" s="174"/>
      <c r="Q35" s="172"/>
      <c r="R35" s="173"/>
      <c r="S35" s="173"/>
      <c r="T35" s="416"/>
      <c r="U35" s="406">
        <f t="shared" si="1"/>
        <v>11</v>
      </c>
      <c r="V35" s="172"/>
      <c r="W35" s="174"/>
      <c r="X35" s="216"/>
      <c r="Y35" s="108"/>
      <c r="Z35" s="108"/>
      <c r="AA35" s="108"/>
      <c r="AB35" s="108"/>
      <c r="AC35" s="174"/>
      <c r="AD35" s="173"/>
      <c r="AE35" s="2831"/>
      <c r="AF35" s="2832"/>
      <c r="AG35" s="2832"/>
      <c r="AH35" s="109"/>
      <c r="AI35" s="139"/>
      <c r="AJ35" s="108"/>
      <c r="AK35" s="216"/>
      <c r="AL35" s="244"/>
    </row>
    <row r="36" spans="1:38" ht="15.75" customHeight="1" thickBot="1" x14ac:dyDescent="0.2">
      <c r="A36" s="407">
        <f t="shared" si="0"/>
        <v>12</v>
      </c>
      <c r="B36" s="245"/>
      <c r="C36" s="246"/>
      <c r="D36" s="246"/>
      <c r="E36" s="246"/>
      <c r="F36" s="247"/>
      <c r="G36" s="248"/>
      <c r="H36" s="249"/>
      <c r="I36" s="248"/>
      <c r="J36" s="246"/>
      <c r="K36" s="250"/>
      <c r="L36" s="246"/>
      <c r="M36" s="250"/>
      <c r="N36" s="246"/>
      <c r="O36" s="250"/>
      <c r="P36" s="251"/>
      <c r="Q36" s="252"/>
      <c r="R36" s="246"/>
      <c r="S36" s="246"/>
      <c r="T36" s="417"/>
      <c r="U36" s="407">
        <f t="shared" si="1"/>
        <v>12</v>
      </c>
      <c r="V36" s="252"/>
      <c r="W36" s="251"/>
      <c r="X36" s="248"/>
      <c r="Y36" s="253"/>
      <c r="Z36" s="253"/>
      <c r="AA36" s="253"/>
      <c r="AB36" s="253"/>
      <c r="AC36" s="251"/>
      <c r="AD36" s="251"/>
      <c r="AE36" s="2835"/>
      <c r="AF36" s="2836"/>
      <c r="AG36" s="2836"/>
      <c r="AH36" s="249"/>
      <c r="AI36" s="247"/>
      <c r="AJ36" s="253"/>
      <c r="AK36" s="248"/>
      <c r="AL36" s="254"/>
    </row>
    <row r="37" spans="1:38" ht="16" x14ac:dyDescent="0.2">
      <c r="A37" s="175"/>
      <c r="B37" s="176"/>
      <c r="C37" s="176"/>
      <c r="D37" s="176"/>
      <c r="E37" s="176"/>
      <c r="F37" s="177"/>
      <c r="G37" s="177"/>
      <c r="H37" s="177"/>
      <c r="I37" s="177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5"/>
      <c r="V37" s="176"/>
      <c r="W37" s="176"/>
      <c r="X37" s="177"/>
      <c r="Y37" s="177"/>
      <c r="Z37" s="177"/>
      <c r="AA37" s="177"/>
      <c r="AB37" s="177"/>
      <c r="AC37" s="176"/>
      <c r="AD37" s="176"/>
      <c r="AE37" s="1919"/>
      <c r="AF37" s="1919"/>
      <c r="AG37" s="1919"/>
      <c r="AH37" s="177"/>
      <c r="AI37" s="177"/>
      <c r="AJ37" s="177"/>
      <c r="AK37" s="177"/>
      <c r="AL37" s="177"/>
    </row>
    <row r="38" spans="1:38" ht="16" x14ac:dyDescent="0.2">
      <c r="A38" s="175"/>
      <c r="B38" s="176"/>
      <c r="C38" s="176"/>
      <c r="D38" s="176"/>
      <c r="E38" s="176"/>
      <c r="F38" s="177"/>
      <c r="G38" s="177"/>
      <c r="H38" s="177"/>
      <c r="I38" s="177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5"/>
      <c r="V38" s="176"/>
      <c r="W38" s="176"/>
      <c r="X38" s="177"/>
      <c r="Y38" s="177"/>
      <c r="Z38" s="177"/>
      <c r="AA38" s="177"/>
      <c r="AB38" s="177"/>
      <c r="AC38" s="176"/>
      <c r="AD38" s="176"/>
      <c r="AE38" s="1919"/>
      <c r="AF38" s="1919"/>
      <c r="AG38" s="1919"/>
      <c r="AH38" s="177"/>
      <c r="AI38" s="177"/>
      <c r="AJ38" s="177"/>
      <c r="AK38" s="177"/>
      <c r="AL38" s="177"/>
    </row>
    <row r="39" spans="1:38" ht="16" x14ac:dyDescent="0.2">
      <c r="A39" s="175"/>
      <c r="B39" s="176"/>
      <c r="C39" s="176"/>
      <c r="D39" s="176"/>
      <c r="E39" s="176"/>
      <c r="F39" s="177"/>
      <c r="G39" s="177"/>
      <c r="H39" s="177"/>
      <c r="I39" s="177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5"/>
      <c r="V39" s="176"/>
      <c r="W39" s="176"/>
      <c r="X39" s="177"/>
      <c r="Y39" s="177"/>
      <c r="Z39" s="177"/>
      <c r="AA39" s="177"/>
      <c r="AB39" s="177"/>
      <c r="AC39" s="176"/>
      <c r="AD39" s="176"/>
      <c r="AE39" s="1919"/>
      <c r="AF39" s="1919"/>
      <c r="AG39" s="1919"/>
      <c r="AH39" s="177"/>
      <c r="AI39" s="177"/>
      <c r="AJ39" s="177"/>
      <c r="AK39" s="177"/>
      <c r="AL39" s="177"/>
    </row>
    <row r="40" spans="1:38" ht="12.75" customHeight="1" x14ac:dyDescent="0.15">
      <c r="A40" s="100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100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</row>
    <row r="41" spans="1:38" ht="17" x14ac:dyDescent="0.15">
      <c r="A41" s="100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100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</row>
    <row r="42" spans="1:38" ht="12.75" customHeight="1" x14ac:dyDescent="0.15"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</row>
    <row r="43" spans="1:38" ht="12.75" customHeight="1" x14ac:dyDescent="0.15"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</row>
    <row r="44" spans="1:38" ht="12.75" customHeight="1" x14ac:dyDescent="0.15"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</row>
    <row r="45" spans="1:38" ht="12.75" customHeight="1" x14ac:dyDescent="0.15"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</row>
    <row r="46" spans="1:38" ht="12.75" customHeight="1" x14ac:dyDescent="0.15"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  <row r="47" spans="1:38" ht="12.75" customHeight="1" x14ac:dyDescent="0.15"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</row>
    <row r="48" spans="1:38" ht="12.75" customHeight="1" x14ac:dyDescent="0.15"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</row>
    <row r="49" spans="1:38" ht="12.75" customHeight="1" x14ac:dyDescent="0.15"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</row>
    <row r="50" spans="1:38" ht="12.75" customHeight="1" x14ac:dyDescent="0.15">
      <c r="A50" s="99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9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</row>
    <row r="51" spans="1:38" ht="12.75" customHeight="1" x14ac:dyDescent="0.15">
      <c r="A51" s="98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8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</row>
    <row r="52" spans="1:38" ht="12.75" customHeight="1" x14ac:dyDescent="0.15">
      <c r="A52" s="97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7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</row>
    <row r="53" spans="1:38" ht="12.75" customHeight="1" x14ac:dyDescent="0.15">
      <c r="A53" s="97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7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</row>
    <row r="54" spans="1:38" x14ac:dyDescent="0.15">
      <c r="A54" s="96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6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</row>
    <row r="55" spans="1:38" ht="12.75" customHeight="1" x14ac:dyDescent="0.15">
      <c r="A55" s="96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6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</row>
    <row r="56" spans="1:38" ht="12.75" customHeight="1" x14ac:dyDescent="0.15">
      <c r="A56" s="96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6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</row>
    <row r="57" spans="1:38" ht="12.75" customHeight="1" x14ac:dyDescent="0.15">
      <c r="A57" s="96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6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</row>
    <row r="58" spans="1:38" ht="12.75" customHeight="1" x14ac:dyDescent="0.15">
      <c r="A58" s="96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6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</row>
    <row r="59" spans="1:38" ht="12.75" customHeight="1" x14ac:dyDescent="0.15">
      <c r="A59" s="96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6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</row>
    <row r="60" spans="1:38" ht="12.75" customHeight="1" x14ac:dyDescent="0.15">
      <c r="A60" s="96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6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</row>
    <row r="61" spans="1:38" ht="12.75" customHeight="1" x14ac:dyDescent="0.15">
      <c r="A61" s="96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6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101"/>
      <c r="AJ61" s="101"/>
      <c r="AK61" s="101"/>
      <c r="AL61" s="101"/>
    </row>
    <row r="62" spans="1:38" ht="12.75" customHeight="1" x14ac:dyDescent="0.15">
      <c r="A62" s="96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6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101"/>
      <c r="AJ62" s="101"/>
      <c r="AK62" s="101"/>
      <c r="AL62" s="101"/>
    </row>
    <row r="63" spans="1:38" ht="12.75" customHeight="1" x14ac:dyDescent="0.15">
      <c r="A63" s="96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6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101"/>
      <c r="AJ63" s="101"/>
      <c r="AK63" s="101"/>
      <c r="AL63" s="101"/>
    </row>
    <row r="64" spans="1:38" ht="12.75" customHeight="1" x14ac:dyDescent="0.15">
      <c r="A64" s="96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6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101"/>
      <c r="AJ64" s="101"/>
      <c r="AK64" s="101"/>
      <c r="AL64" s="101"/>
    </row>
    <row r="65" spans="1:38" ht="12.75" customHeight="1" x14ac:dyDescent="0.15">
      <c r="A65" s="96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6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101"/>
      <c r="AJ65" s="101"/>
      <c r="AK65" s="101"/>
      <c r="AL65" s="101"/>
    </row>
    <row r="66" spans="1:38" ht="12.75" customHeight="1" x14ac:dyDescent="0.15">
      <c r="A66" s="96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6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101"/>
      <c r="AJ66" s="101"/>
      <c r="AK66" s="101"/>
      <c r="AL66" s="101"/>
    </row>
    <row r="67" spans="1:38" x14ac:dyDescent="0.15">
      <c r="A67" s="96"/>
      <c r="B67" s="169"/>
      <c r="C67" s="169"/>
      <c r="D67" s="169"/>
      <c r="E67" s="169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69"/>
      <c r="R67" s="169"/>
      <c r="S67" s="169"/>
      <c r="T67" s="169"/>
      <c r="U67" s="96"/>
      <c r="V67" s="169"/>
      <c r="W67" s="169"/>
      <c r="X67" s="95"/>
      <c r="Y67" s="95"/>
      <c r="Z67" s="95"/>
      <c r="AA67" s="95"/>
      <c r="AB67" s="95"/>
      <c r="AC67" s="95"/>
      <c r="AD67" s="95"/>
      <c r="AE67" s="169"/>
      <c r="AF67" s="169"/>
      <c r="AG67" s="169"/>
      <c r="AH67" s="169"/>
      <c r="AI67" s="101"/>
      <c r="AJ67" s="101"/>
      <c r="AK67" s="101"/>
      <c r="AL67" s="101"/>
    </row>
    <row r="68" spans="1:38" x14ac:dyDescent="0.15">
      <c r="A68" s="96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U68" s="96"/>
      <c r="AI68" s="101"/>
      <c r="AJ68" s="101"/>
      <c r="AK68" s="101"/>
      <c r="AL68" s="101"/>
    </row>
    <row r="69" spans="1:38" x14ac:dyDescent="0.15">
      <c r="A69" s="96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U69" s="96"/>
      <c r="AI69" s="101"/>
      <c r="AJ69" s="101"/>
      <c r="AK69" s="101"/>
      <c r="AL69" s="101"/>
    </row>
    <row r="70" spans="1:38" x14ac:dyDescent="0.15">
      <c r="A70" s="96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U70" s="96"/>
      <c r="AI70" s="101"/>
      <c r="AJ70" s="101"/>
      <c r="AK70" s="101"/>
      <c r="AL70" s="101"/>
    </row>
    <row r="71" spans="1:38" x14ac:dyDescent="0.15">
      <c r="A71" s="96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U71" s="96"/>
      <c r="AI71" s="101"/>
      <c r="AJ71" s="101"/>
      <c r="AK71" s="101"/>
      <c r="AL71" s="101"/>
    </row>
    <row r="72" spans="1:38" x14ac:dyDescent="0.15">
      <c r="A72" s="96"/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96"/>
      <c r="V72" s="101"/>
      <c r="W72" s="101"/>
    </row>
    <row r="73" spans="1:38" x14ac:dyDescent="0.15">
      <c r="A73" s="96"/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96"/>
      <c r="V73" s="101"/>
      <c r="W73" s="101"/>
    </row>
    <row r="74" spans="1:38" x14ac:dyDescent="0.15">
      <c r="A74" s="96"/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96"/>
      <c r="V74" s="101"/>
      <c r="W74" s="101"/>
    </row>
    <row r="75" spans="1:38" x14ac:dyDescent="0.15">
      <c r="B75" s="101"/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V75" s="101"/>
      <c r="W75" s="101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</row>
    <row r="76" spans="1:38" ht="20" x14ac:dyDescent="0.15">
      <c r="A76" s="94"/>
      <c r="B76" s="101"/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94"/>
      <c r="V76" s="101"/>
      <c r="W76" s="101"/>
    </row>
    <row r="77" spans="1:38" ht="20" x14ac:dyDescent="0.15">
      <c r="A77" s="94"/>
      <c r="B77" s="101"/>
      <c r="C77" s="101"/>
      <c r="D77" s="101"/>
      <c r="E77" s="101"/>
      <c r="F77" s="101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94"/>
      <c r="V77" s="101"/>
      <c r="W77" s="101"/>
    </row>
    <row r="78" spans="1:38" ht="20" x14ac:dyDescent="0.15">
      <c r="A78" s="94"/>
      <c r="B78" s="101"/>
      <c r="C78" s="101"/>
      <c r="D78" s="101"/>
      <c r="E78" s="101"/>
      <c r="Q78" s="101"/>
      <c r="R78" s="101"/>
      <c r="S78" s="101"/>
      <c r="T78" s="101"/>
      <c r="U78" s="94"/>
      <c r="V78" s="101"/>
      <c r="W78" s="101"/>
    </row>
    <row r="79" spans="1:38" ht="20" x14ac:dyDescent="0.15">
      <c r="A79" s="94"/>
      <c r="B79" s="101"/>
      <c r="C79" s="101"/>
      <c r="D79" s="101"/>
      <c r="E79" s="101"/>
      <c r="Q79" s="101"/>
      <c r="R79" s="101"/>
      <c r="S79" s="101"/>
      <c r="T79" s="101"/>
      <c r="U79" s="94"/>
      <c r="V79" s="101"/>
      <c r="W79" s="101"/>
    </row>
    <row r="80" spans="1:38" ht="20" x14ac:dyDescent="0.15">
      <c r="A80" s="94"/>
      <c r="U80" s="94"/>
    </row>
    <row r="81" spans="1:21" ht="20" x14ac:dyDescent="0.15">
      <c r="A81" s="94"/>
      <c r="U81" s="94"/>
    </row>
    <row r="82" spans="1:21" ht="20" x14ac:dyDescent="0.15">
      <c r="A82" s="94"/>
      <c r="U82" s="94"/>
    </row>
    <row r="83" spans="1:21" ht="20" x14ac:dyDescent="0.15">
      <c r="A83" s="94"/>
      <c r="U83" s="94"/>
    </row>
    <row r="84" spans="1:21" ht="20" x14ac:dyDescent="0.15">
      <c r="A84" s="94"/>
      <c r="U84" s="94"/>
    </row>
    <row r="85" spans="1:21" ht="20" x14ac:dyDescent="0.15">
      <c r="A85" s="94"/>
      <c r="U85" s="94"/>
    </row>
    <row r="86" spans="1:21" ht="20" x14ac:dyDescent="0.15">
      <c r="A86" s="94"/>
      <c r="U86" s="94"/>
    </row>
    <row r="87" spans="1:21" ht="20" x14ac:dyDescent="0.15">
      <c r="A87" s="94"/>
      <c r="U87" s="94"/>
    </row>
    <row r="89" spans="1:21" ht="20" x14ac:dyDescent="0.15">
      <c r="A89" s="93"/>
      <c r="U89" s="93"/>
    </row>
    <row r="90" spans="1:21" ht="20" x14ac:dyDescent="0.15">
      <c r="A90" s="93"/>
      <c r="U90" s="93"/>
    </row>
    <row r="91" spans="1:21" ht="20" x14ac:dyDescent="0.15">
      <c r="A91" s="93"/>
      <c r="U91" s="93"/>
    </row>
    <row r="92" spans="1:21" ht="20" x14ac:dyDescent="0.15">
      <c r="A92" s="93"/>
      <c r="U92" s="93"/>
    </row>
    <row r="93" spans="1:21" ht="20" x14ac:dyDescent="0.15">
      <c r="A93" s="93"/>
      <c r="U93" s="93"/>
    </row>
    <row r="94" spans="1:21" ht="20" x14ac:dyDescent="0.15">
      <c r="A94" s="93"/>
      <c r="U94" s="93"/>
    </row>
    <row r="95" spans="1:21" ht="20" x14ac:dyDescent="0.15">
      <c r="A95" s="93"/>
      <c r="U95" s="93"/>
    </row>
    <row r="96" spans="1:21" ht="20" x14ac:dyDescent="0.15">
      <c r="A96" s="93"/>
      <c r="U96" s="93"/>
    </row>
    <row r="97" spans="1:21" ht="20" x14ac:dyDescent="0.15">
      <c r="A97" s="93"/>
      <c r="U97" s="93"/>
    </row>
    <row r="98" spans="1:21" ht="20" x14ac:dyDescent="0.15">
      <c r="A98" s="93"/>
      <c r="U98" s="93"/>
    </row>
    <row r="99" spans="1:21" ht="20" x14ac:dyDescent="0.15">
      <c r="A99" s="93"/>
      <c r="U99" s="93"/>
    </row>
    <row r="100" spans="1:21" ht="20" x14ac:dyDescent="0.15">
      <c r="A100" s="93"/>
      <c r="U100" s="93"/>
    </row>
    <row r="102" spans="1:21" ht="20" x14ac:dyDescent="0.15">
      <c r="A102" s="94"/>
      <c r="U102" s="94"/>
    </row>
    <row r="103" spans="1:21" ht="20" x14ac:dyDescent="0.15">
      <c r="A103" s="94"/>
      <c r="U103" s="94"/>
    </row>
    <row r="104" spans="1:21" ht="20" x14ac:dyDescent="0.15">
      <c r="A104" s="94"/>
      <c r="U104" s="94"/>
    </row>
    <row r="105" spans="1:21" ht="20" x14ac:dyDescent="0.15">
      <c r="A105" s="94"/>
      <c r="U105" s="94"/>
    </row>
    <row r="106" spans="1:21" ht="20" x14ac:dyDescent="0.15">
      <c r="A106" s="94"/>
      <c r="U106" s="94"/>
    </row>
    <row r="107" spans="1:21" ht="20" x14ac:dyDescent="0.15">
      <c r="A107" s="94"/>
      <c r="U107" s="94"/>
    </row>
    <row r="108" spans="1:21" ht="20" x14ac:dyDescent="0.15">
      <c r="A108" s="94"/>
      <c r="U108" s="94"/>
    </row>
    <row r="109" spans="1:21" ht="20" x14ac:dyDescent="0.15">
      <c r="A109" s="94"/>
      <c r="U109" s="94"/>
    </row>
    <row r="110" spans="1:21" ht="20" x14ac:dyDescent="0.15">
      <c r="A110" s="94"/>
      <c r="U110" s="94"/>
    </row>
    <row r="111" spans="1:21" ht="20" x14ac:dyDescent="0.15">
      <c r="A111" s="94"/>
      <c r="U111" s="94"/>
    </row>
    <row r="112" spans="1:21" ht="20" x14ac:dyDescent="0.15">
      <c r="A112" s="94"/>
      <c r="U112" s="94"/>
    </row>
    <row r="113" spans="1:21" ht="20" x14ac:dyDescent="0.15">
      <c r="A113" s="94"/>
      <c r="U113" s="94"/>
    </row>
    <row r="115" spans="1:21" ht="20" x14ac:dyDescent="0.15">
      <c r="A115" s="93"/>
      <c r="U115" s="93"/>
    </row>
    <row r="116" spans="1:21" ht="20" x14ac:dyDescent="0.15">
      <c r="A116" s="93"/>
      <c r="U116" s="93"/>
    </row>
    <row r="117" spans="1:21" ht="20" x14ac:dyDescent="0.15">
      <c r="A117" s="93"/>
      <c r="U117" s="93"/>
    </row>
    <row r="118" spans="1:21" ht="20" x14ac:dyDescent="0.15">
      <c r="A118" s="93"/>
      <c r="U118" s="93"/>
    </row>
    <row r="119" spans="1:21" ht="20" x14ac:dyDescent="0.15">
      <c r="A119" s="93"/>
      <c r="U119" s="93"/>
    </row>
    <row r="120" spans="1:21" ht="20" x14ac:dyDescent="0.15">
      <c r="A120" s="93"/>
      <c r="U120" s="93"/>
    </row>
    <row r="121" spans="1:21" ht="20" x14ac:dyDescent="0.15">
      <c r="A121" s="93"/>
      <c r="U121" s="93"/>
    </row>
    <row r="122" spans="1:21" ht="20" x14ac:dyDescent="0.15">
      <c r="A122" s="93"/>
      <c r="U122" s="93"/>
    </row>
    <row r="123" spans="1:21" ht="20" x14ac:dyDescent="0.15">
      <c r="A123" s="93"/>
      <c r="U123" s="93"/>
    </row>
    <row r="124" spans="1:21" ht="20" x14ac:dyDescent="0.15">
      <c r="A124" s="93"/>
      <c r="U124" s="93"/>
    </row>
    <row r="125" spans="1:21" ht="20" x14ac:dyDescent="0.15">
      <c r="A125" s="93"/>
      <c r="U125" s="93"/>
    </row>
    <row r="126" spans="1:21" ht="20" x14ac:dyDescent="0.15">
      <c r="A126" s="93"/>
      <c r="U126" s="93"/>
    </row>
  </sheetData>
  <mergeCells count="62">
    <mergeCell ref="A3:A20"/>
    <mergeCell ref="V20:W20"/>
    <mergeCell ref="C14:E14"/>
    <mergeCell ref="B20:E20"/>
    <mergeCell ref="Q4:T11"/>
    <mergeCell ref="K9:K12"/>
    <mergeCell ref="L9:L12"/>
    <mergeCell ref="B3:E3"/>
    <mergeCell ref="B4:E7"/>
    <mergeCell ref="F9:F13"/>
    <mergeCell ref="G9:G12"/>
    <mergeCell ref="V3:W3"/>
    <mergeCell ref="E15:E16"/>
    <mergeCell ref="H9:H13"/>
    <mergeCell ref="M9:M16"/>
    <mergeCell ref="P9:P17"/>
    <mergeCell ref="AE39:AG39"/>
    <mergeCell ref="AE32:AG32"/>
    <mergeCell ref="AE34:AG34"/>
    <mergeCell ref="AE35:AG35"/>
    <mergeCell ref="AE36:AG36"/>
    <mergeCell ref="AE37:AG37"/>
    <mergeCell ref="AE38:AG38"/>
    <mergeCell ref="AE31:AG31"/>
    <mergeCell ref="AE22:AG22"/>
    <mergeCell ref="AE28:AG28"/>
    <mergeCell ref="AE24:AG24"/>
    <mergeCell ref="AE26:AG26"/>
    <mergeCell ref="AE27:AG27"/>
    <mergeCell ref="AE23:AG23"/>
    <mergeCell ref="AE30:AG30"/>
    <mergeCell ref="AI3:AL3"/>
    <mergeCell ref="V4:W11"/>
    <mergeCell ref="AI4:AL6"/>
    <mergeCell ref="X12:X19"/>
    <mergeCell ref="Y12:Y17"/>
    <mergeCell ref="Z12:Z16"/>
    <mergeCell ref="AE4:AH8"/>
    <mergeCell ref="AE3:AG3"/>
    <mergeCell ref="X3:AD3"/>
    <mergeCell ref="AB12:AB17"/>
    <mergeCell ref="N9:N13"/>
    <mergeCell ref="O9:O13"/>
    <mergeCell ref="J9:J12"/>
    <mergeCell ref="I9:I19"/>
    <mergeCell ref="Q3:T3"/>
    <mergeCell ref="Q20:T20"/>
    <mergeCell ref="X4:AD4"/>
    <mergeCell ref="AJ12:AL12"/>
    <mergeCell ref="AJ13:AL13"/>
    <mergeCell ref="AL17:AL19"/>
    <mergeCell ref="U3:U20"/>
    <mergeCell ref="AA12:AA19"/>
    <mergeCell ref="AC12:AC17"/>
    <mergeCell ref="AD12:AD17"/>
    <mergeCell ref="AE20:AH20"/>
    <mergeCell ref="AI20:AJ20"/>
    <mergeCell ref="AJ7:AL7"/>
    <mergeCell ref="AJ9:AL9"/>
    <mergeCell ref="AJ10:AL10"/>
    <mergeCell ref="AJ11:AL11"/>
    <mergeCell ref="AJ8:AL8"/>
  </mergeCells>
  <phoneticPr fontId="51" type="noConversion"/>
  <pageMargins left="0.25" right="0.25" top="0.75" bottom="0.75" header="0.3" footer="0.3"/>
  <pageSetup paperSize="119" orientation="landscape"/>
  <headerFooter alignWithMargins="0"/>
  <colBreaks count="1" manualBreakCount="1">
    <brk id="20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</sheetPr>
  <dimension ref="A1"/>
  <sheetViews>
    <sheetView workbookViewId="0">
      <selection sqref="A1:IV65536"/>
    </sheetView>
  </sheetViews>
  <sheetFormatPr baseColWidth="10" defaultColWidth="9" defaultRowHeight="16" x14ac:dyDescent="0.2"/>
  <cols>
    <col min="1" max="16384" width="9" style="2"/>
  </cols>
  <sheetData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B1:BL51"/>
  <sheetViews>
    <sheetView showGridLines="0" view="pageBreakPreview" zoomScale="131" zoomScaleSheetLayoutView="85" workbookViewId="0">
      <selection activeCell="K51" sqref="K51"/>
    </sheetView>
  </sheetViews>
  <sheetFormatPr baseColWidth="10" defaultColWidth="3.83203125" defaultRowHeight="12" x14ac:dyDescent="0.2"/>
  <cols>
    <col min="1" max="1" width="1.1640625" style="654" customWidth="1"/>
    <col min="2" max="2" width="3.83203125" style="654" customWidth="1"/>
    <col min="3" max="7" width="4" style="654" customWidth="1"/>
    <col min="8" max="11" width="3.83203125" style="654" customWidth="1"/>
    <col min="12" max="12" width="0.83203125" style="654" customWidth="1"/>
    <col min="13" max="22" width="3.83203125" style="654" customWidth="1"/>
    <col min="23" max="23" width="0.6640625" style="654" customWidth="1"/>
    <col min="24" max="33" width="3.83203125" style="654" customWidth="1"/>
    <col min="34" max="34" width="1.33203125" style="654" customWidth="1"/>
    <col min="35" max="16384" width="3.83203125" style="654"/>
  </cols>
  <sheetData>
    <row r="1" spans="2:54" ht="14" x14ac:dyDescent="0.2">
      <c r="B1" s="687" t="s">
        <v>109</v>
      </c>
      <c r="D1" s="655"/>
      <c r="E1" s="655"/>
      <c r="F1" s="655"/>
      <c r="G1" s="655"/>
    </row>
    <row r="2" spans="2:54" ht="13" thickBot="1" x14ac:dyDescent="0.25">
      <c r="B2" s="655" t="s">
        <v>110</v>
      </c>
      <c r="D2" s="655"/>
      <c r="E2" s="655"/>
      <c r="F2" s="655"/>
      <c r="G2" s="655"/>
    </row>
    <row r="3" spans="2:54" ht="13" customHeight="1" thickBot="1" x14ac:dyDescent="0.25">
      <c r="B3" s="392">
        <f>-1.01</f>
        <v>-1.01</v>
      </c>
      <c r="C3" s="1950" t="s">
        <v>111</v>
      </c>
      <c r="D3" s="1950"/>
      <c r="E3" s="1950"/>
      <c r="F3" s="1950"/>
      <c r="G3" s="1950"/>
      <c r="H3" s="1950"/>
      <c r="I3" s="1950"/>
      <c r="J3" s="653"/>
      <c r="K3" s="656"/>
      <c r="L3" s="596"/>
      <c r="M3" s="392">
        <f>+B35-0.01</f>
        <v>-1.08</v>
      </c>
      <c r="N3" s="1950" t="s">
        <v>112</v>
      </c>
      <c r="O3" s="1950"/>
      <c r="P3" s="1950"/>
      <c r="Q3" s="1950"/>
      <c r="R3" s="1950"/>
      <c r="S3" s="1950"/>
      <c r="T3" s="1950"/>
      <c r="U3" s="1950"/>
      <c r="V3" s="1951"/>
      <c r="W3" s="596"/>
      <c r="X3" s="392">
        <f>M36-(0.01)</f>
        <v>-1.1300000000000001</v>
      </c>
      <c r="Y3" s="653" t="s">
        <v>113</v>
      </c>
      <c r="Z3" s="653"/>
      <c r="AA3" s="653"/>
      <c r="AB3" s="653"/>
      <c r="AC3" s="653"/>
      <c r="AD3" s="653"/>
      <c r="AE3" s="653"/>
      <c r="AF3" s="653"/>
      <c r="AG3" s="656"/>
      <c r="AH3" s="596"/>
      <c r="AR3" s="596"/>
      <c r="AS3" s="596"/>
    </row>
    <row r="4" spans="2:54" ht="13" customHeight="1" thickBot="1" x14ac:dyDescent="0.25">
      <c r="B4" s="658"/>
      <c r="C4" s="1952"/>
      <c r="D4" s="1952"/>
      <c r="E4" s="1952"/>
      <c r="F4" s="1952"/>
      <c r="G4" s="1952"/>
      <c r="H4" s="1952"/>
      <c r="I4" s="1952"/>
      <c r="J4" s="596"/>
      <c r="K4" s="659"/>
      <c r="L4" s="596"/>
      <c r="M4" s="660"/>
      <c r="N4" s="1952"/>
      <c r="O4" s="1952"/>
      <c r="P4" s="1952"/>
      <c r="Q4" s="1952"/>
      <c r="R4" s="1952"/>
      <c r="S4" s="1952"/>
      <c r="T4" s="1952"/>
      <c r="U4" s="1952"/>
      <c r="V4" s="1953"/>
      <c r="W4" s="596"/>
      <c r="X4" s="661">
        <v>1</v>
      </c>
      <c r="Y4" s="601" t="s">
        <v>114</v>
      </c>
      <c r="Z4" s="601"/>
      <c r="AA4" s="601"/>
      <c r="AB4" s="601"/>
      <c r="AC4" s="689">
        <v>5</v>
      </c>
      <c r="AD4" s="601" t="s">
        <v>115</v>
      </c>
      <c r="AE4" s="601"/>
      <c r="AF4" s="684"/>
      <c r="AG4" s="659"/>
      <c r="AH4" s="596"/>
      <c r="AR4" s="596"/>
      <c r="AS4" s="596"/>
    </row>
    <row r="5" spans="2:54" ht="13" customHeight="1" thickBot="1" x14ac:dyDescent="0.25">
      <c r="B5" s="661">
        <v>1</v>
      </c>
      <c r="C5" s="596" t="s">
        <v>116</v>
      </c>
      <c r="D5" s="596"/>
      <c r="E5" s="596"/>
      <c r="F5" s="596"/>
      <c r="G5" s="596"/>
      <c r="H5" s="596"/>
      <c r="I5" s="596"/>
      <c r="J5" s="684"/>
      <c r="K5" s="659"/>
      <c r="L5" s="659"/>
      <c r="M5" s="660"/>
      <c r="N5" s="1952"/>
      <c r="O5" s="1952"/>
      <c r="P5" s="1952"/>
      <c r="Q5" s="1952"/>
      <c r="R5" s="1952"/>
      <c r="S5" s="1952"/>
      <c r="T5" s="1952"/>
      <c r="U5" s="1952"/>
      <c r="V5" s="1953"/>
      <c r="W5" s="596"/>
      <c r="X5" s="661">
        <v>2</v>
      </c>
      <c r="Y5" s="601" t="s">
        <v>117</v>
      </c>
      <c r="Z5" s="601"/>
      <c r="AA5" s="601"/>
      <c r="AB5" s="601"/>
      <c r="AC5" s="689">
        <v>6</v>
      </c>
      <c r="AD5" s="601" t="s">
        <v>118</v>
      </c>
      <c r="AE5" s="601"/>
      <c r="AF5" s="596"/>
      <c r="AG5" s="659"/>
      <c r="AH5" s="596"/>
      <c r="AR5" s="596"/>
      <c r="AS5" s="596"/>
      <c r="BB5" s="662"/>
    </row>
    <row r="6" spans="2:54" ht="13" customHeight="1" thickBot="1" x14ac:dyDescent="0.25">
      <c r="B6" s="661">
        <v>2</v>
      </c>
      <c r="C6" s="596" t="s">
        <v>119</v>
      </c>
      <c r="D6" s="596"/>
      <c r="E6" s="596"/>
      <c r="F6" s="596"/>
      <c r="G6" s="596"/>
      <c r="H6" s="596"/>
      <c r="I6" s="596"/>
      <c r="J6" s="596"/>
      <c r="K6" s="659"/>
      <c r="L6" s="663"/>
      <c r="M6" s="661">
        <v>1</v>
      </c>
      <c r="N6" s="601" t="s">
        <v>120</v>
      </c>
      <c r="O6" s="596"/>
      <c r="P6" s="596"/>
      <c r="Q6" s="596"/>
      <c r="R6" s="596"/>
      <c r="S6" s="596"/>
      <c r="T6" s="596"/>
      <c r="U6" s="684"/>
      <c r="V6" s="659"/>
      <c r="W6" s="596"/>
      <c r="X6" s="661">
        <v>3</v>
      </c>
      <c r="Y6" s="601" t="s">
        <v>121</v>
      </c>
      <c r="Z6" s="601"/>
      <c r="AA6" s="601"/>
      <c r="AB6" s="601"/>
      <c r="AC6" s="689">
        <v>7</v>
      </c>
      <c r="AD6" s="601" t="s">
        <v>122</v>
      </c>
      <c r="AE6" s="601"/>
      <c r="AF6" s="596"/>
      <c r="AG6" s="659"/>
      <c r="AH6" s="596"/>
      <c r="AR6" s="596"/>
      <c r="AS6" s="596"/>
      <c r="BB6" s="662"/>
    </row>
    <row r="7" spans="2:54" ht="13" customHeight="1" x14ac:dyDescent="0.2">
      <c r="B7" s="661">
        <v>3</v>
      </c>
      <c r="C7" s="596" t="s">
        <v>123</v>
      </c>
      <c r="D7" s="596"/>
      <c r="E7" s="596"/>
      <c r="F7" s="596"/>
      <c r="G7" s="596"/>
      <c r="H7" s="596"/>
      <c r="I7" s="596"/>
      <c r="J7" s="596"/>
      <c r="K7" s="659"/>
      <c r="L7" s="596"/>
      <c r="M7" s="661">
        <v>2</v>
      </c>
      <c r="N7" s="601" t="s">
        <v>124</v>
      </c>
      <c r="O7" s="596"/>
      <c r="P7" s="596"/>
      <c r="Q7" s="596"/>
      <c r="R7" s="596"/>
      <c r="S7" s="596"/>
      <c r="T7" s="596"/>
      <c r="U7" s="596"/>
      <c r="V7" s="659"/>
      <c r="W7" s="596"/>
      <c r="X7" s="661">
        <v>4</v>
      </c>
      <c r="Y7" s="601" t="s">
        <v>125</v>
      </c>
      <c r="Z7" s="601"/>
      <c r="AA7" s="601"/>
      <c r="AB7" s="601"/>
      <c r="AC7" s="689">
        <v>8</v>
      </c>
      <c r="AD7" s="601" t="s">
        <v>126</v>
      </c>
      <c r="AE7" s="601"/>
      <c r="AF7" s="596"/>
      <c r="AG7" s="659"/>
      <c r="AH7" s="596"/>
      <c r="AR7" s="596"/>
      <c r="AS7" s="596"/>
    </row>
    <row r="8" spans="2:54" ht="13" customHeight="1" thickBot="1" x14ac:dyDescent="0.25">
      <c r="B8" s="661">
        <v>4</v>
      </c>
      <c r="C8" s="596" t="s">
        <v>127</v>
      </c>
      <c r="D8" s="596"/>
      <c r="E8" s="596"/>
      <c r="F8" s="596"/>
      <c r="G8" s="596"/>
      <c r="H8" s="596"/>
      <c r="I8" s="596"/>
      <c r="J8" s="596"/>
      <c r="K8" s="659"/>
      <c r="L8" s="596"/>
      <c r="M8" s="661">
        <v>3</v>
      </c>
      <c r="N8" s="601" t="s">
        <v>128</v>
      </c>
      <c r="O8" s="596"/>
      <c r="P8" s="596"/>
      <c r="Q8" s="596"/>
      <c r="R8" s="596"/>
      <c r="S8" s="596"/>
      <c r="T8" s="596"/>
      <c r="U8" s="596"/>
      <c r="V8" s="659"/>
      <c r="W8" s="596"/>
      <c r="X8" s="664">
        <v>9</v>
      </c>
      <c r="Y8" s="665" t="s">
        <v>129</v>
      </c>
      <c r="Z8" s="601"/>
      <c r="AA8" s="601"/>
      <c r="AB8" s="601"/>
      <c r="AC8" s="601"/>
      <c r="AD8" s="601"/>
      <c r="AE8" s="601"/>
      <c r="AF8" s="596"/>
      <c r="AG8" s="659"/>
      <c r="AH8" s="596"/>
      <c r="AR8" s="596"/>
      <c r="AS8" s="596"/>
    </row>
    <row r="9" spans="2:54" ht="13" customHeight="1" x14ac:dyDescent="0.2">
      <c r="B9" s="661">
        <v>5</v>
      </c>
      <c r="C9" s="596" t="s">
        <v>130</v>
      </c>
      <c r="D9" s="596"/>
      <c r="E9" s="596"/>
      <c r="F9" s="596"/>
      <c r="G9" s="596" t="s">
        <v>131</v>
      </c>
      <c r="H9" s="596"/>
      <c r="I9" s="596"/>
      <c r="J9" s="596"/>
      <c r="K9" s="659"/>
      <c r="L9" s="596"/>
      <c r="M9" s="661">
        <v>4</v>
      </c>
      <c r="N9" s="601" t="s">
        <v>132</v>
      </c>
      <c r="O9" s="596"/>
      <c r="P9" s="596"/>
      <c r="Q9" s="596"/>
      <c r="R9" s="596"/>
      <c r="S9" s="596"/>
      <c r="T9" s="596"/>
      <c r="U9" s="596"/>
      <c r="V9" s="659"/>
      <c r="W9" s="596"/>
      <c r="X9" s="392">
        <f>X3-0.01</f>
        <v>-1.1400000000000001</v>
      </c>
      <c r="Y9" s="1950" t="s">
        <v>133</v>
      </c>
      <c r="Z9" s="1950"/>
      <c r="AA9" s="1950"/>
      <c r="AB9" s="1950"/>
      <c r="AC9" s="1950"/>
      <c r="AD9" s="1950"/>
      <c r="AE9" s="1950"/>
      <c r="AF9" s="1950"/>
      <c r="AG9" s="1951"/>
      <c r="AH9" s="596"/>
      <c r="AR9" s="596"/>
      <c r="AS9" s="596"/>
    </row>
    <row r="10" spans="2:54" ht="13" customHeight="1" thickBot="1" x14ac:dyDescent="0.25">
      <c r="B10" s="667"/>
      <c r="C10" s="666"/>
      <c r="D10" s="666"/>
      <c r="E10" s="666"/>
      <c r="F10" s="666"/>
      <c r="G10" s="666"/>
      <c r="H10" s="666"/>
      <c r="I10" s="666"/>
      <c r="J10" s="666"/>
      <c r="K10" s="668"/>
      <c r="L10" s="596"/>
      <c r="M10" s="661">
        <v>5</v>
      </c>
      <c r="N10" s="601" t="s">
        <v>134</v>
      </c>
      <c r="O10" s="596"/>
      <c r="P10" s="596"/>
      <c r="Q10" s="596"/>
      <c r="R10" s="596"/>
      <c r="S10" s="596"/>
      <c r="T10" s="596"/>
      <c r="U10" s="596"/>
      <c r="V10" s="659"/>
      <c r="W10" s="596"/>
      <c r="X10" s="660"/>
      <c r="Y10" s="1952"/>
      <c r="Z10" s="1952"/>
      <c r="AA10" s="1952"/>
      <c r="AB10" s="1952"/>
      <c r="AC10" s="1952"/>
      <c r="AD10" s="1952"/>
      <c r="AE10" s="1952"/>
      <c r="AF10" s="1952"/>
      <c r="AG10" s="1953"/>
      <c r="AH10" s="596"/>
      <c r="AR10" s="596"/>
      <c r="AS10" s="596"/>
    </row>
    <row r="11" spans="2:54" ht="13" customHeight="1" thickBot="1" x14ac:dyDescent="0.25">
      <c r="B11" s="392">
        <f>B3-0.01</f>
        <v>-1.02</v>
      </c>
      <c r="C11" s="653" t="s">
        <v>135</v>
      </c>
      <c r="D11" s="653"/>
      <c r="E11" s="653"/>
      <c r="F11" s="653"/>
      <c r="G11" s="653"/>
      <c r="H11" s="653"/>
      <c r="I11" s="653"/>
      <c r="J11" s="653"/>
      <c r="K11" s="656"/>
      <c r="L11" s="596"/>
      <c r="M11" s="661">
        <v>6</v>
      </c>
      <c r="N11" s="601" t="s">
        <v>136</v>
      </c>
      <c r="O11" s="596"/>
      <c r="P11" s="596"/>
      <c r="Q11" s="596"/>
      <c r="R11" s="596"/>
      <c r="S11" s="596"/>
      <c r="T11" s="596"/>
      <c r="U11" s="596"/>
      <c r="V11" s="659"/>
      <c r="W11" s="596"/>
      <c r="X11" s="661">
        <v>1</v>
      </c>
      <c r="Y11" s="601" t="s">
        <v>137</v>
      </c>
      <c r="Z11" s="601"/>
      <c r="AA11" s="601"/>
      <c r="AB11" s="689">
        <v>4</v>
      </c>
      <c r="AC11" s="601" t="s">
        <v>138</v>
      </c>
      <c r="AD11" s="601"/>
      <c r="AE11" s="601"/>
      <c r="AF11" s="684"/>
      <c r="AG11" s="659"/>
      <c r="AH11" s="596"/>
      <c r="AR11" s="596"/>
      <c r="AS11" s="596"/>
    </row>
    <row r="12" spans="2:54" ht="13" customHeight="1" thickBot="1" x14ac:dyDescent="0.25">
      <c r="B12" s="660"/>
      <c r="C12" s="596"/>
      <c r="D12" s="596"/>
      <c r="E12" s="596"/>
      <c r="F12" s="596"/>
      <c r="G12" s="596"/>
      <c r="H12" s="596"/>
      <c r="I12" s="596"/>
      <c r="J12" s="596"/>
      <c r="K12" s="659"/>
      <c r="L12" s="596"/>
      <c r="M12" s="657">
        <f>M3-(0.01)</f>
        <v>-1.0900000000000001</v>
      </c>
      <c r="N12" s="1950" t="s">
        <v>139</v>
      </c>
      <c r="O12" s="1950"/>
      <c r="P12" s="1950"/>
      <c r="Q12" s="1950"/>
      <c r="R12" s="1950"/>
      <c r="S12" s="1950"/>
      <c r="T12" s="1950"/>
      <c r="U12" s="1950"/>
      <c r="V12" s="1951"/>
      <c r="W12" s="596"/>
      <c r="X12" s="661">
        <v>2</v>
      </c>
      <c r="Y12" s="601" t="s">
        <v>140</v>
      </c>
      <c r="Z12" s="601"/>
      <c r="AA12" s="601"/>
      <c r="AB12" s="689">
        <v>5</v>
      </c>
      <c r="AC12" s="601" t="s">
        <v>141</v>
      </c>
      <c r="AD12" s="601"/>
      <c r="AE12" s="601"/>
      <c r="AF12" s="684"/>
      <c r="AG12" s="659"/>
      <c r="AH12" s="596"/>
      <c r="AR12" s="596"/>
      <c r="AS12" s="596"/>
    </row>
    <row r="13" spans="2:54" ht="13" customHeight="1" thickBot="1" x14ac:dyDescent="0.25">
      <c r="B13" s="661">
        <v>1</v>
      </c>
      <c r="C13" s="601" t="s">
        <v>142</v>
      </c>
      <c r="D13" s="601"/>
      <c r="E13" s="601"/>
      <c r="F13" s="601"/>
      <c r="G13" s="601"/>
      <c r="H13" s="596"/>
      <c r="I13" s="596" t="s">
        <v>84</v>
      </c>
      <c r="J13" s="669">
        <f>B24</f>
        <v>-1.04</v>
      </c>
      <c r="K13" s="659"/>
      <c r="L13" s="596"/>
      <c r="M13" s="660"/>
      <c r="N13" s="1952"/>
      <c r="O13" s="1952"/>
      <c r="P13" s="1952"/>
      <c r="Q13" s="1952"/>
      <c r="R13" s="1952"/>
      <c r="S13" s="1952"/>
      <c r="T13" s="1952"/>
      <c r="U13" s="1952"/>
      <c r="V13" s="1953"/>
      <c r="W13" s="596"/>
      <c r="X13" s="671">
        <v>3</v>
      </c>
      <c r="Y13" s="672" t="s">
        <v>143</v>
      </c>
      <c r="Z13" s="672"/>
      <c r="AA13" s="672"/>
      <c r="AB13" s="672"/>
      <c r="AC13" s="672"/>
      <c r="AD13" s="672"/>
      <c r="AE13" s="672"/>
      <c r="AG13" s="673"/>
      <c r="AH13" s="596"/>
      <c r="AR13" s="596"/>
      <c r="AS13" s="596"/>
    </row>
    <row r="14" spans="2:54" ht="13" customHeight="1" thickBot="1" x14ac:dyDescent="0.25">
      <c r="B14" s="661">
        <v>2</v>
      </c>
      <c r="C14" s="601" t="s">
        <v>144</v>
      </c>
      <c r="D14" s="601"/>
      <c r="E14" s="601"/>
      <c r="F14" s="601"/>
      <c r="G14" s="601"/>
      <c r="H14" s="596"/>
      <c r="I14" s="596"/>
      <c r="J14" s="596"/>
      <c r="K14" s="659"/>
      <c r="L14" s="596"/>
      <c r="M14" s="660"/>
      <c r="N14" s="1952"/>
      <c r="O14" s="1952"/>
      <c r="P14" s="1952"/>
      <c r="Q14" s="1952"/>
      <c r="R14" s="1952"/>
      <c r="S14" s="1952"/>
      <c r="T14" s="1952"/>
      <c r="U14" s="1952"/>
      <c r="V14" s="1953"/>
      <c r="W14" s="596"/>
      <c r="X14" s="392">
        <f>X9-0.01</f>
        <v>-1.1500000000000001</v>
      </c>
      <c r="Y14" s="1950" t="s">
        <v>145</v>
      </c>
      <c r="Z14" s="1950"/>
      <c r="AA14" s="1950"/>
      <c r="AB14" s="1950"/>
      <c r="AC14" s="1950"/>
      <c r="AD14" s="1950"/>
      <c r="AE14" s="1950"/>
      <c r="AF14" s="1950"/>
      <c r="AG14" s="1951"/>
      <c r="AH14" s="596"/>
      <c r="AR14" s="596"/>
      <c r="AS14" s="596"/>
    </row>
    <row r="15" spans="2:54" ht="13" customHeight="1" thickBot="1" x14ac:dyDescent="0.25">
      <c r="B15" s="661">
        <v>3</v>
      </c>
      <c r="C15" s="601" t="s">
        <v>146</v>
      </c>
      <c r="D15" s="601"/>
      <c r="E15" s="601"/>
      <c r="F15" s="601"/>
      <c r="G15" s="601"/>
      <c r="H15" s="596"/>
      <c r="I15" s="596"/>
      <c r="J15" s="596"/>
      <c r="K15" s="659"/>
      <c r="L15" s="596"/>
      <c r="M15" s="661">
        <v>1</v>
      </c>
      <c r="N15" s="601" t="s">
        <v>147</v>
      </c>
      <c r="O15" s="596"/>
      <c r="P15" s="596"/>
      <c r="Q15" s="596"/>
      <c r="R15" s="596"/>
      <c r="S15" s="596"/>
      <c r="T15" s="596"/>
      <c r="U15" s="684"/>
      <c r="V15" s="659"/>
      <c r="W15" s="596"/>
      <c r="X15" s="661">
        <v>1</v>
      </c>
      <c r="Y15" s="601" t="s">
        <v>148</v>
      </c>
      <c r="Z15" s="601"/>
      <c r="AA15" s="601"/>
      <c r="AB15" s="601"/>
      <c r="AC15" s="601"/>
      <c r="AD15" s="596"/>
      <c r="AE15" s="596"/>
      <c r="AF15" s="684"/>
      <c r="AG15" s="659"/>
      <c r="AH15" s="596"/>
      <c r="AR15" s="596"/>
      <c r="AS15" s="596"/>
    </row>
    <row r="16" spans="2:54" ht="13" customHeight="1" x14ac:dyDescent="0.2">
      <c r="B16" s="661">
        <v>4</v>
      </c>
      <c r="C16" s="601" t="s">
        <v>149</v>
      </c>
      <c r="D16" s="601"/>
      <c r="E16" s="601"/>
      <c r="F16" s="601"/>
      <c r="G16" s="601"/>
      <c r="H16" s="596"/>
      <c r="I16" s="596" t="s">
        <v>84</v>
      </c>
      <c r="J16" s="669">
        <f>J13</f>
        <v>-1.04</v>
      </c>
      <c r="K16" s="659"/>
      <c r="L16" s="596"/>
      <c r="M16" s="661">
        <v>2</v>
      </c>
      <c r="N16" s="601" t="s">
        <v>150</v>
      </c>
      <c r="O16" s="596"/>
      <c r="P16" s="596"/>
      <c r="Q16" s="596"/>
      <c r="R16" s="596"/>
      <c r="S16" s="596"/>
      <c r="T16" s="596"/>
      <c r="U16" s="596"/>
      <c r="V16" s="659"/>
      <c r="W16" s="596"/>
      <c r="X16" s="661">
        <v>2</v>
      </c>
      <c r="Y16" s="601" t="s">
        <v>151</v>
      </c>
      <c r="Z16" s="601"/>
      <c r="AA16" s="601"/>
      <c r="AB16" s="601"/>
      <c r="AC16" s="601"/>
      <c r="AD16" s="596"/>
      <c r="AE16" s="596"/>
      <c r="AF16" s="596"/>
      <c r="AG16" s="659"/>
      <c r="AH16" s="596"/>
      <c r="AR16" s="596"/>
      <c r="AS16" s="596"/>
    </row>
    <row r="17" spans="2:64" ht="13" customHeight="1" x14ac:dyDescent="0.2">
      <c r="B17" s="661">
        <v>5</v>
      </c>
      <c r="C17" s="601" t="s">
        <v>152</v>
      </c>
      <c r="D17" s="601"/>
      <c r="E17" s="601"/>
      <c r="F17" s="601"/>
      <c r="G17" s="601"/>
      <c r="H17" s="596"/>
      <c r="I17" s="596" t="s">
        <v>84</v>
      </c>
      <c r="J17" s="669">
        <f>J13</f>
        <v>-1.04</v>
      </c>
      <c r="K17" s="659"/>
      <c r="L17" s="596"/>
      <c r="M17" s="661">
        <v>3</v>
      </c>
      <c r="N17" s="601" t="s">
        <v>153</v>
      </c>
      <c r="O17" s="596"/>
      <c r="P17" s="596"/>
      <c r="Q17" s="596"/>
      <c r="R17" s="596"/>
      <c r="S17" s="596"/>
      <c r="T17" s="596"/>
      <c r="U17" s="596"/>
      <c r="V17" s="659"/>
      <c r="W17" s="596"/>
      <c r="X17" s="661">
        <v>3</v>
      </c>
      <c r="Y17" s="601" t="s">
        <v>154</v>
      </c>
      <c r="Z17" s="601"/>
      <c r="AA17" s="601"/>
      <c r="AB17" s="601"/>
      <c r="AC17" s="601"/>
      <c r="AD17" s="596"/>
      <c r="AE17" s="596"/>
      <c r="AF17" s="596"/>
      <c r="AG17" s="659"/>
      <c r="AH17" s="596"/>
      <c r="AR17" s="596"/>
      <c r="AS17" s="596"/>
    </row>
    <row r="18" spans="2:64" ht="13" customHeight="1" x14ac:dyDescent="0.2">
      <c r="B18" s="661">
        <v>6</v>
      </c>
      <c r="C18" s="601" t="s">
        <v>155</v>
      </c>
      <c r="D18" s="601"/>
      <c r="E18" s="601"/>
      <c r="F18" s="601"/>
      <c r="G18" s="601"/>
      <c r="H18" s="596"/>
      <c r="I18" s="596" t="s">
        <v>84</v>
      </c>
      <c r="J18" s="669">
        <f>J13</f>
        <v>-1.04</v>
      </c>
      <c r="K18" s="659"/>
      <c r="L18" s="596"/>
      <c r="M18" s="661">
        <v>4</v>
      </c>
      <c r="N18" s="601" t="s">
        <v>132</v>
      </c>
      <c r="O18" s="596"/>
      <c r="P18" s="596"/>
      <c r="Q18" s="596"/>
      <c r="R18" s="596"/>
      <c r="S18" s="596"/>
      <c r="T18" s="596"/>
      <c r="U18" s="596"/>
      <c r="V18" s="659"/>
      <c r="W18" s="596"/>
      <c r="X18" s="661">
        <v>4</v>
      </c>
      <c r="Y18" s="601" t="s">
        <v>156</v>
      </c>
      <c r="Z18" s="601"/>
      <c r="AA18" s="601"/>
      <c r="AB18" s="601"/>
      <c r="AC18" s="601"/>
      <c r="AD18" s="596"/>
      <c r="AE18" s="596"/>
      <c r="AF18" s="596"/>
      <c r="AG18" s="659"/>
      <c r="AH18" s="596"/>
      <c r="AR18" s="596"/>
      <c r="AS18" s="596"/>
    </row>
    <row r="19" spans="2:64" ht="13" customHeight="1" thickBot="1" x14ac:dyDescent="0.25">
      <c r="B19" s="660"/>
      <c r="C19" s="596"/>
      <c r="D19" s="596"/>
      <c r="E19" s="596"/>
      <c r="F19" s="596"/>
      <c r="G19" s="596"/>
      <c r="H19" s="596"/>
      <c r="I19" s="596"/>
      <c r="J19" s="596"/>
      <c r="K19" s="659"/>
      <c r="L19" s="596"/>
      <c r="M19" s="661">
        <v>5</v>
      </c>
      <c r="N19" s="601" t="s">
        <v>157</v>
      </c>
      <c r="O19" s="596"/>
      <c r="P19" s="596"/>
      <c r="Q19" s="596"/>
      <c r="R19" s="596"/>
      <c r="S19" s="596"/>
      <c r="T19" s="596"/>
      <c r="U19" s="596"/>
      <c r="V19" s="659"/>
      <c r="W19" s="596"/>
      <c r="X19" s="661">
        <v>5</v>
      </c>
      <c r="Y19" s="601" t="s">
        <v>158</v>
      </c>
      <c r="Z19" s="601"/>
      <c r="AA19" s="601"/>
      <c r="AB19" s="601"/>
      <c r="AC19" s="601"/>
      <c r="AD19" s="596"/>
      <c r="AE19" s="596"/>
      <c r="AF19" s="596"/>
      <c r="AG19" s="659"/>
      <c r="AH19" s="583"/>
      <c r="AR19" s="596"/>
      <c r="AS19" s="596"/>
    </row>
    <row r="20" spans="2:64" ht="13" customHeight="1" x14ac:dyDescent="0.2">
      <c r="B20" s="392">
        <f>B11-0.01</f>
        <v>-1.03</v>
      </c>
      <c r="C20" s="1950" t="s">
        <v>159</v>
      </c>
      <c r="D20" s="1950"/>
      <c r="E20" s="1950"/>
      <c r="F20" s="1950"/>
      <c r="G20" s="1950"/>
      <c r="H20" s="1950"/>
      <c r="I20" s="1950"/>
      <c r="J20" s="1950"/>
      <c r="K20" s="1951"/>
      <c r="L20" s="596"/>
      <c r="M20" s="661">
        <v>6</v>
      </c>
      <c r="N20" s="601" t="s">
        <v>160</v>
      </c>
      <c r="O20" s="596"/>
      <c r="P20" s="596"/>
      <c r="Q20" s="596"/>
      <c r="R20" s="596"/>
      <c r="S20" s="596"/>
      <c r="T20" s="596"/>
      <c r="U20" s="596"/>
      <c r="V20" s="659"/>
      <c r="W20" s="596"/>
      <c r="X20" s="661">
        <v>6</v>
      </c>
      <c r="Y20" s="601" t="s">
        <v>161</v>
      </c>
      <c r="Z20" s="601"/>
      <c r="AA20" s="601"/>
      <c r="AB20" s="601"/>
      <c r="AC20" s="601"/>
      <c r="AD20" s="596"/>
      <c r="AE20" s="596"/>
      <c r="AF20" s="596"/>
      <c r="AG20" s="659"/>
      <c r="AH20" s="583"/>
      <c r="AR20" s="596"/>
      <c r="AS20" s="596"/>
    </row>
    <row r="21" spans="2:64" ht="13" customHeight="1" thickBot="1" x14ac:dyDescent="0.25">
      <c r="B21" s="660"/>
      <c r="C21" s="1952"/>
      <c r="D21" s="1952"/>
      <c r="E21" s="1952"/>
      <c r="F21" s="1952"/>
      <c r="G21" s="1952"/>
      <c r="H21" s="1952"/>
      <c r="I21" s="1952"/>
      <c r="J21" s="1952"/>
      <c r="K21" s="1953"/>
      <c r="L21" s="596"/>
      <c r="M21" s="664">
        <v>7</v>
      </c>
      <c r="N21" s="665" t="s">
        <v>136</v>
      </c>
      <c r="O21" s="666"/>
      <c r="P21" s="666"/>
      <c r="Q21" s="666"/>
      <c r="R21" s="666"/>
      <c r="S21" s="666"/>
      <c r="T21" s="666"/>
      <c r="U21" s="666"/>
      <c r="V21" s="668"/>
      <c r="W21" s="660"/>
      <c r="X21" s="661">
        <v>7</v>
      </c>
      <c r="Y21" s="601" t="s">
        <v>162</v>
      </c>
      <c r="Z21" s="601"/>
      <c r="AA21" s="601"/>
      <c r="AB21" s="601"/>
      <c r="AC21" s="601"/>
      <c r="AD21" s="596"/>
      <c r="AE21" s="596"/>
      <c r="AF21" s="596"/>
      <c r="AG21" s="659"/>
      <c r="AH21" s="596"/>
      <c r="AR21" s="596"/>
      <c r="AS21" s="596"/>
    </row>
    <row r="22" spans="2:64" ht="13" customHeight="1" thickBot="1" x14ac:dyDescent="0.25">
      <c r="B22" s="660"/>
      <c r="C22" s="1954" t="s">
        <v>163</v>
      </c>
      <c r="D22" s="1955"/>
      <c r="E22" s="676"/>
      <c r="F22" s="677"/>
      <c r="G22" s="677"/>
      <c r="H22" s="596"/>
      <c r="I22" s="596" t="s">
        <v>84</v>
      </c>
      <c r="J22" s="669">
        <f>+B28</f>
        <v>-1.05</v>
      </c>
      <c r="K22" s="659"/>
      <c r="L22" s="596"/>
      <c r="M22" s="657">
        <f>M12-(0.01)</f>
        <v>-1.1000000000000001</v>
      </c>
      <c r="N22" s="1950" t="s">
        <v>164</v>
      </c>
      <c r="O22" s="1950"/>
      <c r="P22" s="1950"/>
      <c r="Q22" s="1950"/>
      <c r="R22" s="1950"/>
      <c r="S22" s="1950"/>
      <c r="T22" s="1950"/>
      <c r="U22" s="1950"/>
      <c r="V22" s="1951"/>
      <c r="W22" s="596"/>
      <c r="X22" s="661">
        <v>8</v>
      </c>
      <c r="Y22" s="601" t="s">
        <v>165</v>
      </c>
      <c r="Z22" s="601"/>
      <c r="AA22" s="601"/>
      <c r="AB22" s="601"/>
      <c r="AC22" s="601"/>
      <c r="AD22" s="596"/>
      <c r="AE22" s="596"/>
      <c r="AF22" s="596"/>
      <c r="AG22" s="659"/>
      <c r="AH22" s="596"/>
      <c r="AR22" s="596"/>
      <c r="AS22" s="596"/>
    </row>
    <row r="23" spans="2:64" ht="13" customHeight="1" thickBot="1" x14ac:dyDescent="0.25">
      <c r="B23" s="660"/>
      <c r="C23" s="596"/>
      <c r="D23" s="596"/>
      <c r="E23" s="596"/>
      <c r="F23" s="596"/>
      <c r="G23" s="596"/>
      <c r="H23" s="596"/>
      <c r="I23" s="596"/>
      <c r="J23" s="596"/>
      <c r="K23" s="659"/>
      <c r="L23" s="596"/>
      <c r="M23" s="660"/>
      <c r="N23" s="1952"/>
      <c r="O23" s="1952"/>
      <c r="P23" s="1952"/>
      <c r="Q23" s="1952"/>
      <c r="R23" s="1952"/>
      <c r="S23" s="1952"/>
      <c r="T23" s="1952"/>
      <c r="U23" s="1952"/>
      <c r="V23" s="1953"/>
      <c r="W23" s="596"/>
      <c r="X23" s="664">
        <v>9</v>
      </c>
      <c r="Y23" s="665" t="s">
        <v>129</v>
      </c>
      <c r="Z23" s="665"/>
      <c r="AA23" s="665"/>
      <c r="AB23" s="665"/>
      <c r="AC23" s="665"/>
      <c r="AD23" s="666"/>
      <c r="AE23" s="666"/>
      <c r="AF23" s="666"/>
      <c r="AG23" s="668"/>
      <c r="AH23" s="596"/>
      <c r="AR23" s="596"/>
      <c r="AS23" s="596"/>
    </row>
    <row r="24" spans="2:64" ht="13" customHeight="1" thickBot="1" x14ac:dyDescent="0.25">
      <c r="B24" s="392">
        <f>B20-0.01</f>
        <v>-1.04</v>
      </c>
      <c r="C24" s="1950" t="s">
        <v>166</v>
      </c>
      <c r="D24" s="1950"/>
      <c r="E24" s="1950"/>
      <c r="F24" s="1950"/>
      <c r="G24" s="1950"/>
      <c r="H24" s="1950"/>
      <c r="I24" s="1950"/>
      <c r="J24" s="1950"/>
      <c r="K24" s="577"/>
      <c r="L24" s="596"/>
      <c r="M24" s="660"/>
      <c r="N24" s="1952"/>
      <c r="O24" s="1952"/>
      <c r="P24" s="1952"/>
      <c r="Q24" s="1952"/>
      <c r="R24" s="1952"/>
      <c r="S24" s="1952"/>
      <c r="T24" s="1952"/>
      <c r="U24" s="1952"/>
      <c r="V24" s="1953"/>
      <c r="W24" s="596"/>
      <c r="X24" s="392">
        <f>X14-0.01</f>
        <v>-1.1600000000000001</v>
      </c>
      <c r="Y24" s="1950" t="s">
        <v>167</v>
      </c>
      <c r="Z24" s="1950"/>
      <c r="AA24" s="1950"/>
      <c r="AB24" s="1950"/>
      <c r="AC24" s="1950"/>
      <c r="AD24" s="1950"/>
      <c r="AE24" s="1950"/>
      <c r="AF24" s="1950"/>
      <c r="AG24" s="656"/>
      <c r="AH24" s="596"/>
      <c r="AR24" s="596"/>
      <c r="AS24" s="596"/>
      <c r="BL24" s="686"/>
    </row>
    <row r="25" spans="2:64" ht="13" customHeight="1" thickBot="1" x14ac:dyDescent="0.25">
      <c r="B25" s="660"/>
      <c r="C25" s="1952"/>
      <c r="D25" s="1952"/>
      <c r="E25" s="1952"/>
      <c r="F25" s="1952"/>
      <c r="G25" s="1952"/>
      <c r="H25" s="1952"/>
      <c r="I25" s="1952"/>
      <c r="J25" s="1952"/>
      <c r="K25" s="578"/>
      <c r="L25" s="596"/>
      <c r="M25" s="671">
        <v>1</v>
      </c>
      <c r="N25" s="672" t="s">
        <v>168</v>
      </c>
      <c r="U25" s="684"/>
      <c r="V25" s="673"/>
      <c r="W25" s="596"/>
      <c r="X25" s="660"/>
      <c r="Y25" s="1952"/>
      <c r="Z25" s="1952"/>
      <c r="AA25" s="1952"/>
      <c r="AB25" s="1952"/>
      <c r="AC25" s="1952"/>
      <c r="AD25" s="1952"/>
      <c r="AE25" s="1952"/>
      <c r="AF25" s="1952"/>
      <c r="AG25" s="659"/>
      <c r="AH25" s="596"/>
      <c r="AR25" s="596"/>
      <c r="AS25" s="596"/>
    </row>
    <row r="26" spans="2:64" ht="13" customHeight="1" thickBot="1" x14ac:dyDescent="0.25">
      <c r="B26" s="660"/>
      <c r="C26" s="1954" t="s">
        <v>163</v>
      </c>
      <c r="D26" s="1955"/>
      <c r="E26" s="676"/>
      <c r="F26" s="677"/>
      <c r="G26" s="677"/>
      <c r="H26" s="596"/>
      <c r="I26" s="596"/>
      <c r="J26" s="596"/>
      <c r="K26" s="659"/>
      <c r="L26" s="596"/>
      <c r="M26" s="661">
        <v>2</v>
      </c>
      <c r="N26" s="601" t="s">
        <v>169</v>
      </c>
      <c r="O26" s="583"/>
      <c r="P26" s="583"/>
      <c r="Q26" s="583"/>
      <c r="R26" s="583"/>
      <c r="S26" s="583"/>
      <c r="T26" s="583"/>
      <c r="U26" s="583"/>
      <c r="V26" s="584"/>
      <c r="W26" s="596"/>
      <c r="X26" s="661">
        <v>1</v>
      </c>
      <c r="Y26" s="601" t="s">
        <v>170</v>
      </c>
      <c r="Z26" s="601"/>
      <c r="AA26" s="601"/>
      <c r="AB26" s="601"/>
      <c r="AC26" s="601"/>
      <c r="AD26" s="596"/>
      <c r="AE26" s="596"/>
      <c r="AF26" s="684"/>
      <c r="AG26" s="659"/>
      <c r="AH26" s="596"/>
      <c r="AR26" s="596"/>
      <c r="AS26" s="596"/>
    </row>
    <row r="27" spans="2:64" ht="13" customHeight="1" thickBot="1" x14ac:dyDescent="0.25">
      <c r="B27" s="667"/>
      <c r="C27" s="666"/>
      <c r="D27" s="666"/>
      <c r="E27" s="666"/>
      <c r="F27" s="666"/>
      <c r="G27" s="666"/>
      <c r="H27" s="666"/>
      <c r="I27" s="666"/>
      <c r="J27" s="666"/>
      <c r="K27" s="668"/>
      <c r="L27" s="596"/>
      <c r="M27" s="661">
        <v>3</v>
      </c>
      <c r="N27" s="601" t="s">
        <v>171</v>
      </c>
      <c r="O27" s="583"/>
      <c r="P27" s="583"/>
      <c r="Q27" s="583"/>
      <c r="R27" s="583"/>
      <c r="S27" s="583"/>
      <c r="T27" s="583"/>
      <c r="U27" s="583"/>
      <c r="V27" s="584"/>
      <c r="W27" s="596"/>
      <c r="X27" s="661">
        <v>2</v>
      </c>
      <c r="Y27" s="601" t="s">
        <v>172</v>
      </c>
      <c r="Z27" s="601"/>
      <c r="AA27" s="601"/>
      <c r="AB27" s="601"/>
      <c r="AC27" s="601"/>
      <c r="AD27" s="596"/>
      <c r="AE27" s="596"/>
      <c r="AF27" s="596"/>
      <c r="AG27" s="659"/>
      <c r="AH27" s="596"/>
      <c r="AR27" s="596"/>
      <c r="AS27" s="596"/>
    </row>
    <row r="28" spans="2:64" ht="13" customHeight="1" x14ac:dyDescent="0.2">
      <c r="B28" s="299">
        <f>B24-0.01</f>
        <v>-1.05</v>
      </c>
      <c r="C28" s="1952" t="s">
        <v>173</v>
      </c>
      <c r="D28" s="1952"/>
      <c r="E28" s="1952"/>
      <c r="F28" s="1952"/>
      <c r="G28" s="1952"/>
      <c r="H28" s="1952"/>
      <c r="I28" s="1952"/>
      <c r="J28" s="1952"/>
      <c r="K28" s="1953"/>
      <c r="L28" s="596"/>
      <c r="M28" s="661">
        <v>4</v>
      </c>
      <c r="N28" s="601" t="s">
        <v>174</v>
      </c>
      <c r="O28" s="596"/>
      <c r="P28" s="596"/>
      <c r="Q28" s="596"/>
      <c r="R28" s="596"/>
      <c r="S28" s="596"/>
      <c r="T28" s="596"/>
      <c r="U28" s="596"/>
      <c r="V28" s="584"/>
      <c r="W28" s="663"/>
      <c r="X28" s="661">
        <v>3</v>
      </c>
      <c r="Y28" s="601" t="s">
        <v>175</v>
      </c>
      <c r="Z28" s="601"/>
      <c r="AA28" s="601"/>
      <c r="AB28" s="601"/>
      <c r="AC28" s="601"/>
      <c r="AD28" s="596"/>
      <c r="AE28" s="596"/>
      <c r="AF28" s="596"/>
      <c r="AG28" s="659"/>
      <c r="AH28" s="596"/>
      <c r="AR28" s="596"/>
      <c r="AS28" s="596"/>
    </row>
    <row r="29" spans="2:64" ht="13" customHeight="1" thickBot="1" x14ac:dyDescent="0.25">
      <c r="B29" s="674"/>
      <c r="C29" s="1952"/>
      <c r="D29" s="1952"/>
      <c r="E29" s="1952"/>
      <c r="F29" s="1952"/>
      <c r="G29" s="1952"/>
      <c r="H29" s="1952"/>
      <c r="I29" s="1952"/>
      <c r="J29" s="1952"/>
      <c r="K29" s="1953"/>
      <c r="L29" s="596"/>
      <c r="M29" s="661">
        <v>4</v>
      </c>
      <c r="N29" s="601" t="s">
        <v>176</v>
      </c>
      <c r="O29" s="583"/>
      <c r="P29" s="583"/>
      <c r="Q29" s="583"/>
      <c r="R29" s="583"/>
      <c r="S29" s="583"/>
      <c r="T29" s="583"/>
      <c r="U29" s="583"/>
      <c r="V29" s="584"/>
      <c r="W29" s="596"/>
      <c r="X29" s="661">
        <v>4</v>
      </c>
      <c r="Y29" s="601" t="s">
        <v>177</v>
      </c>
      <c r="Z29" s="601"/>
      <c r="AA29" s="601"/>
      <c r="AB29" s="601"/>
      <c r="AC29" s="601"/>
      <c r="AD29" s="596"/>
      <c r="AE29" s="596"/>
      <c r="AF29" s="596"/>
      <c r="AG29" s="659"/>
      <c r="AH29" s="596"/>
      <c r="AR29" s="596"/>
      <c r="AS29" s="596"/>
    </row>
    <row r="30" spans="2:64" ht="13" customHeight="1" thickBot="1" x14ac:dyDescent="0.25">
      <c r="B30" s="674"/>
      <c r="C30" s="583"/>
      <c r="D30" s="583"/>
      <c r="E30" s="679"/>
      <c r="F30" s="688"/>
      <c r="G30" s="680"/>
      <c r="H30" s="583"/>
      <c r="I30" s="583"/>
      <c r="J30" s="583"/>
      <c r="K30" s="584"/>
      <c r="M30" s="664">
        <v>5</v>
      </c>
      <c r="N30" s="665" t="s">
        <v>178</v>
      </c>
      <c r="O30" s="666"/>
      <c r="P30" s="666"/>
      <c r="Q30" s="666"/>
      <c r="R30" s="666"/>
      <c r="S30" s="666"/>
      <c r="T30" s="666"/>
      <c r="U30" s="666"/>
      <c r="V30" s="675"/>
      <c r="W30" s="596"/>
      <c r="X30" s="661">
        <v>5</v>
      </c>
      <c r="Y30" s="601" t="s">
        <v>179</v>
      </c>
      <c r="Z30" s="601"/>
      <c r="AA30" s="601"/>
      <c r="AB30" s="601"/>
      <c r="AC30" s="601"/>
      <c r="AD30" s="596"/>
      <c r="AE30" s="596"/>
      <c r="AF30" s="596"/>
      <c r="AG30" s="659"/>
      <c r="AH30" s="596"/>
      <c r="AR30" s="596"/>
      <c r="AS30" s="596"/>
    </row>
    <row r="31" spans="2:64" ht="13" customHeight="1" thickBot="1" x14ac:dyDescent="0.25">
      <c r="B31" s="685"/>
      <c r="C31" s="666"/>
      <c r="D31" s="666"/>
      <c r="E31" s="666"/>
      <c r="F31" s="666"/>
      <c r="G31" s="666"/>
      <c r="H31" s="666"/>
      <c r="I31" s="666"/>
      <c r="J31" s="666"/>
      <c r="K31" s="668"/>
      <c r="L31" s="596"/>
      <c r="M31" s="657">
        <f>M22-(0.01)</f>
        <v>-1.1100000000000001</v>
      </c>
      <c r="N31" s="653" t="s">
        <v>180</v>
      </c>
      <c r="O31" s="653"/>
      <c r="P31" s="653"/>
      <c r="Q31" s="653"/>
      <c r="R31" s="653"/>
      <c r="S31" s="653"/>
      <c r="T31" s="653"/>
      <c r="U31" s="653"/>
      <c r="V31" s="656"/>
      <c r="X31" s="661">
        <v>6</v>
      </c>
      <c r="Y31" s="601" t="s">
        <v>181</v>
      </c>
      <c r="Z31" s="601"/>
      <c r="AA31" s="601"/>
      <c r="AB31" s="601"/>
      <c r="AC31" s="601"/>
      <c r="AD31" s="596"/>
      <c r="AE31" s="596"/>
      <c r="AF31" s="596"/>
      <c r="AG31" s="659"/>
      <c r="AH31" s="596"/>
    </row>
    <row r="32" spans="2:64" ht="13" customHeight="1" thickBot="1" x14ac:dyDescent="0.25">
      <c r="B32" s="391">
        <f>+B28-0.01</f>
        <v>-1.06</v>
      </c>
      <c r="C32" s="653" t="s">
        <v>182</v>
      </c>
      <c r="D32" s="653"/>
      <c r="E32" s="653"/>
      <c r="F32" s="653"/>
      <c r="G32" s="653"/>
      <c r="H32" s="653"/>
      <c r="I32" s="653"/>
      <c r="J32" s="653"/>
      <c r="K32" s="656"/>
      <c r="L32" s="596"/>
      <c r="M32" s="661">
        <v>1</v>
      </c>
      <c r="N32" s="601" t="s">
        <v>183</v>
      </c>
      <c r="O32" s="601"/>
      <c r="P32" s="601"/>
      <c r="Q32" s="601"/>
      <c r="R32" s="601"/>
      <c r="S32" s="601"/>
      <c r="T32" s="601"/>
      <c r="U32" s="684"/>
      <c r="V32" s="659"/>
      <c r="W32" s="596"/>
      <c r="X32" s="661">
        <v>7</v>
      </c>
      <c r="Y32" s="601" t="s">
        <v>184</v>
      </c>
      <c r="Z32" s="601"/>
      <c r="AA32" s="601"/>
      <c r="AB32" s="601"/>
      <c r="AC32" s="601"/>
      <c r="AD32" s="596"/>
      <c r="AE32" s="596"/>
      <c r="AF32" s="596"/>
      <c r="AG32" s="659"/>
      <c r="AH32" s="596"/>
      <c r="AR32" s="596"/>
      <c r="AS32" s="596"/>
    </row>
    <row r="33" spans="2:45" ht="13" customHeight="1" thickBot="1" x14ac:dyDescent="0.25">
      <c r="B33" s="660"/>
      <c r="C33" s="596"/>
      <c r="D33" s="596"/>
      <c r="E33" s="679"/>
      <c r="F33" s="688"/>
      <c r="G33" s="680"/>
      <c r="H33" s="596"/>
      <c r="I33" s="596"/>
      <c r="J33" s="596"/>
      <c r="K33" s="659"/>
      <c r="L33" s="596"/>
      <c r="M33" s="661">
        <v>2</v>
      </c>
      <c r="N33" s="601" t="s">
        <v>185</v>
      </c>
      <c r="O33" s="601"/>
      <c r="P33" s="601"/>
      <c r="Q33" s="601"/>
      <c r="R33" s="601"/>
      <c r="S33" s="601"/>
      <c r="T33" s="601"/>
      <c r="U33" s="596"/>
      <c r="V33" s="659"/>
      <c r="W33" s="596"/>
      <c r="X33" s="661">
        <v>8</v>
      </c>
      <c r="Y33" s="601" t="s">
        <v>186</v>
      </c>
      <c r="Z33" s="601"/>
      <c r="AA33" s="601"/>
      <c r="AB33" s="601"/>
      <c r="AC33" s="601"/>
      <c r="AD33" s="596"/>
      <c r="AE33" s="596"/>
      <c r="AF33" s="596"/>
      <c r="AG33" s="659"/>
      <c r="AH33" s="596"/>
      <c r="AI33" s="596"/>
      <c r="AJ33" s="596"/>
      <c r="AK33" s="596"/>
      <c r="AL33" s="596"/>
      <c r="AM33" s="596"/>
      <c r="AN33" s="596"/>
      <c r="AO33" s="596"/>
      <c r="AP33" s="596"/>
      <c r="AQ33" s="596"/>
      <c r="AR33" s="596"/>
      <c r="AS33" s="596"/>
    </row>
    <row r="34" spans="2:45" ht="13" customHeight="1" thickBot="1" x14ac:dyDescent="0.25">
      <c r="B34" s="660"/>
      <c r="C34" s="596"/>
      <c r="D34" s="596"/>
      <c r="E34" s="596"/>
      <c r="F34" s="596"/>
      <c r="G34" s="596"/>
      <c r="H34" s="596"/>
      <c r="I34" s="596"/>
      <c r="J34" s="596"/>
      <c r="K34" s="659"/>
      <c r="L34" s="596"/>
      <c r="M34" s="661">
        <v>3</v>
      </c>
      <c r="N34" s="601" t="s">
        <v>187</v>
      </c>
      <c r="O34" s="601"/>
      <c r="P34" s="601"/>
      <c r="Q34" s="601"/>
      <c r="R34" s="601"/>
      <c r="S34" s="601"/>
      <c r="T34" s="601"/>
      <c r="U34" s="596"/>
      <c r="V34" s="659"/>
      <c r="W34" s="596"/>
      <c r="X34" s="664">
        <v>9</v>
      </c>
      <c r="Y34" s="665" t="s">
        <v>129</v>
      </c>
      <c r="Z34" s="665"/>
      <c r="AA34" s="665"/>
      <c r="AB34" s="665"/>
      <c r="AC34" s="665"/>
      <c r="AD34" s="666"/>
      <c r="AE34" s="666"/>
      <c r="AF34" s="666"/>
      <c r="AG34" s="668"/>
      <c r="AH34" s="596"/>
      <c r="AI34" s="596"/>
      <c r="AJ34" s="596"/>
      <c r="AK34" s="596"/>
      <c r="AL34" s="596"/>
      <c r="AM34" s="596"/>
      <c r="AN34" s="596"/>
      <c r="AO34" s="596"/>
      <c r="AP34" s="596"/>
      <c r="AQ34" s="596"/>
      <c r="AR34" s="596"/>
      <c r="AS34" s="596"/>
    </row>
    <row r="35" spans="2:45" ht="13" customHeight="1" thickBot="1" x14ac:dyDescent="0.25">
      <c r="B35" s="391">
        <f>+B32-0.01</f>
        <v>-1.07</v>
      </c>
      <c r="C35" s="1950" t="s">
        <v>188</v>
      </c>
      <c r="D35" s="1950"/>
      <c r="E35" s="1950"/>
      <c r="F35" s="1950"/>
      <c r="G35" s="1950"/>
      <c r="H35" s="1950"/>
      <c r="I35" s="1950"/>
      <c r="J35" s="1950"/>
      <c r="K35" s="1951"/>
      <c r="L35" s="596"/>
      <c r="M35" s="664">
        <v>4</v>
      </c>
      <c r="N35" s="665" t="s">
        <v>189</v>
      </c>
      <c r="O35" s="665"/>
      <c r="P35" s="665"/>
      <c r="Q35" s="665" t="s">
        <v>84</v>
      </c>
      <c r="R35" s="1548">
        <f>X3</f>
        <v>-1.1300000000000001</v>
      </c>
      <c r="S35" s="665"/>
      <c r="T35" s="665"/>
      <c r="U35" s="666"/>
      <c r="V35" s="668"/>
      <c r="W35" s="596"/>
      <c r="X35" s="657">
        <f>X24-(0.01)</f>
        <v>-1.1700000000000002</v>
      </c>
      <c r="Y35" s="1950" t="s">
        <v>190</v>
      </c>
      <c r="Z35" s="1950"/>
      <c r="AA35" s="1950"/>
      <c r="AB35" s="1950"/>
      <c r="AC35" s="1950"/>
      <c r="AD35" s="1950"/>
      <c r="AE35" s="1950"/>
      <c r="AF35" s="1950"/>
      <c r="AG35" s="656"/>
      <c r="AH35" s="596"/>
      <c r="AI35" s="596"/>
      <c r="AJ35" s="596"/>
      <c r="AK35" s="596"/>
      <c r="AL35" s="596"/>
      <c r="AM35" s="596"/>
      <c r="AN35" s="596"/>
      <c r="AO35" s="596"/>
      <c r="AP35" s="596"/>
      <c r="AQ35" s="596"/>
      <c r="AR35" s="596"/>
      <c r="AS35" s="596"/>
    </row>
    <row r="36" spans="2:45" ht="13" customHeight="1" thickBot="1" x14ac:dyDescent="0.25">
      <c r="B36" s="661">
        <v>1</v>
      </c>
      <c r="C36" s="601" t="s">
        <v>81</v>
      </c>
      <c r="D36" s="583"/>
      <c r="E36" s="681"/>
      <c r="F36" s="583"/>
      <c r="G36" s="583"/>
      <c r="H36" s="583"/>
      <c r="I36" s="583"/>
      <c r="J36" s="583"/>
      <c r="K36" s="659"/>
      <c r="L36" s="596"/>
      <c r="M36" s="392">
        <f>M31-0.01</f>
        <v>-1.1200000000000001</v>
      </c>
      <c r="N36" s="653" t="s">
        <v>191</v>
      </c>
      <c r="O36" s="653"/>
      <c r="P36" s="653"/>
      <c r="Q36" s="653"/>
      <c r="R36" s="653"/>
      <c r="S36" s="653"/>
      <c r="T36" s="653"/>
      <c r="U36" s="653"/>
      <c r="V36" s="656"/>
      <c r="W36" s="596"/>
      <c r="X36" s="660"/>
      <c r="Y36" s="1952"/>
      <c r="Z36" s="1952"/>
      <c r="AA36" s="1952"/>
      <c r="AB36" s="1952"/>
      <c r="AC36" s="1952"/>
      <c r="AD36" s="1952"/>
      <c r="AE36" s="1952"/>
      <c r="AF36" s="1952"/>
      <c r="AG36" s="659"/>
      <c r="AH36" s="596"/>
      <c r="AI36" s="596"/>
      <c r="AJ36" s="596"/>
      <c r="AK36" s="596"/>
      <c r="AL36" s="596"/>
      <c r="AM36" s="596"/>
      <c r="AN36" s="596"/>
      <c r="AO36" s="596"/>
      <c r="AP36" s="596"/>
      <c r="AQ36" s="596"/>
      <c r="AR36" s="596"/>
      <c r="AS36" s="596"/>
    </row>
    <row r="37" spans="2:45" ht="13" customHeight="1" thickBot="1" x14ac:dyDescent="0.25">
      <c r="B37" s="661">
        <v>2</v>
      </c>
      <c r="C37" s="601" t="s">
        <v>83</v>
      </c>
      <c r="D37" s="596"/>
      <c r="E37" s="596"/>
      <c r="F37" s="596"/>
      <c r="G37" s="596"/>
      <c r="H37" s="596"/>
      <c r="I37" s="596"/>
      <c r="J37" s="596"/>
      <c r="K37" s="659"/>
      <c r="L37" s="596"/>
      <c r="M37" s="661">
        <v>1</v>
      </c>
      <c r="N37" s="601" t="s">
        <v>192</v>
      </c>
      <c r="O37" s="601"/>
      <c r="P37" s="601"/>
      <c r="Q37" s="601"/>
      <c r="R37" s="601"/>
      <c r="S37" s="601"/>
      <c r="T37" s="601"/>
      <c r="U37" s="684"/>
      <c r="V37" s="659"/>
      <c r="W37" s="596"/>
      <c r="X37" s="661">
        <v>1</v>
      </c>
      <c r="Y37" s="601" t="s">
        <v>193</v>
      </c>
      <c r="Z37" s="601"/>
      <c r="AA37" s="601"/>
      <c r="AB37" s="689">
        <v>4</v>
      </c>
      <c r="AC37" s="601" t="s">
        <v>194</v>
      </c>
      <c r="AD37" s="601"/>
      <c r="AE37" s="601"/>
      <c r="AF37" s="684"/>
      <c r="AG37" s="692"/>
      <c r="AH37" s="596"/>
      <c r="AI37" s="596"/>
      <c r="AJ37" s="596"/>
      <c r="AK37" s="596"/>
      <c r="AL37" s="596"/>
      <c r="AM37" s="596"/>
      <c r="AN37" s="596"/>
      <c r="AO37" s="596"/>
      <c r="AP37" s="596"/>
      <c r="AQ37" s="596"/>
      <c r="AR37" s="596"/>
      <c r="AS37" s="596"/>
    </row>
    <row r="38" spans="2:45" ht="13" customHeight="1" thickBot="1" x14ac:dyDescent="0.25">
      <c r="B38" s="685"/>
      <c r="C38" s="690"/>
      <c r="D38" s="690"/>
      <c r="E38" s="690"/>
      <c r="F38" s="690"/>
      <c r="G38" s="690"/>
      <c r="H38" s="690"/>
      <c r="I38" s="690"/>
      <c r="J38" s="690"/>
      <c r="K38" s="691"/>
      <c r="L38" s="596"/>
      <c r="M38" s="664">
        <v>2</v>
      </c>
      <c r="N38" s="665" t="s">
        <v>195</v>
      </c>
      <c r="O38" s="665"/>
      <c r="P38" s="665"/>
      <c r="Q38" s="665"/>
      <c r="R38" s="665"/>
      <c r="S38" s="665"/>
      <c r="T38" s="665"/>
      <c r="U38" s="666"/>
      <c r="V38" s="668"/>
      <c r="W38" s="596"/>
      <c r="X38" s="661">
        <v>2</v>
      </c>
      <c r="Y38" s="601" t="s">
        <v>196</v>
      </c>
      <c r="Z38" s="601"/>
      <c r="AA38" s="601"/>
      <c r="AB38" s="689">
        <v>5</v>
      </c>
      <c r="AC38" s="596" t="s">
        <v>197</v>
      </c>
      <c r="AD38" s="596"/>
      <c r="AE38" s="596"/>
      <c r="AF38" s="596"/>
      <c r="AG38" s="659"/>
      <c r="AH38" s="596"/>
      <c r="AI38" s="596"/>
      <c r="AJ38" s="596"/>
      <c r="AK38" s="596"/>
      <c r="AL38" s="596"/>
      <c r="AM38" s="596"/>
      <c r="AN38" s="596"/>
      <c r="AO38" s="596"/>
      <c r="AP38" s="596"/>
      <c r="AQ38" s="596"/>
      <c r="AR38" s="596"/>
      <c r="AS38" s="596"/>
    </row>
    <row r="39" spans="2:45" ht="13" customHeight="1" thickBot="1" x14ac:dyDescent="0.25">
      <c r="L39" s="596"/>
      <c r="W39" s="596"/>
      <c r="X39" s="693">
        <v>3</v>
      </c>
      <c r="Y39" s="694" t="s">
        <v>198</v>
      </c>
      <c r="Z39" s="694"/>
      <c r="AA39" s="694"/>
      <c r="AB39" s="695">
        <v>6</v>
      </c>
      <c r="AC39" s="665" t="s">
        <v>199</v>
      </c>
      <c r="AD39" s="665"/>
      <c r="AE39" s="665"/>
      <c r="AF39" s="665"/>
      <c r="AG39" s="696"/>
      <c r="AH39" s="596"/>
      <c r="AI39" s="596"/>
      <c r="AJ39" s="596"/>
      <c r="AK39" s="596"/>
      <c r="AL39" s="596"/>
      <c r="AM39" s="596"/>
      <c r="AN39" s="596"/>
      <c r="AO39" s="596"/>
      <c r="AP39" s="596"/>
      <c r="AQ39" s="596"/>
      <c r="AR39" s="596"/>
      <c r="AS39" s="596"/>
    </row>
    <row r="40" spans="2:45" ht="13" customHeight="1" x14ac:dyDescent="0.2">
      <c r="L40" s="596"/>
      <c r="W40" s="596"/>
      <c r="AE40" s="596"/>
      <c r="AF40" s="596"/>
      <c r="AG40" s="596"/>
      <c r="AH40" s="596"/>
      <c r="AR40" s="596"/>
      <c r="AS40" s="596"/>
    </row>
    <row r="41" spans="2:45" ht="13" customHeight="1" x14ac:dyDescent="0.2">
      <c r="W41" s="596"/>
      <c r="AE41" s="596"/>
      <c r="AF41" s="596"/>
      <c r="AG41" s="596"/>
      <c r="AH41" s="596"/>
      <c r="AR41" s="596"/>
      <c r="AS41" s="596"/>
    </row>
    <row r="42" spans="2:45" ht="13" customHeight="1" x14ac:dyDescent="0.2">
      <c r="AE42" s="596"/>
      <c r="AF42" s="596"/>
      <c r="AG42" s="596"/>
    </row>
    <row r="43" spans="2:45" ht="13" customHeight="1" x14ac:dyDescent="0.2"/>
    <row r="44" spans="2:45" ht="13" customHeight="1" x14ac:dyDescent="0.2"/>
    <row r="45" spans="2:45" ht="13" customHeight="1" x14ac:dyDescent="0.2">
      <c r="V45" s="596"/>
    </row>
    <row r="46" spans="2:45" ht="13" customHeight="1" x14ac:dyDescent="0.2"/>
    <row r="47" spans="2:45" ht="13" customHeight="1" x14ac:dyDescent="0.2"/>
    <row r="48" spans="2:45" ht="4" customHeight="1" x14ac:dyDescent="0.2"/>
    <row r="49" ht="13" customHeight="1" x14ac:dyDescent="0.2"/>
    <row r="50" ht="13" customHeight="1" x14ac:dyDescent="0.2"/>
    <row r="51" ht="13" customHeight="1" x14ac:dyDescent="0.2"/>
  </sheetData>
  <mergeCells count="14">
    <mergeCell ref="C26:D26"/>
    <mergeCell ref="Y14:AG14"/>
    <mergeCell ref="C20:K21"/>
    <mergeCell ref="Y24:AF25"/>
    <mergeCell ref="Y35:AF36"/>
    <mergeCell ref="C35:K35"/>
    <mergeCell ref="C28:K29"/>
    <mergeCell ref="N12:V14"/>
    <mergeCell ref="N22:V24"/>
    <mergeCell ref="N3:V5"/>
    <mergeCell ref="Y9:AG10"/>
    <mergeCell ref="C24:J25"/>
    <mergeCell ref="C3:I4"/>
    <mergeCell ref="C22:D22"/>
  </mergeCells>
  <phoneticPr fontId="50" type="noConversion"/>
  <pageMargins left="0.23622047244094491" right="0.23622047244094491" top="0.74803149606299213" bottom="0.74803149606299213" header="0.31496062992125984" footer="0.31496062992125984"/>
  <pageSetup orientation="landscape" r:id="rId1"/>
  <headerFooter alignWithMargins="0">
    <oddFooter>&amp;L&amp;9&amp;F&amp;C&amp;9Página &amp;P&amp;R&amp;9Versión 17.08.05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B1:AZ101"/>
  <sheetViews>
    <sheetView showGridLines="0" view="pageBreakPreview" zoomScale="178" zoomScaleNormal="125" zoomScaleSheetLayoutView="136" zoomScalePageLayoutView="125" workbookViewId="0">
      <selection activeCell="K51" sqref="K51"/>
    </sheetView>
  </sheetViews>
  <sheetFormatPr baseColWidth="10" defaultColWidth="9" defaultRowHeight="13" customHeight="1" x14ac:dyDescent="0.2"/>
  <cols>
    <col min="1" max="1" width="0.83203125" style="596" customWidth="1"/>
    <col min="2" max="2" width="4" style="678" customWidth="1"/>
    <col min="3" max="11" width="4" style="596" customWidth="1"/>
    <col min="12" max="12" width="1.1640625" style="596" customWidth="1"/>
    <col min="13" max="15" width="4" style="596" customWidth="1"/>
    <col min="16" max="16" width="10.33203125" style="596" customWidth="1"/>
    <col min="17" max="17" width="10" style="596" customWidth="1"/>
    <col min="18" max="22" width="4" style="596" customWidth="1"/>
    <col min="23" max="23" width="0.83203125" style="596" customWidth="1"/>
    <col min="24" max="32" width="5" style="596" customWidth="1"/>
    <col min="33" max="16384" width="9" style="596"/>
  </cols>
  <sheetData>
    <row r="1" spans="2:22" ht="13" customHeight="1" x14ac:dyDescent="0.2">
      <c r="B1" s="701" t="s">
        <v>200</v>
      </c>
    </row>
    <row r="3" spans="2:22" ht="13" customHeight="1" x14ac:dyDescent="0.2">
      <c r="B3" s="698">
        <f>'1A. VIVIENDA'!X35-0.01</f>
        <v>-1.1800000000000002</v>
      </c>
      <c r="C3" s="702" t="s">
        <v>201</v>
      </c>
      <c r="D3" s="703"/>
      <c r="E3" s="703"/>
      <c r="F3" s="703"/>
      <c r="G3" s="703"/>
      <c r="H3" s="702"/>
      <c r="I3" s="702"/>
      <c r="J3" s="702" t="s">
        <v>202</v>
      </c>
      <c r="K3" s="1669"/>
      <c r="M3" s="704">
        <f>B22-(0.01)</f>
        <v>-1.2000000000000002</v>
      </c>
      <c r="N3" s="702" t="s">
        <v>203</v>
      </c>
      <c r="O3" s="703"/>
      <c r="P3" s="703"/>
      <c r="Q3" s="703"/>
      <c r="R3" s="703"/>
      <c r="S3" s="703"/>
      <c r="T3" s="703"/>
      <c r="U3" s="703"/>
      <c r="V3" s="1670"/>
    </row>
    <row r="4" spans="2:22" ht="13" customHeight="1" x14ac:dyDescent="0.2">
      <c r="B4" s="705" t="s">
        <v>204</v>
      </c>
      <c r="C4" s="654"/>
      <c r="D4" s="654"/>
      <c r="E4" s="654"/>
      <c r="F4" s="654"/>
      <c r="G4" s="654"/>
      <c r="J4" s="596" t="s">
        <v>205</v>
      </c>
      <c r="K4" s="628"/>
      <c r="M4" s="706">
        <v>1</v>
      </c>
      <c r="N4" s="672" t="s">
        <v>206</v>
      </c>
      <c r="O4" s="654"/>
      <c r="P4" s="654"/>
      <c r="Q4" s="654"/>
      <c r="R4" s="654"/>
      <c r="S4" s="654"/>
      <c r="T4" s="662"/>
      <c r="U4" s="707"/>
      <c r="V4" s="708"/>
    </row>
    <row r="5" spans="2:22" ht="13" customHeight="1" x14ac:dyDescent="0.2">
      <c r="B5" s="706"/>
      <c r="C5" s="654"/>
      <c r="D5" s="654"/>
      <c r="E5" s="654"/>
      <c r="F5" s="654"/>
      <c r="G5" s="654"/>
      <c r="I5" s="670" t="s">
        <v>207</v>
      </c>
      <c r="J5" s="709"/>
      <c r="K5" s="628" t="s">
        <v>208</v>
      </c>
      <c r="M5" s="706">
        <v>2</v>
      </c>
      <c r="N5" s="672" t="s">
        <v>209</v>
      </c>
      <c r="O5" s="654"/>
      <c r="P5" s="654"/>
      <c r="Q5" s="654"/>
      <c r="R5" s="654"/>
      <c r="S5" s="654"/>
      <c r="T5" s="654"/>
      <c r="U5" s="654"/>
      <c r="V5" s="708"/>
    </row>
    <row r="6" spans="2:22" ht="13" customHeight="1" x14ac:dyDescent="0.2">
      <c r="B6" s="706"/>
      <c r="C6" s="654"/>
      <c r="D6" s="654"/>
      <c r="E6" s="654"/>
      <c r="F6" s="654"/>
      <c r="G6" s="654"/>
      <c r="I6" s="670" t="s">
        <v>210</v>
      </c>
      <c r="J6" s="709"/>
      <c r="K6" s="628" t="s">
        <v>211</v>
      </c>
      <c r="M6" s="706">
        <v>3</v>
      </c>
      <c r="N6" s="601" t="s">
        <v>212</v>
      </c>
      <c r="O6" s="654"/>
      <c r="P6" s="654"/>
      <c r="Q6" s="654"/>
      <c r="R6" s="654"/>
      <c r="S6" s="654"/>
      <c r="T6" s="654"/>
      <c r="U6" s="654"/>
      <c r="V6" s="708"/>
    </row>
    <row r="7" spans="2:22" ht="13" customHeight="1" x14ac:dyDescent="0.2">
      <c r="B7" s="706"/>
      <c r="C7" s="654"/>
      <c r="D7" s="654"/>
      <c r="E7" s="654"/>
      <c r="F7" s="654"/>
      <c r="G7" s="654"/>
      <c r="I7" s="670" t="s">
        <v>213</v>
      </c>
      <c r="J7" s="709"/>
      <c r="K7" s="628" t="s">
        <v>214</v>
      </c>
      <c r="M7" s="706">
        <v>4</v>
      </c>
      <c r="N7" s="601" t="s">
        <v>215</v>
      </c>
      <c r="O7" s="654"/>
      <c r="P7" s="654"/>
      <c r="Q7" s="654"/>
      <c r="R7" s="654"/>
      <c r="S7" s="654"/>
      <c r="T7" s="654"/>
      <c r="U7" s="654"/>
      <c r="V7" s="708"/>
    </row>
    <row r="8" spans="2:22" ht="13" customHeight="1" x14ac:dyDescent="0.2">
      <c r="B8" s="710"/>
      <c r="C8" s="654"/>
      <c r="D8" s="654"/>
      <c r="E8" s="654"/>
      <c r="F8" s="654"/>
      <c r="G8" s="654"/>
      <c r="I8" s="670" t="s">
        <v>216</v>
      </c>
      <c r="J8" s="711"/>
      <c r="K8" s="628" t="s">
        <v>217</v>
      </c>
      <c r="M8" s="706">
        <v>5</v>
      </c>
      <c r="N8" s="601" t="s">
        <v>218</v>
      </c>
      <c r="O8" s="654"/>
      <c r="P8" s="654"/>
      <c r="Q8" s="654"/>
      <c r="R8" s="654"/>
      <c r="S8" s="654"/>
      <c r="T8" s="654"/>
      <c r="U8" s="654"/>
      <c r="V8" s="708"/>
    </row>
    <row r="9" spans="2:22" ht="13" customHeight="1" x14ac:dyDescent="0.2">
      <c r="B9" s="710"/>
      <c r="C9" s="654"/>
      <c r="D9" s="654"/>
      <c r="E9" s="654"/>
      <c r="F9" s="654"/>
      <c r="G9" s="654"/>
      <c r="I9" s="670" t="s">
        <v>219</v>
      </c>
      <c r="J9" s="712"/>
      <c r="K9" s="628" t="s">
        <v>220</v>
      </c>
      <c r="M9" s="596">
        <v>9</v>
      </c>
      <c r="N9" s="596" t="s">
        <v>221</v>
      </c>
    </row>
    <row r="10" spans="2:22" ht="13" customHeight="1" x14ac:dyDescent="0.2">
      <c r="B10" s="710"/>
      <c r="C10" s="654"/>
      <c r="D10" s="654"/>
      <c r="E10" s="654"/>
      <c r="F10" s="654"/>
      <c r="G10" s="654"/>
      <c r="I10" s="670" t="s">
        <v>222</v>
      </c>
      <c r="J10" s="709"/>
      <c r="K10" s="628" t="s">
        <v>223</v>
      </c>
    </row>
    <row r="11" spans="2:22" ht="13" customHeight="1" x14ac:dyDescent="0.2">
      <c r="B11" s="710"/>
      <c r="C11" s="654"/>
      <c r="D11" s="654"/>
      <c r="E11" s="654"/>
      <c r="F11" s="654"/>
      <c r="G11" s="654"/>
      <c r="I11" s="670" t="s">
        <v>224</v>
      </c>
      <c r="J11" s="712"/>
      <c r="K11" s="628" t="s">
        <v>225</v>
      </c>
      <c r="M11" s="713">
        <f>M3-(0.01)</f>
        <v>-1.2100000000000002</v>
      </c>
      <c r="N11" s="702" t="s">
        <v>226</v>
      </c>
      <c r="O11" s="702"/>
      <c r="P11" s="702"/>
      <c r="Q11" s="702"/>
      <c r="R11" s="702"/>
      <c r="S11" s="703"/>
      <c r="T11" s="702"/>
      <c r="U11" s="702"/>
      <c r="V11" s="1670"/>
    </row>
    <row r="12" spans="2:22" ht="13" customHeight="1" x14ac:dyDescent="0.2">
      <c r="B12" s="710"/>
      <c r="C12" s="654"/>
      <c r="D12" s="654"/>
      <c r="E12" s="654"/>
      <c r="F12" s="654"/>
      <c r="G12" s="654"/>
      <c r="I12" s="670" t="s">
        <v>227</v>
      </c>
      <c r="J12" s="709"/>
      <c r="K12" s="628" t="s">
        <v>228</v>
      </c>
      <c r="M12" s="1959"/>
      <c r="N12" s="1960"/>
      <c r="O12" s="678"/>
      <c r="P12" s="678"/>
      <c r="Q12" s="678"/>
      <c r="R12" s="654" t="s">
        <v>229</v>
      </c>
      <c r="T12" s="1961"/>
      <c r="U12" s="1962"/>
      <c r="V12" s="708"/>
    </row>
    <row r="13" spans="2:22" ht="13" customHeight="1" x14ac:dyDescent="0.2">
      <c r="B13" s="710"/>
      <c r="C13" s="654"/>
      <c r="D13" s="654"/>
      <c r="E13" s="654"/>
      <c r="F13" s="654"/>
      <c r="G13" s="654"/>
      <c r="I13" s="670" t="s">
        <v>230</v>
      </c>
      <c r="J13" s="711"/>
      <c r="K13" s="628" t="s">
        <v>231</v>
      </c>
      <c r="M13" s="706">
        <v>1</v>
      </c>
      <c r="N13" s="601" t="s">
        <v>232</v>
      </c>
      <c r="O13" s="601"/>
      <c r="P13" s="601"/>
      <c r="Q13" s="601"/>
      <c r="V13" s="708"/>
    </row>
    <row r="14" spans="2:22" ht="13" customHeight="1" x14ac:dyDescent="0.2">
      <c r="B14" s="710"/>
      <c r="C14" s="654"/>
      <c r="D14" s="654"/>
      <c r="E14" s="654"/>
      <c r="F14" s="654"/>
      <c r="G14" s="654"/>
      <c r="I14" s="670" t="s">
        <v>233</v>
      </c>
      <c r="J14" s="709"/>
      <c r="K14" s="628" t="s">
        <v>234</v>
      </c>
      <c r="M14" s="706">
        <v>2</v>
      </c>
      <c r="N14" s="601" t="s">
        <v>235</v>
      </c>
      <c r="O14" s="601"/>
      <c r="P14" s="601"/>
      <c r="Q14" s="601"/>
      <c r="R14" s="654" t="s">
        <v>236</v>
      </c>
      <c r="U14" s="707"/>
      <c r="V14" s="708"/>
    </row>
    <row r="15" spans="2:22" ht="13" customHeight="1" x14ac:dyDescent="0.2">
      <c r="B15" s="710"/>
      <c r="C15" s="654"/>
      <c r="D15" s="654"/>
      <c r="E15" s="654"/>
      <c r="F15" s="654"/>
      <c r="G15" s="654"/>
      <c r="I15" s="670" t="s">
        <v>237</v>
      </c>
      <c r="J15" s="709"/>
      <c r="K15" s="628" t="s">
        <v>238</v>
      </c>
      <c r="M15" s="706">
        <v>3</v>
      </c>
      <c r="N15" s="601" t="s">
        <v>239</v>
      </c>
      <c r="O15" s="601"/>
      <c r="P15" s="601"/>
      <c r="Q15" s="601"/>
      <c r="S15" s="654"/>
      <c r="V15" s="708"/>
    </row>
    <row r="16" spans="2:22" ht="13" customHeight="1" x14ac:dyDescent="0.2">
      <c r="B16" s="710"/>
      <c r="C16" s="654"/>
      <c r="D16" s="654"/>
      <c r="E16" s="654"/>
      <c r="F16" s="654"/>
      <c r="G16" s="654"/>
      <c r="I16" s="670" t="s">
        <v>240</v>
      </c>
      <c r="J16" s="712"/>
      <c r="K16" s="628" t="s">
        <v>241</v>
      </c>
      <c r="M16" s="706">
        <v>4</v>
      </c>
      <c r="N16" s="716" t="s">
        <v>242</v>
      </c>
      <c r="O16" s="716"/>
      <c r="P16" s="716"/>
      <c r="Q16" s="716"/>
      <c r="R16" s="683"/>
      <c r="S16" s="683"/>
      <c r="T16" s="683"/>
      <c r="U16" s="683"/>
      <c r="V16" s="717"/>
    </row>
    <row r="17" spans="2:52" ht="13" customHeight="1" x14ac:dyDescent="0.2">
      <c r="B17" s="710"/>
      <c r="C17" s="654"/>
      <c r="D17" s="654"/>
      <c r="E17" s="654"/>
      <c r="F17" s="654"/>
      <c r="G17" s="654"/>
      <c r="I17" s="670" t="s">
        <v>243</v>
      </c>
      <c r="J17" s="709"/>
      <c r="K17" s="628" t="s">
        <v>244</v>
      </c>
      <c r="M17" s="713">
        <f>M11-0.01</f>
        <v>-1.2200000000000002</v>
      </c>
      <c r="N17" s="702" t="s">
        <v>245</v>
      </c>
      <c r="O17" s="702"/>
      <c r="P17" s="702"/>
      <c r="Q17" s="702"/>
      <c r="R17" s="702"/>
      <c r="S17" s="702"/>
      <c r="T17" s="702"/>
      <c r="U17" s="702"/>
      <c r="V17" s="1670"/>
    </row>
    <row r="18" spans="2:52" ht="13" customHeight="1" x14ac:dyDescent="0.2">
      <c r="B18" s="710"/>
      <c r="C18" s="654"/>
      <c r="D18" s="654"/>
      <c r="E18" s="654"/>
      <c r="F18" s="654"/>
      <c r="G18" s="654"/>
      <c r="I18" s="670" t="s">
        <v>246</v>
      </c>
      <c r="J18" s="709"/>
      <c r="K18" s="628" t="s">
        <v>247</v>
      </c>
      <c r="M18" s="1959"/>
      <c r="N18" s="1960"/>
      <c r="O18" s="678"/>
      <c r="P18" s="678"/>
      <c r="Q18" s="678"/>
      <c r="R18" s="678" t="s">
        <v>163</v>
      </c>
      <c r="T18" s="1961"/>
      <c r="U18" s="1962"/>
      <c r="V18" s="708"/>
    </row>
    <row r="19" spans="2:52" ht="13" customHeight="1" x14ac:dyDescent="0.2">
      <c r="B19" s="710"/>
      <c r="C19" s="654"/>
      <c r="D19" s="654"/>
      <c r="E19" s="654"/>
      <c r="F19" s="654"/>
      <c r="G19" s="654"/>
      <c r="I19" s="670" t="s">
        <v>248</v>
      </c>
      <c r="J19" s="711"/>
      <c r="K19" s="628" t="s">
        <v>249</v>
      </c>
      <c r="M19" s="715"/>
      <c r="N19" s="716"/>
      <c r="O19" s="716"/>
      <c r="P19" s="716"/>
      <c r="Q19" s="716"/>
      <c r="R19" s="683"/>
      <c r="S19" s="683"/>
      <c r="T19" s="683"/>
      <c r="U19" s="683"/>
      <c r="V19" s="717"/>
    </row>
    <row r="20" spans="2:52" ht="13" customHeight="1" x14ac:dyDescent="0.2">
      <c r="B20" s="710"/>
      <c r="C20" s="654"/>
      <c r="D20" s="654"/>
      <c r="E20" s="654"/>
      <c r="F20" s="654"/>
      <c r="G20" s="654"/>
      <c r="H20" s="654"/>
      <c r="I20" s="718" t="s">
        <v>250</v>
      </c>
      <c r="J20" s="711"/>
      <c r="K20" s="708" t="s">
        <v>251</v>
      </c>
      <c r="L20" s="654"/>
      <c r="M20" s="699">
        <f>M17-0.01</f>
        <v>-1.2300000000000002</v>
      </c>
      <c r="N20" s="702" t="s">
        <v>252</v>
      </c>
      <c r="O20" s="702"/>
      <c r="P20" s="702"/>
      <c r="Q20" s="702"/>
      <c r="R20" s="702"/>
      <c r="S20" s="702"/>
      <c r="T20" s="703"/>
      <c r="U20" s="703"/>
      <c r="V20" s="1670"/>
    </row>
    <row r="21" spans="2:52" ht="13" customHeight="1" x14ac:dyDescent="0.2">
      <c r="B21" s="720"/>
      <c r="C21" s="721"/>
      <c r="D21" s="721"/>
      <c r="E21" s="721"/>
      <c r="F21" s="721"/>
      <c r="G21" s="721"/>
      <c r="H21" s="721"/>
      <c r="I21" s="683"/>
      <c r="J21" s="683"/>
      <c r="K21" s="717"/>
      <c r="L21" s="654"/>
      <c r="M21" s="700"/>
      <c r="T21" s="654" t="s">
        <v>253</v>
      </c>
      <c r="U21" s="654"/>
      <c r="V21" s="708"/>
    </row>
    <row r="22" spans="2:52" ht="13" customHeight="1" x14ac:dyDescent="0.2">
      <c r="B22" s="704">
        <f>B3-(0.01)</f>
        <v>-1.1900000000000002</v>
      </c>
      <c r="C22" s="1956" t="s">
        <v>254</v>
      </c>
      <c r="D22" s="1956"/>
      <c r="E22" s="1956"/>
      <c r="F22" s="1956"/>
      <c r="G22" s="1956"/>
      <c r="H22" s="1956"/>
      <c r="I22" s="1956"/>
      <c r="J22" s="1956"/>
      <c r="K22" s="1957"/>
      <c r="L22" s="654"/>
      <c r="M22" s="719" t="s">
        <v>255</v>
      </c>
      <c r="N22" s="596" t="s">
        <v>256</v>
      </c>
      <c r="S22" s="654"/>
      <c r="T22" s="707"/>
      <c r="U22" s="654"/>
      <c r="V22" s="708"/>
    </row>
    <row r="23" spans="2:52" ht="13" customHeight="1" x14ac:dyDescent="0.2">
      <c r="B23" s="710"/>
      <c r="C23" s="1952"/>
      <c r="D23" s="1952"/>
      <c r="E23" s="1952"/>
      <c r="F23" s="1952"/>
      <c r="G23" s="1952"/>
      <c r="H23" s="1952"/>
      <c r="I23" s="1952"/>
      <c r="J23" s="1952"/>
      <c r="K23" s="1958"/>
      <c r="L23" s="654"/>
      <c r="M23" s="719" t="s">
        <v>257</v>
      </c>
      <c r="N23" s="596" t="s">
        <v>258</v>
      </c>
      <c r="S23" s="654"/>
      <c r="T23" s="709"/>
      <c r="U23" s="654"/>
      <c r="V23" s="708"/>
    </row>
    <row r="24" spans="2:52" ht="13" customHeight="1" x14ac:dyDescent="0.2">
      <c r="B24" s="706">
        <v>1</v>
      </c>
      <c r="C24" s="654" t="s">
        <v>81</v>
      </c>
      <c r="D24" s="654"/>
      <c r="E24" s="654"/>
      <c r="F24" s="654"/>
      <c r="G24" s="654"/>
      <c r="H24" s="654"/>
      <c r="I24" s="654"/>
      <c r="J24" s="707"/>
      <c r="K24" s="708"/>
      <c r="L24" s="654"/>
      <c r="M24" s="719"/>
      <c r="S24" s="654"/>
      <c r="U24" s="654"/>
      <c r="V24" s="708"/>
      <c r="AZ24" s="722"/>
    </row>
    <row r="25" spans="2:52" ht="13" customHeight="1" x14ac:dyDescent="0.2">
      <c r="B25" s="706">
        <v>2</v>
      </c>
      <c r="C25" s="654" t="s">
        <v>83</v>
      </c>
      <c r="D25" s="654" t="s">
        <v>84</v>
      </c>
      <c r="E25" s="654"/>
      <c r="F25" s="654"/>
      <c r="G25" s="654"/>
      <c r="H25" s="723">
        <f>M26</f>
        <v>-1.2400000000000002</v>
      </c>
      <c r="I25" s="654"/>
      <c r="J25" s="654"/>
      <c r="K25" s="708"/>
      <c r="L25" s="654"/>
      <c r="M25" s="719"/>
      <c r="S25" s="654"/>
      <c r="U25" s="654"/>
      <c r="V25" s="708"/>
    </row>
    <row r="26" spans="2:52" ht="13" customHeight="1" x14ac:dyDescent="0.2">
      <c r="B26" s="715"/>
      <c r="C26" s="683"/>
      <c r="D26" s="683"/>
      <c r="E26" s="683"/>
      <c r="F26" s="683"/>
      <c r="G26" s="683"/>
      <c r="H26" s="683"/>
      <c r="I26" s="683"/>
      <c r="J26" s="683"/>
      <c r="K26" s="724"/>
      <c r="L26" s="654"/>
      <c r="M26" s="704">
        <f>M20-0.01</f>
        <v>-1.2400000000000002</v>
      </c>
      <c r="N26" s="1956" t="s">
        <v>259</v>
      </c>
      <c r="O26" s="1956"/>
      <c r="P26" s="1956"/>
      <c r="Q26" s="1956"/>
      <c r="R26" s="1956"/>
      <c r="S26" s="1956"/>
      <c r="T26" s="1956"/>
      <c r="U26" s="1956"/>
      <c r="V26" s="1957"/>
    </row>
    <row r="27" spans="2:52" ht="13" customHeight="1" x14ac:dyDescent="0.2">
      <c r="L27" s="654"/>
      <c r="M27" s="706">
        <v>1</v>
      </c>
      <c r="N27" s="654" t="s">
        <v>81</v>
      </c>
      <c r="O27" s="654"/>
      <c r="P27" s="654"/>
      <c r="Q27" s="654"/>
      <c r="R27" s="654"/>
      <c r="S27" s="654"/>
      <c r="T27" s="707"/>
      <c r="U27" s="654"/>
      <c r="V27" s="708"/>
    </row>
    <row r="28" spans="2:52" ht="13" customHeight="1" x14ac:dyDescent="0.2">
      <c r="L28" s="654"/>
      <c r="M28" s="725">
        <v>2</v>
      </c>
      <c r="N28" s="721" t="s">
        <v>83</v>
      </c>
      <c r="O28" s="721"/>
      <c r="P28" s="721"/>
      <c r="Q28" s="721"/>
      <c r="R28" s="721"/>
      <c r="S28" s="721"/>
      <c r="T28" s="683"/>
      <c r="U28" s="721"/>
      <c r="V28" s="717"/>
    </row>
    <row r="29" spans="2:52" ht="13" customHeight="1" x14ac:dyDescent="0.2">
      <c r="L29" s="654"/>
    </row>
    <row r="30" spans="2:52" ht="13" customHeight="1" x14ac:dyDescent="0.2">
      <c r="L30" s="654"/>
    </row>
    <row r="31" spans="2:52" ht="13" customHeight="1" x14ac:dyDescent="0.2">
      <c r="L31" s="654"/>
    </row>
    <row r="32" spans="2:52" ht="13" customHeight="1" x14ac:dyDescent="0.2">
      <c r="L32" s="654"/>
    </row>
    <row r="33" spans="12:12" ht="13" customHeight="1" x14ac:dyDescent="0.2">
      <c r="L33" s="654"/>
    </row>
    <row r="34" spans="12:12" ht="13" customHeight="1" x14ac:dyDescent="0.2">
      <c r="L34" s="654"/>
    </row>
    <row r="35" spans="12:12" ht="13" customHeight="1" x14ac:dyDescent="0.2">
      <c r="L35" s="654"/>
    </row>
    <row r="36" spans="12:12" ht="13" customHeight="1" x14ac:dyDescent="0.2">
      <c r="L36" s="654"/>
    </row>
    <row r="37" spans="12:12" ht="13" customHeight="1" x14ac:dyDescent="0.2">
      <c r="L37" s="654"/>
    </row>
    <row r="38" spans="12:12" ht="13" customHeight="1" x14ac:dyDescent="0.2">
      <c r="L38" s="654"/>
    </row>
    <row r="39" spans="12:12" ht="13" customHeight="1" x14ac:dyDescent="0.2">
      <c r="L39" s="654"/>
    </row>
    <row r="40" spans="12:12" ht="13" customHeight="1" x14ac:dyDescent="0.2">
      <c r="L40" s="654"/>
    </row>
    <row r="41" spans="12:12" ht="13" customHeight="1" x14ac:dyDescent="0.2">
      <c r="L41" s="654"/>
    </row>
    <row r="42" spans="12:12" ht="13" customHeight="1" x14ac:dyDescent="0.2">
      <c r="L42" s="654"/>
    </row>
    <row r="43" spans="12:12" ht="13" customHeight="1" x14ac:dyDescent="0.2">
      <c r="L43" s="654"/>
    </row>
    <row r="44" spans="12:12" ht="13" customHeight="1" x14ac:dyDescent="0.2">
      <c r="L44" s="654"/>
    </row>
    <row r="45" spans="12:12" ht="13" customHeight="1" x14ac:dyDescent="0.2">
      <c r="L45" s="654"/>
    </row>
    <row r="46" spans="12:12" ht="13" customHeight="1" x14ac:dyDescent="0.2">
      <c r="L46" s="654"/>
    </row>
    <row r="47" spans="12:12" ht="13" customHeight="1" x14ac:dyDescent="0.2">
      <c r="L47" s="654"/>
    </row>
    <row r="48" spans="12:12" ht="13" customHeight="1" x14ac:dyDescent="0.2">
      <c r="L48" s="654"/>
    </row>
    <row r="49" spans="2:12" ht="13" customHeight="1" x14ac:dyDescent="0.2">
      <c r="L49" s="654"/>
    </row>
    <row r="50" spans="2:12" ht="13" customHeight="1" x14ac:dyDescent="0.2">
      <c r="L50" s="654"/>
    </row>
    <row r="51" spans="2:12" ht="13" customHeight="1" x14ac:dyDescent="0.2">
      <c r="L51" s="654"/>
    </row>
    <row r="52" spans="2:12" ht="13" customHeight="1" x14ac:dyDescent="0.2">
      <c r="L52" s="654"/>
    </row>
    <row r="53" spans="2:12" ht="13" customHeight="1" x14ac:dyDescent="0.2">
      <c r="L53" s="654"/>
    </row>
    <row r="54" spans="2:12" ht="13" customHeight="1" x14ac:dyDescent="0.2">
      <c r="L54" s="654"/>
    </row>
    <row r="55" spans="2:12" ht="13" customHeight="1" x14ac:dyDescent="0.2">
      <c r="J55" s="654"/>
      <c r="K55" s="654"/>
      <c r="L55" s="654"/>
    </row>
    <row r="56" spans="2:12" ht="13" customHeight="1" x14ac:dyDescent="0.2">
      <c r="J56" s="662"/>
      <c r="K56" s="654"/>
      <c r="L56" s="654"/>
    </row>
    <row r="57" spans="2:12" ht="13" customHeight="1" x14ac:dyDescent="0.2">
      <c r="J57" s="662"/>
      <c r="K57" s="654"/>
      <c r="L57" s="654"/>
    </row>
    <row r="58" spans="2:12" ht="13" customHeight="1" x14ac:dyDescent="0.2">
      <c r="J58" s="654"/>
      <c r="K58" s="654"/>
      <c r="L58" s="654"/>
    </row>
    <row r="59" spans="2:12" ht="13" customHeight="1" x14ac:dyDescent="0.2">
      <c r="B59" s="662"/>
      <c r="C59" s="654"/>
      <c r="D59" s="654"/>
      <c r="E59" s="654"/>
      <c r="F59" s="654"/>
      <c r="G59" s="654"/>
      <c r="H59" s="654"/>
      <c r="I59" s="654"/>
      <c r="J59" s="654"/>
      <c r="K59" s="654"/>
      <c r="L59" s="654"/>
    </row>
    <row r="60" spans="2:12" ht="13" customHeight="1" x14ac:dyDescent="0.2">
      <c r="B60" s="662"/>
      <c r="C60" s="654"/>
      <c r="D60" s="654"/>
      <c r="E60" s="654"/>
      <c r="F60" s="654"/>
      <c r="G60" s="654"/>
      <c r="H60" s="654"/>
      <c r="I60" s="654"/>
      <c r="J60" s="654"/>
      <c r="K60" s="654"/>
      <c r="L60" s="654"/>
    </row>
    <row r="61" spans="2:12" ht="13" customHeight="1" x14ac:dyDescent="0.2">
      <c r="J61" s="654"/>
      <c r="K61" s="654"/>
      <c r="L61" s="654"/>
    </row>
    <row r="62" spans="2:12" ht="13" customHeight="1" x14ac:dyDescent="0.2">
      <c r="J62" s="654"/>
      <c r="K62" s="654"/>
      <c r="L62" s="654"/>
    </row>
    <row r="63" spans="2:12" ht="13" customHeight="1" x14ac:dyDescent="0.2">
      <c r="J63" s="654"/>
      <c r="K63" s="654"/>
      <c r="L63" s="654"/>
    </row>
    <row r="64" spans="2:12" ht="13" customHeight="1" x14ac:dyDescent="0.2">
      <c r="J64" s="662"/>
      <c r="K64" s="654"/>
      <c r="L64" s="654"/>
    </row>
    <row r="65" spans="2:12" ht="13" customHeight="1" x14ac:dyDescent="0.2">
      <c r="J65" s="654"/>
      <c r="K65" s="654"/>
      <c r="L65" s="654"/>
    </row>
    <row r="66" spans="2:12" ht="13" customHeight="1" x14ac:dyDescent="0.2">
      <c r="J66" s="654"/>
      <c r="K66" s="654"/>
      <c r="L66" s="654"/>
    </row>
    <row r="67" spans="2:12" ht="13" customHeight="1" x14ac:dyDescent="0.2">
      <c r="J67" s="654"/>
      <c r="K67" s="654"/>
      <c r="L67" s="654"/>
    </row>
    <row r="68" spans="2:12" ht="13" customHeight="1" x14ac:dyDescent="0.2">
      <c r="J68" s="654"/>
      <c r="K68" s="654"/>
      <c r="L68" s="654"/>
    </row>
    <row r="69" spans="2:12" ht="13" customHeight="1" x14ac:dyDescent="0.2">
      <c r="B69" s="662"/>
      <c r="C69" s="654"/>
      <c r="D69" s="654"/>
      <c r="E69" s="654"/>
      <c r="F69" s="654"/>
      <c r="G69" s="654"/>
      <c r="H69" s="654"/>
      <c r="I69" s="654"/>
      <c r="J69" s="654"/>
      <c r="K69" s="654"/>
      <c r="L69" s="654"/>
    </row>
    <row r="70" spans="2:12" ht="13" customHeight="1" x14ac:dyDescent="0.2">
      <c r="B70" s="662"/>
      <c r="C70" s="654"/>
      <c r="D70" s="654"/>
      <c r="E70" s="654"/>
      <c r="F70" s="654"/>
      <c r="G70" s="654"/>
      <c r="H70" s="654"/>
      <c r="I70" s="654"/>
      <c r="J70" s="654"/>
      <c r="K70" s="654"/>
      <c r="L70" s="654"/>
    </row>
    <row r="71" spans="2:12" ht="13" customHeight="1" x14ac:dyDescent="0.2">
      <c r="B71" s="662"/>
      <c r="C71" s="654"/>
      <c r="D71" s="654"/>
      <c r="E71" s="654"/>
      <c r="F71" s="654"/>
      <c r="G71" s="654"/>
      <c r="H71" s="654"/>
      <c r="I71" s="654"/>
      <c r="J71" s="654"/>
      <c r="K71" s="654"/>
      <c r="L71" s="654"/>
    </row>
    <row r="72" spans="2:12" ht="13" customHeight="1" x14ac:dyDescent="0.2">
      <c r="B72" s="662"/>
      <c r="C72" s="654"/>
      <c r="D72" s="654"/>
      <c r="E72" s="654"/>
      <c r="F72" s="654"/>
      <c r="G72" s="654"/>
      <c r="H72" s="654"/>
      <c r="I72" s="654"/>
      <c r="J72" s="654"/>
      <c r="K72" s="654"/>
      <c r="L72" s="654"/>
    </row>
    <row r="73" spans="2:12" ht="13" customHeight="1" x14ac:dyDescent="0.2">
      <c r="B73" s="662"/>
      <c r="C73" s="654"/>
      <c r="D73" s="654"/>
      <c r="E73" s="654"/>
      <c r="F73" s="654"/>
      <c r="G73" s="654"/>
      <c r="H73" s="654"/>
      <c r="I73" s="654"/>
      <c r="J73" s="654"/>
      <c r="K73" s="654"/>
      <c r="L73" s="654"/>
    </row>
    <row r="74" spans="2:12" ht="13" customHeight="1" x14ac:dyDescent="0.2">
      <c r="B74" s="662"/>
      <c r="C74" s="654"/>
      <c r="D74" s="654"/>
      <c r="E74" s="654"/>
      <c r="F74" s="654"/>
      <c r="G74" s="654"/>
      <c r="H74" s="654"/>
      <c r="I74" s="654"/>
      <c r="J74" s="654"/>
      <c r="K74" s="654"/>
      <c r="L74" s="654"/>
    </row>
    <row r="75" spans="2:12" ht="13" customHeight="1" x14ac:dyDescent="0.2">
      <c r="B75" s="662"/>
      <c r="C75" s="654"/>
      <c r="D75" s="654"/>
      <c r="E75" s="654"/>
      <c r="F75" s="654"/>
      <c r="G75" s="654"/>
      <c r="H75" s="654"/>
      <c r="I75" s="654"/>
      <c r="J75" s="654"/>
      <c r="K75" s="654"/>
      <c r="L75" s="654"/>
    </row>
    <row r="76" spans="2:12" ht="13" customHeight="1" x14ac:dyDescent="0.2">
      <c r="B76" s="662"/>
      <c r="C76" s="654"/>
      <c r="D76" s="654"/>
      <c r="E76" s="654"/>
      <c r="F76" s="654"/>
      <c r="G76" s="654"/>
      <c r="H76" s="654"/>
      <c r="I76" s="654"/>
      <c r="J76" s="654"/>
      <c r="K76" s="654"/>
      <c r="L76" s="654"/>
    </row>
    <row r="77" spans="2:12" ht="13" customHeight="1" x14ac:dyDescent="0.2">
      <c r="B77" s="662"/>
      <c r="C77" s="654"/>
      <c r="D77" s="654"/>
      <c r="E77" s="654"/>
      <c r="F77" s="654"/>
      <c r="G77" s="654"/>
      <c r="H77" s="654"/>
      <c r="I77" s="654"/>
      <c r="J77" s="654"/>
      <c r="K77" s="654"/>
      <c r="L77" s="654"/>
    </row>
    <row r="78" spans="2:12" ht="13" customHeight="1" x14ac:dyDescent="0.2">
      <c r="B78" s="662"/>
      <c r="C78" s="654"/>
      <c r="D78" s="654"/>
      <c r="E78" s="654"/>
      <c r="F78" s="654"/>
      <c r="G78" s="654"/>
      <c r="H78" s="654"/>
      <c r="I78" s="654"/>
      <c r="J78" s="654"/>
      <c r="K78" s="654"/>
      <c r="L78" s="654"/>
    </row>
    <row r="79" spans="2:12" ht="13" customHeight="1" x14ac:dyDescent="0.2">
      <c r="B79" s="662"/>
      <c r="C79" s="654"/>
      <c r="D79" s="654"/>
      <c r="E79" s="654"/>
      <c r="F79" s="654"/>
      <c r="G79" s="654"/>
      <c r="H79" s="654"/>
      <c r="I79" s="654"/>
      <c r="J79" s="654"/>
      <c r="K79" s="654"/>
      <c r="L79" s="654"/>
    </row>
    <row r="80" spans="2:12" ht="13" customHeight="1" x14ac:dyDescent="0.2">
      <c r="B80" s="662"/>
      <c r="C80" s="654"/>
      <c r="D80" s="654"/>
      <c r="E80" s="654"/>
      <c r="F80" s="654"/>
      <c r="G80" s="654"/>
      <c r="H80" s="654"/>
      <c r="I80" s="654"/>
      <c r="J80" s="654"/>
      <c r="K80" s="654"/>
      <c r="L80" s="654"/>
    </row>
    <row r="81" spans="2:12" ht="13" customHeight="1" x14ac:dyDescent="0.2">
      <c r="B81" s="662"/>
      <c r="C81" s="654"/>
      <c r="D81" s="654"/>
      <c r="E81" s="654"/>
      <c r="F81" s="654"/>
      <c r="G81" s="654"/>
      <c r="H81" s="654"/>
      <c r="I81" s="654"/>
      <c r="J81" s="654"/>
      <c r="K81" s="654"/>
      <c r="L81" s="654"/>
    </row>
    <row r="82" spans="2:12" ht="13" customHeight="1" x14ac:dyDescent="0.2">
      <c r="B82" s="662"/>
      <c r="C82" s="654"/>
      <c r="D82" s="654"/>
      <c r="E82" s="654"/>
      <c r="F82" s="654"/>
      <c r="G82" s="654"/>
      <c r="H82" s="654"/>
      <c r="I82" s="654"/>
      <c r="J82" s="654"/>
      <c r="K82" s="654"/>
      <c r="L82" s="654"/>
    </row>
    <row r="83" spans="2:12" ht="13" customHeight="1" x14ac:dyDescent="0.2">
      <c r="B83" s="662"/>
      <c r="C83" s="654"/>
      <c r="D83" s="654"/>
      <c r="E83" s="654"/>
      <c r="F83" s="654"/>
      <c r="G83" s="654"/>
      <c r="H83" s="654"/>
      <c r="I83" s="654"/>
      <c r="J83" s="654"/>
      <c r="K83" s="654"/>
      <c r="L83" s="654"/>
    </row>
    <row r="84" spans="2:12" ht="13" customHeight="1" x14ac:dyDescent="0.2">
      <c r="B84" s="662"/>
      <c r="C84" s="654"/>
      <c r="D84" s="654"/>
      <c r="E84" s="654"/>
      <c r="F84" s="654"/>
      <c r="G84" s="654"/>
      <c r="H84" s="654"/>
      <c r="I84" s="654"/>
      <c r="J84" s="654"/>
      <c r="K84" s="654"/>
      <c r="L84" s="654"/>
    </row>
    <row r="85" spans="2:12" ht="13" customHeight="1" x14ac:dyDescent="0.2">
      <c r="B85" s="662"/>
      <c r="C85" s="654"/>
      <c r="D85" s="654"/>
      <c r="E85" s="654"/>
      <c r="F85" s="654"/>
      <c r="G85" s="654"/>
      <c r="H85" s="654"/>
      <c r="I85" s="654"/>
      <c r="J85" s="654"/>
      <c r="K85" s="654"/>
      <c r="L85" s="654"/>
    </row>
    <row r="86" spans="2:12" ht="13" customHeight="1" x14ac:dyDescent="0.2">
      <c r="B86" s="662"/>
      <c r="C86" s="654"/>
      <c r="D86" s="654"/>
      <c r="E86" s="654"/>
      <c r="F86" s="654"/>
      <c r="G86" s="654"/>
      <c r="H86" s="654"/>
      <c r="I86" s="654"/>
      <c r="J86" s="654"/>
      <c r="K86" s="654"/>
      <c r="L86" s="654"/>
    </row>
    <row r="87" spans="2:12" ht="13" customHeight="1" x14ac:dyDescent="0.2">
      <c r="B87" s="662"/>
      <c r="C87" s="654"/>
      <c r="D87" s="654"/>
      <c r="E87" s="654"/>
      <c r="F87" s="654"/>
      <c r="G87" s="654"/>
      <c r="H87" s="654"/>
      <c r="I87" s="654"/>
      <c r="J87" s="654"/>
      <c r="K87" s="654"/>
      <c r="L87" s="654"/>
    </row>
    <row r="88" spans="2:12" ht="13" customHeight="1" x14ac:dyDescent="0.2">
      <c r="B88" s="662"/>
      <c r="C88" s="654"/>
      <c r="D88" s="654"/>
      <c r="E88" s="654"/>
      <c r="F88" s="654"/>
      <c r="G88" s="654"/>
      <c r="H88" s="654"/>
      <c r="I88" s="654"/>
      <c r="J88" s="654"/>
      <c r="K88" s="654"/>
      <c r="L88" s="654"/>
    </row>
    <row r="89" spans="2:12" ht="13" customHeight="1" x14ac:dyDescent="0.2">
      <c r="B89" s="662"/>
      <c r="C89" s="654"/>
      <c r="D89" s="654"/>
      <c r="E89" s="654"/>
      <c r="F89" s="654"/>
      <c r="G89" s="654"/>
      <c r="H89" s="654"/>
      <c r="I89" s="654"/>
      <c r="J89" s="654"/>
      <c r="K89" s="654"/>
      <c r="L89" s="654"/>
    </row>
    <row r="90" spans="2:12" ht="13" customHeight="1" x14ac:dyDescent="0.2">
      <c r="B90" s="662"/>
      <c r="C90" s="654"/>
      <c r="D90" s="654"/>
      <c r="E90" s="654"/>
      <c r="F90" s="654"/>
      <c r="G90" s="654"/>
      <c r="H90" s="654"/>
      <c r="I90" s="654"/>
      <c r="J90" s="654"/>
      <c r="K90" s="654"/>
      <c r="L90" s="654"/>
    </row>
    <row r="91" spans="2:12" ht="13" customHeight="1" x14ac:dyDescent="0.2">
      <c r="B91" s="662"/>
      <c r="C91" s="654"/>
      <c r="D91" s="654"/>
      <c r="E91" s="654"/>
      <c r="F91" s="654"/>
      <c r="G91" s="654"/>
      <c r="H91" s="654"/>
      <c r="I91" s="654"/>
      <c r="J91" s="654"/>
      <c r="K91" s="654"/>
      <c r="L91" s="654"/>
    </row>
    <row r="92" spans="2:12" ht="13" customHeight="1" x14ac:dyDescent="0.2">
      <c r="B92" s="662"/>
      <c r="C92" s="654"/>
      <c r="D92" s="654"/>
      <c r="E92" s="654"/>
      <c r="F92" s="654"/>
      <c r="G92" s="654"/>
      <c r="H92" s="654"/>
      <c r="I92" s="654"/>
      <c r="J92" s="654"/>
      <c r="K92" s="654"/>
      <c r="L92" s="654"/>
    </row>
    <row r="93" spans="2:12" ht="13" customHeight="1" x14ac:dyDescent="0.2">
      <c r="B93" s="662"/>
      <c r="C93" s="654"/>
      <c r="D93" s="654"/>
      <c r="E93" s="654"/>
      <c r="F93" s="654"/>
      <c r="G93" s="654"/>
      <c r="H93" s="654"/>
      <c r="I93" s="654"/>
      <c r="J93" s="654"/>
      <c r="K93" s="654"/>
      <c r="L93" s="654"/>
    </row>
    <row r="94" spans="2:12" ht="13" customHeight="1" x14ac:dyDescent="0.2">
      <c r="B94" s="662"/>
      <c r="C94" s="654"/>
      <c r="D94" s="654"/>
      <c r="E94" s="654"/>
      <c r="F94" s="654"/>
      <c r="G94" s="654"/>
      <c r="H94" s="654"/>
      <c r="I94" s="654"/>
      <c r="J94" s="654"/>
      <c r="K94" s="654"/>
      <c r="L94" s="654"/>
    </row>
    <row r="95" spans="2:12" ht="13" customHeight="1" x14ac:dyDescent="0.2">
      <c r="B95" s="662"/>
      <c r="C95" s="654"/>
      <c r="D95" s="654"/>
      <c r="E95" s="654"/>
      <c r="F95" s="654"/>
      <c r="G95" s="654"/>
      <c r="H95" s="654"/>
      <c r="I95" s="654"/>
      <c r="J95" s="654"/>
      <c r="K95" s="654"/>
      <c r="L95" s="654"/>
    </row>
    <row r="96" spans="2:12" ht="13" customHeight="1" x14ac:dyDescent="0.2">
      <c r="B96" s="662"/>
      <c r="C96" s="654"/>
      <c r="D96" s="654"/>
      <c r="E96" s="654"/>
      <c r="F96" s="654"/>
      <c r="G96" s="654"/>
      <c r="H96" s="654"/>
      <c r="I96" s="654"/>
      <c r="J96" s="654"/>
      <c r="K96" s="654"/>
      <c r="L96" s="654"/>
    </row>
    <row r="97" spans="2:12" ht="13" customHeight="1" x14ac:dyDescent="0.2">
      <c r="B97" s="662"/>
      <c r="C97" s="654"/>
      <c r="D97" s="654"/>
      <c r="E97" s="654"/>
      <c r="F97" s="654"/>
      <c r="G97" s="654"/>
      <c r="H97" s="654"/>
      <c r="I97" s="654"/>
      <c r="J97" s="654"/>
      <c r="K97" s="654"/>
      <c r="L97" s="654"/>
    </row>
    <row r="98" spans="2:12" ht="13" customHeight="1" x14ac:dyDescent="0.2">
      <c r="B98" s="662"/>
      <c r="C98" s="654"/>
      <c r="D98" s="654"/>
      <c r="E98" s="654"/>
      <c r="F98" s="654"/>
      <c r="G98" s="654"/>
      <c r="H98" s="654"/>
      <c r="I98" s="654"/>
      <c r="J98" s="654"/>
      <c r="K98" s="654"/>
      <c r="L98" s="654"/>
    </row>
    <row r="99" spans="2:12" ht="13" customHeight="1" x14ac:dyDescent="0.2">
      <c r="B99" s="662"/>
      <c r="C99" s="654"/>
      <c r="D99" s="654"/>
      <c r="E99" s="654"/>
      <c r="F99" s="654"/>
      <c r="G99" s="654"/>
      <c r="H99" s="654"/>
      <c r="I99" s="654"/>
      <c r="J99" s="654"/>
      <c r="K99" s="654"/>
      <c r="L99" s="654"/>
    </row>
    <row r="100" spans="2:12" ht="13" customHeight="1" x14ac:dyDescent="0.2">
      <c r="B100" s="662"/>
      <c r="C100" s="654"/>
      <c r="D100" s="654"/>
      <c r="E100" s="654"/>
      <c r="F100" s="654"/>
      <c r="G100" s="654"/>
      <c r="H100" s="654"/>
      <c r="I100" s="654"/>
      <c r="J100" s="654"/>
      <c r="K100" s="654"/>
      <c r="L100" s="654"/>
    </row>
    <row r="101" spans="2:12" ht="13" customHeight="1" x14ac:dyDescent="0.2">
      <c r="B101" s="662"/>
      <c r="C101" s="654"/>
      <c r="D101" s="654"/>
      <c r="E101" s="654"/>
      <c r="F101" s="654"/>
      <c r="G101" s="654"/>
      <c r="H101" s="654"/>
      <c r="I101" s="654"/>
      <c r="J101" s="654"/>
      <c r="K101" s="654"/>
    </row>
  </sheetData>
  <mergeCells count="6">
    <mergeCell ref="N26:V26"/>
    <mergeCell ref="C22:K23"/>
    <mergeCell ref="M12:N12"/>
    <mergeCell ref="M18:N18"/>
    <mergeCell ref="T12:U12"/>
    <mergeCell ref="T18:U18"/>
  </mergeCells>
  <phoneticPr fontId="51" type="noConversion"/>
  <pageMargins left="0.23622047244094491" right="0.23622047244094491" top="0.74803149606299213" bottom="0.74803149606299213" header="0.31496062992125984" footer="0.31496062992125984"/>
  <pageSetup orientation="landscape" r:id="rId1"/>
  <headerFooter alignWithMargins="0">
    <oddFooter>&amp;L&amp;9&amp;F&amp;C&amp;9Página &amp;P&amp;R&amp;9Versión 17.08.05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BF149"/>
  <sheetViews>
    <sheetView showGridLines="0" view="pageBreakPreview" topLeftCell="A18" zoomScale="269" workbookViewId="0">
      <selection activeCell="K51" sqref="K51"/>
    </sheetView>
  </sheetViews>
  <sheetFormatPr baseColWidth="10" defaultColWidth="10.83203125" defaultRowHeight="13" customHeight="1" x14ac:dyDescent="0.2"/>
  <cols>
    <col min="1" max="1" width="2.1640625" style="596" customWidth="1"/>
    <col min="2" max="2" width="5.1640625" style="586" customWidth="1"/>
    <col min="3" max="8" width="4" style="586" customWidth="1"/>
    <col min="9" max="23" width="4" style="726" customWidth="1"/>
    <col min="24" max="24" width="4" style="596" customWidth="1"/>
    <col min="25" max="42" width="4" style="654" customWidth="1"/>
    <col min="43" max="16384" width="10.83203125" style="654"/>
  </cols>
  <sheetData>
    <row r="1" spans="2:23" ht="13" customHeight="1" x14ac:dyDescent="0.2">
      <c r="B1" s="754" t="s">
        <v>260</v>
      </c>
    </row>
    <row r="2" spans="2:23" ht="13" customHeight="1" x14ac:dyDescent="0.2">
      <c r="B2" s="1952"/>
      <c r="C2" s="1952"/>
      <c r="D2" s="635"/>
      <c r="E2" s="635"/>
      <c r="F2" s="635"/>
      <c r="G2" s="635"/>
      <c r="H2" s="583"/>
      <c r="I2" s="727"/>
      <c r="K2" s="1952"/>
      <c r="L2" s="1952"/>
      <c r="M2" s="1952"/>
      <c r="N2" s="1952"/>
      <c r="O2" s="1952"/>
      <c r="P2" s="1952"/>
      <c r="Q2" s="1952"/>
      <c r="R2" s="635"/>
      <c r="S2" s="583"/>
      <c r="T2" s="583"/>
      <c r="U2" s="583"/>
      <c r="V2" s="583"/>
    </row>
    <row r="3" spans="2:23" ht="13" customHeight="1" x14ac:dyDescent="0.2">
      <c r="B3" s="1952"/>
      <c r="C3" s="1952"/>
      <c r="D3" s="635"/>
      <c r="E3" s="635"/>
      <c r="F3" s="635"/>
      <c r="G3" s="635"/>
      <c r="H3" s="583"/>
      <c r="I3" s="727"/>
      <c r="J3" s="1968">
        <f>'1B. PATRIMONIO'!M26-0.01</f>
        <v>-1.2500000000000002</v>
      </c>
      <c r="K3" s="1969"/>
      <c r="L3" s="587"/>
      <c r="M3" s="587"/>
      <c r="N3" s="587"/>
      <c r="O3" s="728"/>
      <c r="P3" s="728"/>
      <c r="Q3" s="728"/>
      <c r="R3" s="1968">
        <f>J3-(0.01)</f>
        <v>-1.2600000000000002</v>
      </c>
      <c r="S3" s="1969"/>
      <c r="T3" s="1970"/>
      <c r="U3" s="1968">
        <f>R3-(0.01)</f>
        <v>-1.2700000000000002</v>
      </c>
      <c r="V3" s="1969"/>
      <c r="W3" s="1970"/>
    </row>
    <row r="4" spans="2:23" ht="13" customHeight="1" x14ac:dyDescent="0.2">
      <c r="B4" s="1952"/>
      <c r="C4" s="1952"/>
      <c r="D4" s="635"/>
      <c r="E4" s="635"/>
      <c r="F4" s="635"/>
      <c r="G4" s="635"/>
      <c r="H4" s="583"/>
      <c r="I4" s="727"/>
      <c r="J4" s="1978" t="s">
        <v>261</v>
      </c>
      <c r="K4" s="1977"/>
      <c r="L4" s="1977"/>
      <c r="M4" s="1977"/>
      <c r="N4" s="1977"/>
      <c r="O4" s="1977"/>
      <c r="P4" s="1977"/>
      <c r="Q4" s="1977"/>
      <c r="R4" s="1967" t="s">
        <v>262</v>
      </c>
      <c r="S4" s="1952"/>
      <c r="T4" s="1958"/>
      <c r="U4" s="1967" t="s">
        <v>263</v>
      </c>
      <c r="V4" s="1952"/>
      <c r="W4" s="1958"/>
    </row>
    <row r="5" spans="2:23" ht="13" customHeight="1" x14ac:dyDescent="0.2">
      <c r="B5" s="1952"/>
      <c r="C5" s="1952"/>
      <c r="D5" s="635"/>
      <c r="E5" s="635"/>
      <c r="F5" s="635"/>
      <c r="G5" s="635"/>
      <c r="H5" s="583"/>
      <c r="I5" s="727"/>
      <c r="J5" s="1978"/>
      <c r="K5" s="1977"/>
      <c r="L5" s="1977"/>
      <c r="M5" s="1977"/>
      <c r="N5" s="1977"/>
      <c r="O5" s="1977"/>
      <c r="P5" s="1977"/>
      <c r="Q5" s="1977"/>
      <c r="R5" s="1967"/>
      <c r="S5" s="1952"/>
      <c r="T5" s="1958"/>
      <c r="U5" s="1967"/>
      <c r="V5" s="1952"/>
      <c r="W5" s="1958"/>
    </row>
    <row r="6" spans="2:23" ht="13" customHeight="1" x14ac:dyDescent="0.2">
      <c r="B6" s="1952"/>
      <c r="C6" s="1952"/>
      <c r="D6" s="635"/>
      <c r="E6" s="635"/>
      <c r="F6" s="635"/>
      <c r="G6" s="635"/>
      <c r="H6" s="583"/>
      <c r="I6" s="727"/>
      <c r="J6" s="1978"/>
      <c r="K6" s="1977"/>
      <c r="L6" s="1977"/>
      <c r="M6" s="1977"/>
      <c r="N6" s="1977"/>
      <c r="O6" s="1977"/>
      <c r="P6" s="1977"/>
      <c r="Q6" s="1977"/>
      <c r="R6" s="1967"/>
      <c r="S6" s="1952"/>
      <c r="T6" s="1958"/>
      <c r="U6" s="1967"/>
      <c r="V6" s="1952"/>
      <c r="W6" s="1958"/>
    </row>
    <row r="7" spans="2:23" ht="13" customHeight="1" x14ac:dyDescent="0.2">
      <c r="B7" s="588"/>
      <c r="I7" s="727"/>
      <c r="J7" s="620">
        <v>1</v>
      </c>
      <c r="K7" s="583" t="s">
        <v>81</v>
      </c>
      <c r="L7" s="583"/>
      <c r="M7" s="583"/>
      <c r="N7" s="583"/>
      <c r="O7" s="583"/>
      <c r="P7" s="583"/>
      <c r="Q7" s="583"/>
      <c r="R7" s="629"/>
      <c r="S7" s="583"/>
      <c r="T7" s="589"/>
      <c r="U7" s="1967"/>
      <c r="V7" s="1952"/>
      <c r="W7" s="1958"/>
    </row>
    <row r="8" spans="2:23" ht="13" customHeight="1" x14ac:dyDescent="0.2">
      <c r="B8" s="588"/>
      <c r="I8" s="727"/>
      <c r="J8" s="620">
        <v>2</v>
      </c>
      <c r="K8" s="583" t="s">
        <v>83</v>
      </c>
      <c r="L8" s="583" t="s">
        <v>84</v>
      </c>
      <c r="M8" s="1952" t="s">
        <v>264</v>
      </c>
      <c r="N8" s="1952"/>
      <c r="O8" s="1952"/>
      <c r="P8" s="1952"/>
      <c r="Q8" s="1952"/>
      <c r="R8" s="644"/>
      <c r="S8" s="583"/>
      <c r="T8" s="589"/>
      <c r="U8" s="629"/>
      <c r="V8" s="583"/>
      <c r="W8" s="589"/>
    </row>
    <row r="9" spans="2:23" ht="13" customHeight="1" x14ac:dyDescent="0.2">
      <c r="B9" s="588"/>
      <c r="I9" s="727"/>
      <c r="J9" s="729"/>
      <c r="M9" s="1987"/>
      <c r="N9" s="1987"/>
      <c r="O9" s="1987"/>
      <c r="P9" s="1987"/>
      <c r="Q9" s="1987"/>
      <c r="R9" s="645"/>
      <c r="S9" s="756"/>
      <c r="T9" s="755"/>
      <c r="U9" s="757"/>
      <c r="V9" s="756"/>
      <c r="W9" s="758"/>
    </row>
    <row r="10" spans="2:23" ht="13" customHeight="1" x14ac:dyDescent="0.2">
      <c r="B10" s="1979" t="s">
        <v>265</v>
      </c>
      <c r="C10" s="1980"/>
      <c r="D10" s="1980"/>
      <c r="E10" s="1980"/>
      <c r="F10" s="1980"/>
      <c r="G10" s="1980"/>
      <c r="H10" s="1980"/>
      <c r="I10" s="1981"/>
      <c r="J10" s="1982" t="s">
        <v>266</v>
      </c>
      <c r="K10" s="1983"/>
      <c r="L10" s="1983"/>
      <c r="M10" s="1983"/>
      <c r="N10" s="1983"/>
      <c r="O10" s="1983"/>
      <c r="P10" s="1983"/>
      <c r="Q10" s="1984"/>
      <c r="R10" s="1974" t="s">
        <v>267</v>
      </c>
      <c r="S10" s="1975"/>
      <c r="T10" s="1976"/>
      <c r="U10" s="1971" t="s">
        <v>268</v>
      </c>
      <c r="V10" s="1972"/>
      <c r="W10" s="1973"/>
    </row>
    <row r="11" spans="2:23" ht="13" customHeight="1" x14ac:dyDescent="0.2">
      <c r="B11" s="730">
        <v>1</v>
      </c>
      <c r="C11" s="731" t="s">
        <v>269</v>
      </c>
      <c r="D11" s="731"/>
      <c r="E11" s="731"/>
      <c r="F11" s="731"/>
      <c r="G11" s="731"/>
      <c r="H11" s="732"/>
      <c r="I11" s="733"/>
      <c r="J11" s="734"/>
      <c r="K11" s="735"/>
      <c r="L11" s="735"/>
      <c r="M11" s="735"/>
      <c r="N11" s="735"/>
      <c r="O11" s="735"/>
      <c r="P11" s="735"/>
      <c r="Q11" s="736"/>
      <c r="R11" s="1963"/>
      <c r="S11" s="1964"/>
      <c r="T11" s="1965"/>
      <c r="U11" s="1963"/>
      <c r="V11" s="1964"/>
      <c r="W11" s="1965"/>
    </row>
    <row r="12" spans="2:23" ht="29.25" customHeight="1" x14ac:dyDescent="0.2">
      <c r="B12" s="737">
        <v>2</v>
      </c>
      <c r="C12" s="1985" t="s">
        <v>270</v>
      </c>
      <c r="D12" s="1985"/>
      <c r="E12" s="1985"/>
      <c r="F12" s="1985"/>
      <c r="G12" s="1985"/>
      <c r="H12" s="1985"/>
      <c r="I12" s="1986"/>
      <c r="J12" s="738"/>
      <c r="K12" s="739"/>
      <c r="L12" s="739"/>
      <c r="M12" s="739"/>
      <c r="N12" s="739"/>
      <c r="O12" s="739"/>
      <c r="P12" s="739"/>
      <c r="Q12" s="740"/>
      <c r="R12" s="1963"/>
      <c r="S12" s="1964"/>
      <c r="T12" s="1965"/>
      <c r="U12" s="1963"/>
      <c r="V12" s="1964"/>
      <c r="W12" s="1965"/>
    </row>
    <row r="13" spans="2:23" ht="13" customHeight="1" x14ac:dyDescent="0.2">
      <c r="B13" s="737">
        <v>3</v>
      </c>
      <c r="C13" s="741" t="s">
        <v>271</v>
      </c>
      <c r="D13" s="741"/>
      <c r="E13" s="741"/>
      <c r="F13" s="741"/>
      <c r="G13" s="741"/>
      <c r="H13" s="739"/>
      <c r="I13" s="740"/>
      <c r="J13" s="742"/>
      <c r="K13" s="743"/>
      <c r="L13" s="743"/>
      <c r="M13" s="743"/>
      <c r="N13" s="743"/>
      <c r="O13" s="743"/>
      <c r="P13" s="743"/>
      <c r="Q13" s="744"/>
      <c r="R13" s="1963"/>
      <c r="S13" s="1964"/>
      <c r="T13" s="1965"/>
      <c r="U13" s="1963"/>
      <c r="V13" s="1964"/>
      <c r="W13" s="1965"/>
    </row>
    <row r="14" spans="2:23" ht="13" customHeight="1" x14ac:dyDescent="0.2">
      <c r="B14" s="737">
        <v>4</v>
      </c>
      <c r="C14" s="741" t="s">
        <v>272</v>
      </c>
      <c r="D14" s="741"/>
      <c r="E14" s="741"/>
      <c r="F14" s="741"/>
      <c r="G14" s="741"/>
      <c r="H14" s="739"/>
      <c r="I14" s="740"/>
      <c r="J14" s="742"/>
      <c r="K14" s="743"/>
      <c r="L14" s="743"/>
      <c r="M14" s="743"/>
      <c r="N14" s="743"/>
      <c r="O14" s="743"/>
      <c r="P14" s="743"/>
      <c r="Q14" s="744"/>
      <c r="R14" s="1963"/>
      <c r="S14" s="1964"/>
      <c r="T14" s="1965"/>
      <c r="U14" s="1963"/>
      <c r="V14" s="1964"/>
      <c r="W14" s="1965"/>
    </row>
    <row r="15" spans="2:23" ht="13" customHeight="1" x14ac:dyDescent="0.2">
      <c r="B15" s="737">
        <v>5</v>
      </c>
      <c r="C15" s="741" t="s">
        <v>273</v>
      </c>
      <c r="D15" s="741"/>
      <c r="E15" s="741"/>
      <c r="F15" s="741"/>
      <c r="G15" s="741"/>
      <c r="H15" s="741"/>
      <c r="I15" s="741"/>
      <c r="J15" s="742"/>
      <c r="K15" s="743"/>
      <c r="L15" s="743"/>
      <c r="M15" s="743"/>
      <c r="N15" s="743"/>
      <c r="O15" s="743"/>
      <c r="P15" s="743"/>
      <c r="Q15" s="744"/>
      <c r="R15" s="1963"/>
      <c r="S15" s="1964"/>
      <c r="T15" s="1965"/>
      <c r="U15" s="1963"/>
      <c r="V15" s="1964"/>
      <c r="W15" s="1965"/>
    </row>
    <row r="16" spans="2:23" ht="13" customHeight="1" x14ac:dyDescent="0.2">
      <c r="B16" s="737">
        <v>6</v>
      </c>
      <c r="C16" s="741" t="s">
        <v>274</v>
      </c>
      <c r="D16" s="741"/>
      <c r="E16" s="741"/>
      <c r="F16" s="741"/>
      <c r="G16" s="741"/>
      <c r="H16" s="739"/>
      <c r="I16" s="740"/>
      <c r="J16" s="742"/>
      <c r="K16" s="743"/>
      <c r="L16" s="743"/>
      <c r="M16" s="743"/>
      <c r="N16" s="743"/>
      <c r="O16" s="743"/>
      <c r="P16" s="743"/>
      <c r="Q16" s="744"/>
      <c r="R16" s="1963"/>
      <c r="S16" s="1964"/>
      <c r="T16" s="1965"/>
      <c r="U16" s="1963"/>
      <c r="V16" s="1964"/>
      <c r="W16" s="1965"/>
    </row>
    <row r="17" spans="2:58" ht="13" customHeight="1" x14ac:dyDescent="0.2">
      <c r="B17" s="1524">
        <v>7</v>
      </c>
      <c r="C17" s="745" t="s">
        <v>275</v>
      </c>
      <c r="D17" s="745"/>
      <c r="E17" s="745"/>
      <c r="F17" s="745"/>
      <c r="G17" s="745"/>
      <c r="H17" s="746"/>
      <c r="I17" s="747"/>
      <c r="J17" s="748"/>
      <c r="K17" s="749"/>
      <c r="L17" s="749"/>
      <c r="M17" s="749"/>
      <c r="N17" s="749"/>
      <c r="O17" s="749"/>
      <c r="P17" s="749"/>
      <c r="Q17" s="750"/>
      <c r="R17" s="1963"/>
      <c r="S17" s="1964"/>
      <c r="T17" s="1965"/>
      <c r="U17" s="1963"/>
      <c r="V17" s="1964"/>
      <c r="W17" s="1965"/>
    </row>
    <row r="18" spans="2:58" ht="13" customHeight="1" x14ac:dyDescent="0.2">
      <c r="B18" s="1524">
        <v>9</v>
      </c>
      <c r="C18" s="745" t="s">
        <v>276</v>
      </c>
      <c r="D18" s="745"/>
      <c r="E18" s="745"/>
      <c r="F18" s="745"/>
      <c r="G18" s="745"/>
      <c r="H18" s="746"/>
      <c r="I18" s="747"/>
      <c r="J18" s="748"/>
      <c r="K18" s="749"/>
      <c r="L18" s="749"/>
      <c r="M18" s="749"/>
      <c r="N18" s="749"/>
      <c r="O18" s="749"/>
      <c r="P18" s="749"/>
      <c r="Q18" s="750"/>
      <c r="R18" s="1963"/>
      <c r="S18" s="1964"/>
      <c r="T18" s="1965"/>
      <c r="U18" s="1963"/>
      <c r="V18" s="1964"/>
      <c r="W18" s="1965"/>
    </row>
    <row r="19" spans="2:58" ht="13" customHeight="1" x14ac:dyDescent="0.2">
      <c r="B19" s="1482"/>
      <c r="C19" s="601"/>
      <c r="D19" s="601"/>
      <c r="E19" s="601"/>
      <c r="F19" s="601"/>
      <c r="G19" s="601"/>
      <c r="H19" s="726"/>
      <c r="J19" s="751"/>
      <c r="K19" s="751"/>
      <c r="L19" s="751"/>
      <c r="M19" s="751"/>
      <c r="N19" s="751"/>
      <c r="O19" s="751"/>
      <c r="P19" s="751"/>
      <c r="Q19" s="751"/>
      <c r="R19" s="751"/>
      <c r="S19" s="751"/>
      <c r="T19" s="751"/>
      <c r="U19" s="751"/>
      <c r="V19" s="751"/>
      <c r="W19" s="751"/>
    </row>
    <row r="20" spans="2:58" ht="13" customHeight="1" x14ac:dyDescent="0.2">
      <c r="B20" s="591">
        <f>U3-0.01</f>
        <v>-1.2800000000000002</v>
      </c>
      <c r="C20" s="1977" t="s">
        <v>277</v>
      </c>
      <c r="D20" s="1977"/>
      <c r="E20" s="1977"/>
      <c r="F20" s="1977"/>
      <c r="G20" s="1977"/>
      <c r="H20" s="1977"/>
      <c r="I20" s="1977"/>
      <c r="J20" s="1977"/>
      <c r="K20" s="1977"/>
      <c r="L20" s="1977"/>
      <c r="M20" s="1977"/>
      <c r="N20" s="1977"/>
      <c r="O20" s="1977"/>
      <c r="P20" s="1977"/>
      <c r="Q20" s="1977"/>
      <c r="R20" s="586"/>
      <c r="S20" s="751"/>
      <c r="T20" s="751"/>
      <c r="U20" s="751"/>
      <c r="V20" s="751"/>
      <c r="W20" s="751"/>
    </row>
    <row r="21" spans="2:58" ht="13" customHeight="1" x14ac:dyDescent="0.2">
      <c r="C21" s="1977"/>
      <c r="D21" s="1977"/>
      <c r="E21" s="1977"/>
      <c r="F21" s="1977"/>
      <c r="G21" s="1977"/>
      <c r="H21" s="1977"/>
      <c r="I21" s="1977"/>
      <c r="J21" s="1977"/>
      <c r="K21" s="1977"/>
      <c r="L21" s="1977"/>
      <c r="M21" s="1977"/>
      <c r="N21" s="1977"/>
      <c r="O21" s="1977"/>
      <c r="P21" s="1977"/>
      <c r="Q21" s="1977"/>
      <c r="R21" s="751"/>
      <c r="S21" s="752">
        <v>1</v>
      </c>
      <c r="T21" s="753" t="s">
        <v>81</v>
      </c>
      <c r="U21" s="596"/>
      <c r="V21" s="654"/>
      <c r="W21" s="654"/>
      <c r="X21" s="654"/>
    </row>
    <row r="22" spans="2:58" ht="13" customHeight="1" x14ac:dyDescent="0.2">
      <c r="J22" s="751"/>
      <c r="K22" s="751"/>
      <c r="L22" s="751"/>
      <c r="M22" s="751"/>
      <c r="N22" s="751"/>
      <c r="O22" s="751"/>
      <c r="P22" s="751"/>
      <c r="Q22" s="751"/>
      <c r="R22" s="751"/>
      <c r="S22" s="752">
        <v>2</v>
      </c>
      <c r="T22" s="753" t="s">
        <v>278</v>
      </c>
      <c r="U22" s="596" t="s">
        <v>84</v>
      </c>
      <c r="V22" s="761">
        <f>+B27</f>
        <v>-1.3000000000000003</v>
      </c>
      <c r="W22" s="654"/>
      <c r="X22" s="654"/>
    </row>
    <row r="23" spans="2:58" ht="13" customHeight="1" x14ac:dyDescent="0.2">
      <c r="J23" s="751"/>
      <c r="K23" s="751"/>
      <c r="L23" s="751"/>
      <c r="M23" s="751"/>
      <c r="N23" s="751"/>
      <c r="O23" s="751"/>
      <c r="P23" s="751"/>
      <c r="Q23" s="751"/>
      <c r="R23" s="751"/>
      <c r="S23" s="751"/>
      <c r="T23" s="751"/>
      <c r="U23" s="751"/>
      <c r="V23" s="751"/>
      <c r="W23" s="751"/>
    </row>
    <row r="24" spans="2:58" ht="13" customHeight="1" x14ac:dyDescent="0.2">
      <c r="B24" s="591">
        <f>B20-0.01</f>
        <v>-1.2900000000000003</v>
      </c>
      <c r="C24" s="1977" t="s">
        <v>279</v>
      </c>
      <c r="D24" s="1977"/>
      <c r="E24" s="1977"/>
      <c r="F24" s="1977"/>
      <c r="G24" s="1977"/>
      <c r="H24" s="1977"/>
      <c r="I24" s="1977"/>
      <c r="J24" s="1977"/>
      <c r="K24" s="1977"/>
      <c r="L24" s="1977"/>
      <c r="M24" s="1977"/>
      <c r="N24" s="1977"/>
      <c r="O24" s="1977"/>
      <c r="P24" s="1977"/>
      <c r="Q24" s="1977"/>
      <c r="R24" s="586"/>
      <c r="S24" s="1966" t="s">
        <v>267</v>
      </c>
      <c r="T24" s="1966"/>
      <c r="U24" s="759"/>
      <c r="V24" s="760"/>
      <c r="W24" s="751"/>
    </row>
    <row r="25" spans="2:58" ht="13" customHeight="1" x14ac:dyDescent="0.2">
      <c r="J25" s="751"/>
      <c r="K25" s="751"/>
      <c r="L25" s="751"/>
      <c r="M25" s="751"/>
      <c r="N25" s="751"/>
      <c r="O25" s="751"/>
      <c r="P25" s="751"/>
      <c r="Q25" s="751"/>
      <c r="R25" s="751"/>
      <c r="S25" s="751"/>
      <c r="T25" s="751"/>
      <c r="U25" s="751"/>
      <c r="V25" s="751"/>
      <c r="W25" s="751"/>
    </row>
    <row r="26" spans="2:58" ht="13" customHeight="1" x14ac:dyDescent="0.2">
      <c r="J26" s="751"/>
      <c r="K26" s="751"/>
      <c r="L26" s="751"/>
      <c r="M26" s="751"/>
      <c r="N26" s="751"/>
      <c r="O26" s="751"/>
      <c r="P26" s="751"/>
      <c r="Q26" s="751"/>
      <c r="R26" s="751"/>
      <c r="S26" s="751"/>
      <c r="T26" s="751"/>
      <c r="U26" s="751"/>
      <c r="V26" s="751"/>
      <c r="W26" s="751"/>
      <c r="BF26" s="686"/>
    </row>
    <row r="27" spans="2:58" ht="13" customHeight="1" x14ac:dyDescent="0.2">
      <c r="B27" s="591">
        <f>B24-0.01</f>
        <v>-1.3000000000000003</v>
      </c>
      <c r="C27" s="1952" t="s">
        <v>280</v>
      </c>
      <c r="D27" s="1952"/>
      <c r="E27" s="1952"/>
      <c r="F27" s="1952"/>
      <c r="G27" s="1952"/>
      <c r="H27" s="1952"/>
      <c r="I27" s="1952"/>
      <c r="J27" s="1952"/>
      <c r="K27" s="1952"/>
      <c r="L27" s="1952"/>
      <c r="M27" s="1952"/>
      <c r="N27" s="1952"/>
      <c r="O27" s="1952"/>
      <c r="P27" s="1952"/>
      <c r="Q27" s="1952"/>
      <c r="R27" s="635"/>
      <c r="S27" s="752">
        <v>1</v>
      </c>
      <c r="T27" s="753" t="s">
        <v>81</v>
      </c>
      <c r="U27" s="596"/>
      <c r="V27" s="654"/>
      <c r="W27" s="654"/>
      <c r="X27" s="654"/>
    </row>
    <row r="28" spans="2:58" ht="13" customHeight="1" x14ac:dyDescent="0.2">
      <c r="B28" s="592"/>
      <c r="C28" s="1952"/>
      <c r="D28" s="1952"/>
      <c r="E28" s="1952"/>
      <c r="F28" s="1952"/>
      <c r="G28" s="1952"/>
      <c r="H28" s="1952"/>
      <c r="I28" s="1952"/>
      <c r="J28" s="1952"/>
      <c r="K28" s="1952"/>
      <c r="L28" s="1952"/>
      <c r="M28" s="1952"/>
      <c r="N28" s="1952"/>
      <c r="O28" s="1952"/>
      <c r="P28" s="1952"/>
      <c r="Q28" s="1952"/>
      <c r="R28" s="635"/>
      <c r="S28" s="752">
        <v>2</v>
      </c>
      <c r="T28" s="753" t="s">
        <v>278</v>
      </c>
      <c r="U28" s="596" t="s">
        <v>84</v>
      </c>
      <c r="V28" s="1525">
        <f>B36</f>
        <v>-1.3300000000000003</v>
      </c>
      <c r="W28" s="654"/>
      <c r="X28" s="654"/>
    </row>
    <row r="29" spans="2:58" ht="13" customHeight="1" x14ac:dyDescent="0.2">
      <c r="B29" s="592"/>
      <c r="J29" s="751"/>
      <c r="K29" s="751"/>
      <c r="L29" s="751"/>
      <c r="M29" s="751"/>
      <c r="N29" s="751"/>
      <c r="O29" s="751"/>
      <c r="P29" s="751"/>
      <c r="Q29" s="751"/>
      <c r="R29" s="751"/>
      <c r="S29" s="751"/>
      <c r="T29" s="751"/>
      <c r="U29" s="751"/>
      <c r="V29" s="751"/>
      <c r="W29" s="751"/>
    </row>
    <row r="30" spans="2:58" ht="13" customHeight="1" x14ac:dyDescent="0.2">
      <c r="B30" s="591">
        <f>B27-0.01</f>
        <v>-1.3100000000000003</v>
      </c>
      <c r="C30" s="1977" t="s">
        <v>281</v>
      </c>
      <c r="D30" s="1977"/>
      <c r="E30" s="1977"/>
      <c r="F30" s="1977"/>
      <c r="G30" s="1977"/>
      <c r="H30" s="1977"/>
      <c r="I30" s="1977"/>
      <c r="J30" s="1977"/>
      <c r="K30" s="1977"/>
      <c r="L30" s="1977"/>
      <c r="M30" s="1977"/>
      <c r="N30" s="1977"/>
      <c r="O30" s="1977"/>
      <c r="P30" s="1977"/>
      <c r="Q30" s="1977"/>
      <c r="R30" s="586"/>
      <c r="S30" s="1966" t="s">
        <v>267</v>
      </c>
      <c r="T30" s="1966"/>
      <c r="U30" s="759"/>
      <c r="V30" s="760"/>
      <c r="W30" s="751"/>
    </row>
    <row r="31" spans="2:58" ht="13" customHeight="1" x14ac:dyDescent="0.2">
      <c r="B31" s="592"/>
      <c r="J31" s="751"/>
      <c r="K31" s="751"/>
      <c r="L31" s="751"/>
      <c r="M31" s="751"/>
      <c r="N31" s="751"/>
      <c r="O31" s="751"/>
      <c r="P31" s="751"/>
      <c r="Q31" s="751"/>
      <c r="R31" s="751"/>
      <c r="S31" s="751"/>
      <c r="T31" s="751"/>
      <c r="U31" s="751"/>
      <c r="V31" s="751"/>
      <c r="W31" s="751"/>
    </row>
    <row r="32" spans="2:58" ht="13" customHeight="1" x14ac:dyDescent="0.2">
      <c r="B32" s="592"/>
      <c r="J32" s="751"/>
      <c r="K32" s="751"/>
      <c r="L32" s="751"/>
      <c r="M32" s="751"/>
      <c r="N32" s="751"/>
      <c r="O32" s="751"/>
      <c r="P32" s="751"/>
      <c r="Q32" s="751"/>
      <c r="R32" s="751"/>
      <c r="S32" s="751"/>
      <c r="T32" s="751"/>
      <c r="U32" s="751"/>
      <c r="V32" s="751"/>
      <c r="W32" s="751"/>
    </row>
    <row r="33" spans="2:23" ht="13" customHeight="1" x14ac:dyDescent="0.2">
      <c r="B33" s="591">
        <f>B30-0.01</f>
        <v>-1.3200000000000003</v>
      </c>
      <c r="C33" s="1977" t="s">
        <v>282</v>
      </c>
      <c r="D33" s="1977"/>
      <c r="E33" s="1977"/>
      <c r="F33" s="1977"/>
      <c r="G33" s="1977"/>
      <c r="H33" s="1977"/>
      <c r="I33" s="1977"/>
      <c r="J33" s="1977"/>
      <c r="K33" s="1977"/>
      <c r="L33" s="1977"/>
      <c r="M33" s="1977"/>
      <c r="N33" s="1977"/>
      <c r="O33" s="1977"/>
      <c r="P33" s="1977"/>
      <c r="Q33" s="1977"/>
      <c r="R33" s="586"/>
      <c r="S33" s="1966" t="s">
        <v>283</v>
      </c>
      <c r="T33" s="1966"/>
      <c r="U33" s="759"/>
      <c r="V33" s="760"/>
      <c r="W33" s="751"/>
    </row>
    <row r="34" spans="2:23" ht="13" customHeight="1" x14ac:dyDescent="0.2">
      <c r="B34" s="592"/>
      <c r="J34" s="751"/>
      <c r="K34" s="751"/>
      <c r="L34" s="751"/>
      <c r="M34" s="751"/>
      <c r="N34" s="751"/>
      <c r="O34" s="751"/>
      <c r="P34" s="751"/>
      <c r="Q34" s="751"/>
      <c r="R34" s="751"/>
      <c r="S34" s="751"/>
      <c r="T34" s="751"/>
      <c r="U34" s="751"/>
      <c r="V34" s="751"/>
      <c r="W34" s="751"/>
    </row>
    <row r="35" spans="2:23" ht="13" customHeight="1" x14ac:dyDescent="0.2">
      <c r="B35" s="592"/>
      <c r="J35" s="751"/>
      <c r="K35" s="751"/>
      <c r="L35" s="751"/>
      <c r="M35" s="751"/>
      <c r="N35" s="751"/>
      <c r="O35" s="751"/>
      <c r="P35" s="751"/>
      <c r="Q35" s="751"/>
      <c r="R35" s="751"/>
      <c r="S35" s="751"/>
      <c r="T35" s="751"/>
      <c r="U35" s="751"/>
      <c r="V35" s="751"/>
      <c r="W35" s="751"/>
    </row>
    <row r="36" spans="2:23" ht="13" customHeight="1" x14ac:dyDescent="0.2">
      <c r="B36" s="591">
        <f>B33-0.01</f>
        <v>-1.3300000000000003</v>
      </c>
      <c r="C36" s="1977" t="s">
        <v>284</v>
      </c>
      <c r="D36" s="1977"/>
      <c r="E36" s="1977"/>
      <c r="F36" s="1977"/>
      <c r="G36" s="1977"/>
      <c r="H36" s="1977"/>
      <c r="I36" s="1977"/>
      <c r="J36" s="1977"/>
      <c r="K36" s="1977"/>
      <c r="L36" s="1977"/>
      <c r="M36" s="1977"/>
      <c r="N36" s="1977"/>
      <c r="O36" s="1977"/>
      <c r="P36" s="1977"/>
      <c r="Q36" s="1977"/>
      <c r="R36" s="586"/>
      <c r="S36" s="1966" t="s">
        <v>267</v>
      </c>
      <c r="T36" s="1966"/>
      <c r="U36" s="759"/>
      <c r="V36" s="760"/>
      <c r="W36" s="751"/>
    </row>
    <row r="37" spans="2:23" ht="13" customHeight="1" x14ac:dyDescent="0.2">
      <c r="B37" s="592"/>
      <c r="C37" s="1977"/>
      <c r="D37" s="1977"/>
      <c r="E37" s="1977"/>
      <c r="F37" s="1977"/>
      <c r="G37" s="1977"/>
      <c r="H37" s="1977"/>
      <c r="I37" s="1977"/>
      <c r="J37" s="1977"/>
      <c r="K37" s="1977"/>
      <c r="L37" s="1977"/>
      <c r="M37" s="1977"/>
      <c r="N37" s="1977"/>
      <c r="O37" s="1977"/>
      <c r="P37" s="1977"/>
      <c r="Q37" s="1977"/>
      <c r="R37" s="586"/>
      <c r="S37" s="751"/>
      <c r="T37" s="751"/>
      <c r="U37" s="751"/>
      <c r="V37" s="751"/>
      <c r="W37" s="751"/>
    </row>
    <row r="38" spans="2:23" ht="13" customHeight="1" x14ac:dyDescent="0.2">
      <c r="B38" s="592"/>
      <c r="J38" s="751"/>
      <c r="K38" s="751"/>
      <c r="L38" s="751"/>
      <c r="M38" s="751"/>
      <c r="N38" s="751"/>
      <c r="O38" s="751"/>
      <c r="P38" s="751"/>
      <c r="Q38" s="751"/>
      <c r="R38" s="751"/>
      <c r="S38" s="751"/>
      <c r="T38" s="751"/>
      <c r="U38" s="751"/>
      <c r="V38" s="751"/>
      <c r="W38" s="751"/>
    </row>
    <row r="39" spans="2:23" ht="13" customHeight="1" x14ac:dyDescent="0.2">
      <c r="B39" s="591">
        <f>B36-0.01</f>
        <v>-1.3400000000000003</v>
      </c>
      <c r="C39" s="1977" t="s">
        <v>285</v>
      </c>
      <c r="D39" s="1977"/>
      <c r="E39" s="1977"/>
      <c r="F39" s="1977"/>
      <c r="G39" s="1977"/>
      <c r="H39" s="1977"/>
      <c r="I39" s="1977"/>
      <c r="J39" s="1977"/>
      <c r="K39" s="1977"/>
      <c r="L39" s="1977"/>
      <c r="M39" s="1977"/>
      <c r="N39" s="1977"/>
      <c r="O39" s="1977"/>
      <c r="P39" s="1977"/>
      <c r="Q39" s="1977"/>
      <c r="R39" s="586"/>
      <c r="S39" s="1966" t="s">
        <v>267</v>
      </c>
      <c r="T39" s="1966"/>
      <c r="U39" s="759"/>
      <c r="V39" s="760"/>
      <c r="W39" s="751"/>
    </row>
    <row r="40" spans="2:23" ht="13" customHeight="1" x14ac:dyDescent="0.2">
      <c r="C40" s="1977"/>
      <c r="D40" s="1977"/>
      <c r="E40" s="1977"/>
      <c r="F40" s="1977"/>
      <c r="G40" s="1977"/>
      <c r="H40" s="1977"/>
      <c r="I40" s="1977"/>
      <c r="J40" s="1977"/>
      <c r="K40" s="1977"/>
      <c r="L40" s="1977"/>
      <c r="M40" s="1977"/>
      <c r="N40" s="1977"/>
      <c r="O40" s="1977"/>
      <c r="P40" s="1977"/>
      <c r="Q40" s="1977"/>
      <c r="R40" s="586"/>
      <c r="S40" s="751"/>
      <c r="T40" s="751"/>
      <c r="U40" s="751"/>
      <c r="V40" s="751"/>
      <c r="W40" s="751"/>
    </row>
    <row r="41" spans="2:23" ht="13" customHeight="1" x14ac:dyDescent="0.2">
      <c r="J41" s="751"/>
      <c r="K41" s="751"/>
      <c r="L41" s="751"/>
      <c r="M41" s="751"/>
      <c r="N41" s="751"/>
      <c r="O41" s="751"/>
      <c r="P41" s="751"/>
      <c r="Q41" s="751"/>
      <c r="R41" s="751"/>
      <c r="S41" s="751"/>
      <c r="T41" s="751"/>
      <c r="U41" s="751"/>
      <c r="V41" s="751"/>
      <c r="W41" s="751"/>
    </row>
    <row r="42" spans="2:23" ht="13" customHeight="1" x14ac:dyDescent="0.2">
      <c r="J42" s="751"/>
      <c r="K42" s="751"/>
      <c r="L42" s="751"/>
      <c r="M42" s="751"/>
      <c r="N42" s="751"/>
      <c r="O42" s="751"/>
      <c r="P42" s="751"/>
      <c r="Q42" s="751"/>
      <c r="R42" s="751"/>
      <c r="S42" s="751"/>
      <c r="T42" s="751"/>
      <c r="U42" s="751"/>
      <c r="V42" s="751"/>
      <c r="W42" s="751"/>
    </row>
    <row r="43" spans="2:23" ht="13" customHeight="1" x14ac:dyDescent="0.2">
      <c r="J43" s="751"/>
      <c r="K43" s="751"/>
      <c r="L43" s="751"/>
      <c r="M43" s="751"/>
      <c r="N43" s="751"/>
      <c r="O43" s="751"/>
      <c r="P43" s="751"/>
      <c r="Q43" s="751"/>
      <c r="R43" s="751"/>
      <c r="S43" s="751"/>
      <c r="T43" s="751"/>
      <c r="U43" s="751"/>
      <c r="V43" s="751"/>
      <c r="W43" s="751"/>
    </row>
    <row r="44" spans="2:23" ht="13" customHeight="1" x14ac:dyDescent="0.2">
      <c r="J44" s="751"/>
      <c r="K44" s="751"/>
      <c r="L44" s="751"/>
      <c r="M44" s="751"/>
      <c r="N44" s="751"/>
      <c r="O44" s="751"/>
      <c r="P44" s="751"/>
      <c r="Q44" s="751"/>
      <c r="R44" s="751"/>
      <c r="S44" s="751"/>
      <c r="T44" s="751"/>
      <c r="U44" s="751"/>
      <c r="V44" s="751"/>
      <c r="W44" s="751"/>
    </row>
    <row r="45" spans="2:23" ht="13" customHeight="1" x14ac:dyDescent="0.2">
      <c r="J45" s="751"/>
      <c r="K45" s="751"/>
      <c r="L45" s="751"/>
      <c r="M45" s="751"/>
      <c r="N45" s="751"/>
      <c r="O45" s="751"/>
      <c r="P45" s="751"/>
      <c r="Q45" s="751"/>
      <c r="R45" s="751"/>
      <c r="S45" s="751"/>
      <c r="T45" s="751"/>
      <c r="U45" s="751"/>
      <c r="V45" s="751"/>
      <c r="W45" s="751"/>
    </row>
    <row r="46" spans="2:23" ht="13" customHeight="1" x14ac:dyDescent="0.2">
      <c r="J46" s="751"/>
      <c r="K46" s="751"/>
      <c r="L46" s="751"/>
      <c r="M46" s="751"/>
      <c r="N46" s="751"/>
      <c r="O46" s="751"/>
      <c r="P46" s="751"/>
      <c r="Q46" s="751"/>
      <c r="R46" s="751"/>
      <c r="S46" s="751"/>
      <c r="T46" s="751"/>
      <c r="U46" s="751"/>
      <c r="V46" s="751"/>
      <c r="W46" s="751"/>
    </row>
    <row r="47" spans="2:23" ht="13" customHeight="1" x14ac:dyDescent="0.2">
      <c r="J47" s="751"/>
      <c r="K47" s="751"/>
      <c r="L47" s="751"/>
      <c r="M47" s="751"/>
      <c r="N47" s="751"/>
      <c r="O47" s="751"/>
      <c r="P47" s="751"/>
      <c r="Q47" s="751"/>
      <c r="R47" s="751"/>
      <c r="S47" s="751"/>
      <c r="T47" s="751"/>
      <c r="U47" s="751"/>
      <c r="V47" s="751"/>
      <c r="W47" s="751"/>
    </row>
    <row r="48" spans="2:23" ht="13" customHeight="1" x14ac:dyDescent="0.2">
      <c r="J48" s="751"/>
      <c r="K48" s="751"/>
      <c r="L48" s="751"/>
      <c r="M48" s="751"/>
      <c r="N48" s="751"/>
      <c r="O48" s="751"/>
      <c r="P48" s="751"/>
      <c r="Q48" s="751"/>
      <c r="R48" s="751"/>
      <c r="S48" s="751"/>
      <c r="T48" s="751"/>
      <c r="U48" s="751"/>
      <c r="V48" s="751"/>
      <c r="W48" s="751"/>
    </row>
    <row r="49" spans="10:23" ht="13" customHeight="1" x14ac:dyDescent="0.2">
      <c r="J49" s="751"/>
      <c r="K49" s="751"/>
      <c r="L49" s="751"/>
      <c r="M49" s="751"/>
      <c r="N49" s="751"/>
      <c r="O49" s="751"/>
      <c r="P49" s="751"/>
      <c r="Q49" s="751"/>
      <c r="R49" s="751"/>
      <c r="S49" s="751"/>
      <c r="T49" s="751"/>
      <c r="U49" s="751"/>
      <c r="V49" s="751"/>
      <c r="W49" s="751"/>
    </row>
    <row r="50" spans="10:23" ht="13" customHeight="1" x14ac:dyDescent="0.2">
      <c r="J50" s="751"/>
      <c r="K50" s="751"/>
      <c r="L50" s="751"/>
      <c r="M50" s="751"/>
      <c r="N50" s="751"/>
      <c r="O50" s="751"/>
      <c r="P50" s="751"/>
      <c r="Q50" s="751"/>
      <c r="R50" s="751"/>
      <c r="S50" s="751"/>
      <c r="T50" s="751"/>
      <c r="U50" s="751"/>
      <c r="V50" s="751"/>
      <c r="W50" s="751"/>
    </row>
    <row r="51" spans="10:23" ht="13" customHeight="1" x14ac:dyDescent="0.2">
      <c r="J51" s="751"/>
      <c r="K51" s="751"/>
      <c r="L51" s="751"/>
      <c r="M51" s="751"/>
      <c r="N51" s="751"/>
      <c r="O51" s="751"/>
      <c r="P51" s="751"/>
      <c r="Q51" s="751"/>
      <c r="R51" s="751"/>
      <c r="S51" s="751"/>
      <c r="T51" s="751"/>
      <c r="U51" s="751"/>
      <c r="V51" s="751"/>
      <c r="W51" s="751"/>
    </row>
    <row r="52" spans="10:23" ht="13" customHeight="1" x14ac:dyDescent="0.2">
      <c r="J52" s="751"/>
      <c r="K52" s="751"/>
      <c r="L52" s="751"/>
      <c r="M52" s="751"/>
      <c r="N52" s="751"/>
      <c r="O52" s="751"/>
      <c r="P52" s="751"/>
      <c r="Q52" s="751"/>
      <c r="R52" s="751"/>
      <c r="S52" s="751"/>
      <c r="T52" s="751"/>
      <c r="U52" s="751"/>
      <c r="V52" s="751"/>
      <c r="W52" s="751"/>
    </row>
    <row r="53" spans="10:23" ht="13" customHeight="1" x14ac:dyDescent="0.2">
      <c r="J53" s="751"/>
      <c r="K53" s="751"/>
      <c r="L53" s="751"/>
      <c r="M53" s="751"/>
      <c r="N53" s="751"/>
      <c r="O53" s="751"/>
      <c r="P53" s="751"/>
      <c r="Q53" s="751"/>
      <c r="R53" s="751"/>
      <c r="S53" s="751"/>
      <c r="T53" s="751"/>
      <c r="U53" s="751"/>
      <c r="V53" s="751"/>
      <c r="W53" s="751"/>
    </row>
    <row r="54" spans="10:23" ht="13" customHeight="1" x14ac:dyDescent="0.2">
      <c r="J54" s="751"/>
      <c r="K54" s="751"/>
      <c r="L54" s="751"/>
      <c r="M54" s="751"/>
      <c r="N54" s="751"/>
      <c r="O54" s="751"/>
      <c r="P54" s="751"/>
      <c r="Q54" s="751"/>
      <c r="R54" s="751"/>
      <c r="S54" s="751"/>
      <c r="T54" s="751"/>
      <c r="U54" s="751"/>
      <c r="V54" s="751"/>
      <c r="W54" s="751"/>
    </row>
    <row r="55" spans="10:23" ht="13" customHeight="1" x14ac:dyDescent="0.2">
      <c r="J55" s="751"/>
      <c r="K55" s="751"/>
      <c r="L55" s="751"/>
      <c r="M55" s="751"/>
      <c r="N55" s="751"/>
      <c r="O55" s="751"/>
      <c r="P55" s="751"/>
      <c r="Q55" s="751"/>
      <c r="R55" s="751"/>
      <c r="S55" s="751"/>
      <c r="T55" s="751"/>
      <c r="U55" s="751"/>
      <c r="V55" s="751"/>
      <c r="W55" s="751"/>
    </row>
    <row r="56" spans="10:23" ht="13" customHeight="1" x14ac:dyDescent="0.2">
      <c r="J56" s="751"/>
      <c r="K56" s="751"/>
      <c r="L56" s="751"/>
      <c r="M56" s="751"/>
      <c r="N56" s="751"/>
      <c r="O56" s="751"/>
      <c r="P56" s="751"/>
      <c r="Q56" s="751"/>
      <c r="R56" s="751"/>
      <c r="S56" s="751"/>
      <c r="T56" s="751"/>
      <c r="U56" s="751"/>
      <c r="V56" s="751"/>
      <c r="W56" s="751"/>
    </row>
    <row r="57" spans="10:23" ht="13" customHeight="1" x14ac:dyDescent="0.2">
      <c r="J57" s="751"/>
      <c r="K57" s="751"/>
      <c r="L57" s="751"/>
      <c r="M57" s="751"/>
      <c r="N57" s="751"/>
      <c r="O57" s="751"/>
      <c r="P57" s="751"/>
      <c r="Q57" s="751"/>
      <c r="R57" s="751"/>
      <c r="S57" s="751"/>
      <c r="T57" s="751"/>
      <c r="U57" s="751"/>
      <c r="V57" s="751"/>
      <c r="W57" s="751"/>
    </row>
    <row r="58" spans="10:23" ht="13" customHeight="1" x14ac:dyDescent="0.2">
      <c r="J58" s="751"/>
      <c r="K58" s="751"/>
      <c r="L58" s="751"/>
      <c r="M58" s="751"/>
      <c r="N58" s="751"/>
      <c r="O58" s="751"/>
      <c r="P58" s="751"/>
      <c r="Q58" s="751"/>
      <c r="R58" s="751"/>
      <c r="S58" s="751"/>
      <c r="T58" s="751"/>
      <c r="U58" s="751"/>
      <c r="V58" s="751"/>
      <c r="W58" s="751"/>
    </row>
    <row r="59" spans="10:23" ht="13" customHeight="1" x14ac:dyDescent="0.2">
      <c r="J59" s="751"/>
      <c r="K59" s="751"/>
      <c r="L59" s="751"/>
      <c r="M59" s="751"/>
      <c r="N59" s="751"/>
      <c r="O59" s="751"/>
      <c r="P59" s="751"/>
      <c r="Q59" s="751"/>
      <c r="R59" s="751"/>
      <c r="S59" s="751"/>
      <c r="T59" s="751"/>
      <c r="U59" s="751"/>
      <c r="V59" s="751"/>
      <c r="W59" s="751"/>
    </row>
    <row r="60" spans="10:23" ht="13" customHeight="1" x14ac:dyDescent="0.2">
      <c r="J60" s="751"/>
      <c r="K60" s="751"/>
      <c r="L60" s="751"/>
      <c r="M60" s="751"/>
      <c r="N60" s="751"/>
      <c r="O60" s="751"/>
      <c r="P60" s="751"/>
      <c r="Q60" s="751"/>
      <c r="R60" s="751"/>
      <c r="S60" s="751"/>
      <c r="T60" s="751"/>
      <c r="U60" s="751"/>
      <c r="V60" s="751"/>
      <c r="W60" s="751"/>
    </row>
    <row r="61" spans="10:23" ht="13" customHeight="1" x14ac:dyDescent="0.2">
      <c r="J61" s="751"/>
      <c r="K61" s="751"/>
      <c r="L61" s="751"/>
      <c r="M61" s="751"/>
      <c r="N61" s="751"/>
      <c r="O61" s="751"/>
      <c r="P61" s="751"/>
      <c r="Q61" s="751"/>
      <c r="R61" s="751"/>
      <c r="S61" s="751"/>
      <c r="T61" s="751"/>
      <c r="U61" s="751"/>
      <c r="V61" s="751"/>
      <c r="W61" s="751"/>
    </row>
    <row r="62" spans="10:23" ht="13" customHeight="1" x14ac:dyDescent="0.2">
      <c r="J62" s="751"/>
      <c r="K62" s="751"/>
      <c r="L62" s="751"/>
      <c r="M62" s="751"/>
      <c r="N62" s="751"/>
      <c r="O62" s="751"/>
      <c r="P62" s="751"/>
      <c r="Q62" s="751"/>
      <c r="R62" s="751"/>
      <c r="S62" s="751"/>
      <c r="T62" s="751"/>
      <c r="U62" s="751"/>
      <c r="V62" s="751"/>
      <c r="W62" s="751"/>
    </row>
    <row r="63" spans="10:23" ht="13" customHeight="1" x14ac:dyDescent="0.2">
      <c r="J63" s="751"/>
      <c r="K63" s="751"/>
      <c r="L63" s="751"/>
      <c r="M63" s="751"/>
      <c r="N63" s="751"/>
      <c r="O63" s="751"/>
      <c r="P63" s="751"/>
      <c r="Q63" s="751"/>
      <c r="R63" s="751"/>
      <c r="S63" s="751"/>
      <c r="T63" s="751"/>
      <c r="U63" s="751"/>
      <c r="V63" s="751"/>
      <c r="W63" s="751"/>
    </row>
    <row r="64" spans="10:23" ht="13" customHeight="1" x14ac:dyDescent="0.2">
      <c r="J64" s="751"/>
      <c r="K64" s="751"/>
      <c r="L64" s="751"/>
      <c r="M64" s="751"/>
      <c r="N64" s="751"/>
      <c r="O64" s="751"/>
      <c r="P64" s="751"/>
      <c r="Q64" s="751"/>
      <c r="R64" s="751"/>
      <c r="S64" s="751"/>
      <c r="T64" s="751"/>
      <c r="U64" s="751"/>
      <c r="V64" s="751"/>
      <c r="W64" s="751"/>
    </row>
    <row r="65" spans="10:23" ht="13" customHeight="1" x14ac:dyDescent="0.2">
      <c r="J65" s="751"/>
      <c r="K65" s="751"/>
      <c r="L65" s="751"/>
      <c r="M65" s="751"/>
      <c r="N65" s="751"/>
      <c r="O65" s="751"/>
      <c r="P65" s="751"/>
      <c r="Q65" s="751"/>
      <c r="R65" s="751"/>
      <c r="S65" s="751"/>
      <c r="T65" s="751"/>
      <c r="U65" s="751"/>
      <c r="V65" s="751"/>
      <c r="W65" s="751"/>
    </row>
    <row r="66" spans="10:23" ht="13" customHeight="1" x14ac:dyDescent="0.2">
      <c r="J66" s="751"/>
      <c r="K66" s="751"/>
      <c r="L66" s="751"/>
      <c r="M66" s="751"/>
      <c r="N66" s="751"/>
      <c r="O66" s="751"/>
      <c r="P66" s="751"/>
      <c r="Q66" s="751"/>
      <c r="R66" s="751"/>
      <c r="S66" s="751"/>
      <c r="T66" s="751"/>
      <c r="U66" s="751"/>
      <c r="V66" s="751"/>
      <c r="W66" s="751"/>
    </row>
    <row r="67" spans="10:23" ht="13" customHeight="1" x14ac:dyDescent="0.2">
      <c r="J67" s="751"/>
      <c r="K67" s="751"/>
      <c r="L67" s="751"/>
      <c r="M67" s="751"/>
      <c r="N67" s="751"/>
      <c r="O67" s="751"/>
      <c r="P67" s="751"/>
      <c r="Q67" s="751"/>
      <c r="R67" s="751"/>
      <c r="S67" s="751"/>
      <c r="T67" s="751"/>
      <c r="U67" s="751"/>
      <c r="V67" s="751"/>
      <c r="W67" s="751"/>
    </row>
    <row r="68" spans="10:23" ht="13" customHeight="1" x14ac:dyDescent="0.2">
      <c r="J68" s="751"/>
      <c r="K68" s="751"/>
      <c r="L68" s="751"/>
      <c r="M68" s="751"/>
      <c r="N68" s="751"/>
      <c r="O68" s="751"/>
      <c r="P68" s="751"/>
      <c r="Q68" s="751"/>
      <c r="R68" s="751"/>
      <c r="S68" s="751"/>
      <c r="T68" s="751"/>
      <c r="U68" s="751"/>
      <c r="V68" s="751"/>
      <c r="W68" s="751"/>
    </row>
    <row r="69" spans="10:23" ht="13" customHeight="1" x14ac:dyDescent="0.2">
      <c r="J69" s="751"/>
      <c r="K69" s="751"/>
      <c r="L69" s="751"/>
      <c r="M69" s="751"/>
      <c r="N69" s="751"/>
      <c r="O69" s="751"/>
      <c r="P69" s="751"/>
      <c r="Q69" s="751"/>
      <c r="R69" s="751"/>
      <c r="S69" s="751"/>
      <c r="T69" s="751"/>
      <c r="U69" s="751"/>
      <c r="V69" s="751"/>
      <c r="W69" s="751"/>
    </row>
    <row r="70" spans="10:23" ht="13" customHeight="1" x14ac:dyDescent="0.2">
      <c r="J70" s="751"/>
      <c r="K70" s="751"/>
      <c r="L70" s="751"/>
      <c r="M70" s="751"/>
      <c r="N70" s="751"/>
      <c r="O70" s="751"/>
      <c r="P70" s="751"/>
      <c r="Q70" s="751"/>
      <c r="R70" s="751"/>
      <c r="S70" s="751"/>
      <c r="T70" s="751"/>
      <c r="U70" s="751"/>
      <c r="V70" s="751"/>
      <c r="W70" s="751"/>
    </row>
    <row r="71" spans="10:23" ht="13" customHeight="1" x14ac:dyDescent="0.2">
      <c r="J71" s="751"/>
      <c r="K71" s="751"/>
      <c r="L71" s="751"/>
      <c r="M71" s="751"/>
      <c r="N71" s="751"/>
      <c r="O71" s="751"/>
      <c r="P71" s="751"/>
      <c r="Q71" s="751"/>
      <c r="R71" s="751"/>
      <c r="S71" s="751"/>
      <c r="T71" s="751"/>
      <c r="U71" s="751"/>
      <c r="V71" s="751"/>
      <c r="W71" s="751"/>
    </row>
    <row r="72" spans="10:23" ht="13" customHeight="1" x14ac:dyDescent="0.2">
      <c r="J72" s="751"/>
      <c r="K72" s="751"/>
      <c r="L72" s="751"/>
      <c r="M72" s="751"/>
      <c r="N72" s="751"/>
      <c r="O72" s="751"/>
      <c r="P72" s="751"/>
      <c r="Q72" s="751"/>
      <c r="R72" s="751"/>
      <c r="S72" s="751"/>
      <c r="T72" s="751"/>
      <c r="U72" s="751"/>
      <c r="V72" s="751"/>
      <c r="W72" s="751"/>
    </row>
    <row r="73" spans="10:23" ht="13" customHeight="1" x14ac:dyDescent="0.2">
      <c r="J73" s="751"/>
      <c r="K73" s="751"/>
      <c r="L73" s="751"/>
      <c r="M73" s="751"/>
      <c r="N73" s="751"/>
      <c r="O73" s="751"/>
      <c r="P73" s="751"/>
      <c r="Q73" s="751"/>
      <c r="R73" s="751"/>
      <c r="S73" s="751"/>
      <c r="T73" s="751"/>
      <c r="U73" s="751"/>
      <c r="V73" s="751"/>
      <c r="W73" s="751"/>
    </row>
    <row r="74" spans="10:23" ht="13" customHeight="1" x14ac:dyDescent="0.2">
      <c r="J74" s="751"/>
      <c r="K74" s="751"/>
      <c r="L74" s="751"/>
      <c r="M74" s="751"/>
      <c r="N74" s="751"/>
      <c r="O74" s="751"/>
      <c r="P74" s="751"/>
      <c r="Q74" s="751"/>
      <c r="R74" s="751"/>
      <c r="S74" s="751"/>
      <c r="T74" s="751"/>
      <c r="U74" s="751"/>
      <c r="V74" s="751"/>
      <c r="W74" s="751"/>
    </row>
    <row r="75" spans="10:23" ht="13" customHeight="1" x14ac:dyDescent="0.2">
      <c r="J75" s="751"/>
      <c r="K75" s="751"/>
      <c r="L75" s="751"/>
      <c r="M75" s="751"/>
      <c r="N75" s="751"/>
      <c r="O75" s="751"/>
      <c r="P75" s="751"/>
      <c r="Q75" s="751"/>
      <c r="R75" s="751"/>
      <c r="S75" s="751"/>
      <c r="T75" s="751"/>
      <c r="U75" s="751"/>
      <c r="V75" s="751"/>
      <c r="W75" s="751"/>
    </row>
    <row r="76" spans="10:23" ht="13" customHeight="1" x14ac:dyDescent="0.2">
      <c r="J76" s="751"/>
      <c r="K76" s="751"/>
      <c r="L76" s="751"/>
      <c r="M76" s="751"/>
      <c r="N76" s="751"/>
      <c r="O76" s="751"/>
      <c r="P76" s="751"/>
      <c r="Q76" s="751"/>
      <c r="R76" s="751"/>
      <c r="S76" s="751"/>
      <c r="T76" s="751"/>
      <c r="U76" s="751"/>
      <c r="V76" s="751"/>
      <c r="W76" s="751"/>
    </row>
    <row r="77" spans="10:23" ht="13" customHeight="1" x14ac:dyDescent="0.2">
      <c r="J77" s="751"/>
      <c r="K77" s="751"/>
      <c r="L77" s="751"/>
      <c r="M77" s="751"/>
      <c r="N77" s="751"/>
      <c r="O77" s="751"/>
      <c r="P77" s="751"/>
      <c r="Q77" s="751"/>
      <c r="R77" s="751"/>
      <c r="S77" s="751"/>
      <c r="T77" s="751"/>
      <c r="U77" s="751"/>
      <c r="V77" s="751"/>
      <c r="W77" s="751"/>
    </row>
    <row r="78" spans="10:23" ht="13" customHeight="1" x14ac:dyDescent="0.2">
      <c r="J78" s="751"/>
      <c r="K78" s="751"/>
      <c r="L78" s="751"/>
      <c r="M78" s="751"/>
      <c r="N78" s="751"/>
      <c r="O78" s="751"/>
      <c r="P78" s="751"/>
      <c r="Q78" s="751"/>
      <c r="R78" s="751"/>
      <c r="S78" s="751"/>
      <c r="T78" s="751"/>
      <c r="U78" s="751"/>
      <c r="V78" s="751"/>
      <c r="W78" s="751"/>
    </row>
    <row r="79" spans="10:23" ht="13" customHeight="1" x14ac:dyDescent="0.2">
      <c r="J79" s="751"/>
      <c r="K79" s="751"/>
      <c r="L79" s="751"/>
      <c r="M79" s="751"/>
      <c r="N79" s="751"/>
      <c r="O79" s="751"/>
      <c r="P79" s="751"/>
      <c r="Q79" s="751"/>
      <c r="R79" s="751"/>
      <c r="S79" s="751"/>
      <c r="T79" s="751"/>
      <c r="U79" s="751"/>
      <c r="V79" s="751"/>
      <c r="W79" s="751"/>
    </row>
    <row r="80" spans="10:23" ht="13" customHeight="1" x14ac:dyDescent="0.2">
      <c r="J80" s="751"/>
      <c r="K80" s="751"/>
      <c r="L80" s="751"/>
      <c r="M80" s="751"/>
      <c r="N80" s="751"/>
      <c r="O80" s="751"/>
      <c r="P80" s="751"/>
      <c r="Q80" s="751"/>
      <c r="R80" s="751"/>
      <c r="S80" s="751"/>
      <c r="T80" s="751"/>
      <c r="U80" s="751"/>
      <c r="V80" s="751"/>
      <c r="W80" s="751"/>
    </row>
    <row r="81" spans="10:23" ht="13" customHeight="1" x14ac:dyDescent="0.2">
      <c r="J81" s="751"/>
      <c r="K81" s="751"/>
      <c r="L81" s="751"/>
      <c r="M81" s="751"/>
      <c r="N81" s="751"/>
      <c r="O81" s="751"/>
      <c r="P81" s="751"/>
      <c r="Q81" s="751"/>
      <c r="R81" s="751"/>
      <c r="S81" s="751"/>
      <c r="T81" s="751"/>
      <c r="U81" s="751"/>
      <c r="V81" s="751"/>
      <c r="W81" s="751"/>
    </row>
    <row r="82" spans="10:23" ht="13" customHeight="1" x14ac:dyDescent="0.2">
      <c r="J82" s="751"/>
      <c r="K82" s="751"/>
      <c r="L82" s="751"/>
      <c r="M82" s="751"/>
      <c r="N82" s="751"/>
      <c r="O82" s="751"/>
      <c r="P82" s="751"/>
      <c r="Q82" s="751"/>
      <c r="R82" s="751"/>
      <c r="S82" s="751"/>
      <c r="T82" s="751"/>
      <c r="U82" s="751"/>
      <c r="V82" s="751"/>
      <c r="W82" s="751"/>
    </row>
    <row r="83" spans="10:23" ht="13" customHeight="1" x14ac:dyDescent="0.2">
      <c r="J83" s="751"/>
      <c r="K83" s="751"/>
      <c r="L83" s="751"/>
      <c r="M83" s="751"/>
      <c r="N83" s="751"/>
      <c r="O83" s="751"/>
      <c r="P83" s="751"/>
      <c r="Q83" s="751"/>
      <c r="R83" s="751"/>
      <c r="S83" s="751"/>
      <c r="T83" s="751"/>
      <c r="U83" s="751"/>
      <c r="V83" s="751"/>
      <c r="W83" s="751"/>
    </row>
    <row r="84" spans="10:23" ht="13" customHeight="1" x14ac:dyDescent="0.2">
      <c r="J84" s="751"/>
      <c r="K84" s="751"/>
      <c r="L84" s="751"/>
      <c r="M84" s="751"/>
      <c r="N84" s="751"/>
      <c r="O84" s="751"/>
      <c r="P84" s="751"/>
      <c r="Q84" s="751"/>
      <c r="R84" s="751"/>
      <c r="S84" s="751"/>
      <c r="T84" s="751"/>
      <c r="U84" s="751"/>
      <c r="V84" s="751"/>
      <c r="W84" s="751"/>
    </row>
    <row r="85" spans="10:23" ht="13" customHeight="1" x14ac:dyDescent="0.2">
      <c r="J85" s="751"/>
      <c r="K85" s="751"/>
      <c r="L85" s="751"/>
      <c r="M85" s="751"/>
      <c r="N85" s="751"/>
      <c r="O85" s="751"/>
      <c r="P85" s="751"/>
      <c r="Q85" s="751"/>
      <c r="R85" s="751"/>
      <c r="S85" s="751"/>
      <c r="T85" s="751"/>
      <c r="U85" s="751"/>
      <c r="V85" s="751"/>
      <c r="W85" s="751"/>
    </row>
    <row r="86" spans="10:23" ht="13" customHeight="1" x14ac:dyDescent="0.2">
      <c r="J86" s="751"/>
      <c r="K86" s="751"/>
      <c r="L86" s="751"/>
      <c r="M86" s="751"/>
      <c r="N86" s="751"/>
      <c r="O86" s="751"/>
      <c r="P86" s="751"/>
      <c r="Q86" s="751"/>
      <c r="R86" s="751"/>
      <c r="S86" s="751"/>
      <c r="T86" s="751"/>
      <c r="U86" s="751"/>
      <c r="V86" s="751"/>
      <c r="W86" s="751"/>
    </row>
    <row r="87" spans="10:23" ht="13" customHeight="1" x14ac:dyDescent="0.2">
      <c r="J87" s="751"/>
      <c r="K87" s="751"/>
      <c r="L87" s="751"/>
      <c r="M87" s="751"/>
      <c r="N87" s="751"/>
      <c r="O87" s="751"/>
      <c r="P87" s="751"/>
      <c r="Q87" s="751"/>
      <c r="R87" s="751"/>
      <c r="S87" s="751"/>
      <c r="T87" s="751"/>
      <c r="U87" s="751"/>
      <c r="V87" s="751"/>
      <c r="W87" s="751"/>
    </row>
    <row r="88" spans="10:23" ht="13" customHeight="1" x14ac:dyDescent="0.2">
      <c r="J88" s="751"/>
      <c r="K88" s="751"/>
      <c r="L88" s="751"/>
      <c r="M88" s="751"/>
      <c r="N88" s="751"/>
      <c r="O88" s="751"/>
      <c r="P88" s="751"/>
      <c r="Q88" s="751"/>
      <c r="R88" s="751"/>
      <c r="S88" s="751"/>
      <c r="T88" s="751"/>
      <c r="U88" s="751"/>
      <c r="V88" s="751"/>
      <c r="W88" s="751"/>
    </row>
    <row r="89" spans="10:23" ht="13" customHeight="1" x14ac:dyDescent="0.2">
      <c r="J89" s="751"/>
      <c r="K89" s="751"/>
      <c r="L89" s="751"/>
      <c r="M89" s="751"/>
      <c r="N89" s="751"/>
      <c r="O89" s="751"/>
      <c r="P89" s="751"/>
      <c r="Q89" s="751"/>
      <c r="R89" s="751"/>
      <c r="S89" s="751"/>
      <c r="T89" s="751"/>
      <c r="U89" s="751"/>
      <c r="V89" s="751"/>
      <c r="W89" s="751"/>
    </row>
    <row r="90" spans="10:23" ht="13" customHeight="1" x14ac:dyDescent="0.2">
      <c r="J90" s="751"/>
      <c r="K90" s="751"/>
      <c r="L90" s="751"/>
      <c r="M90" s="751"/>
      <c r="N90" s="751"/>
      <c r="O90" s="751"/>
      <c r="P90" s="751"/>
      <c r="Q90" s="751"/>
      <c r="R90" s="751"/>
      <c r="S90" s="751"/>
      <c r="T90" s="751"/>
      <c r="U90" s="751"/>
      <c r="V90" s="751"/>
      <c r="W90" s="751"/>
    </row>
    <row r="91" spans="10:23" ht="13" customHeight="1" x14ac:dyDescent="0.2">
      <c r="J91" s="751"/>
      <c r="K91" s="751"/>
      <c r="L91" s="751"/>
      <c r="M91" s="751"/>
      <c r="N91" s="751"/>
      <c r="O91" s="751"/>
      <c r="P91" s="751"/>
      <c r="Q91" s="751"/>
      <c r="R91" s="751"/>
      <c r="S91" s="751"/>
      <c r="T91" s="751"/>
      <c r="U91" s="751"/>
      <c r="V91" s="751"/>
      <c r="W91" s="751"/>
    </row>
    <row r="92" spans="10:23" ht="13" customHeight="1" x14ac:dyDescent="0.2">
      <c r="J92" s="751"/>
      <c r="K92" s="751"/>
      <c r="L92" s="751"/>
      <c r="M92" s="751"/>
      <c r="N92" s="751"/>
      <c r="O92" s="751"/>
      <c r="P92" s="751"/>
      <c r="Q92" s="751"/>
      <c r="R92" s="751"/>
      <c r="S92" s="751"/>
      <c r="T92" s="751"/>
      <c r="U92" s="751"/>
      <c r="V92" s="751"/>
      <c r="W92" s="751"/>
    </row>
    <row r="93" spans="10:23" ht="13" customHeight="1" x14ac:dyDescent="0.2">
      <c r="J93" s="751"/>
      <c r="K93" s="751"/>
      <c r="L93" s="751"/>
      <c r="M93" s="751"/>
      <c r="N93" s="751"/>
      <c r="O93" s="751"/>
      <c r="P93" s="751"/>
      <c r="Q93" s="751"/>
      <c r="R93" s="751"/>
      <c r="S93" s="751"/>
      <c r="T93" s="751"/>
      <c r="U93" s="751"/>
      <c r="V93" s="751"/>
      <c r="W93" s="751"/>
    </row>
    <row r="94" spans="10:23" ht="13" customHeight="1" x14ac:dyDescent="0.2">
      <c r="J94" s="751"/>
      <c r="K94" s="751"/>
      <c r="L94" s="751"/>
      <c r="M94" s="751"/>
      <c r="N94" s="751"/>
      <c r="O94" s="751"/>
      <c r="P94" s="751"/>
      <c r="Q94" s="751"/>
      <c r="R94" s="751"/>
      <c r="S94" s="751"/>
      <c r="T94" s="751"/>
      <c r="U94" s="751"/>
      <c r="V94" s="751"/>
      <c r="W94" s="751"/>
    </row>
    <row r="95" spans="10:23" ht="13" customHeight="1" x14ac:dyDescent="0.2">
      <c r="J95" s="751"/>
      <c r="K95" s="751"/>
      <c r="L95" s="751"/>
      <c r="M95" s="751"/>
      <c r="N95" s="751"/>
      <c r="O95" s="751"/>
      <c r="P95" s="751"/>
      <c r="Q95" s="751"/>
      <c r="R95" s="751"/>
      <c r="S95" s="751"/>
      <c r="T95" s="751"/>
      <c r="U95" s="751"/>
      <c r="V95" s="751"/>
      <c r="W95" s="751"/>
    </row>
    <row r="96" spans="10:23" ht="13" customHeight="1" x14ac:dyDescent="0.2">
      <c r="J96" s="751"/>
      <c r="K96" s="751"/>
      <c r="L96" s="751"/>
      <c r="M96" s="751"/>
      <c r="N96" s="751"/>
      <c r="O96" s="751"/>
      <c r="P96" s="751"/>
      <c r="Q96" s="751"/>
      <c r="R96" s="751"/>
      <c r="S96" s="751"/>
      <c r="T96" s="751"/>
      <c r="U96" s="751"/>
      <c r="V96" s="751"/>
      <c r="W96" s="751"/>
    </row>
    <row r="97" spans="10:23" ht="13" customHeight="1" x14ac:dyDescent="0.2">
      <c r="J97" s="751"/>
      <c r="K97" s="751"/>
      <c r="L97" s="751"/>
      <c r="M97" s="751"/>
      <c r="N97" s="751"/>
      <c r="O97" s="751"/>
      <c r="P97" s="751"/>
      <c r="Q97" s="751"/>
      <c r="R97" s="751"/>
      <c r="S97" s="751"/>
      <c r="T97" s="751"/>
      <c r="U97" s="751"/>
      <c r="V97" s="751"/>
      <c r="W97" s="751"/>
    </row>
    <row r="98" spans="10:23" ht="13" customHeight="1" x14ac:dyDescent="0.2">
      <c r="J98" s="751"/>
      <c r="K98" s="751"/>
      <c r="L98" s="751"/>
      <c r="M98" s="751"/>
      <c r="N98" s="751"/>
      <c r="O98" s="751"/>
      <c r="P98" s="751"/>
      <c r="Q98" s="751"/>
      <c r="R98" s="751"/>
      <c r="S98" s="751"/>
      <c r="T98" s="751"/>
      <c r="U98" s="751"/>
      <c r="V98" s="751"/>
      <c r="W98" s="751"/>
    </row>
    <row r="99" spans="10:23" ht="13" customHeight="1" x14ac:dyDescent="0.2">
      <c r="J99" s="751"/>
      <c r="K99" s="751"/>
      <c r="L99" s="751"/>
      <c r="M99" s="751"/>
      <c r="N99" s="751"/>
      <c r="O99" s="751"/>
      <c r="P99" s="751"/>
      <c r="Q99" s="751"/>
      <c r="R99" s="751"/>
      <c r="S99" s="751"/>
      <c r="T99" s="751"/>
      <c r="U99" s="751"/>
      <c r="V99" s="751"/>
      <c r="W99" s="751"/>
    </row>
    <row r="100" spans="10:23" ht="13" customHeight="1" x14ac:dyDescent="0.2">
      <c r="J100" s="751"/>
      <c r="K100" s="751"/>
      <c r="L100" s="751"/>
      <c r="M100" s="751"/>
      <c r="N100" s="751"/>
      <c r="O100" s="751"/>
      <c r="P100" s="751"/>
      <c r="Q100" s="751"/>
      <c r="R100" s="751"/>
      <c r="S100" s="751"/>
      <c r="T100" s="751"/>
      <c r="U100" s="751"/>
      <c r="V100" s="751"/>
      <c r="W100" s="751"/>
    </row>
    <row r="101" spans="10:23" ht="13" customHeight="1" x14ac:dyDescent="0.2">
      <c r="J101" s="751"/>
      <c r="K101" s="751"/>
      <c r="L101" s="751"/>
      <c r="M101" s="751"/>
      <c r="N101" s="751"/>
      <c r="O101" s="751"/>
      <c r="P101" s="751"/>
      <c r="Q101" s="751"/>
      <c r="R101" s="751"/>
      <c r="S101" s="751"/>
      <c r="T101" s="751"/>
      <c r="U101" s="751"/>
      <c r="V101" s="751"/>
      <c r="W101" s="751"/>
    </row>
    <row r="102" spans="10:23" ht="13" customHeight="1" x14ac:dyDescent="0.2">
      <c r="J102" s="751"/>
      <c r="K102" s="751"/>
      <c r="L102" s="751"/>
      <c r="M102" s="751"/>
      <c r="N102" s="751"/>
      <c r="O102" s="751"/>
      <c r="P102" s="751"/>
      <c r="Q102" s="751"/>
      <c r="R102" s="751"/>
      <c r="S102" s="751"/>
      <c r="T102" s="751"/>
      <c r="U102" s="751"/>
      <c r="V102" s="751"/>
      <c r="W102" s="751"/>
    </row>
    <row r="103" spans="10:23" ht="13" customHeight="1" x14ac:dyDescent="0.2">
      <c r="J103" s="751"/>
      <c r="K103" s="751"/>
      <c r="L103" s="751"/>
      <c r="M103" s="751"/>
      <c r="N103" s="751"/>
      <c r="O103" s="751"/>
      <c r="P103" s="751"/>
      <c r="Q103" s="751"/>
      <c r="R103" s="751"/>
      <c r="S103" s="751"/>
      <c r="T103" s="751"/>
      <c r="U103" s="751"/>
      <c r="V103" s="751"/>
      <c r="W103" s="751"/>
    </row>
    <row r="104" spans="10:23" ht="13" customHeight="1" x14ac:dyDescent="0.2">
      <c r="J104" s="751"/>
      <c r="K104" s="751"/>
      <c r="L104" s="751"/>
      <c r="M104" s="751"/>
      <c r="N104" s="751"/>
      <c r="O104" s="751"/>
      <c r="P104" s="751"/>
      <c r="Q104" s="751"/>
      <c r="R104" s="751"/>
      <c r="S104" s="751"/>
      <c r="T104" s="751"/>
      <c r="U104" s="751"/>
      <c r="V104" s="751"/>
      <c r="W104" s="751"/>
    </row>
    <row r="105" spans="10:23" ht="13" customHeight="1" x14ac:dyDescent="0.2">
      <c r="J105" s="751"/>
      <c r="K105" s="751"/>
      <c r="L105" s="751"/>
      <c r="M105" s="751"/>
      <c r="N105" s="751"/>
      <c r="O105" s="751"/>
      <c r="P105" s="751"/>
      <c r="Q105" s="751"/>
      <c r="R105" s="751"/>
      <c r="S105" s="751"/>
      <c r="T105" s="751"/>
      <c r="U105" s="751"/>
      <c r="V105" s="751"/>
      <c r="W105" s="751"/>
    </row>
    <row r="106" spans="10:23" ht="13" customHeight="1" x14ac:dyDescent="0.2">
      <c r="J106" s="751"/>
      <c r="K106" s="751"/>
      <c r="L106" s="751"/>
      <c r="M106" s="751"/>
      <c r="N106" s="751"/>
      <c r="O106" s="751"/>
      <c r="P106" s="751"/>
      <c r="Q106" s="751"/>
      <c r="R106" s="751"/>
      <c r="S106" s="751"/>
      <c r="T106" s="751"/>
      <c r="U106" s="751"/>
      <c r="V106" s="751"/>
      <c r="W106" s="751"/>
    </row>
    <row r="107" spans="10:23" ht="13" customHeight="1" x14ac:dyDescent="0.2">
      <c r="J107" s="751"/>
      <c r="K107" s="751"/>
      <c r="L107" s="751"/>
      <c r="M107" s="751"/>
      <c r="N107" s="751"/>
      <c r="O107" s="751"/>
      <c r="P107" s="751"/>
      <c r="Q107" s="751"/>
      <c r="R107" s="751"/>
      <c r="S107" s="751"/>
      <c r="T107" s="751"/>
      <c r="U107" s="751"/>
      <c r="V107" s="751"/>
      <c r="W107" s="751"/>
    </row>
    <row r="108" spans="10:23" ht="13" customHeight="1" x14ac:dyDescent="0.2">
      <c r="J108" s="751"/>
      <c r="K108" s="751"/>
      <c r="L108" s="751"/>
      <c r="M108" s="751"/>
      <c r="N108" s="751"/>
      <c r="O108" s="751"/>
      <c r="P108" s="751"/>
      <c r="Q108" s="751"/>
      <c r="R108" s="751"/>
      <c r="S108" s="751"/>
      <c r="T108" s="751"/>
      <c r="U108" s="751"/>
      <c r="V108" s="751"/>
      <c r="W108" s="751"/>
    </row>
    <row r="109" spans="10:23" ht="13" customHeight="1" x14ac:dyDescent="0.2">
      <c r="J109" s="751"/>
      <c r="K109" s="751"/>
      <c r="L109" s="751"/>
      <c r="M109" s="751"/>
      <c r="N109" s="751"/>
      <c r="O109" s="751"/>
      <c r="P109" s="751"/>
      <c r="Q109" s="751"/>
      <c r="R109" s="751"/>
      <c r="S109" s="751"/>
      <c r="T109" s="751"/>
      <c r="U109" s="751"/>
      <c r="V109" s="751"/>
      <c r="W109" s="751"/>
    </row>
    <row r="110" spans="10:23" ht="13" customHeight="1" x14ac:dyDescent="0.2">
      <c r="J110" s="751"/>
      <c r="K110" s="751"/>
      <c r="L110" s="751"/>
      <c r="M110" s="751"/>
      <c r="N110" s="751"/>
      <c r="O110" s="751"/>
      <c r="P110" s="751"/>
      <c r="Q110" s="751"/>
      <c r="R110" s="751"/>
      <c r="S110" s="751"/>
      <c r="T110" s="751"/>
      <c r="U110" s="751"/>
      <c r="V110" s="751"/>
      <c r="W110" s="751"/>
    </row>
    <row r="111" spans="10:23" ht="13" customHeight="1" x14ac:dyDescent="0.2">
      <c r="J111" s="751"/>
      <c r="K111" s="751"/>
      <c r="L111" s="751"/>
      <c r="M111" s="751"/>
      <c r="N111" s="751"/>
      <c r="O111" s="751"/>
      <c r="P111" s="751"/>
      <c r="Q111" s="751"/>
      <c r="R111" s="751"/>
      <c r="S111" s="751"/>
      <c r="T111" s="751"/>
      <c r="U111" s="751"/>
      <c r="V111" s="751"/>
      <c r="W111" s="751"/>
    </row>
    <row r="112" spans="10:23" ht="13" customHeight="1" x14ac:dyDescent="0.2">
      <c r="J112" s="751"/>
      <c r="K112" s="751"/>
      <c r="L112" s="751"/>
      <c r="M112" s="751"/>
      <c r="N112" s="751"/>
      <c r="O112" s="751"/>
      <c r="P112" s="751"/>
      <c r="Q112" s="751"/>
      <c r="R112" s="751"/>
      <c r="S112" s="751"/>
      <c r="T112" s="751"/>
      <c r="U112" s="751"/>
      <c r="V112" s="751"/>
      <c r="W112" s="751"/>
    </row>
    <row r="113" spans="10:23" ht="13" customHeight="1" x14ac:dyDescent="0.2">
      <c r="J113" s="751"/>
      <c r="K113" s="751"/>
      <c r="L113" s="751"/>
      <c r="M113" s="751"/>
      <c r="N113" s="751"/>
      <c r="O113" s="751"/>
      <c r="P113" s="751"/>
      <c r="Q113" s="751"/>
      <c r="R113" s="751"/>
      <c r="S113" s="751"/>
      <c r="T113" s="751"/>
      <c r="U113" s="751"/>
      <c r="V113" s="751"/>
      <c r="W113" s="751"/>
    </row>
    <row r="114" spans="10:23" ht="13" customHeight="1" x14ac:dyDescent="0.2">
      <c r="J114" s="751"/>
      <c r="K114" s="751"/>
      <c r="L114" s="751"/>
      <c r="M114" s="751"/>
      <c r="N114" s="751"/>
      <c r="O114" s="751"/>
      <c r="P114" s="751"/>
      <c r="Q114" s="751"/>
      <c r="R114" s="751"/>
      <c r="S114" s="751"/>
      <c r="T114" s="751"/>
      <c r="U114" s="751"/>
      <c r="V114" s="751"/>
      <c r="W114" s="751"/>
    </row>
    <row r="115" spans="10:23" ht="13" customHeight="1" x14ac:dyDescent="0.2">
      <c r="J115" s="751"/>
      <c r="K115" s="751"/>
      <c r="L115" s="751"/>
      <c r="M115" s="751"/>
      <c r="N115" s="751"/>
      <c r="O115" s="751"/>
      <c r="P115" s="751"/>
      <c r="Q115" s="751"/>
      <c r="R115" s="751"/>
      <c r="S115" s="751"/>
      <c r="T115" s="751"/>
      <c r="U115" s="751"/>
      <c r="V115" s="751"/>
      <c r="W115" s="751"/>
    </row>
    <row r="116" spans="10:23" ht="13" customHeight="1" x14ac:dyDescent="0.2">
      <c r="J116" s="751"/>
      <c r="K116" s="751"/>
      <c r="L116" s="751"/>
      <c r="M116" s="751"/>
      <c r="N116" s="751"/>
      <c r="O116" s="751"/>
      <c r="P116" s="751"/>
      <c r="Q116" s="751"/>
      <c r="R116" s="751"/>
      <c r="S116" s="751"/>
      <c r="T116" s="751"/>
      <c r="U116" s="751"/>
      <c r="V116" s="751"/>
      <c r="W116" s="751"/>
    </row>
    <row r="117" spans="10:23" ht="13" customHeight="1" x14ac:dyDescent="0.2">
      <c r="J117" s="751"/>
      <c r="K117" s="751"/>
      <c r="L117" s="751"/>
      <c r="M117" s="751"/>
      <c r="N117" s="751"/>
      <c r="O117" s="751"/>
      <c r="P117" s="751"/>
      <c r="Q117" s="751"/>
      <c r="R117" s="751"/>
      <c r="S117" s="751"/>
      <c r="T117" s="751"/>
      <c r="U117" s="751"/>
      <c r="V117" s="751"/>
      <c r="W117" s="751"/>
    </row>
    <row r="118" spans="10:23" ht="13" customHeight="1" x14ac:dyDescent="0.2">
      <c r="J118" s="751"/>
      <c r="K118" s="751"/>
      <c r="L118" s="751"/>
      <c r="M118" s="751"/>
      <c r="N118" s="751"/>
      <c r="O118" s="751"/>
      <c r="P118" s="751"/>
      <c r="Q118" s="751"/>
      <c r="R118" s="751"/>
      <c r="S118" s="751"/>
      <c r="T118" s="751"/>
      <c r="U118" s="751"/>
      <c r="V118" s="751"/>
      <c r="W118" s="751"/>
    </row>
    <row r="119" spans="10:23" ht="13" customHeight="1" x14ac:dyDescent="0.2">
      <c r="J119" s="751"/>
      <c r="K119" s="751"/>
      <c r="L119" s="751"/>
      <c r="M119" s="751"/>
      <c r="N119" s="751"/>
      <c r="O119" s="751"/>
      <c r="P119" s="751"/>
      <c r="Q119" s="751"/>
      <c r="R119" s="751"/>
      <c r="S119" s="751"/>
      <c r="T119" s="751"/>
      <c r="U119" s="751"/>
      <c r="V119" s="751"/>
      <c r="W119" s="751"/>
    </row>
    <row r="120" spans="10:23" ht="13" customHeight="1" x14ac:dyDescent="0.2">
      <c r="J120" s="751"/>
      <c r="K120" s="751"/>
      <c r="L120" s="751"/>
      <c r="M120" s="751"/>
      <c r="N120" s="751"/>
      <c r="O120" s="751"/>
      <c r="P120" s="751"/>
      <c r="Q120" s="751"/>
      <c r="R120" s="751"/>
      <c r="S120" s="751"/>
      <c r="T120" s="751"/>
      <c r="U120" s="751"/>
      <c r="V120" s="751"/>
      <c r="W120" s="751"/>
    </row>
    <row r="121" spans="10:23" ht="13" customHeight="1" x14ac:dyDescent="0.2">
      <c r="J121" s="751"/>
      <c r="K121" s="751"/>
      <c r="L121" s="751"/>
      <c r="M121" s="751"/>
      <c r="N121" s="751"/>
      <c r="O121" s="751"/>
      <c r="P121" s="751"/>
      <c r="Q121" s="751"/>
      <c r="R121" s="751"/>
      <c r="S121" s="751"/>
      <c r="T121" s="751"/>
      <c r="U121" s="751"/>
      <c r="V121" s="751"/>
      <c r="W121" s="751"/>
    </row>
    <row r="122" spans="10:23" ht="13" customHeight="1" x14ac:dyDescent="0.2">
      <c r="J122" s="751"/>
      <c r="K122" s="751"/>
      <c r="L122" s="751"/>
      <c r="M122" s="751"/>
      <c r="N122" s="751"/>
      <c r="O122" s="751"/>
      <c r="P122" s="751"/>
      <c r="Q122" s="751"/>
      <c r="R122" s="751"/>
      <c r="S122" s="751"/>
      <c r="T122" s="751"/>
      <c r="U122" s="751"/>
      <c r="V122" s="751"/>
      <c r="W122" s="751"/>
    </row>
    <row r="123" spans="10:23" ht="13" customHeight="1" x14ac:dyDescent="0.2">
      <c r="J123" s="751"/>
      <c r="K123" s="751"/>
      <c r="L123" s="751"/>
      <c r="M123" s="751"/>
      <c r="N123" s="751"/>
      <c r="O123" s="751"/>
      <c r="P123" s="751"/>
      <c r="Q123" s="751"/>
      <c r="R123" s="751"/>
      <c r="S123" s="751"/>
      <c r="T123" s="751"/>
      <c r="U123" s="751"/>
      <c r="V123" s="751"/>
      <c r="W123" s="751"/>
    </row>
    <row r="124" spans="10:23" ht="13" customHeight="1" x14ac:dyDescent="0.2">
      <c r="J124" s="751"/>
      <c r="K124" s="751"/>
      <c r="L124" s="751"/>
      <c r="M124" s="751"/>
      <c r="N124" s="751"/>
      <c r="O124" s="751"/>
      <c r="P124" s="751"/>
      <c r="Q124" s="751"/>
      <c r="R124" s="751"/>
      <c r="S124" s="751"/>
      <c r="T124" s="751"/>
      <c r="U124" s="751"/>
      <c r="V124" s="751"/>
      <c r="W124" s="751"/>
    </row>
    <row r="125" spans="10:23" ht="13" customHeight="1" x14ac:dyDescent="0.2">
      <c r="J125" s="751"/>
      <c r="K125" s="751"/>
      <c r="L125" s="751"/>
      <c r="M125" s="751"/>
      <c r="N125" s="751"/>
      <c r="O125" s="751"/>
      <c r="P125" s="751"/>
      <c r="Q125" s="751"/>
      <c r="R125" s="751"/>
      <c r="S125" s="751"/>
      <c r="T125" s="751"/>
      <c r="U125" s="751"/>
      <c r="V125" s="751"/>
      <c r="W125" s="751"/>
    </row>
    <row r="126" spans="10:23" ht="13" customHeight="1" x14ac:dyDescent="0.2">
      <c r="J126" s="751"/>
      <c r="K126" s="751"/>
      <c r="L126" s="751"/>
      <c r="M126" s="751"/>
      <c r="N126" s="751"/>
      <c r="O126" s="751"/>
      <c r="P126" s="751"/>
      <c r="Q126" s="751"/>
      <c r="R126" s="751"/>
      <c r="S126" s="751"/>
      <c r="T126" s="751"/>
      <c r="U126" s="751"/>
      <c r="V126" s="751"/>
      <c r="W126" s="751"/>
    </row>
    <row r="127" spans="10:23" ht="13" customHeight="1" x14ac:dyDescent="0.2">
      <c r="J127" s="751"/>
      <c r="K127" s="751"/>
      <c r="L127" s="751"/>
      <c r="M127" s="751"/>
      <c r="N127" s="751"/>
      <c r="O127" s="751"/>
      <c r="P127" s="751"/>
      <c r="Q127" s="751"/>
      <c r="R127" s="751"/>
      <c r="S127" s="751"/>
      <c r="T127" s="751"/>
      <c r="U127" s="751"/>
      <c r="V127" s="751"/>
      <c r="W127" s="751"/>
    </row>
    <row r="128" spans="10:23" ht="13" customHeight="1" x14ac:dyDescent="0.2">
      <c r="J128" s="751"/>
      <c r="K128" s="751"/>
      <c r="L128" s="751"/>
      <c r="M128" s="751"/>
      <c r="N128" s="751"/>
      <c r="O128" s="751"/>
      <c r="P128" s="751"/>
      <c r="Q128" s="751"/>
      <c r="R128" s="751"/>
      <c r="S128" s="751"/>
      <c r="T128" s="751"/>
      <c r="U128" s="751"/>
      <c r="V128" s="751"/>
      <c r="W128" s="751"/>
    </row>
    <row r="129" spans="10:23" ht="13" customHeight="1" x14ac:dyDescent="0.2">
      <c r="J129" s="751"/>
      <c r="K129" s="751"/>
      <c r="L129" s="751"/>
      <c r="M129" s="751"/>
      <c r="N129" s="751"/>
      <c r="O129" s="751"/>
      <c r="P129" s="751"/>
      <c r="Q129" s="751"/>
      <c r="R129" s="751"/>
      <c r="S129" s="751"/>
      <c r="T129" s="751"/>
      <c r="U129" s="751"/>
      <c r="V129" s="751"/>
      <c r="W129" s="751"/>
    </row>
    <row r="130" spans="10:23" ht="13" customHeight="1" x14ac:dyDescent="0.2">
      <c r="J130" s="751"/>
      <c r="K130" s="751"/>
      <c r="L130" s="751"/>
      <c r="M130" s="751"/>
      <c r="N130" s="751"/>
      <c r="O130" s="751"/>
      <c r="P130" s="751"/>
      <c r="Q130" s="751"/>
      <c r="R130" s="751"/>
      <c r="S130" s="751"/>
      <c r="T130" s="751"/>
      <c r="U130" s="751"/>
      <c r="V130" s="751"/>
      <c r="W130" s="751"/>
    </row>
    <row r="131" spans="10:23" ht="13" customHeight="1" x14ac:dyDescent="0.2">
      <c r="J131" s="751"/>
      <c r="K131" s="751"/>
      <c r="L131" s="751"/>
      <c r="M131" s="751"/>
      <c r="N131" s="751"/>
      <c r="O131" s="751"/>
      <c r="P131" s="751"/>
      <c r="Q131" s="751"/>
      <c r="R131" s="751"/>
      <c r="S131" s="751"/>
      <c r="T131" s="751"/>
      <c r="U131" s="751"/>
      <c r="V131" s="751"/>
      <c r="W131" s="751"/>
    </row>
    <row r="132" spans="10:23" ht="13" customHeight="1" x14ac:dyDescent="0.2">
      <c r="J132" s="751"/>
      <c r="K132" s="751"/>
      <c r="L132" s="751"/>
      <c r="M132" s="751"/>
      <c r="N132" s="751"/>
      <c r="O132" s="751"/>
      <c r="P132" s="751"/>
      <c r="Q132" s="751"/>
      <c r="R132" s="751"/>
      <c r="S132" s="751"/>
      <c r="T132" s="751"/>
      <c r="U132" s="751"/>
      <c r="V132" s="751"/>
      <c r="W132" s="751"/>
    </row>
    <row r="133" spans="10:23" ht="13" customHeight="1" x14ac:dyDescent="0.2">
      <c r="J133" s="751"/>
      <c r="K133" s="751"/>
      <c r="L133" s="751"/>
      <c r="M133" s="751"/>
      <c r="N133" s="751"/>
      <c r="O133" s="751"/>
      <c r="P133" s="751"/>
      <c r="Q133" s="751"/>
      <c r="R133" s="751"/>
      <c r="S133" s="751"/>
      <c r="T133" s="751"/>
      <c r="U133" s="751"/>
      <c r="V133" s="751"/>
      <c r="W133" s="751"/>
    </row>
    <row r="134" spans="10:23" ht="13" customHeight="1" x14ac:dyDescent="0.2">
      <c r="J134" s="751"/>
      <c r="K134" s="751"/>
      <c r="L134" s="751"/>
      <c r="M134" s="751"/>
      <c r="N134" s="751"/>
      <c r="O134" s="751"/>
      <c r="P134" s="751"/>
      <c r="Q134" s="751"/>
      <c r="R134" s="751"/>
      <c r="S134" s="751"/>
      <c r="T134" s="751"/>
      <c r="U134" s="751"/>
      <c r="V134" s="751"/>
      <c r="W134" s="751"/>
    </row>
    <row r="135" spans="10:23" ht="13" customHeight="1" x14ac:dyDescent="0.2">
      <c r="J135" s="751"/>
      <c r="K135" s="751"/>
      <c r="L135" s="751"/>
      <c r="M135" s="751"/>
      <c r="N135" s="751"/>
      <c r="O135" s="751"/>
      <c r="P135" s="751"/>
      <c r="Q135" s="751"/>
      <c r="R135" s="751"/>
      <c r="S135" s="751"/>
      <c r="T135" s="751"/>
      <c r="U135" s="751"/>
      <c r="V135" s="751"/>
      <c r="W135" s="751"/>
    </row>
    <row r="136" spans="10:23" ht="13" customHeight="1" x14ac:dyDescent="0.2">
      <c r="J136" s="751"/>
      <c r="K136" s="751"/>
      <c r="L136" s="751"/>
      <c r="M136" s="751"/>
      <c r="N136" s="751"/>
      <c r="O136" s="751"/>
      <c r="P136" s="751"/>
      <c r="Q136" s="751"/>
      <c r="R136" s="751"/>
      <c r="S136" s="751"/>
      <c r="T136" s="751"/>
      <c r="U136" s="751"/>
      <c r="V136" s="751"/>
      <c r="W136" s="751"/>
    </row>
    <row r="137" spans="10:23" ht="13" customHeight="1" x14ac:dyDescent="0.2">
      <c r="J137" s="751"/>
      <c r="K137" s="751"/>
      <c r="L137" s="751"/>
      <c r="M137" s="751"/>
      <c r="N137" s="751"/>
      <c r="O137" s="751"/>
      <c r="P137" s="751"/>
      <c r="Q137" s="751"/>
      <c r="R137" s="751"/>
      <c r="S137" s="751"/>
      <c r="T137" s="751"/>
      <c r="U137" s="751"/>
      <c r="V137" s="751"/>
      <c r="W137" s="751"/>
    </row>
    <row r="138" spans="10:23" ht="13" customHeight="1" x14ac:dyDescent="0.2">
      <c r="J138" s="751"/>
      <c r="K138" s="751"/>
      <c r="L138" s="751"/>
      <c r="M138" s="751"/>
      <c r="N138" s="751"/>
      <c r="O138" s="751"/>
      <c r="P138" s="751"/>
      <c r="Q138" s="751"/>
      <c r="R138" s="751"/>
      <c r="S138" s="751"/>
      <c r="T138" s="751"/>
      <c r="U138" s="751"/>
      <c r="V138" s="751"/>
      <c r="W138" s="751"/>
    </row>
    <row r="139" spans="10:23" ht="13" customHeight="1" x14ac:dyDescent="0.2">
      <c r="J139" s="751"/>
      <c r="K139" s="751"/>
      <c r="L139" s="751"/>
      <c r="M139" s="751"/>
      <c r="N139" s="751"/>
      <c r="O139" s="751"/>
      <c r="P139" s="751"/>
      <c r="Q139" s="751"/>
      <c r="R139" s="751"/>
      <c r="S139" s="751"/>
      <c r="T139" s="751"/>
      <c r="U139" s="751"/>
      <c r="V139" s="751"/>
      <c r="W139" s="751"/>
    </row>
    <row r="140" spans="10:23" ht="13" customHeight="1" x14ac:dyDescent="0.2">
      <c r="J140" s="751"/>
      <c r="K140" s="751"/>
      <c r="L140" s="751"/>
      <c r="M140" s="751"/>
      <c r="N140" s="751"/>
      <c r="O140" s="751"/>
      <c r="P140" s="751"/>
      <c r="Q140" s="751"/>
      <c r="R140" s="751"/>
      <c r="S140" s="751"/>
      <c r="T140" s="751"/>
      <c r="U140" s="751"/>
      <c r="V140" s="751"/>
      <c r="W140" s="751"/>
    </row>
    <row r="141" spans="10:23" ht="13" customHeight="1" x14ac:dyDescent="0.2">
      <c r="J141" s="751"/>
      <c r="K141" s="751"/>
      <c r="L141" s="751"/>
      <c r="M141" s="751"/>
      <c r="N141" s="751"/>
      <c r="O141" s="751"/>
      <c r="P141" s="751"/>
      <c r="Q141" s="751"/>
      <c r="R141" s="751"/>
      <c r="S141" s="751"/>
      <c r="T141" s="751"/>
      <c r="U141" s="751"/>
      <c r="V141" s="751"/>
      <c r="W141" s="751"/>
    </row>
    <row r="142" spans="10:23" ht="13" customHeight="1" x14ac:dyDescent="0.2">
      <c r="J142" s="751"/>
      <c r="K142" s="751"/>
      <c r="L142" s="751"/>
      <c r="M142" s="751"/>
      <c r="N142" s="751"/>
      <c r="O142" s="751"/>
      <c r="P142" s="751"/>
      <c r="Q142" s="751"/>
      <c r="R142" s="751"/>
      <c r="S142" s="751"/>
      <c r="T142" s="751"/>
      <c r="U142" s="751"/>
      <c r="V142" s="751"/>
      <c r="W142" s="751"/>
    </row>
    <row r="143" spans="10:23" ht="13" customHeight="1" x14ac:dyDescent="0.2">
      <c r="J143" s="751"/>
      <c r="K143" s="751"/>
      <c r="L143" s="751"/>
      <c r="M143" s="751"/>
      <c r="N143" s="751"/>
      <c r="O143" s="751"/>
      <c r="P143" s="751"/>
      <c r="Q143" s="751"/>
      <c r="R143" s="751"/>
      <c r="S143" s="751"/>
      <c r="T143" s="751"/>
      <c r="U143" s="751"/>
      <c r="V143" s="751"/>
      <c r="W143" s="751"/>
    </row>
    <row r="144" spans="10:23" ht="13" customHeight="1" x14ac:dyDescent="0.2">
      <c r="J144" s="751"/>
      <c r="K144" s="751"/>
      <c r="L144" s="751"/>
      <c r="M144" s="751"/>
      <c r="N144" s="751"/>
      <c r="O144" s="751"/>
      <c r="P144" s="751"/>
      <c r="Q144" s="751"/>
      <c r="R144" s="751"/>
      <c r="S144" s="751"/>
      <c r="T144" s="751"/>
      <c r="U144" s="751"/>
      <c r="V144" s="751"/>
      <c r="W144" s="751"/>
    </row>
    <row r="145" spans="10:23" ht="13" customHeight="1" x14ac:dyDescent="0.2">
      <c r="J145" s="751"/>
      <c r="K145" s="751"/>
      <c r="L145" s="751"/>
      <c r="M145" s="751"/>
      <c r="N145" s="751"/>
      <c r="O145" s="751"/>
      <c r="P145" s="751"/>
      <c r="Q145" s="751"/>
      <c r="R145" s="751"/>
      <c r="S145" s="751"/>
      <c r="T145" s="751"/>
      <c r="U145" s="751"/>
      <c r="V145" s="751"/>
      <c r="W145" s="751"/>
    </row>
    <row r="146" spans="10:23" ht="13" customHeight="1" x14ac:dyDescent="0.2">
      <c r="J146" s="751"/>
      <c r="K146" s="751"/>
      <c r="L146" s="751"/>
      <c r="M146" s="751"/>
      <c r="N146" s="751"/>
      <c r="O146" s="751"/>
      <c r="P146" s="751"/>
      <c r="Q146" s="751"/>
      <c r="R146" s="751"/>
      <c r="S146" s="751"/>
      <c r="T146" s="751"/>
      <c r="U146" s="751"/>
      <c r="V146" s="751"/>
      <c r="W146" s="751"/>
    </row>
    <row r="147" spans="10:23" ht="13" customHeight="1" x14ac:dyDescent="0.2">
      <c r="J147" s="751"/>
      <c r="K147" s="751"/>
      <c r="L147" s="751"/>
      <c r="M147" s="751"/>
      <c r="N147" s="751"/>
      <c r="O147" s="751"/>
      <c r="P147" s="751"/>
      <c r="Q147" s="751"/>
      <c r="R147" s="751"/>
      <c r="S147" s="751"/>
      <c r="T147" s="751"/>
      <c r="U147" s="751"/>
      <c r="V147" s="751"/>
      <c r="W147" s="751"/>
    </row>
    <row r="148" spans="10:23" ht="13" customHeight="1" x14ac:dyDescent="0.2">
      <c r="J148" s="751"/>
      <c r="K148" s="751"/>
      <c r="L148" s="751"/>
      <c r="M148" s="751"/>
      <c r="N148" s="751"/>
      <c r="O148" s="751"/>
      <c r="P148" s="751"/>
      <c r="Q148" s="751"/>
      <c r="R148" s="751"/>
      <c r="S148" s="751"/>
      <c r="T148" s="751"/>
      <c r="U148" s="751"/>
      <c r="V148" s="751"/>
      <c r="W148" s="751"/>
    </row>
    <row r="149" spans="10:23" ht="13" customHeight="1" x14ac:dyDescent="0.2">
      <c r="J149" s="751"/>
      <c r="K149" s="751"/>
      <c r="L149" s="751"/>
      <c r="M149" s="751"/>
      <c r="N149" s="751"/>
      <c r="O149" s="751"/>
      <c r="P149" s="751"/>
      <c r="Q149" s="751"/>
      <c r="R149" s="751"/>
      <c r="S149" s="751"/>
      <c r="T149" s="751"/>
      <c r="U149" s="751"/>
      <c r="V149" s="751"/>
      <c r="W149" s="751"/>
    </row>
  </sheetData>
  <mergeCells count="43">
    <mergeCell ref="B2:B6"/>
    <mergeCell ref="C2:C6"/>
    <mergeCell ref="C36:Q37"/>
    <mergeCell ref="C39:Q40"/>
    <mergeCell ref="J4:Q6"/>
    <mergeCell ref="B10:I10"/>
    <mergeCell ref="J10:Q10"/>
    <mergeCell ref="J3:K3"/>
    <mergeCell ref="C33:Q33"/>
    <mergeCell ref="K2:Q2"/>
    <mergeCell ref="C12:I12"/>
    <mergeCell ref="M8:Q9"/>
    <mergeCell ref="C20:Q21"/>
    <mergeCell ref="C24:Q24"/>
    <mergeCell ref="C30:Q30"/>
    <mergeCell ref="C27:Q28"/>
    <mergeCell ref="R4:T6"/>
    <mergeCell ref="R12:T12"/>
    <mergeCell ref="R13:T13"/>
    <mergeCell ref="U17:W17"/>
    <mergeCell ref="R3:T3"/>
    <mergeCell ref="U3:W3"/>
    <mergeCell ref="U4:W7"/>
    <mergeCell ref="U10:W10"/>
    <mergeCell ref="R10:T10"/>
    <mergeCell ref="R11:T11"/>
    <mergeCell ref="U11:W11"/>
    <mergeCell ref="R14:T14"/>
    <mergeCell ref="R15:T15"/>
    <mergeCell ref="U12:W12"/>
    <mergeCell ref="U13:W13"/>
    <mergeCell ref="U14:W14"/>
    <mergeCell ref="U15:W15"/>
    <mergeCell ref="U16:W16"/>
    <mergeCell ref="S36:T36"/>
    <mergeCell ref="S39:T39"/>
    <mergeCell ref="R16:T16"/>
    <mergeCell ref="R17:T17"/>
    <mergeCell ref="S24:T24"/>
    <mergeCell ref="S30:T30"/>
    <mergeCell ref="S33:T33"/>
    <mergeCell ref="R18:T18"/>
    <mergeCell ref="U18:W18"/>
  </mergeCells>
  <phoneticPr fontId="52" type="noConversion"/>
  <pageMargins left="0.23622047244094491" right="0.23622047244094491" top="0.74803149606299213" bottom="0.74803149606299213" header="0.31496062992125984" footer="0.31496062992125984"/>
  <pageSetup orientation="landscape" r:id="rId1"/>
  <headerFooter alignWithMargins="0">
    <oddFooter>&amp;L&amp;9&amp;F&amp;C&amp;9Página &amp;P&amp;R&amp;9Versión 17.08.05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EBC1049F49C8428173FC206F9EB1EA" ma:contentTypeVersion="12" ma:contentTypeDescription="Create a new document." ma:contentTypeScope="" ma:versionID="f866c28eb7e6db7e601ac083e86a80c5">
  <xsd:schema xmlns:xsd="http://www.w3.org/2001/XMLSchema" xmlns:xs="http://www.w3.org/2001/XMLSchema" xmlns:p="http://schemas.microsoft.com/office/2006/metadata/properties" xmlns:ns2="c4910278-0b5d-4a4e-8611-46a09cc4e34e" xmlns:ns3="8f0adb95-24bf-44f2-b3e2-a35b1959dc83" targetNamespace="http://schemas.microsoft.com/office/2006/metadata/properties" ma:root="true" ma:fieldsID="c3f2ba787646e3b3748537d91635e167" ns2:_="" ns3:_="">
    <xsd:import namespace="c4910278-0b5d-4a4e-8611-46a09cc4e34e"/>
    <xsd:import namespace="8f0adb95-24bf-44f2-b3e2-a35b1959dc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10278-0b5d-4a4e-8611-46a09cc4e3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5f25f1-fc57-4b0d-adda-ad80cd8903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0adb95-24bf-44f2-b3e2-a35b1959dc8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224001d-9f07-461e-938f-98e561806624}" ma:internalName="TaxCatchAll" ma:showField="CatchAllData" ma:web="8f0adb95-24bf-44f2-b3e2-a35b1959d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910278-0b5d-4a4e-8611-46a09cc4e34e">
      <Terms xmlns="http://schemas.microsoft.com/office/infopath/2007/PartnerControls"/>
    </lcf76f155ced4ddcb4097134ff3c332f>
    <TaxCatchAll xmlns="8f0adb95-24bf-44f2-b3e2-a35b1959dc83" xsi:nil="true"/>
  </documentManagement>
</p:properties>
</file>

<file path=customXml/itemProps1.xml><?xml version="1.0" encoding="utf-8"?>
<ds:datastoreItem xmlns:ds="http://schemas.openxmlformats.org/officeDocument/2006/customXml" ds:itemID="{D7EE123D-D314-4B27-A549-2A3E593564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910278-0b5d-4a4e-8611-46a09cc4e34e"/>
    <ds:schemaRef ds:uri="8f0adb95-24bf-44f2-b3e2-a35b1959d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14C899-A911-42EB-B6C2-D7998615D4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708C01-8713-4771-82C3-C2FBFE9CD0B1}">
  <ds:schemaRefs>
    <ds:schemaRef ds:uri="c4910278-0b5d-4a4e-8611-46a09cc4e34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f0adb95-24bf-44f2-b3e2-a35b1959dc8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54</vt:i4>
      </vt:variant>
      <vt:variant>
        <vt:lpstr>Named Ranges</vt:lpstr>
      </vt:variant>
      <vt:variant>
        <vt:i4>28</vt:i4>
      </vt:variant>
    </vt:vector>
  </HeadingPairs>
  <TitlesOfParts>
    <vt:vector size="82" baseType="lpstr">
      <vt:lpstr>INDICE</vt:lpstr>
      <vt:lpstr>INFORME DE CONSENTIMIENTO&gt;&gt;</vt:lpstr>
      <vt:lpstr>INFORME CONSENTIMIENTO</vt:lpstr>
      <vt:lpstr>CUBIERTA&gt;&gt;</vt:lpstr>
      <vt:lpstr>0 CARATULA</vt:lpstr>
      <vt:lpstr>DEMOGRAFICO&gt;&gt;</vt:lpstr>
      <vt:lpstr>1A. VIVIENDA</vt:lpstr>
      <vt:lpstr>1B. PATRIMONIO</vt:lpstr>
      <vt:lpstr>1C. OTROS INGRESOS DEL HOGAR</vt:lpstr>
      <vt:lpstr>2A. IDENTIFICACION PERSONAS</vt:lpstr>
      <vt:lpstr>2B. CARACTERISTICAS</vt:lpstr>
      <vt:lpstr>3. EDUCACIÓN</vt:lpstr>
      <vt:lpstr>4. EMPLEO E INGRESOS</vt:lpstr>
      <vt:lpstr>SALUD &gt;&gt;</vt:lpstr>
      <vt:lpstr>4. SALUD MIEMBROS DEL HOGAR</vt:lpstr>
      <vt:lpstr>EMBARAZOS Y PARTOS&gt;&gt;</vt:lpstr>
      <vt:lpstr>5.HISTORIA EMBARAZOS</vt:lpstr>
      <vt:lpstr>4.FECUNDIDAD-SALUD REPRODUCTIVA</vt:lpstr>
      <vt:lpstr>Sección 6 A</vt:lpstr>
      <vt:lpstr>Sección 6 B</vt:lpstr>
      <vt:lpstr>NUTRICION&gt;&gt;</vt:lpstr>
      <vt:lpstr>6. LACTANCIA MATERNA</vt:lpstr>
      <vt:lpstr>6.  ALIMENTACIÓN DEL NIÑO</vt:lpstr>
      <vt:lpstr>6B. REGISTRO DE COMIDAS</vt:lpstr>
      <vt:lpstr>7A. ALIMENTACION</vt:lpstr>
      <vt:lpstr>7B. REGISTRO DE COMIDA</vt:lpstr>
      <vt:lpstr>7C.SUPLEMENTOS NUTRICIONALES</vt:lpstr>
      <vt:lpstr> 8. SERVICIOS DE SALUD INFANTIL</vt:lpstr>
      <vt:lpstr> 9. INMUNIZACIÓN Y SUPLEMENTOS</vt:lpstr>
      <vt:lpstr>Sección 8</vt:lpstr>
      <vt:lpstr>Sección 9</vt:lpstr>
      <vt:lpstr>Sección 10</vt:lpstr>
      <vt:lpstr>Sección 11</vt:lpstr>
      <vt:lpstr>Sección 12</vt:lpstr>
      <vt:lpstr>VIVIENDA, AGUA Y SANEAMIENTO&gt;&gt;</vt:lpstr>
      <vt:lpstr>Sección 13 B</vt:lpstr>
      <vt:lpstr>Sección 13 C</vt:lpstr>
      <vt:lpstr>RECONTACTO&gt;&gt;</vt:lpstr>
      <vt:lpstr>ISOTOPOS</vt:lpstr>
      <vt:lpstr>9. MANEJO DE DIARREA</vt:lpstr>
      <vt:lpstr>10.CONOCIMIENTO</vt:lpstr>
      <vt:lpstr>11.DECISIONES</vt:lpstr>
      <vt:lpstr>12.GRIT</vt:lpstr>
      <vt:lpstr>13.ROSENBERG</vt:lpstr>
      <vt:lpstr>12. AUTOCUIDADO</vt:lpstr>
      <vt:lpstr>14.RECONTACTO</vt:lpstr>
      <vt:lpstr>14 MacArthur</vt:lpstr>
      <vt:lpstr>15.OBSERVACIONES</vt:lpstr>
      <vt:lpstr>16.ANTROPOMETRIA</vt:lpstr>
      <vt:lpstr>17.PMF</vt:lpstr>
      <vt:lpstr>18.Shocks</vt:lpstr>
      <vt:lpstr>ASQ</vt:lpstr>
      <vt:lpstr>TRABAJADOR COMUNITARIO&gt;&gt;</vt:lpstr>
      <vt:lpstr>15. TRABAJADOR COMUNITARIO</vt:lpstr>
      <vt:lpstr>'4.FECUNDIDAD-SALUD REPRODUCTIVA'!OLE_LINK1</vt:lpstr>
      <vt:lpstr>' 8. SERVICIOS DE SALUD INFANTIL'!Print_Area</vt:lpstr>
      <vt:lpstr>' 9. INMUNIZACIÓN Y SUPLEMENTOS'!Print_Area</vt:lpstr>
      <vt:lpstr>'10.CONOCIMIENTO'!Print_Area</vt:lpstr>
      <vt:lpstr>'11.DECISIONES'!Print_Area</vt:lpstr>
      <vt:lpstr>'14.RECONTACTO'!Print_Area</vt:lpstr>
      <vt:lpstr>'15.OBSERVACIONES'!Print_Area</vt:lpstr>
      <vt:lpstr>'16.ANTROPOMETRIA'!Print_Area</vt:lpstr>
      <vt:lpstr>'17.PMF'!Print_Area</vt:lpstr>
      <vt:lpstr>'18.Shocks'!Print_Area</vt:lpstr>
      <vt:lpstr>'1A. VIVIENDA'!Print_Area</vt:lpstr>
      <vt:lpstr>'1B. PATRIMONIO'!Print_Area</vt:lpstr>
      <vt:lpstr>'1C. OTROS INGRESOS DEL HOGAR'!Print_Area</vt:lpstr>
      <vt:lpstr>'2A. IDENTIFICACION PERSONAS'!Print_Area</vt:lpstr>
      <vt:lpstr>'2B. CARACTERISTICAS'!Print_Area</vt:lpstr>
      <vt:lpstr>'3. EDUCACIÓN'!Print_Area</vt:lpstr>
      <vt:lpstr>'4. EMPLEO E INGRESOS'!Print_Area</vt:lpstr>
      <vt:lpstr>'4.FECUNDIDAD-SALUD REPRODUCTIVA'!Print_Area</vt:lpstr>
      <vt:lpstr>'5.HISTORIA EMBARAZOS'!Print_Area</vt:lpstr>
      <vt:lpstr>'6. LACTANCIA MATERNA'!Print_Area</vt:lpstr>
      <vt:lpstr>'Sección 10'!Print_Area</vt:lpstr>
      <vt:lpstr>'Sección 11'!Print_Area</vt:lpstr>
      <vt:lpstr>'Sección 12'!Print_Area</vt:lpstr>
      <vt:lpstr>'Sección 13 B'!Print_Area</vt:lpstr>
      <vt:lpstr>'Sección 13 C'!Print_Area</vt:lpstr>
      <vt:lpstr>'Sección 6 A'!Print_Area</vt:lpstr>
      <vt:lpstr>'Sección 6 B'!Print_Area</vt:lpstr>
      <vt:lpstr>'Sección 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Navarrete</dc:creator>
  <cp:keywords/>
  <dc:description/>
  <cp:lastModifiedBy>Jackie Lamas</cp:lastModifiedBy>
  <cp:revision/>
  <dcterms:created xsi:type="dcterms:W3CDTF">2013-11-21T11:27:21Z</dcterms:created>
  <dcterms:modified xsi:type="dcterms:W3CDTF">2022-08-19T15:53:43Z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0x0101002DEBC1049F49C8428173FC206F9EB1EA</vt:lpwstr>
  </property>
  <property fmtid="{D5CDD505-2E9C-101B-9397-08002B2CF9AE}" pid="3" name="MediaServiceImageTags">
    <vt:lpwstr/>
  </property>
</Properties>
</file>