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11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marionavarrete/Dropbox/Proyectos activos/SPOON/Guatemala/"/>
    </mc:Choice>
  </mc:AlternateContent>
  <xr:revisionPtr revIDLastSave="0" documentId="11_5FC3459BCA67EE00A0E5BE354602707960B23C82" xr6:coauthVersionLast="47" xr6:coauthVersionMax="47" xr10:uidLastSave="{00000000-0000-0000-0000-000000000000}"/>
  <bookViews>
    <workbookView xWindow="0" yWindow="0" windowWidth="28800" windowHeight="18000" firstSheet="40" activeTab="40" xr2:uid="{00000000-000D-0000-FFFF-FFFF00000000}"/>
  </bookViews>
  <sheets>
    <sheet name="INDICE" sheetId="1" state="hidden" r:id="rId1"/>
    <sheet name="INFORME DE CONSENTIMIENTO&gt;&gt;" sheetId="2" state="hidden" r:id="rId2"/>
    <sheet name="INFORME CONSENTIMIENTO" sheetId="3" state="hidden" r:id="rId3"/>
    <sheet name="CUBIERTA&gt;&gt;" sheetId="4" state="hidden" r:id="rId4"/>
    <sheet name="0 CARATULA" sheetId="5" r:id="rId5"/>
    <sheet name="DEMOGRAFICO&gt;&gt;" sheetId="6" state="hidden" r:id="rId6"/>
    <sheet name="1A. VIVIENDA" sheetId="7" r:id="rId7"/>
    <sheet name="1B. PATRIMONIO" sheetId="8" r:id="rId8"/>
    <sheet name="1C. OTROS INGRESOS DEL HOGAR" sheetId="9" r:id="rId9"/>
    <sheet name="2A. IDENTIFICACION PERSONAS" sheetId="10" r:id="rId10"/>
    <sheet name="2B. CARACTERISTICAS" sheetId="11" r:id="rId11"/>
    <sheet name="3. EDUCACIÓN" sheetId="12" r:id="rId12"/>
    <sheet name="4. EMPLEO E INGRESOS" sheetId="13" r:id="rId13"/>
    <sheet name="SALUD &gt;&gt;" sheetId="14" state="hidden" r:id="rId14"/>
    <sheet name="4. SALUD MIEMBROS DEL HOGAR" sheetId="15" state="hidden" r:id="rId15"/>
    <sheet name="EMBARAZOS Y PARTOS&gt;&gt;" sheetId="16" state="hidden" r:id="rId16"/>
    <sheet name="4.FECUNDIDAD-SALUD REPRODUCTIVA" sheetId="18" state="hidden" r:id="rId17"/>
    <sheet name="Sección 6 A" sheetId="19" state="hidden" r:id="rId18"/>
    <sheet name="Sección 6 B" sheetId="20" state="hidden" r:id="rId19"/>
    <sheet name="NUTRICION&gt;&gt;" sheetId="21" state="hidden" r:id="rId20"/>
    <sheet name="6. LACTANCIA MATERNA" sheetId="22" r:id="rId21"/>
    <sheet name="6.  ALIMENTACIÓN DEL NIÑO" sheetId="23" state="hidden" r:id="rId22"/>
    <sheet name="6B. REGISTRO DE COMIDAS" sheetId="24" state="hidden" r:id="rId23"/>
    <sheet name="7A. ALIMENTACION" sheetId="25" r:id="rId24"/>
    <sheet name="SECCIÓN IV-B1" sheetId="58" r:id="rId25"/>
    <sheet name="7B. REGISTRO DE COMIDA" sheetId="26" r:id="rId26"/>
    <sheet name="7C.SUPLEMENTOS NUTRICIONALES" sheetId="27" r:id="rId27"/>
    <sheet name=" 8. SERVICIOS DE SALUD INFANTIL" sheetId="28" r:id="rId28"/>
    <sheet name=" 9. INMUNIZACIÓN Y SUPLEMENTOS" sheetId="29" state="hidden" r:id="rId29"/>
    <sheet name="Sección 8" sheetId="30" state="hidden" r:id="rId30"/>
    <sheet name="9. MANEJO DE DIARREA" sheetId="31" r:id="rId31"/>
    <sheet name="Sección 9" sheetId="32" state="hidden" r:id="rId32"/>
    <sheet name="Sección 10" sheetId="33" state="hidden" r:id="rId33"/>
    <sheet name="Sección 11" sheetId="34" state="hidden" r:id="rId34"/>
    <sheet name="Sección 12" sheetId="35" state="hidden" r:id="rId35"/>
    <sheet name="VIVIENDA, AGUA Y SANEAMIENTO&gt;&gt;" sheetId="36" state="hidden" r:id="rId36"/>
    <sheet name="Sección 13 B" sheetId="37" state="hidden" r:id="rId37"/>
    <sheet name="Sección 13 C" sheetId="38" state="hidden" r:id="rId38"/>
    <sheet name="RECONTACTO&gt;&gt;" sheetId="39" state="hidden" r:id="rId39"/>
    <sheet name="ISOTOPOS" sheetId="40" state="hidden" r:id="rId40"/>
    <sheet name="10.1 - Lactancia Materna" sheetId="53" r:id="rId41"/>
    <sheet name="10.2 - Vitalito" sheetId="54" r:id="rId42"/>
    <sheet name="10.3 - AC 6-8 meses" sheetId="55" r:id="rId43"/>
    <sheet name="10.4 - AC 9-11 meses" sheetId="56" r:id="rId44"/>
    <sheet name="10.5 - AC 12-24 meses" sheetId="57" r:id="rId45"/>
    <sheet name="11.DECISIONES" sheetId="42" r:id="rId46"/>
    <sheet name="12.GRIT" sheetId="43" r:id="rId47"/>
    <sheet name="13.ROSENBERG" sheetId="44" r:id="rId48"/>
    <sheet name="12. AUTOCUIDADO" sheetId="45" state="hidden" r:id="rId49"/>
    <sheet name="14.RECONTACTO" sheetId="46" r:id="rId50"/>
    <sheet name="15.OBSERVACIONES" sheetId="47" r:id="rId51"/>
    <sheet name="16.ANTROPOMETRIA" sheetId="48" r:id="rId52"/>
    <sheet name="17.PMF" sheetId="49" r:id="rId53"/>
    <sheet name="ASQ" sheetId="50" state="hidden" r:id="rId54"/>
    <sheet name="TRABAJADOR COMUNITARIO&gt;&gt;" sheetId="51" state="hidden" r:id="rId55"/>
    <sheet name="15. TRABAJADOR COMUNITARIO" sheetId="52" state="hidden" r:id="rId56"/>
  </sheets>
  <definedNames>
    <definedName name="_xfd1048576">#REF!</definedName>
    <definedName name="A">#REF!</definedName>
    <definedName name="A1\" localSheetId="28">#REF!</definedName>
    <definedName name="A1\" localSheetId="55">#REF!</definedName>
    <definedName name="A1\" localSheetId="6">#REF!</definedName>
    <definedName name="A1\" localSheetId="9">#REF!</definedName>
    <definedName name="A1\" localSheetId="10">#REF!</definedName>
    <definedName name="A1\" localSheetId="11">#REF!</definedName>
    <definedName name="A1\" localSheetId="12">#REF!</definedName>
    <definedName name="A1\" localSheetId="14">#REF!</definedName>
    <definedName name="A1\" localSheetId="16">#REF!</definedName>
    <definedName name="A1\" localSheetId="5">#REF!</definedName>
    <definedName name="A1\" localSheetId="15">#REF!</definedName>
    <definedName name="A1\" localSheetId="19">#REF!</definedName>
    <definedName name="A1\" localSheetId="38">#REF!</definedName>
    <definedName name="A1\" localSheetId="13">#REF!</definedName>
    <definedName name="A1\" localSheetId="32">#REF!</definedName>
    <definedName name="A1\" localSheetId="33">#REF!</definedName>
    <definedName name="A1\" localSheetId="34">#REF!</definedName>
    <definedName name="A1\" localSheetId="36">#REF!</definedName>
    <definedName name="A1\" localSheetId="37">#REF!</definedName>
    <definedName name="A1\" localSheetId="17">#REF!</definedName>
    <definedName name="A1\" localSheetId="18">#REF!</definedName>
    <definedName name="A1\" localSheetId="29">#REF!</definedName>
    <definedName name="A1\" localSheetId="31">#REF!</definedName>
    <definedName name="A1\" localSheetId="54">#REF!</definedName>
    <definedName name="A1\" localSheetId="35">#REF!</definedName>
    <definedName name="A1\">#REF!</definedName>
    <definedName name="AA">#REF!</definedName>
    <definedName name="aaa">#REF!</definedName>
    <definedName name="HistorialEmbarazos">#REF!</definedName>
    <definedName name="OLE_LINK1" localSheetId="16">'4.FECUNDIDAD-SALUD REPRODUCTIVA'!$BF$6</definedName>
    <definedName name="_xlnm.Print_Area" localSheetId="27">' 8. SERVICIOS DE SALUD INFANTIL'!$A$1:$V$40</definedName>
    <definedName name="_xlnm.Print_Area" localSheetId="28">' 9. INMUNIZACIÓN Y SUPLEMENTOS'!$A$1:$AF$36</definedName>
    <definedName name="_xlnm.Print_Area" localSheetId="42">'10.3 - AC 6-8 meses'!$A$1:$K$65</definedName>
    <definedName name="_xlnm.Print_Area" localSheetId="43">'10.4 - AC 9-11 meses'!$A$1:$L$56</definedName>
    <definedName name="_xlnm.Print_Area" localSheetId="44">'10.5 - AC 12-24 meses'!$A$1:$L$49</definedName>
    <definedName name="_xlnm.Print_Area" localSheetId="45">'11.DECISIONES'!$A$1:$L$26</definedName>
    <definedName name="_xlnm.Print_Area" localSheetId="46">'12.GRIT'!$A$1:$I$25</definedName>
    <definedName name="_xlnm.Print_Area" localSheetId="49">'14.RECONTACTO'!$A$1:$AS$38</definedName>
    <definedName name="_xlnm.Print_Area" localSheetId="50">'15.OBSERVACIONES'!$A$1:$AG$56</definedName>
    <definedName name="_xlnm.Print_Area" localSheetId="51">'16.ANTROPOMETRIA'!$B$1:$Z$38</definedName>
    <definedName name="_xlnm.Print_Area" localSheetId="52">'17.PMF'!$A$1:$H$306</definedName>
    <definedName name="_xlnm.Print_Area" localSheetId="6">'1A. VIVIENDA'!$B$1:$AK$45</definedName>
    <definedName name="_xlnm.Print_Area" localSheetId="7">'1B. PATRIMONIO'!$A$1:$W$31</definedName>
    <definedName name="_xlnm.Print_Area" localSheetId="8">'1C. OTROS INGRESOS DEL HOGAR'!$A$1:$X$38</definedName>
    <definedName name="_xlnm.Print_Area" localSheetId="9">'2A. IDENTIFICACION PERSONAS'!$B$1:$H$39</definedName>
    <definedName name="_xlnm.Print_Area" localSheetId="10">'2B. CARACTERISTICAS'!$A$1:$AV$39</definedName>
    <definedName name="_xlnm.Print_Area" localSheetId="11">'3. EDUCACIÓN'!$A$1:$AD$38</definedName>
    <definedName name="_xlnm.Print_Area" localSheetId="12">'4. EMPLEO E INGRESOS'!$A$1:$X$39</definedName>
    <definedName name="_xlnm.Print_Area" localSheetId="16">'4.FECUNDIDAD-SALUD REPRODUCTIVA'!$A$1:$IR$39</definedName>
    <definedName name="_xlnm.Print_Area" localSheetId="20">'6. LACTANCIA MATERNA'!$A$1:$X$32</definedName>
    <definedName name="_xlnm.Print_Area" localSheetId="32">'Sección 10'!$A$1:$R$57</definedName>
    <definedName name="_xlnm.Print_Area" localSheetId="33">'Sección 11'!$A$1:$AM$57</definedName>
    <definedName name="_xlnm.Print_Area" localSheetId="34">'Sección 12'!$A$1:$AW$57</definedName>
    <definedName name="_xlnm.Print_Area" localSheetId="36">'Sección 13 B'!$A$1:$I$38</definedName>
    <definedName name="_xlnm.Print_Area" localSheetId="37">'Sección 13 C'!$A$1:$I$46</definedName>
    <definedName name="_xlnm.Print_Area" localSheetId="17">'Sección 6 A'!$A$1:$BD$54</definedName>
    <definedName name="_xlnm.Print_Area" localSheetId="18">'Sección 6 B'!$A$1:$BK$39</definedName>
    <definedName name="_xlnm.Print_Area" localSheetId="31">'Sección 9'!$A$1:$AI$58</definedName>
    <definedName name="_xlnm.Print_Area" localSheetId="24">'SECCIÓN IV-B1'!$A$1:$AK$35</definedName>
    <definedName name="Z_000667BC_C093_D04F_AC32_C2A57AD6DC40_.wvu.PrintArea" localSheetId="27" hidden="1">' 8. SERVICIOS DE SALUD INFANTIL'!$A$1:$V$40</definedName>
    <definedName name="Z_000667BC_C093_D04F_AC32_C2A57AD6DC40_.wvu.PrintArea" localSheetId="28" hidden="1">' 9. INMUNIZACIÓN Y SUPLEMENTOS'!$A$1:$AF$36</definedName>
    <definedName name="Z_000667BC_C093_D04F_AC32_C2A57AD6DC40_.wvu.PrintArea" localSheetId="45" hidden="1">'11.DECISIONES'!$A$1:$L$26</definedName>
    <definedName name="Z_000667BC_C093_D04F_AC32_C2A57AD6DC40_.wvu.PrintArea" localSheetId="46" hidden="1">'12.GRIT'!$A$1:$K$25</definedName>
    <definedName name="Z_000667BC_C093_D04F_AC32_C2A57AD6DC40_.wvu.PrintArea" localSheetId="49" hidden="1">'14.RECONTACTO'!$A$1:$AS$38</definedName>
    <definedName name="Z_000667BC_C093_D04F_AC32_C2A57AD6DC40_.wvu.PrintArea" localSheetId="50" hidden="1">'15.OBSERVACIONES'!$A$1:$AG$56</definedName>
    <definedName name="Z_000667BC_C093_D04F_AC32_C2A57AD6DC40_.wvu.PrintArea" localSheetId="51" hidden="1">'16.ANTROPOMETRIA'!$B$1:$Z$38</definedName>
    <definedName name="Z_000667BC_C093_D04F_AC32_C2A57AD6DC40_.wvu.PrintArea" localSheetId="52" hidden="1">'17.PMF'!$A$1:$H$306</definedName>
    <definedName name="Z_000667BC_C093_D04F_AC32_C2A57AD6DC40_.wvu.PrintArea" localSheetId="6" hidden="1">'1A. VIVIENDA'!$B$1:$AH$39</definedName>
    <definedName name="Z_000667BC_C093_D04F_AC32_C2A57AD6DC40_.wvu.PrintArea" localSheetId="7" hidden="1">'1B. PATRIMONIO'!$A$1:$W$31</definedName>
    <definedName name="Z_000667BC_C093_D04F_AC32_C2A57AD6DC40_.wvu.PrintArea" localSheetId="8" hidden="1">'1C. OTROS INGRESOS DEL HOGAR'!$A$1:$X$38</definedName>
    <definedName name="Z_000667BC_C093_D04F_AC32_C2A57AD6DC40_.wvu.PrintArea" localSheetId="9" hidden="1">'2A. IDENTIFICACION PERSONAS'!$B$1:$H$39</definedName>
    <definedName name="Z_000667BC_C093_D04F_AC32_C2A57AD6DC40_.wvu.PrintArea" localSheetId="10" hidden="1">'2B. CARACTERISTICAS'!$A$1:$AV$39</definedName>
    <definedName name="Z_000667BC_C093_D04F_AC32_C2A57AD6DC40_.wvu.PrintArea" localSheetId="11" hidden="1">'3. EDUCACIÓN'!$B$1:$AE$39</definedName>
    <definedName name="Z_000667BC_C093_D04F_AC32_C2A57AD6DC40_.wvu.PrintArea" localSheetId="12" hidden="1">'4. EMPLEO E INGRESOS'!$A$1:$X$39</definedName>
    <definedName name="Z_000667BC_C093_D04F_AC32_C2A57AD6DC40_.wvu.PrintArea" localSheetId="16" hidden="1">'4.FECUNDIDAD-SALUD REPRODUCTIVA'!$A$1:$IR$39</definedName>
    <definedName name="Z_000667BC_C093_D04F_AC32_C2A57AD6DC40_.wvu.PrintArea" localSheetId="20" hidden="1">'6. LACTANCIA MATERNA'!$A$1:$X$32</definedName>
    <definedName name="Z_000667BC_C093_D04F_AC32_C2A57AD6DC40_.wvu.PrintArea" localSheetId="32" hidden="1">'Sección 10'!$A$1:$R$57</definedName>
    <definedName name="Z_000667BC_C093_D04F_AC32_C2A57AD6DC40_.wvu.PrintArea" localSheetId="33" hidden="1">'Sección 11'!$A$1:$AM$57</definedName>
    <definedName name="Z_000667BC_C093_D04F_AC32_C2A57AD6DC40_.wvu.PrintArea" localSheetId="34" hidden="1">'Sección 12'!$A$1:$AW$57</definedName>
    <definedName name="Z_000667BC_C093_D04F_AC32_C2A57AD6DC40_.wvu.PrintArea" localSheetId="36" hidden="1">'Sección 13 B'!$A$1:$I$38</definedName>
    <definedName name="Z_000667BC_C093_D04F_AC32_C2A57AD6DC40_.wvu.PrintArea" localSheetId="37" hidden="1">'Sección 13 C'!$A$1:$I$46</definedName>
    <definedName name="Z_000667BC_C093_D04F_AC32_C2A57AD6DC40_.wvu.PrintArea" localSheetId="17" hidden="1">'Sección 6 A'!$A$1:$BD$54</definedName>
    <definedName name="Z_000667BC_C093_D04F_AC32_C2A57AD6DC40_.wvu.PrintArea" localSheetId="18" hidden="1">'Sección 6 B'!$A$1:$BK$39</definedName>
    <definedName name="Z_000667BC_C093_D04F_AC32_C2A57AD6DC40_.wvu.PrintArea" localSheetId="31" hidden="1">'Sección 9'!$A$1:$AI$58</definedName>
    <definedName name="Z_49900754_E557_CE48_A1AC_7A29C54F6B80_.wvu.PrintArea" localSheetId="27" hidden="1">' 8. SERVICIOS DE SALUD INFANTIL'!$A$1:$V$40</definedName>
    <definedName name="Z_49900754_E557_CE48_A1AC_7A29C54F6B80_.wvu.PrintArea" localSheetId="28" hidden="1">' 9. INMUNIZACIÓN Y SUPLEMENTOS'!$A$1:$AF$36</definedName>
    <definedName name="Z_49900754_E557_CE48_A1AC_7A29C54F6B80_.wvu.PrintArea" localSheetId="45" hidden="1">'11.DECISIONES'!$A$1:$L$26</definedName>
    <definedName name="Z_49900754_E557_CE48_A1AC_7A29C54F6B80_.wvu.PrintArea" localSheetId="46" hidden="1">'12.GRIT'!$A$1:$K$25</definedName>
    <definedName name="Z_49900754_E557_CE48_A1AC_7A29C54F6B80_.wvu.PrintArea" localSheetId="49" hidden="1">'14.RECONTACTO'!$A$1:$AS$38</definedName>
    <definedName name="Z_49900754_E557_CE48_A1AC_7A29C54F6B80_.wvu.PrintArea" localSheetId="50" hidden="1">'15.OBSERVACIONES'!$A$1:$AG$56</definedName>
    <definedName name="Z_49900754_E557_CE48_A1AC_7A29C54F6B80_.wvu.PrintArea" localSheetId="51" hidden="1">'16.ANTROPOMETRIA'!$B$1:$Z$38</definedName>
    <definedName name="Z_49900754_E557_CE48_A1AC_7A29C54F6B80_.wvu.PrintArea" localSheetId="52" hidden="1">'17.PMF'!$A$1:$H$306</definedName>
    <definedName name="Z_49900754_E557_CE48_A1AC_7A29C54F6B80_.wvu.PrintArea" localSheetId="6" hidden="1">'1A. VIVIENDA'!$B$1:$AH$39</definedName>
    <definedName name="Z_49900754_E557_CE48_A1AC_7A29C54F6B80_.wvu.PrintArea" localSheetId="7" hidden="1">'1B. PATRIMONIO'!$A$1:$W$31</definedName>
    <definedName name="Z_49900754_E557_CE48_A1AC_7A29C54F6B80_.wvu.PrintArea" localSheetId="8" hidden="1">'1C. OTROS INGRESOS DEL HOGAR'!$A$1:$X$38</definedName>
    <definedName name="Z_49900754_E557_CE48_A1AC_7A29C54F6B80_.wvu.PrintArea" localSheetId="9" hidden="1">'2A. IDENTIFICACION PERSONAS'!$B$1:$H$39</definedName>
    <definedName name="Z_49900754_E557_CE48_A1AC_7A29C54F6B80_.wvu.PrintArea" localSheetId="10" hidden="1">'2B. CARACTERISTICAS'!$A$1:$AV$39</definedName>
    <definedName name="Z_49900754_E557_CE48_A1AC_7A29C54F6B80_.wvu.PrintArea" localSheetId="11" hidden="1">'3. EDUCACIÓN'!$B$1:$AE$39</definedName>
    <definedName name="Z_49900754_E557_CE48_A1AC_7A29C54F6B80_.wvu.PrintArea" localSheetId="12" hidden="1">'4. EMPLEO E INGRESOS'!$A$1:$X$39</definedName>
    <definedName name="Z_49900754_E557_CE48_A1AC_7A29C54F6B80_.wvu.PrintArea" localSheetId="16" hidden="1">'4.FECUNDIDAD-SALUD REPRODUCTIVA'!$A$1:$IR$39</definedName>
    <definedName name="Z_49900754_E557_CE48_A1AC_7A29C54F6B80_.wvu.PrintArea" localSheetId="20" hidden="1">'6. LACTANCIA MATERNA'!$A$1:$X$32</definedName>
    <definedName name="Z_49900754_E557_CE48_A1AC_7A29C54F6B80_.wvu.PrintArea" localSheetId="32" hidden="1">'Sección 10'!$A$1:$R$57</definedName>
    <definedName name="Z_49900754_E557_CE48_A1AC_7A29C54F6B80_.wvu.PrintArea" localSheetId="33" hidden="1">'Sección 11'!$A$1:$AM$57</definedName>
    <definedName name="Z_49900754_E557_CE48_A1AC_7A29C54F6B80_.wvu.PrintArea" localSheetId="34" hidden="1">'Sección 12'!$A$1:$AW$57</definedName>
    <definedName name="Z_49900754_E557_CE48_A1AC_7A29C54F6B80_.wvu.PrintArea" localSheetId="36" hidden="1">'Sección 13 B'!$A$1:$I$38</definedName>
    <definedName name="Z_49900754_E557_CE48_A1AC_7A29C54F6B80_.wvu.PrintArea" localSheetId="37" hidden="1">'Sección 13 C'!$A$1:$I$46</definedName>
    <definedName name="Z_49900754_E557_CE48_A1AC_7A29C54F6B80_.wvu.PrintArea" localSheetId="17" hidden="1">'Sección 6 A'!$A$1:$BD$54</definedName>
    <definedName name="Z_49900754_E557_CE48_A1AC_7A29C54F6B80_.wvu.PrintArea" localSheetId="18" hidden="1">'Sección 6 B'!$A$1:$BK$39</definedName>
    <definedName name="Z_49900754_E557_CE48_A1AC_7A29C54F6B80_.wvu.PrintArea" localSheetId="31" hidden="1">'Sección 9'!$A$1:$AI$58</definedName>
    <definedName name="Z_7A111591_EC51_4691_AC01_E587AFA51198_.wvu.Cols" localSheetId="55" hidden="1">'15. TRABAJADOR COMUNITARIO'!#REF!,'15. TRABAJADOR COMUNITARIO'!#REF!,'15. TRABAJADOR COMUNITARIO'!#REF!</definedName>
    <definedName name="Z_7A111591_EC51_4691_AC01_E587AFA51198_.wvu.PrintArea" localSheetId="55" hidden="1">'15. TRABAJADOR COMUNITARIO'!#REF!</definedName>
    <definedName name="Z_7A111591_EC51_4691_AC01_E587AFA51198_.wvu.Rows" localSheetId="55" hidden="1">'15. TRABAJADOR COMUNITARIO'!#REF!,'15. TRABAJADOR COMUNITARIO'!#REF!</definedName>
    <definedName name="Z_E37B0713_6D2A_4785_8CC9_E5158A604461_.wvu.Cols" localSheetId="55" hidden="1">'15. TRABAJADOR COMUNITARIO'!#REF!,'15. TRABAJADOR COMUNITARIO'!#REF!,'15. TRABAJADOR COMUNITARIO'!#REF!</definedName>
    <definedName name="Z_E37B0713_6D2A_4785_8CC9_E5158A604461_.wvu.PrintArea" localSheetId="55" hidden="1">'15. TRABAJADOR COMUNITARIO'!#REF!</definedName>
    <definedName name="Z_E37B0713_6D2A_4785_8CC9_E5158A604461_.wvu.Rows" localSheetId="55" hidden="1">'15. TRABAJADOR COMUNITARIO'!#REF!,'15. TRABAJADOR COMUNITARIO'!#REF!</definedName>
  </definedNames>
  <calcPr calcId="171027"/>
  <customWorkbookViews>
    <customWorkbookView name="Usuario de Microsoft Office - Vista personalizada" guid="{000667BC-C093-D04F-AC32-C2A57AD6DC40}" mergeInterval="0" personalView="1" maximized="1" windowWidth="1440" windowHeight="704" activeSheetId="31"/>
    <customWorkbookView name="Mario Navarrete - Vista personalizada" guid="{49900754-E557-CE48-A1AC-7A29C54F6B80}" mergeInterval="0" personalView="1" xWindow="14" yWindow="54" windowWidth="1440" windowHeight="527" activeSheetId="41"/>
  </customWorkbookView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9" i="28" l="1"/>
  <c r="V27" i="9" l="1"/>
  <c r="X25" i="12"/>
  <c r="X26" i="12" s="1"/>
  <c r="X28" i="12" s="1"/>
  <c r="X29" i="12" s="1"/>
  <c r="X30" i="12" s="1"/>
  <c r="X32" i="12" s="1"/>
  <c r="X33" i="12" s="1"/>
  <c r="X34" i="12" s="1"/>
  <c r="X36" i="12" s="1"/>
  <c r="X37" i="12" s="1"/>
  <c r="X38" i="12" s="1"/>
  <c r="AO25" i="11"/>
  <c r="AO26" i="11" s="1"/>
  <c r="AO28" i="11" s="1"/>
  <c r="AO29" i="11" s="1"/>
  <c r="AO30" i="11" s="1"/>
  <c r="AO32" i="11" s="1"/>
  <c r="AO33" i="11" s="1"/>
  <c r="AO34" i="11" s="1"/>
  <c r="AO36" i="11" s="1"/>
  <c r="AO37" i="11" s="1"/>
  <c r="AO38" i="11" s="1"/>
  <c r="B11" i="54"/>
  <c r="B18" i="54" s="1"/>
  <c r="B24" i="54" s="1"/>
  <c r="B33" i="54" s="1"/>
  <c r="B6" i="55"/>
  <c r="B10" i="55" s="1"/>
  <c r="B13" i="55" s="1"/>
  <c r="B17" i="55" s="1"/>
  <c r="B24" i="55" s="1"/>
  <c r="B29" i="55" s="1"/>
  <c r="B33" i="55" s="1"/>
  <c r="D16" i="57"/>
  <c r="D17" i="57"/>
  <c r="D18" i="57" s="1"/>
  <c r="D14" i="56"/>
  <c r="D7" i="56"/>
  <c r="D8" i="56"/>
  <c r="D9" i="56" s="1"/>
  <c r="D62" i="55"/>
  <c r="D63" i="55"/>
  <c r="D64" i="55" s="1"/>
  <c r="D60" i="55"/>
  <c r="D55" i="55"/>
  <c r="D56" i="55" s="1"/>
  <c r="D25" i="55"/>
  <c r="D26" i="55" s="1"/>
  <c r="D18" i="55"/>
  <c r="D19" i="55" s="1"/>
  <c r="D20" i="55" s="1"/>
  <c r="B6" i="53"/>
  <c r="B14" i="53" s="1"/>
  <c r="B27" i="53" s="1"/>
  <c r="B34" i="53" s="1"/>
  <c r="B39" i="53" s="1"/>
  <c r="B42" i="53" s="1"/>
  <c r="B46" i="53" s="1"/>
  <c r="D28" i="53"/>
  <c r="D29" i="53" s="1"/>
  <c r="J15" i="53"/>
  <c r="J16" i="53"/>
  <c r="J17" i="53"/>
  <c r="J18" i="53" s="1"/>
  <c r="J19" i="53" s="1"/>
  <c r="J20" i="53" s="1"/>
  <c r="J21" i="53"/>
  <c r="J22" i="53" s="1"/>
  <c r="J23" i="53" s="1"/>
  <c r="D15" i="53"/>
  <c r="D16" i="53"/>
  <c r="D17" i="53" s="1"/>
  <c r="D18" i="53" s="1"/>
  <c r="D19" i="53" s="1"/>
  <c r="D20" i="53" s="1"/>
  <c r="D21" i="53" s="1"/>
  <c r="D22" i="53" s="1"/>
  <c r="D23" i="53" s="1"/>
  <c r="C4" i="28"/>
  <c r="F11" i="25" s="1"/>
  <c r="B14" i="49"/>
  <c r="B17" i="49"/>
  <c r="B20" i="49" s="1"/>
  <c r="B26" i="49" s="1"/>
  <c r="B29" i="49" s="1"/>
  <c r="C3" i="48"/>
  <c r="D3" i="48" s="1"/>
  <c r="H3" i="48" s="1"/>
  <c r="L3" i="48" s="1"/>
  <c r="M3" i="48"/>
  <c r="N3" i="48" s="1"/>
  <c r="O3" i="48" s="1"/>
  <c r="Q3" i="48" s="1"/>
  <c r="K16" i="48" s="1"/>
  <c r="B10" i="42"/>
  <c r="B11" i="42" s="1"/>
  <c r="B12" i="42" s="1"/>
  <c r="B13" i="42" s="1"/>
  <c r="B14" i="42"/>
  <c r="B15" i="42" s="1"/>
  <c r="B16" i="42" s="1"/>
  <c r="B17" i="42" s="1"/>
  <c r="B18" i="42" s="1"/>
  <c r="B19" i="42" s="1"/>
  <c r="B20" i="42" s="1"/>
  <c r="B21" i="42" s="1"/>
  <c r="B22" i="42" s="1"/>
  <c r="B23" i="42" s="1"/>
  <c r="B24" i="42" s="1"/>
  <c r="B25" i="42" s="1"/>
  <c r="B3" i="52"/>
  <c r="F3" i="52"/>
  <c r="Q3" i="52"/>
  <c r="V3" i="52" s="1"/>
  <c r="X3" i="52" s="1"/>
  <c r="A23" i="52"/>
  <c r="A24" i="52" s="1"/>
  <c r="A26" i="52" s="1"/>
  <c r="U23" i="52"/>
  <c r="U24" i="52" s="1"/>
  <c r="A27" i="52"/>
  <c r="A28" i="52"/>
  <c r="A30" i="52" s="1"/>
  <c r="A31" i="52" s="1"/>
  <c r="A32" i="52" s="1"/>
  <c r="A34" i="52"/>
  <c r="A35" i="52" s="1"/>
  <c r="A36" i="52" s="1"/>
  <c r="U26" i="52"/>
  <c r="U27" i="52" s="1"/>
  <c r="U28" i="52" s="1"/>
  <c r="U30" i="52" s="1"/>
  <c r="U31" i="52"/>
  <c r="U32" i="52" s="1"/>
  <c r="U34" i="52" s="1"/>
  <c r="U35" i="52" s="1"/>
  <c r="U36" i="52" s="1"/>
  <c r="B23" i="48"/>
  <c r="B24" i="48" s="1"/>
  <c r="U23" i="48"/>
  <c r="U24" i="48" s="1"/>
  <c r="U26" i="48" s="1"/>
  <c r="U27" i="48" s="1"/>
  <c r="U28" i="48"/>
  <c r="U30" i="48" s="1"/>
  <c r="U31" i="48" s="1"/>
  <c r="B26" i="48"/>
  <c r="B27" i="48" s="1"/>
  <c r="B28" i="48" s="1"/>
  <c r="B30" i="48"/>
  <c r="B31" i="48" s="1"/>
  <c r="B32" i="48" s="1"/>
  <c r="B34" i="48" s="1"/>
  <c r="B35" i="48" s="1"/>
  <c r="B36" i="48" s="1"/>
  <c r="U32" i="48"/>
  <c r="U34" i="48" s="1"/>
  <c r="U35" i="48" s="1"/>
  <c r="U36" i="48" s="1"/>
  <c r="B8" i="47"/>
  <c r="B13" i="47" s="1"/>
  <c r="B20" i="47" s="1"/>
  <c r="B26" i="47" s="1"/>
  <c r="B32" i="47" s="1"/>
  <c r="B37" i="47" s="1"/>
  <c r="B43" i="47" s="1"/>
  <c r="S2" i="47" s="1"/>
  <c r="S8" i="47" s="1"/>
  <c r="S14" i="47" s="1"/>
  <c r="S20" i="47" s="1"/>
  <c r="S27" i="47" s="1"/>
  <c r="S32" i="47" s="1"/>
  <c r="S37" i="47" s="1"/>
  <c r="S43" i="47" s="1"/>
  <c r="B4" i="46"/>
  <c r="B8" i="46"/>
  <c r="B13" i="46"/>
  <c r="B15" i="46" s="1"/>
  <c r="B8" i="44"/>
  <c r="B9" i="44"/>
  <c r="B10" i="44" s="1"/>
  <c r="B11" i="44" s="1"/>
  <c r="B12" i="44" s="1"/>
  <c r="B13" i="44"/>
  <c r="B14" i="44" s="1"/>
  <c r="B15" i="44" s="1"/>
  <c r="B16" i="44" s="1"/>
  <c r="B12" i="43"/>
  <c r="B13" i="43" s="1"/>
  <c r="B14" i="43" s="1"/>
  <c r="B15" i="43" s="1"/>
  <c r="B16" i="43"/>
  <c r="B17" i="43" s="1"/>
  <c r="B18" i="43" s="1"/>
  <c r="B19" i="43" s="1"/>
  <c r="B20" i="43" s="1"/>
  <c r="B21" i="43" s="1"/>
  <c r="B22" i="43" s="1"/>
  <c r="B23" i="43" s="1"/>
  <c r="B24" i="43" s="1"/>
  <c r="B4" i="38"/>
  <c r="B10" i="38" s="1"/>
  <c r="B17" i="38" s="1"/>
  <c r="B23" i="38"/>
  <c r="B28" i="38" s="1"/>
  <c r="B34" i="38" s="1"/>
  <c r="B40" i="38" s="1"/>
  <c r="B3" i="7"/>
  <c r="B11" i="7"/>
  <c r="B20" i="7" s="1"/>
  <c r="B24" i="7" s="1"/>
  <c r="B28" i="7" s="1"/>
  <c r="B3" i="29"/>
  <c r="D3" i="29"/>
  <c r="H3" i="29"/>
  <c r="J3" i="29"/>
  <c r="C4" i="31"/>
  <c r="G4" i="31"/>
  <c r="K4" i="31"/>
  <c r="O4" i="31"/>
  <c r="Q4" i="31" s="1"/>
  <c r="B24" i="31"/>
  <c r="B25" i="31"/>
  <c r="B27" i="31"/>
  <c r="B28" i="31" s="1"/>
  <c r="B29" i="31" s="1"/>
  <c r="B31" i="31"/>
  <c r="B32" i="31" s="1"/>
  <c r="B33" i="31" s="1"/>
  <c r="B35" i="31" s="1"/>
  <c r="B36" i="31" s="1"/>
  <c r="B37" i="31" s="1"/>
  <c r="A23" i="29"/>
  <c r="X23" i="29"/>
  <c r="X24" i="29"/>
  <c r="X26" i="29"/>
  <c r="X27" i="29" s="1"/>
  <c r="X28" i="29" s="1"/>
  <c r="X30" i="29" s="1"/>
  <c r="X31" i="29" s="1"/>
  <c r="X32" i="29" s="1"/>
  <c r="X34" i="29" s="1"/>
  <c r="X35" i="29" s="1"/>
  <c r="X36" i="29" s="1"/>
  <c r="A24" i="29"/>
  <c r="A26" i="29" s="1"/>
  <c r="A27" i="29" s="1"/>
  <c r="A28" i="29" s="1"/>
  <c r="A30" i="29" s="1"/>
  <c r="A31" i="29" s="1"/>
  <c r="A32" i="29" s="1"/>
  <c r="A34" i="29" s="1"/>
  <c r="A35" i="29" s="1"/>
  <c r="A36" i="29" s="1"/>
  <c r="H4" i="28"/>
  <c r="L4" i="28" s="1"/>
  <c r="P4" i="28" s="1"/>
  <c r="T4" i="28" s="1"/>
  <c r="B24" i="28"/>
  <c r="B25" i="28"/>
  <c r="B27" i="28" s="1"/>
  <c r="B28" i="28" s="1"/>
  <c r="B29" i="28" s="1"/>
  <c r="B31" i="28" s="1"/>
  <c r="B32" i="28" s="1"/>
  <c r="B33" i="28" s="1"/>
  <c r="B35" i="28" s="1"/>
  <c r="B36" i="28" s="1"/>
  <c r="B37" i="28" s="1"/>
  <c r="C4" i="27"/>
  <c r="G4" i="27"/>
  <c r="I4" i="27"/>
  <c r="K4" i="27" s="1"/>
  <c r="O4" i="27" s="1"/>
  <c r="B24" i="27"/>
  <c r="B25" i="27"/>
  <c r="B27" i="27" s="1"/>
  <c r="B28" i="27" s="1"/>
  <c r="B29" i="27" s="1"/>
  <c r="B31" i="27" s="1"/>
  <c r="B32" i="27" s="1"/>
  <c r="B33" i="27" s="1"/>
  <c r="B35" i="27" s="1"/>
  <c r="B36" i="27" s="1"/>
  <c r="B37" i="27" s="1"/>
  <c r="U24" i="27"/>
  <c r="U25" i="27"/>
  <c r="U27" i="27"/>
  <c r="U28" i="27" s="1"/>
  <c r="U29" i="27" s="1"/>
  <c r="U31" i="27" s="1"/>
  <c r="U32" i="27" s="1"/>
  <c r="U33" i="27" s="1"/>
  <c r="U35" i="27" s="1"/>
  <c r="U36" i="27" s="1"/>
  <c r="U37" i="27" s="1"/>
  <c r="C4" i="25"/>
  <c r="G4" i="25"/>
  <c r="J4" i="25"/>
  <c r="N4" i="25" s="1"/>
  <c r="P4" i="25" s="1"/>
  <c r="S4" i="25" s="1"/>
  <c r="B3" i="23"/>
  <c r="D3" i="23" s="1"/>
  <c r="H3" i="23" s="1"/>
  <c r="J3" i="23"/>
  <c r="L3" i="23" s="1"/>
  <c r="A24" i="23"/>
  <c r="R24" i="23"/>
  <c r="A25" i="23"/>
  <c r="A27" i="23" s="1"/>
  <c r="A28" i="23" s="1"/>
  <c r="A29" i="23" s="1"/>
  <c r="A31" i="23" s="1"/>
  <c r="A32" i="23" s="1"/>
  <c r="A33" i="23" s="1"/>
  <c r="A35" i="23" s="1"/>
  <c r="A36" i="23" s="1"/>
  <c r="A37" i="23" s="1"/>
  <c r="R25" i="23"/>
  <c r="R27" i="23" s="1"/>
  <c r="R28" i="23" s="1"/>
  <c r="R29" i="23"/>
  <c r="R31" i="23" s="1"/>
  <c r="R32" i="23" s="1"/>
  <c r="R33" i="23" s="1"/>
  <c r="R35" i="23" s="1"/>
  <c r="R36" i="23" s="1"/>
  <c r="R37" i="23" s="1"/>
  <c r="D4" i="22"/>
  <c r="H4" i="22"/>
  <c r="L4" i="22" s="1"/>
  <c r="G9" i="22" s="1"/>
  <c r="AX33" i="20"/>
  <c r="BE1" i="20"/>
  <c r="A8" i="19"/>
  <c r="A13" i="19" s="1"/>
  <c r="A20" i="19"/>
  <c r="A28" i="19" s="1"/>
  <c r="A35" i="19" s="1"/>
  <c r="I8" i="19" s="1"/>
  <c r="I14" i="19" s="1"/>
  <c r="I21" i="19" s="1"/>
  <c r="B4" i="18"/>
  <c r="D4" i="18" s="1"/>
  <c r="H4" i="18"/>
  <c r="I4" i="18"/>
  <c r="G11" i="18" s="1"/>
  <c r="A23" i="18"/>
  <c r="A24" i="18" s="1"/>
  <c r="A26" i="18" s="1"/>
  <c r="A27" i="18"/>
  <c r="A28" i="18" s="1"/>
  <c r="A30" i="18" s="1"/>
  <c r="A31" i="18" s="1"/>
  <c r="A32" i="18" s="1"/>
  <c r="A34" i="18" s="1"/>
  <c r="A35" i="18" s="1"/>
  <c r="A36" i="18" s="1"/>
  <c r="X23" i="18"/>
  <c r="AW23" i="18"/>
  <c r="BL23" i="18"/>
  <c r="CB23" i="18"/>
  <c r="CB24" i="18" s="1"/>
  <c r="CB26" i="18"/>
  <c r="CB27" i="18" s="1"/>
  <c r="CB28" i="18" s="1"/>
  <c r="CB30" i="18" s="1"/>
  <c r="CB31" i="18" s="1"/>
  <c r="CB32" i="18" s="1"/>
  <c r="CB34" i="18" s="1"/>
  <c r="CB35" i="18" s="1"/>
  <c r="CB36" i="18" s="1"/>
  <c r="CT23" i="18"/>
  <c r="CT24" i="18" s="1"/>
  <c r="CT26" i="18" s="1"/>
  <c r="CT27" i="18" s="1"/>
  <c r="CT28" i="18" s="1"/>
  <c r="CT30" i="18" s="1"/>
  <c r="CT31" i="18" s="1"/>
  <c r="CT32" i="18" s="1"/>
  <c r="CT34" i="18" s="1"/>
  <c r="CT35" i="18" s="1"/>
  <c r="CT36" i="18" s="1"/>
  <c r="DR23" i="18"/>
  <c r="EO23" i="18"/>
  <c r="EO24" i="18" s="1"/>
  <c r="EO26" i="18" s="1"/>
  <c r="EO27" i="18" s="1"/>
  <c r="EO28" i="18" s="1"/>
  <c r="EO30" i="18" s="1"/>
  <c r="EO31" i="18" s="1"/>
  <c r="EO32" i="18" s="1"/>
  <c r="EO34" i="18" s="1"/>
  <c r="EO35" i="18" s="1"/>
  <c r="EO36" i="18" s="1"/>
  <c r="FJ23" i="18"/>
  <c r="FJ24" i="18"/>
  <c r="FJ26" i="18" s="1"/>
  <c r="FJ27" i="18" s="1"/>
  <c r="FJ28" i="18" s="1"/>
  <c r="FJ30" i="18" s="1"/>
  <c r="FJ31" i="18" s="1"/>
  <c r="FJ32" i="18" s="1"/>
  <c r="FJ34" i="18" s="1"/>
  <c r="FJ35" i="18" s="1"/>
  <c r="FJ36" i="18" s="1"/>
  <c r="GE23" i="18"/>
  <c r="GE24" i="18" s="1"/>
  <c r="GE26" i="18" s="1"/>
  <c r="GE27" i="18" s="1"/>
  <c r="GE28" i="18" s="1"/>
  <c r="GE30" i="18" s="1"/>
  <c r="GE31" i="18" s="1"/>
  <c r="GE32" i="18" s="1"/>
  <c r="GE34" i="18" s="1"/>
  <c r="GE35" i="18" s="1"/>
  <c r="GE36" i="18" s="1"/>
  <c r="GT23" i="18"/>
  <c r="HM23" i="18"/>
  <c r="IB23" i="18"/>
  <c r="IB24" i="18"/>
  <c r="IB26" i="18" s="1"/>
  <c r="IB27" i="18" s="1"/>
  <c r="IB28" i="18" s="1"/>
  <c r="IB30" i="18" s="1"/>
  <c r="IB31" i="18" s="1"/>
  <c r="IB32" i="18" s="1"/>
  <c r="IB34" i="18" s="1"/>
  <c r="IB35" i="18" s="1"/>
  <c r="IB36" i="18" s="1"/>
  <c r="X24" i="18"/>
  <c r="AW24" i="18"/>
  <c r="BL24" i="18"/>
  <c r="BL26" i="18" s="1"/>
  <c r="BL27" i="18" s="1"/>
  <c r="BL28" i="18" s="1"/>
  <c r="BL30" i="18" s="1"/>
  <c r="BL31" i="18" s="1"/>
  <c r="BL32" i="18" s="1"/>
  <c r="BL34" i="18" s="1"/>
  <c r="BL35" i="18" s="1"/>
  <c r="BL36" i="18" s="1"/>
  <c r="DR24" i="18"/>
  <c r="GT24" i="18"/>
  <c r="HM24" i="18"/>
  <c r="HM26" i="18"/>
  <c r="HM27" i="18" s="1"/>
  <c r="HM28" i="18" s="1"/>
  <c r="HM30" i="18" s="1"/>
  <c r="HM31" i="18" s="1"/>
  <c r="HM32" i="18" s="1"/>
  <c r="HM34" i="18" s="1"/>
  <c r="HM35" i="18" s="1"/>
  <c r="HM36" i="18" s="1"/>
  <c r="X26" i="18"/>
  <c r="X27" i="18" s="1"/>
  <c r="X28" i="18" s="1"/>
  <c r="X30" i="18" s="1"/>
  <c r="X31" i="18" s="1"/>
  <c r="X32" i="18" s="1"/>
  <c r="X34" i="18" s="1"/>
  <c r="X35" i="18" s="1"/>
  <c r="X36" i="18" s="1"/>
  <c r="AW26" i="18"/>
  <c r="AW27" i="18" s="1"/>
  <c r="AW28" i="18"/>
  <c r="AW30" i="18" s="1"/>
  <c r="AW31" i="18" s="1"/>
  <c r="AW32" i="18" s="1"/>
  <c r="AW34" i="18" s="1"/>
  <c r="AW35" i="18" s="1"/>
  <c r="AW36" i="18" s="1"/>
  <c r="DR26" i="18"/>
  <c r="DR27" i="18" s="1"/>
  <c r="DR28" i="18" s="1"/>
  <c r="DR30" i="18" s="1"/>
  <c r="DR31" i="18" s="1"/>
  <c r="DR32" i="18" s="1"/>
  <c r="DR34" i="18" s="1"/>
  <c r="DR35" i="18" s="1"/>
  <c r="DR36" i="18" s="1"/>
  <c r="GT26" i="18"/>
  <c r="GT27" i="18" s="1"/>
  <c r="GT28" i="18" s="1"/>
  <c r="GT30" i="18" s="1"/>
  <c r="GT31" i="18" s="1"/>
  <c r="GT32" i="18" s="1"/>
  <c r="GT34" i="18" s="1"/>
  <c r="GT35" i="18" s="1"/>
  <c r="GT36" i="18" s="1"/>
  <c r="B3" i="15"/>
  <c r="F3" i="15"/>
  <c r="H3" i="15" s="1"/>
  <c r="A23" i="15"/>
  <c r="A24" i="15" s="1"/>
  <c r="A26" i="15" s="1"/>
  <c r="A27" i="15" s="1"/>
  <c r="A28" i="15" s="1"/>
  <c r="A30" i="15" s="1"/>
  <c r="A31" i="15" s="1"/>
  <c r="A32" i="15" s="1"/>
  <c r="A34" i="15" s="1"/>
  <c r="A35" i="15" s="1"/>
  <c r="A36" i="15" s="1"/>
  <c r="V23" i="15"/>
  <c r="V24" i="15" s="1"/>
  <c r="V26" i="15" s="1"/>
  <c r="V27" i="15" s="1"/>
  <c r="V28" i="15" s="1"/>
  <c r="V30" i="15" s="1"/>
  <c r="V31" i="15" s="1"/>
  <c r="V32" i="15" s="1"/>
  <c r="V34" i="15" s="1"/>
  <c r="V35" i="15" s="1"/>
  <c r="V36" i="15" s="1"/>
  <c r="AK23" i="15"/>
  <c r="AK24" i="15" s="1"/>
  <c r="AK26" i="15" s="1"/>
  <c r="AK27" i="15" s="1"/>
  <c r="AK28" i="15" s="1"/>
  <c r="AK30" i="15" s="1"/>
  <c r="AK31" i="15" s="1"/>
  <c r="AK32" i="15" s="1"/>
  <c r="AK34" i="15" s="1"/>
  <c r="AK35" i="15" s="1"/>
  <c r="AK36" i="15" s="1"/>
  <c r="C3" i="13"/>
  <c r="G3" i="13"/>
  <c r="K3" i="13" s="1"/>
  <c r="O3" i="13" s="1"/>
  <c r="C4" i="12"/>
  <c r="G4" i="12"/>
  <c r="I4" i="12" s="1"/>
  <c r="B25" i="12"/>
  <c r="B26" i="12" s="1"/>
  <c r="B28" i="12" s="1"/>
  <c r="B29" i="12" s="1"/>
  <c r="B30" i="12" s="1"/>
  <c r="B32" i="12" s="1"/>
  <c r="B33" i="12" s="1"/>
  <c r="B34" i="12" s="1"/>
  <c r="B36" i="12" s="1"/>
  <c r="B37" i="12" s="1"/>
  <c r="B38" i="12" s="1"/>
  <c r="C3" i="10"/>
  <c r="E3" i="10" s="1"/>
  <c r="G3" i="10" s="1"/>
  <c r="B3" i="11" s="1"/>
  <c r="D3" i="11" s="1"/>
  <c r="G5" i="11" s="1"/>
  <c r="K5" i="11" s="1"/>
  <c r="L3" i="11" s="1"/>
  <c r="A25" i="11"/>
  <c r="A26" i="11" s="1"/>
  <c r="A28" i="11" s="1"/>
  <c r="A29" i="11" s="1"/>
  <c r="A30" i="11" s="1"/>
  <c r="A32" i="11" s="1"/>
  <c r="A33" i="11" s="1"/>
  <c r="A34" i="11" s="1"/>
  <c r="A36" i="11" s="1"/>
  <c r="A37" i="11" s="1"/>
  <c r="A38" i="11" s="1"/>
  <c r="Q25" i="11"/>
  <c r="Q26" i="11" s="1"/>
  <c r="Q28" i="11" s="1"/>
  <c r="Q29" i="11" s="1"/>
  <c r="Q30" i="11" s="1"/>
  <c r="Q32" i="11" s="1"/>
  <c r="Q33" i="11" s="1"/>
  <c r="Q34" i="11" s="1"/>
  <c r="Q36" i="11" s="1"/>
  <c r="Q37" i="11" s="1"/>
  <c r="Q38" i="11" s="1"/>
  <c r="B25" i="10"/>
  <c r="B26" i="10"/>
  <c r="B28" i="10" s="1"/>
  <c r="B29" i="10" s="1"/>
  <c r="B30" i="10" s="1"/>
  <c r="B32" i="10" s="1"/>
  <c r="B33" i="10" s="1"/>
  <c r="B34" i="10" s="1"/>
  <c r="B36" i="10" s="1"/>
  <c r="B37" i="10" s="1"/>
  <c r="B38" i="10" s="1"/>
  <c r="J13" i="7"/>
  <c r="J17" i="7" s="1"/>
  <c r="B10" i="5"/>
  <c r="B12" i="5"/>
  <c r="B14" i="5" s="1"/>
  <c r="C17" i="5" s="1"/>
  <c r="C19" i="5" s="1"/>
  <c r="C21" i="5" s="1"/>
  <c r="U10" i="5" s="1"/>
  <c r="U12" i="5" s="1"/>
  <c r="U14" i="5" s="1"/>
  <c r="U18" i="5" s="1"/>
  <c r="U20" i="5" s="1"/>
  <c r="B30" i="5" s="1"/>
  <c r="B32" i="5" s="1"/>
  <c r="Q29" i="5" s="1"/>
  <c r="U29" i="5" s="1"/>
  <c r="V29" i="5" s="1"/>
  <c r="X29" i="5" s="1"/>
  <c r="AA29" i="5" s="1"/>
  <c r="AA36" i="5" s="1"/>
  <c r="B24" i="5" s="1"/>
  <c r="K14" i="48"/>
  <c r="K15" i="48"/>
  <c r="K13" i="48"/>
  <c r="S3" i="48"/>
  <c r="V3" i="48" s="1"/>
  <c r="W3" i="48"/>
  <c r="Y3" i="48" s="1"/>
  <c r="W9" i="46"/>
  <c r="C24" i="46"/>
  <c r="W24" i="46" s="1"/>
  <c r="AA24" i="46" s="1"/>
  <c r="AE24" i="46" s="1"/>
  <c r="AM24" i="46" s="1"/>
  <c r="W11" i="46"/>
  <c r="S4" i="27"/>
  <c r="V4" i="27" s="1"/>
  <c r="Y4" i="27"/>
  <c r="AC4" i="27" s="1"/>
  <c r="F10" i="27"/>
  <c r="J11" i="11"/>
  <c r="J12" i="13"/>
  <c r="J16" i="7"/>
  <c r="J18" i="7"/>
  <c r="N13" i="31"/>
  <c r="U4" i="31"/>
  <c r="W4" i="31"/>
  <c r="T13" i="31" s="1"/>
  <c r="G12" i="29"/>
  <c r="L3" i="29"/>
  <c r="N3" i="29" s="1"/>
  <c r="O3" i="29" s="1"/>
  <c r="Q3" i="29" s="1"/>
  <c r="R3" i="29" s="1"/>
  <c r="T3" i="29" s="1"/>
  <c r="G14" i="28"/>
  <c r="AE3" i="52"/>
  <c r="AI3" i="52"/>
  <c r="T15" i="52"/>
  <c r="F18" i="49"/>
  <c r="B33" i="49"/>
  <c r="B37" i="49"/>
  <c r="B46" i="49" s="1"/>
  <c r="B52" i="49" s="1"/>
  <c r="B57" i="49" s="1"/>
  <c r="B66" i="49" s="1"/>
  <c r="B69" i="49" s="1"/>
  <c r="B71" i="49" s="1"/>
  <c r="B76" i="49" s="1"/>
  <c r="B78" i="49" s="1"/>
  <c r="B80" i="49" s="1"/>
  <c r="B84" i="49" s="1"/>
  <c r="N14" i="31"/>
  <c r="T14" i="31"/>
  <c r="B49" i="55" l="1"/>
  <c r="B54" i="55" s="1"/>
  <c r="B58" i="55" s="1"/>
  <c r="B62" i="55" s="1"/>
  <c r="B6" i="56" s="1"/>
  <c r="B13" i="56" s="1"/>
  <c r="B31" i="56" s="1"/>
  <c r="B38" i="56" s="1"/>
  <c r="B6" i="57" s="1"/>
  <c r="B11" i="57" s="1"/>
  <c r="B15" i="57" s="1"/>
  <c r="B32" i="57" s="1"/>
  <c r="B38" i="57" s="1"/>
  <c r="U3" i="29"/>
  <c r="W3" i="29" s="1"/>
  <c r="Y3" i="29" s="1"/>
  <c r="AA3" i="29" s="1"/>
  <c r="AB3" i="29" s="1"/>
  <c r="AD3" i="29" s="1"/>
  <c r="AE3" i="29" s="1"/>
  <c r="B5" i="30"/>
  <c r="B11" i="30" s="1"/>
  <c r="B15" i="30" s="1"/>
  <c r="B19" i="30" s="1"/>
  <c r="B23" i="30" s="1"/>
  <c r="B27" i="30" s="1"/>
  <c r="B31" i="30" s="1"/>
  <c r="B35" i="30" s="1"/>
  <c r="B45" i="30" s="1"/>
  <c r="B49" i="30" s="1"/>
  <c r="E5" i="30" s="1"/>
  <c r="E11" i="30" s="1"/>
  <c r="E19" i="30" s="1"/>
  <c r="E28" i="30" s="1"/>
  <c r="E37" i="30" s="1"/>
  <c r="E47" i="30" s="1"/>
  <c r="K5" i="30" s="1"/>
  <c r="K14" i="30" s="1"/>
  <c r="K22" i="30" s="1"/>
  <c r="R5" i="30" s="1"/>
  <c r="R14" i="30" s="1"/>
  <c r="R21" i="30" s="1"/>
  <c r="B4" i="32" s="1"/>
  <c r="B18" i="32" s="1"/>
  <c r="B30" i="32" s="1"/>
  <c r="B40" i="32" s="1"/>
  <c r="J4" i="32" s="1"/>
  <c r="J14" i="32" s="1"/>
  <c r="J29" i="32" s="1"/>
  <c r="J42" i="32" s="1"/>
  <c r="S4" i="32" s="1"/>
  <c r="S15" i="32" s="1"/>
  <c r="S27" i="32" s="1"/>
  <c r="AB4" i="32" s="1"/>
  <c r="AB13" i="32" s="1"/>
  <c r="AB25" i="32" s="1"/>
  <c r="AB35" i="32" s="1"/>
  <c r="B4" i="33" s="1"/>
  <c r="B13" i="33" s="1"/>
  <c r="B24" i="33" s="1"/>
  <c r="B35" i="33" s="1"/>
  <c r="B43" i="33" s="1"/>
  <c r="B52" i="33" s="1"/>
  <c r="K4" i="33" s="1"/>
  <c r="K14" i="33" s="1"/>
  <c r="K23" i="33" s="1"/>
  <c r="K36" i="33" s="1"/>
  <c r="K49" i="33" s="1"/>
  <c r="B4" i="34" s="1"/>
  <c r="B16" i="34" s="1"/>
  <c r="B26" i="34" s="1"/>
  <c r="B41" i="34" s="1"/>
  <c r="K4" i="34" s="1"/>
  <c r="K19" i="34" s="1"/>
  <c r="K30" i="34" s="1"/>
  <c r="U4" i="34" s="1"/>
  <c r="U29" i="34" s="1"/>
  <c r="U42" i="34" s="1"/>
  <c r="U48" i="34" s="1"/>
  <c r="AE4" i="34" s="1"/>
  <c r="AE21" i="34" s="1"/>
  <c r="AE27" i="34" s="1"/>
  <c r="AE39" i="34" s="1"/>
  <c r="B4" i="35" s="1"/>
  <c r="B15" i="35" s="1"/>
  <c r="B21" i="35" s="1"/>
  <c r="B35" i="35" s="1"/>
  <c r="B48" i="35" s="1"/>
  <c r="K4" i="35" s="1"/>
  <c r="K11" i="35" s="1"/>
  <c r="K25" i="35" s="1"/>
  <c r="K40" i="35" s="1"/>
  <c r="K51" i="35" s="1"/>
  <c r="T4" i="35" s="1"/>
  <c r="AB4" i="35" s="1"/>
  <c r="AG4" i="35" s="1"/>
  <c r="AG12" i="35" s="1"/>
  <c r="AP4" i="35" s="1"/>
  <c r="F77" i="49"/>
  <c r="B86" i="49"/>
  <c r="B90" i="49" s="1"/>
  <c r="M4" i="12"/>
  <c r="P4" i="12" s="1"/>
  <c r="T4" i="12" s="1"/>
  <c r="Y4" i="12" s="1"/>
  <c r="AC4" i="12" s="1"/>
  <c r="F15" i="12"/>
  <c r="G14" i="23"/>
  <c r="G15" i="23"/>
  <c r="P3" i="23"/>
  <c r="S3" i="23" s="1"/>
  <c r="G13" i="23"/>
  <c r="I28" i="19"/>
  <c r="P3" i="19" s="1"/>
  <c r="P14" i="19" s="1"/>
  <c r="P22" i="19" s="1"/>
  <c r="P28" i="19" s="1"/>
  <c r="P34" i="19" s="1"/>
  <c r="W3" i="19" s="1"/>
  <c r="W10" i="19" s="1"/>
  <c r="W19" i="19" s="1"/>
  <c r="W34" i="19" s="1"/>
  <c r="AD3" i="19" s="1"/>
  <c r="AD9" i="19" s="1"/>
  <c r="AD16" i="19" s="1"/>
  <c r="AD23" i="19" s="1"/>
  <c r="AD29" i="19" s="1"/>
  <c r="AD40" i="19" s="1"/>
  <c r="C17" i="19"/>
  <c r="B32" i="7"/>
  <c r="B35" i="7" s="1"/>
  <c r="M3" i="7" s="1"/>
  <c r="M12" i="7" s="1"/>
  <c r="M22" i="7" s="1"/>
  <c r="M31" i="7" s="1"/>
  <c r="M36" i="7" s="1"/>
  <c r="X3" i="7" s="1"/>
  <c r="X9" i="7" s="1"/>
  <c r="X14" i="7" s="1"/>
  <c r="X24" i="7" s="1"/>
  <c r="X35" i="7" s="1"/>
  <c r="B3" i="8" s="1"/>
  <c r="J22" i="7"/>
  <c r="W4" i="25"/>
  <c r="AC4" i="25" s="1"/>
  <c r="AG4" i="25" s="1"/>
  <c r="AI4" i="25" s="1"/>
  <c r="AP4" i="25" s="1"/>
  <c r="M14" i="25"/>
  <c r="AG4" i="27"/>
  <c r="AI4" i="27" s="1"/>
  <c r="AM4" i="27" s="1"/>
  <c r="AO4" i="27" s="1"/>
  <c r="R10" i="27"/>
  <c r="J14" i="11"/>
  <c r="J15" i="11"/>
  <c r="M3" i="11"/>
  <c r="R5" i="11" s="1"/>
  <c r="V5" i="11" s="1"/>
  <c r="X5" i="11" s="1"/>
  <c r="J8" i="13"/>
  <c r="J16" i="13"/>
  <c r="J19" i="13"/>
  <c r="R3" i="13"/>
  <c r="S3" i="13" s="1"/>
  <c r="T3" i="13" s="1"/>
  <c r="V3" i="13" s="1"/>
  <c r="X3" i="13" s="1"/>
  <c r="F9" i="13"/>
  <c r="F10" i="13" s="1"/>
  <c r="J18" i="13"/>
  <c r="J14" i="13"/>
  <c r="E13" i="15"/>
  <c r="J3" i="15"/>
  <c r="N3" i="15" s="1"/>
  <c r="P3" i="15" s="1"/>
  <c r="L4" i="18"/>
  <c r="P4" i="18" s="1"/>
  <c r="R4" i="18" s="1"/>
  <c r="T4" i="18" s="1"/>
  <c r="V4" i="18" s="1"/>
  <c r="Y4" i="18" s="1"/>
  <c r="N4" i="22"/>
  <c r="R4" i="22" s="1"/>
  <c r="V4" i="22" s="1"/>
  <c r="D83" i="49" l="1"/>
  <c r="F79" i="49"/>
  <c r="F70" i="49"/>
  <c r="B95" i="49"/>
  <c r="B99" i="49" s="1"/>
  <c r="B109" i="49" s="1"/>
  <c r="B117" i="49" s="1"/>
  <c r="B125" i="49" s="1"/>
  <c r="B132" i="49" s="1"/>
  <c r="B137" i="49" s="1"/>
  <c r="B143" i="49" s="1"/>
  <c r="AC4" i="18"/>
  <c r="AE4" i="18" s="1"/>
  <c r="O14" i="18"/>
  <c r="V18" i="25"/>
  <c r="AF13" i="25"/>
  <c r="AR4" i="25"/>
  <c r="AT4" i="25" s="1"/>
  <c r="AX4" i="25" s="1"/>
  <c r="BA4" i="25" s="1"/>
  <c r="AK3" i="19"/>
  <c r="AK9" i="19" s="1"/>
  <c r="AK15" i="19" s="1"/>
  <c r="AK28" i="19" s="1"/>
  <c r="AK33" i="19" s="1"/>
  <c r="AR3" i="19" s="1"/>
  <c r="AR8" i="19" s="1"/>
  <c r="AR14" i="19" s="1"/>
  <c r="AR20" i="19" s="1"/>
  <c r="AR25" i="19" s="1"/>
  <c r="AR30" i="19" s="1"/>
  <c r="AR35" i="19" s="1"/>
  <c r="AR40" i="19" s="1"/>
  <c r="AR45" i="19" s="1"/>
  <c r="AY3" i="19" s="1"/>
  <c r="AY9" i="19" s="1"/>
  <c r="AY15" i="19" s="1"/>
  <c r="AK2" i="19"/>
  <c r="T3" i="15"/>
  <c r="W3" i="15" s="1"/>
  <c r="AA3" i="15" s="1"/>
  <c r="AC3" i="15" s="1"/>
  <c r="M13" i="15"/>
  <c r="AA5" i="11"/>
  <c r="U15" i="11"/>
  <c r="AL15" i="27"/>
  <c r="AF11" i="27"/>
  <c r="AQ4" i="27"/>
  <c r="B4" i="37"/>
  <c r="B10" i="37" s="1"/>
  <c r="B17" i="37" s="1"/>
  <c r="B22" i="8"/>
  <c r="M3" i="8" s="1"/>
  <c r="M9" i="8" s="1"/>
  <c r="M15" i="8" s="1"/>
  <c r="M18" i="8" s="1"/>
  <c r="M24" i="8" s="1"/>
  <c r="O13" i="23"/>
  <c r="O15" i="23"/>
  <c r="U3" i="23"/>
  <c r="W3" i="23" s="1"/>
  <c r="AA3" i="23" s="1"/>
  <c r="AD3" i="23" s="1"/>
  <c r="O14" i="23"/>
  <c r="J3" i="9" l="1"/>
  <c r="R3" i="9" s="1"/>
  <c r="U3" i="9" s="1"/>
  <c r="B19" i="9" s="1"/>
  <c r="B23" i="9" s="1"/>
  <c r="B26" i="9" s="1"/>
  <c r="E25" i="8"/>
  <c r="AG3" i="15"/>
  <c r="S19" i="15"/>
  <c r="B145" i="49"/>
  <c r="B149" i="49" s="1"/>
  <c r="B155" i="49" s="1"/>
  <c r="F133" i="49"/>
  <c r="F134" i="49" s="1"/>
  <c r="F135" i="49" s="1"/>
  <c r="Z15" i="23"/>
  <c r="AH3" i="23"/>
  <c r="AK3" i="23" s="1"/>
  <c r="AE5" i="11"/>
  <c r="AG5" i="11" s="1"/>
  <c r="W15" i="11"/>
  <c r="AW15" i="25"/>
  <c r="BE4" i="25"/>
  <c r="BH4" i="25" s="1"/>
  <c r="AB14" i="18"/>
  <c r="AI4" i="18"/>
  <c r="AK4" i="18" s="1"/>
  <c r="B4" i="26" l="1"/>
  <c r="BD15" i="25"/>
  <c r="AG15" i="23"/>
  <c r="B8" i="24"/>
  <c r="F5" i="24" s="1"/>
  <c r="H5" i="24" s="1"/>
  <c r="J5" i="24" s="1"/>
  <c r="L5" i="24" s="1"/>
  <c r="M5" i="24" s="1"/>
  <c r="B39" i="24" s="1"/>
  <c r="AI3" i="15"/>
  <c r="AL3" i="15" s="1"/>
  <c r="AR3" i="15" s="1"/>
  <c r="AT3" i="15" s="1"/>
  <c r="Z12" i="15"/>
  <c r="AH13" i="18"/>
  <c r="AM4" i="18"/>
  <c r="AQ4" i="18" s="1"/>
  <c r="AS4" i="18" s="1"/>
  <c r="AU4" i="18" s="1"/>
  <c r="AX4" i="18" s="1"/>
  <c r="AZ4" i="18" s="1"/>
  <c r="BB4" i="18" s="1"/>
  <c r="BD4" i="18" s="1"/>
  <c r="BF4" i="18" s="1"/>
  <c r="AD15" i="11"/>
  <c r="AP9" i="11"/>
  <c r="B162" i="49"/>
  <c r="B164" i="49" s="1"/>
  <c r="B167" i="49" s="1"/>
  <c r="B174" i="49" s="1"/>
  <c r="B178" i="49" s="1"/>
  <c r="F143" i="49"/>
  <c r="F148" i="49" s="1"/>
  <c r="B29" i="9"/>
  <c r="B32" i="9" s="1"/>
  <c r="V21" i="9"/>
  <c r="BH4" i="18" l="1"/>
  <c r="BI6" i="18" s="1"/>
  <c r="BM5" i="18" s="1"/>
  <c r="BS5" i="18" s="1"/>
  <c r="BY5" i="18" s="1"/>
  <c r="CC5" i="18" s="1"/>
  <c r="CG5" i="18" s="1"/>
  <c r="CI5" i="18" s="1"/>
  <c r="CK5" i="18" s="1"/>
  <c r="CM5" i="18" s="1"/>
  <c r="CP5" i="18" s="1"/>
  <c r="CU5" i="18" s="1"/>
  <c r="CW5" i="18" s="1"/>
  <c r="CY5" i="18" s="1"/>
  <c r="AP14" i="18"/>
  <c r="B183" i="49"/>
  <c r="B194" i="49" s="1"/>
  <c r="B205" i="49" s="1"/>
  <c r="B207" i="49" s="1"/>
  <c r="B216" i="49" s="1"/>
  <c r="F166" i="49"/>
  <c r="AF15" i="11"/>
  <c r="AS9" i="11"/>
  <c r="B35" i="9"/>
  <c r="B38" i="9" s="1"/>
  <c r="B29" i="26"/>
  <c r="E29" i="26" s="1"/>
  <c r="G29" i="26" s="1"/>
  <c r="I29" i="26" s="1"/>
  <c r="V17" i="25"/>
  <c r="E4" i="26"/>
  <c r="G4" i="26" s="1"/>
  <c r="I4" i="26" s="1"/>
  <c r="F206" i="49" l="1"/>
  <c r="B218" i="49"/>
  <c r="B222" i="49" s="1"/>
  <c r="DC5" i="18"/>
  <c r="DD5" i="18" s="1"/>
  <c r="DF5" i="18" s="1"/>
  <c r="CS14" i="18"/>
  <c r="DB14" i="18" l="1"/>
  <c r="DH5" i="18"/>
  <c r="DL5" i="18" s="1"/>
  <c r="DN5" i="18" s="1"/>
  <c r="B225" i="49"/>
  <c r="B228" i="49" s="1"/>
  <c r="F217" i="49"/>
  <c r="B230" i="49" l="1"/>
  <c r="B233" i="49" s="1"/>
  <c r="B241" i="49" s="1"/>
  <c r="B244" i="49" s="1"/>
  <c r="B246" i="49" s="1"/>
  <c r="B248" i="49" s="1"/>
  <c r="F223" i="49"/>
  <c r="D221" i="49"/>
  <c r="DK13" i="18"/>
  <c r="DS5" i="18"/>
  <c r="DU4" i="18" s="1"/>
  <c r="DY4" i="18" l="1"/>
  <c r="EA4" i="18" s="1"/>
  <c r="DQ12" i="18"/>
  <c r="B254" i="49"/>
  <c r="B257" i="49" s="1"/>
  <c r="B259" i="49" s="1"/>
  <c r="B262" i="49" s="1"/>
  <c r="B264" i="49" s="1"/>
  <c r="B266" i="49" s="1"/>
  <c r="F242" i="49"/>
  <c r="F243" i="49" s="1"/>
  <c r="F258" i="49" l="1"/>
  <c r="F263" i="49" s="1"/>
  <c r="B268" i="49"/>
  <c r="B277" i="49" s="1"/>
  <c r="DX14" i="18"/>
  <c r="EE4" i="18"/>
  <c r="EG4" i="18" s="1"/>
  <c r="ED13" i="18" l="1"/>
  <c r="EI4" i="18"/>
  <c r="EK4" i="18" s="1"/>
  <c r="EM4" i="18" s="1"/>
  <c r="EP4" i="18" s="1"/>
  <c r="ER4" i="18" s="1"/>
  <c r="ET4" i="18" s="1"/>
  <c r="EV4" i="18" s="1"/>
  <c r="EX4" i="18" s="1"/>
  <c r="FB4" i="18" s="1"/>
  <c r="FD4" i="18" s="1"/>
  <c r="F267" i="49"/>
  <c r="B279" i="49"/>
  <c r="B289" i="49" s="1"/>
  <c r="B292" i="49" l="1"/>
  <c r="B298" i="49" s="1"/>
  <c r="F278" i="49"/>
  <c r="FA13" i="18"/>
  <c r="FF4" i="18"/>
  <c r="FH4" i="18" s="1"/>
  <c r="FK4" i="18" s="1"/>
  <c r="FM4" i="18" s="1"/>
  <c r="FO4" i="18" s="1"/>
  <c r="FQ4" i="18" s="1"/>
  <c r="FS4" i="18" s="1"/>
  <c r="FU4" i="18" s="1"/>
  <c r="FY4" i="18" s="1"/>
  <c r="GA4" i="18" s="1"/>
  <c r="GB4" i="18" s="1"/>
  <c r="FX14" i="18" l="1"/>
  <c r="GC4" i="18"/>
  <c r="GD4" i="18" s="1"/>
  <c r="GF4" i="18" s="1"/>
  <c r="GG4" i="18" s="1"/>
  <c r="GH5" i="18" s="1"/>
  <c r="GJ5" i="18" s="1"/>
  <c r="GL5" i="18" s="1"/>
  <c r="GN5" i="18" s="1"/>
  <c r="GP5" i="18" s="1"/>
  <c r="GR5" i="18" s="1"/>
  <c r="GU5" i="18" s="1"/>
  <c r="GW5" i="18" s="1"/>
  <c r="GY5" i="18" s="1"/>
  <c r="HA5" i="18" s="1"/>
  <c r="HE5" i="18" s="1"/>
  <c r="HG5" i="18" s="1"/>
  <c r="F290" i="49"/>
  <c r="B300" i="49"/>
  <c r="HK5" i="18" l="1"/>
  <c r="HN5" i="18" s="1"/>
  <c r="HO5" i="18" s="1"/>
  <c r="HD15" i="18"/>
  <c r="HJ12" i="18" l="1"/>
  <c r="HQ5" i="18"/>
  <c r="HU5" i="18" s="1"/>
  <c r="HV5" i="18" s="1"/>
  <c r="HZ5" i="18" s="1"/>
  <c r="HT13" i="18" l="1"/>
  <c r="IC5" i="18"/>
  <c r="IG5" i="18" s="1"/>
  <c r="IK5" i="18" s="1"/>
  <c r="IM5" i="18" s="1"/>
  <c r="IJ19" i="18" l="1"/>
  <c r="IQ5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PALOMA ACEVEDO</author>
    <author>Usuario</author>
  </authors>
  <commentList>
    <comment ref="B3" authorId="0" shapeId="0" xr:uid="{00000000-0006-0000-1100-000001000000}">
      <text>
        <r>
          <rPr>
            <b/>
            <sz val="9"/>
            <color indexed="81"/>
            <rFont val="Calibri"/>
            <family val="2"/>
          </rPr>
          <t>PALOMA ACEVEDO:</t>
        </r>
        <r>
          <rPr>
            <sz val="9"/>
            <color indexed="81"/>
            <rFont val="Calibri"/>
            <family val="2"/>
          </rPr>
          <t xml:space="preserve">
No entiendo las instrucciones… preguntar por todos los embarazos o sólo por el último?
Hacerlas explíticas para que se lean. 
 Hacer un filtro para mujeres embarazadas. 
</t>
        </r>
      </text>
    </comment>
    <comment ref="R25" authorId="1" shapeId="0" xr:uid="{00000000-0006-0000-1100-000002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Cual seria esa pregunta?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PALOMA ACEVEDO</author>
  </authors>
  <commentList>
    <comment ref="D9" authorId="0" shapeId="0" xr:uid="{00000000-0006-0000-1200-000001000000}">
      <text>
        <r>
          <rPr>
            <b/>
            <sz val="9"/>
            <color indexed="81"/>
            <rFont val="Calibri"/>
            <family val="2"/>
          </rPr>
          <t>PALOMA ACEVEDO:</t>
        </r>
        <r>
          <rPr>
            <sz val="9"/>
            <color indexed="81"/>
            <rFont val="Calibri"/>
            <family val="2"/>
          </rPr>
          <t xml:space="preserve">
Añadir saltos </t>
        </r>
      </text>
    </comment>
    <comment ref="B23" authorId="0" shapeId="0" xr:uid="{00000000-0006-0000-1200-000002000000}">
      <text>
        <r>
          <rPr>
            <b/>
            <sz val="9"/>
            <color indexed="81"/>
            <rFont val="Calibri"/>
            <family val="2"/>
          </rPr>
          <t>PALOMA ACEVEDO:</t>
        </r>
        <r>
          <rPr>
            <sz val="9"/>
            <color indexed="81"/>
            <rFont val="Calibri"/>
            <family val="2"/>
          </rPr>
          <t xml:space="preserve">
Añadir salto</t>
        </r>
      </text>
    </comment>
    <comment ref="AD27" authorId="0" shapeId="0" xr:uid="{00000000-0006-0000-1200-000003000000}">
      <text>
        <r>
          <rPr>
            <b/>
            <sz val="9"/>
            <color indexed="81"/>
            <rFont val="Calibri"/>
            <family val="2"/>
          </rPr>
          <t>PALOMA ACEVEDO:</t>
        </r>
        <r>
          <rPr>
            <sz val="9"/>
            <color indexed="81"/>
            <rFont val="Calibri"/>
            <family val="2"/>
          </rPr>
          <t xml:space="preserve">
Añadir salto para llegar hasta esta pregunta y reformular. 
Tambnién añadir salto en esta pregunta</t>
        </r>
      </text>
    </comment>
    <comment ref="AK28" authorId="0" shapeId="0" xr:uid="{00000000-0006-0000-1200-000004000000}">
      <text>
        <r>
          <rPr>
            <b/>
            <sz val="9"/>
            <color indexed="81"/>
            <rFont val="Calibri"/>
            <family val="2"/>
          </rPr>
          <t>PALOMA ACEVEDO:</t>
        </r>
        <r>
          <rPr>
            <sz val="9"/>
            <color indexed="81"/>
            <rFont val="Calibri"/>
            <family val="2"/>
          </rPr>
          <t xml:space="preserve">
Salto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Mario Navarrete</author>
  </authors>
  <commentList>
    <comment ref="B3" authorId="0" shapeId="0" xr:uid="{00000000-0006-0000-1C00-000001000000}">
      <text>
        <r>
          <rPr>
            <b/>
            <sz val="9"/>
            <color indexed="81"/>
            <rFont val="Calibri"/>
            <family val="2"/>
          </rPr>
          <t>Mario Navarrete:</t>
        </r>
        <r>
          <rPr>
            <sz val="9"/>
            <color indexed="81"/>
            <rFont val="Calibri"/>
            <family val="2"/>
          </rPr>
          <t xml:space="preserve">
llevar al módulo 8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PALOMA ACEVEDO</author>
  </authors>
  <commentList>
    <comment ref="B5" authorId="0" shapeId="0" xr:uid="{00000000-0006-0000-1D00-000001000000}">
      <text>
        <r>
          <rPr>
            <b/>
            <sz val="9"/>
            <color indexed="81"/>
            <rFont val="Calibri"/>
            <family val="2"/>
          </rPr>
          <t>PALOMA ACEVEDO:</t>
        </r>
        <r>
          <rPr>
            <sz val="9"/>
            <color indexed="81"/>
            <rFont val="Calibri"/>
            <family val="2"/>
          </rPr>
          <t xml:space="preserve">
Instrucciones sobre a qué niño se le realizan las mediciones.
Muchas preguntas se podrían llevar a la carátula o si ya están en la caratula, eliminar de aquí.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PALOMA ACEVEDO</author>
  </authors>
  <commentList>
    <comment ref="T31" authorId="0" shapeId="0" xr:uid="{00000000-0006-0000-1F00-000001000000}">
      <text>
        <r>
          <rPr>
            <b/>
            <sz val="9"/>
            <color indexed="81"/>
            <rFont val="Calibri"/>
            <family val="2"/>
          </rPr>
          <t>PALOMA ACEVEDO:</t>
        </r>
        <r>
          <rPr>
            <sz val="9"/>
            <color indexed="81"/>
            <rFont val="Calibri"/>
            <family val="2"/>
          </rPr>
          <t xml:space="preserve">
Salto, instrucciones para nombre monitora y enumerar campos de respuesta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PALOMA ACEVEDO</author>
  </authors>
  <commentList>
    <comment ref="AF27" authorId="0" shapeId="0" xr:uid="{00000000-0006-0000-2100-000001000000}">
      <text>
        <r>
          <rPr>
            <b/>
            <sz val="9"/>
            <color indexed="81"/>
            <rFont val="Calibri"/>
            <family val="2"/>
          </rPr>
          <t>PALOMA ACEVEDO:</t>
        </r>
        <r>
          <rPr>
            <sz val="9"/>
            <color indexed="81"/>
            <rFont val="Calibri"/>
            <family val="2"/>
          </rPr>
          <t xml:space="preserve">
Traer esta pregunta desde un salto anterior, no? Quizás ni siquiera fue llevado al hospitarl...</t>
        </r>
      </text>
    </comment>
    <comment ref="V31" authorId="0" shapeId="0" xr:uid="{00000000-0006-0000-2100-000002000000}">
      <text>
        <r>
          <rPr>
            <b/>
            <sz val="9"/>
            <color indexed="81"/>
            <rFont val="Calibri"/>
            <family val="2"/>
          </rPr>
          <t>PALOMA ACEVEDO:</t>
        </r>
        <r>
          <rPr>
            <sz val="9"/>
            <color indexed="81"/>
            <rFont val="Calibri"/>
            <family val="2"/>
          </rPr>
          <t xml:space="preserve">
Qué poner si le dio varias?</t>
        </r>
      </text>
    </comment>
    <comment ref="L32" authorId="0" shapeId="0" xr:uid="{00000000-0006-0000-2100-000003000000}">
      <text>
        <r>
          <rPr>
            <b/>
            <sz val="9"/>
            <color indexed="81"/>
            <rFont val="Calibri"/>
            <family val="2"/>
          </rPr>
          <t>PALOMA ACEVEDO:</t>
        </r>
        <r>
          <rPr>
            <sz val="9"/>
            <color indexed="81"/>
            <rFont val="Calibri"/>
            <family val="2"/>
          </rPr>
          <t xml:space="preserve">
Leer opciones o dejar que el otro las diga? Cómo se seleccionan? Qué se pone en las que no slecciona?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Mario Navarrete</author>
  </authors>
  <commentList>
    <comment ref="E18" authorId="0" shapeId="0" xr:uid="{00000000-0006-0000-2400-000001000000}">
      <text>
        <r>
          <rPr>
            <b/>
            <sz val="9"/>
            <color indexed="81"/>
            <rFont val="Calibri"/>
            <family val="2"/>
          </rPr>
          <t>Mario Navarrete:</t>
        </r>
        <r>
          <rPr>
            <sz val="9"/>
            <color indexed="81"/>
            <rFont val="Calibri"/>
            <family val="2"/>
          </rPr>
          <t xml:space="preserve">
aca debiera ser si o no o se cambia la pregunta pidiendo que detalle el número de hectareas y poseción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Mario Navarrete Ferrada</author>
  </authors>
  <commentList>
    <comment ref="B1" authorId="0" shapeId="0" xr:uid="{00000000-0006-0000-2900-000001000000}">
      <text>
        <r>
          <rPr>
            <b/>
            <sz val="10"/>
            <color rgb="FF000000"/>
            <rFont val="Tahoma"/>
            <family val="2"/>
          </rPr>
          <t>Mario Navarrete Ferrada: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ANA, ELIMINAMOS TODAS ESTAS PREGUNTAS DE LA ENCUESTA DE LINEA DE BASE??</t>
        </r>
      </text>
    </comment>
  </commentList>
</comments>
</file>

<file path=xl/sharedStrings.xml><?xml version="1.0" encoding="utf-8"?>
<sst xmlns="http://schemas.openxmlformats.org/spreadsheetml/2006/main" count="4593" uniqueCount="2629">
  <si>
    <t>INDICE</t>
  </si>
  <si>
    <t>CUESTIONARIO DE EVALUACION DE INCENTIVOS - AINC</t>
  </si>
  <si>
    <t>PANAMA</t>
  </si>
  <si>
    <t>INFORME DE CONSENTIMIENTO&gt;&gt;</t>
  </si>
  <si>
    <t>INFORME CONSENTIMIENTO</t>
  </si>
  <si>
    <t>Se incluye en archivo aparte</t>
  </si>
  <si>
    <t>CUBIERTA&gt;&gt;</t>
  </si>
  <si>
    <t>PAGINA 1 Y GEOREFERENCIACION</t>
  </si>
  <si>
    <t>DEMOGRAFICO&gt;&gt;</t>
  </si>
  <si>
    <t>IDENTIFICACION PERSONAS</t>
  </si>
  <si>
    <t>HOGAR Y MIEMBROS</t>
  </si>
  <si>
    <t>EDUCACION</t>
  </si>
  <si>
    <t>EMPLEO E INGRESOS</t>
  </si>
  <si>
    <t>SALUD &gt;&gt;</t>
  </si>
  <si>
    <t>SALUD MIEMBROS DEL HOGAR</t>
  </si>
  <si>
    <t>Incluir migracion</t>
  </si>
  <si>
    <t>EMBARAZOS Y PARTOS&gt;&gt;</t>
  </si>
  <si>
    <t>FECUNDIDAD Y SALUD REPRODUCTIVA</t>
  </si>
  <si>
    <t>PRENATAL Y PLAN DE PARTO 1</t>
  </si>
  <si>
    <t>PRENATAL Y PLAN DE PARTO 2</t>
  </si>
  <si>
    <t>NUTRICION&gt;&gt;</t>
  </si>
  <si>
    <t>INMUNIZACION Y NUTRICION</t>
  </si>
  <si>
    <t>MODULO DE NUTRICIÓN</t>
  </si>
  <si>
    <t>SERVICIOS DE SALUD</t>
  </si>
  <si>
    <t>LACTANCIA MATERNA</t>
  </si>
  <si>
    <t>MANEJO DE DIARREA</t>
  </si>
  <si>
    <t>ALIMENTACION DEL NIÑO</t>
  </si>
  <si>
    <t>VIVIENDA, AGUA Y SANEAMIENTO&gt;&gt;</t>
  </si>
  <si>
    <t>DATOS DEL HOGAR 1</t>
  </si>
  <si>
    <t>DATOS DEL HOGAR 2</t>
  </si>
  <si>
    <t>DATOS DEL HOGAR 3</t>
  </si>
  <si>
    <t>RECONTACTO&gt;&gt;</t>
  </si>
  <si>
    <t>RECONTACTO</t>
  </si>
  <si>
    <t>TRABAJADOR COMUNITARIO&gt;&gt;</t>
  </si>
  <si>
    <t>TRABAJADOR COMUNITARIO, USO Y S</t>
  </si>
  <si>
    <t>Ver Archivo:</t>
  </si>
  <si>
    <t>CONSENTIMIENTO INFORME</t>
  </si>
  <si>
    <t>BID - Fundazúcar</t>
  </si>
  <si>
    <t xml:space="preserve">ENCUESTA DE LINEA DE BASE DE SALUD Y NUTRICIÓN INFANTIL </t>
  </si>
  <si>
    <t>IDENTIFICADOR DEL HOGAR</t>
  </si>
  <si>
    <t>Unidad Primaria de Muestreo</t>
  </si>
  <si>
    <t>No. HOGAR</t>
  </si>
  <si>
    <t>A.- UBICACIÓN GEOGRÁFICA DE LA VIVIENDA</t>
  </si>
  <si>
    <t>B.- DIRECCIÓN DE LA VIVIENDA</t>
  </si>
  <si>
    <t>MUNICIPIO</t>
  </si>
  <si>
    <t>NOMBRE JEFE DE HOGAR:</t>
  </si>
  <si>
    <t>COMUNIDAD</t>
  </si>
  <si>
    <t>TELÉFONO</t>
  </si>
  <si>
    <t>SECTOR</t>
  </si>
  <si>
    <t>DIRECCIÓN</t>
  </si>
  <si>
    <t>GEOREFERENCIACIÓN:</t>
  </si>
  <si>
    <t>S</t>
  </si>
  <si>
    <t>°</t>
  </si>
  <si>
    <t>'</t>
  </si>
  <si>
    <t>.</t>
  </si>
  <si>
    <t>''</t>
  </si>
  <si>
    <t>NÚMERO CASA / APTO</t>
  </si>
  <si>
    <t>W</t>
  </si>
  <si>
    <t>OTRAS REFERENCIAS</t>
  </si>
  <si>
    <t>Altura en metros:</t>
  </si>
  <si>
    <t>Población meta</t>
  </si>
  <si>
    <t>1 Madre con menor de 4,5 meses</t>
  </si>
  <si>
    <t>2 Embarazadas (3er trimestre)</t>
  </si>
  <si>
    <t>C. INFORMACIÓN SOBRE LA ENTREVISTA</t>
  </si>
  <si>
    <t>VISITA</t>
  </si>
  <si>
    <t>IDIOMA DE LA ENTREVISTA</t>
  </si>
  <si>
    <t>ENCUESTADOR/A</t>
  </si>
  <si>
    <t>FECHA</t>
  </si>
  <si>
    <t>RESULTADO</t>
  </si>
  <si>
    <t>HORA INICIO</t>
  </si>
  <si>
    <t>HORA FIN</t>
  </si>
  <si>
    <t>ESPAÑOL</t>
  </si>
  <si>
    <t>ACHI</t>
  </si>
  <si>
    <t>SUPERVISOR/A</t>
  </si>
  <si>
    <t>POQOMCHI</t>
  </si>
  <si>
    <t>DD</t>
  </si>
  <si>
    <t>MM</t>
  </si>
  <si>
    <t>AAAA</t>
  </si>
  <si>
    <t>OTRA LENGUA</t>
  </si>
  <si>
    <t>:</t>
  </si>
  <si>
    <t>¿SE UTILIZÓ TRADUCTOR?</t>
  </si>
  <si>
    <t>SI</t>
  </si>
  <si>
    <t>NO</t>
  </si>
  <si>
    <t>CÓDIGOS RESULTADO</t>
  </si>
  <si>
    <t>COMPLETA</t>
  </si>
  <si>
    <t>RECHAZO</t>
  </si>
  <si>
    <t>VIVIENDA DESOCUPADA</t>
  </si>
  <si>
    <t>PARCIAL</t>
  </si>
  <si>
    <t>NO CONTACTÓ</t>
  </si>
  <si>
    <t>AUSENTE TEMPORAL</t>
  </si>
  <si>
    <t>SECCIÓN 1A. VIVIENDA Y PATRIMONIO</t>
  </si>
  <si>
    <t>RESPONDE JEFE DE HOGAR O CONYUGE</t>
  </si>
  <si>
    <t>ENCUESTADOR OBSERVE Y REGISTRE EL TIPO DE VIVIENDA</t>
  </si>
  <si>
    <r>
      <t xml:space="preserve">ENCUESTADOR OBSERVE Y REGISTRE EL </t>
    </r>
    <r>
      <rPr>
        <b/>
        <sz val="9"/>
        <rFont val="Arial Narrow"/>
        <family val="2"/>
      </rPr>
      <t>MATERIAL</t>
    </r>
    <r>
      <rPr>
        <sz val="9"/>
        <rFont val="Arial Narrow"/>
        <family val="2"/>
      </rPr>
      <t xml:space="preserve"> DE LA MAYOR PARTE DE LAS P</t>
    </r>
    <r>
      <rPr>
        <b/>
        <sz val="9"/>
        <rFont val="Arial Narrow"/>
        <family val="2"/>
      </rPr>
      <t>AREDES EXTERIORES DEL EDIFICIO O CASA</t>
    </r>
    <r>
      <rPr>
        <sz val="9"/>
        <rFont val="Arial Narrow"/>
        <family val="2"/>
      </rPr>
      <t xml:space="preserve"> DONDE VIVE ESTE HOGAR</t>
    </r>
  </si>
  <si>
    <t>¿Qué tipo de alumbrado tiene este hogar?</t>
  </si>
  <si>
    <t xml:space="preserve">Eléctrico público (DEORSA) </t>
  </si>
  <si>
    <t xml:space="preserve">Gas </t>
  </si>
  <si>
    <t>CASA</t>
  </si>
  <si>
    <t>Planta eléctrica comunitaria</t>
  </si>
  <si>
    <t xml:space="preserve">Velas </t>
  </si>
  <si>
    <t>CHOZA O RANCHO</t>
  </si>
  <si>
    <t xml:space="preserve">BLOQUE, LADRILLO, PIEDRA, CONCRETO </t>
  </si>
  <si>
    <t>Planta eléctrica personal</t>
  </si>
  <si>
    <t xml:space="preserve">Paneles Solares </t>
  </si>
  <si>
    <t>APARTAMENTO</t>
  </si>
  <si>
    <t xml:space="preserve">MADERA (TABLAS, TROZA) </t>
  </si>
  <si>
    <t xml:space="preserve">Querosene o diesel </t>
  </si>
  <si>
    <t>Linterna a batería</t>
  </si>
  <si>
    <t xml:space="preserve"> HABITACIÓN EN CUARTO</t>
  </si>
  <si>
    <t xml:space="preserve">BAHAREQUE / ADOBE </t>
  </si>
  <si>
    <t>Otro, ¿cuál?_____________________</t>
  </si>
  <si>
    <t>OTRO, CUAL?</t>
  </si>
  <si>
    <t>__________________________</t>
  </si>
  <si>
    <t xml:space="preserve">METAL (ZINC, ALUMINIO, ETC.) </t>
  </si>
  <si>
    <t>¿Qué combustible utilizan con más frecuencia para cocinar en este hogar? Utiliza algún otro combustible?</t>
  </si>
  <si>
    <t>CAÑA DE MAIZ/ TAÑIL/ BAMBU U OTRO VEGETAL</t>
  </si>
  <si>
    <t>La vivienda que ocupa el hogar es:</t>
  </si>
  <si>
    <t xml:space="preserve">OTROS MATERIALES </t>
  </si>
  <si>
    <t>Gas propano</t>
  </si>
  <si>
    <t xml:space="preserve">Electricidad </t>
  </si>
  <si>
    <r>
      <t xml:space="preserve">ENCUESTADOR OBSERVE Y REGISTRE  EL </t>
    </r>
    <r>
      <rPr>
        <b/>
        <sz val="9"/>
        <rFont val="Arial Narrow"/>
        <family val="2"/>
      </rPr>
      <t>MATERIA</t>
    </r>
    <r>
      <rPr>
        <sz val="9"/>
        <rFont val="Arial Narrow"/>
        <family val="2"/>
      </rPr>
      <t>L DE LA MAYOR PARTE DEL T</t>
    </r>
    <r>
      <rPr>
        <b/>
        <sz val="9"/>
        <rFont val="Arial Narrow"/>
        <family val="2"/>
      </rPr>
      <t>ECHO DEL EDIFICIO O CASA</t>
    </r>
    <r>
      <rPr>
        <sz val="9"/>
        <rFont val="Arial Narrow"/>
        <family val="2"/>
      </rPr>
      <t xml:space="preserve"> DONDE VIVE ESTE HOGAR</t>
    </r>
  </si>
  <si>
    <t xml:space="preserve">Leña </t>
  </si>
  <si>
    <t>No cocina</t>
  </si>
  <si>
    <t xml:space="preserve">Propia totalmente pagada </t>
  </si>
  <si>
    <t>►</t>
  </si>
  <si>
    <t xml:space="preserve">Carbón </t>
  </si>
  <si>
    <t xml:space="preserve">Propia y la está pagando (hipotecada) </t>
  </si>
  <si>
    <t>¿Cómo eliminan principalmente la basura en este hogar?</t>
  </si>
  <si>
    <t xml:space="preserve">Alquilada </t>
  </si>
  <si>
    <t xml:space="preserve">CONCRETO (CEMENTO) </t>
  </si>
  <si>
    <t>Camión público de recolección de basura</t>
  </si>
  <si>
    <t xml:space="preserve">Cedida o prestada </t>
  </si>
  <si>
    <t>TEJA DE BARRO</t>
  </si>
  <si>
    <t xml:space="preserve">Carro recolector privado </t>
  </si>
  <si>
    <t xml:space="preserve">Ocupantes de hecho (invadida) </t>
  </si>
  <si>
    <t>ASBESTO O DURALITA, ETERNIT, LAMINA DE FIBRA DE VIDRIO</t>
  </si>
  <si>
    <t xml:space="preserve">En terreno baldío </t>
  </si>
  <si>
    <t>Otra, ¿Cuál? __________________________</t>
  </si>
  <si>
    <t xml:space="preserve">Río, quebrada o mar </t>
  </si>
  <si>
    <t>MADERA</t>
  </si>
  <si>
    <t>Incinerando o quemando</t>
  </si>
  <si>
    <t>¿Cuánto paga mensualmente por alquiler o cuota de la hipoteca ?</t>
  </si>
  <si>
    <t xml:space="preserve">PAJA, BAMBU, PALMA U HOJA DE CAÑA U OTRO VEGETAL </t>
  </si>
  <si>
    <t xml:space="preserve">Entierro </t>
  </si>
  <si>
    <t>OTRO  ESPECIFIQUE _____________________</t>
  </si>
  <si>
    <t>Patio trasero (acumulación de basura sin tratar)</t>
  </si>
  <si>
    <t>Quetzales</t>
  </si>
  <si>
    <r>
      <t xml:space="preserve">ENCUESTADOR OBSERVE Y REGISTRE  EL </t>
    </r>
    <r>
      <rPr>
        <b/>
        <sz val="9"/>
        <rFont val="Arial Narrow"/>
        <family val="2"/>
      </rPr>
      <t>MATERIAL</t>
    </r>
    <r>
      <rPr>
        <sz val="9"/>
        <rFont val="Arial Narrow"/>
        <family val="2"/>
      </rPr>
      <t xml:space="preserve"> DE LA MAYOR PARTE DEL </t>
    </r>
    <r>
      <rPr>
        <b/>
        <sz val="9"/>
        <rFont val="Arial Narrow"/>
        <family val="2"/>
      </rPr>
      <t>PISO</t>
    </r>
    <r>
      <rPr>
        <sz val="9"/>
        <rFont val="Arial Narrow"/>
        <family val="2"/>
      </rPr>
      <t xml:space="preserve"> DONDE VIVE ESTE HOGAR</t>
    </r>
  </si>
  <si>
    <t xml:space="preserve">Reciclaje </t>
  </si>
  <si>
    <t>Otro, especifique_____________________</t>
  </si>
  <si>
    <t>Si tuviera que pagar alquiler por esta vivienda,  ¿Cuánto estima que tendría que pagar al mes?</t>
  </si>
  <si>
    <t>¿De dónde obtiene principalmente el agua para beber este hogar?</t>
  </si>
  <si>
    <t xml:space="preserve">CONCRETO, CEMENTO </t>
  </si>
  <si>
    <t xml:space="preserve">CERAMICO, BALDOSAS, LADRILLO, GRANITO </t>
  </si>
  <si>
    <t>Agua entubada a nivel de hogar</t>
  </si>
  <si>
    <t>MADERA PULIDA</t>
  </si>
  <si>
    <t>Agua entubada a nivel comunitario</t>
  </si>
  <si>
    <r>
      <t xml:space="preserve">Cuántos ambientes tiene su hogar? </t>
    </r>
    <r>
      <rPr>
        <b/>
        <i/>
        <sz val="9"/>
        <rFont val="Arial Narrow"/>
        <family val="2"/>
      </rPr>
      <t xml:space="preserve">(No </t>
    </r>
    <r>
      <rPr>
        <b/>
        <i/>
        <sz val="9"/>
        <color rgb="FFFF0000"/>
        <rFont val="Arial Narrow"/>
        <family val="2"/>
      </rPr>
      <t>tome en cuenta</t>
    </r>
    <r>
      <rPr>
        <b/>
        <i/>
        <sz val="9"/>
        <rFont val="Arial Narrow"/>
        <family val="2"/>
      </rPr>
      <t xml:space="preserve"> cocina, baño, garaje ni cuartos destinados al negocio)</t>
    </r>
  </si>
  <si>
    <t>ALFOMBRA</t>
  </si>
  <si>
    <t>Pozo</t>
  </si>
  <si>
    <t>TIERRA</t>
  </si>
  <si>
    <t xml:space="preserve">Agua lluvia </t>
  </si>
  <si>
    <t>Nacimiento de agua</t>
  </si>
  <si>
    <t>¿Con qué tipo de sanitario cuenta el hogar?</t>
  </si>
  <si>
    <t xml:space="preserve">Rio, quebrada </t>
  </si>
  <si>
    <t>De estos cuartos, ¿cuántos son sólo para dormir?</t>
  </si>
  <si>
    <r>
      <t xml:space="preserve">De pozo ciego o letrina </t>
    </r>
    <r>
      <rPr>
        <sz val="9"/>
        <color rgb="FFFF0000"/>
        <rFont val="Arial Narrow"/>
        <family val="2"/>
      </rPr>
      <t>(todo tipo)</t>
    </r>
  </si>
  <si>
    <t xml:space="preserve">Camión cisterna </t>
  </si>
  <si>
    <r>
      <rPr>
        <sz val="9"/>
        <color rgb="FFFF0000"/>
        <rFont val="Arial Narrow"/>
        <family val="2"/>
      </rPr>
      <t>Inodoro</t>
    </r>
    <r>
      <rPr>
        <sz val="9"/>
        <rFont val="Arial Narrow"/>
        <family val="2"/>
      </rPr>
      <t xml:space="preserve"> conectado al alcantarillado </t>
    </r>
  </si>
  <si>
    <t>Compra de agua pura</t>
  </si>
  <si>
    <r>
      <rPr>
        <sz val="9"/>
        <color rgb="FFFF0000"/>
        <rFont val="Arial Narrow"/>
        <family val="2"/>
      </rPr>
      <t>Inodoro</t>
    </r>
    <r>
      <rPr>
        <sz val="9"/>
        <rFont val="Arial Narrow"/>
        <family val="2"/>
      </rPr>
      <t xml:space="preserve"> conectado a fosa séptica </t>
    </r>
  </si>
  <si>
    <t>¿Tiene un ambiente exclusivo para cocinar?</t>
  </si>
  <si>
    <t xml:space="preserve">No tiene </t>
  </si>
  <si>
    <t>¿Qué tratamiento le dan principalmente al agua para beber?</t>
  </si>
  <si>
    <t xml:space="preserve"> ¿El servicio sanitario o letrina es de uso?</t>
  </si>
  <si>
    <t xml:space="preserve">Exclusivo del hogar </t>
  </si>
  <si>
    <t xml:space="preserve">Ninguno </t>
  </si>
  <si>
    <t xml:space="preserve">Le pone cloro </t>
  </si>
  <si>
    <t xml:space="preserve">Compartido con otros hogares </t>
  </si>
  <si>
    <t xml:space="preserve">La hierve </t>
  </si>
  <si>
    <t>SODIS</t>
  </si>
  <si>
    <t xml:space="preserve">La filtra </t>
  </si>
  <si>
    <t>Otro, ¿cuál?_______________</t>
  </si>
  <si>
    <t>SECCIÓN 1B. PATRIMONIO</t>
  </si>
  <si>
    <t xml:space="preserve">¿Tiene este hogar… </t>
  </si>
  <si>
    <t>1 SI</t>
  </si>
  <si>
    <t>¿La tierra que trabajan es …</t>
  </si>
  <si>
    <t>ENUNCIE TODAS LAS OPCIONES</t>
  </si>
  <si>
    <t>2 NO</t>
  </si>
  <si>
    <t>propia con título?</t>
  </si>
  <si>
    <t xml:space="preserve">Televisor? </t>
  </si>
  <si>
    <t>a</t>
  </si>
  <si>
    <t>propia sin título?</t>
  </si>
  <si>
    <t>Antena de cable?</t>
  </si>
  <si>
    <t>b</t>
  </si>
  <si>
    <t>alquilada?</t>
  </si>
  <si>
    <t xml:space="preserve">Radio / Equipo de sonido? </t>
  </si>
  <si>
    <t>c</t>
  </si>
  <si>
    <t>cedida?</t>
  </si>
  <si>
    <t xml:space="preserve">Teléfono fijo (línea fija)? </t>
  </si>
  <si>
    <t>d</t>
  </si>
  <si>
    <t>tierra comunal?</t>
  </si>
  <si>
    <t xml:space="preserve">Teléfono celular? </t>
  </si>
  <si>
    <t>e</t>
  </si>
  <si>
    <t>¿Cuál es la superficie del terreno?</t>
  </si>
  <si>
    <t xml:space="preserve">Estufa de gas o eléctrica? </t>
  </si>
  <si>
    <t>f</t>
  </si>
  <si>
    <t>MANZANAS</t>
  </si>
  <si>
    <t>Cantidad</t>
  </si>
  <si>
    <t xml:space="preserve">Refrigeradora? </t>
  </si>
  <si>
    <t>g</t>
  </si>
  <si>
    <t>VARAS</t>
  </si>
  <si>
    <t xml:space="preserve">Lavadora? </t>
  </si>
  <si>
    <t>h</t>
  </si>
  <si>
    <t>METROS</t>
  </si>
  <si>
    <t>Unidad</t>
  </si>
  <si>
    <t xml:space="preserve">Aire acondicionado? </t>
  </si>
  <si>
    <t>i</t>
  </si>
  <si>
    <t>CUERDAS</t>
  </si>
  <si>
    <t xml:space="preserve">Máquina de coser? </t>
  </si>
  <si>
    <t>j</t>
  </si>
  <si>
    <t>OTRO, ESPECIFIQUE _______________________________</t>
  </si>
  <si>
    <t xml:space="preserve">Computadora o tablet? </t>
  </si>
  <si>
    <t>k</t>
  </si>
  <si>
    <t>¿Cuál es el valor de este terreno?</t>
  </si>
  <si>
    <t xml:space="preserve">Carro? </t>
  </si>
  <si>
    <t>l</t>
  </si>
  <si>
    <t xml:space="preserve">Bote, lancha o motor fuera de borda? </t>
  </si>
  <si>
    <t>m</t>
  </si>
  <si>
    <t xml:space="preserve">Motocicleta? </t>
  </si>
  <si>
    <t>n</t>
  </si>
  <si>
    <t>Esa tierra la utiliza en:</t>
  </si>
  <si>
    <t xml:space="preserve">Bicicleta? </t>
  </si>
  <si>
    <t>o</t>
  </si>
  <si>
    <t>1 SI / 2 NO</t>
  </si>
  <si>
    <t>Planta eléctrica o Paneles solares?</t>
  </si>
  <si>
    <t>p</t>
  </si>
  <si>
    <t>A</t>
  </si>
  <si>
    <t>actividad agrícola?</t>
  </si>
  <si>
    <t>B</t>
  </si>
  <si>
    <t>actividad pecuaria?</t>
  </si>
  <si>
    <t>¿Tiene usted, o algún miembro de su hogar, tierra para trabajar?</t>
  </si>
  <si>
    <t>C</t>
  </si>
  <si>
    <t>otra? Especifique _________________</t>
  </si>
  <si>
    <t>¿Algún miembro del hogar, tiene negocio propio?</t>
  </si>
  <si>
    <t>SECCIÓN 1C. OTROS INGRESOS DEL HOGAR</t>
  </si>
  <si>
    <t>¿En los últimos doce meses, el hogar se ha beneficiado en algún momento de alguno de los siguientes  programas o ayudas?</t>
  </si>
  <si>
    <t>¿Cuánto recibió o a cuánto equivaldría esta prestación?</t>
  </si>
  <si>
    <t>En los últimos doce meses cuántas veces recibió este beneficio?</t>
  </si>
  <si>
    <t>SIGUIENTE PROGRAMA</t>
  </si>
  <si>
    <t>PROGRAMAS O AYUDAS</t>
  </si>
  <si>
    <t>CÓDIGO</t>
  </si>
  <si>
    <t>QUETZALES</t>
  </si>
  <si>
    <t>VECES</t>
  </si>
  <si>
    <t>Asistencia alimentaria</t>
  </si>
  <si>
    <t>Bono.(transferencia monetaria condicionada)</t>
  </si>
  <si>
    <t>Fertilizante.</t>
  </si>
  <si>
    <t>Becas: escolares, jóvenes artesanos</t>
  </si>
  <si>
    <t xml:space="preserve">Semillas mejoradas. 
</t>
  </si>
  <si>
    <t xml:space="preserve">Incentivos forestales. </t>
  </si>
  <si>
    <t>Otro, especifique_________________</t>
  </si>
  <si>
    <t>En el último mes, ¿su hogar recibió ingresos por alquiler de viviendas, propiedades agrícolas, maquinaria o equipo?</t>
  </si>
  <si>
    <t xml:space="preserve">NO  </t>
  </si>
  <si>
    <t>¿Cuál fue el ingreso que recibió por este concepto el último mes?</t>
  </si>
  <si>
    <t xml:space="preserve">En los últimos 12 meses, ¿su hogar recibió ingresos por transferencia a nivel nacional en dinero o en especie de otras personas? (Si fueron en especie valorar) </t>
  </si>
  <si>
    <t>¿Cuál fue el ingreso que recibió por este concepto en la última transferencia monetaria a nivel nacional?</t>
  </si>
  <si>
    <t>En los últimos doce meses, ¿cuántas veces recibió transferencia monetaria a nivel nacional?</t>
  </si>
  <si>
    <t xml:space="preserve"> VECES</t>
  </si>
  <si>
    <r>
      <t>¿Me podría indicar cuál fue el monto aproximado total en quetzales que el hogar</t>
    </r>
    <r>
      <rPr>
        <sz val="9"/>
        <color rgb="FFFF0000"/>
        <rFont val="Arial Narrow"/>
        <family val="2"/>
      </rPr>
      <t xml:space="preserve"> gastó</t>
    </r>
    <r>
      <rPr>
        <sz val="9"/>
        <rFont val="Arial Narrow"/>
        <family val="2"/>
      </rPr>
      <t xml:space="preserve"> durante este último mes, </t>
    </r>
    <r>
      <rPr>
        <sz val="9"/>
        <color rgb="FFFF0000"/>
        <rFont val="Arial Narrow"/>
        <family val="2"/>
      </rPr>
      <t>considerando todos los gastos</t>
    </r>
    <r>
      <rPr>
        <sz val="9"/>
        <rFont val="Arial Narrow"/>
        <family val="2"/>
      </rPr>
      <t>?</t>
    </r>
  </si>
  <si>
    <t>¿Y de ese monto, cuánto gastó el hogar en alimentación?</t>
  </si>
  <si>
    <t>SECCIÓN 2A. IDENTIFICACIÓN PERSONAS</t>
  </si>
  <si>
    <t>CÓDIGO DE IDENTIFICACIÓN</t>
  </si>
  <si>
    <t>Por favor, dígame los nombres de las personas que habitualmente comen y duermen en este hogar, hayan dormido o no anoche aquí. Comience la lista con el jefe de hogar.</t>
  </si>
  <si>
    <r>
      <t>¿Es [</t>
    </r>
    <r>
      <rPr>
        <i/>
        <sz val="9"/>
        <rFont val="Arial Narrow"/>
        <family val="2"/>
      </rPr>
      <t xml:space="preserve">NOMBRE] </t>
    </r>
    <r>
      <rPr>
        <sz val="9"/>
        <rFont val="Arial Narrow"/>
        <family val="2"/>
      </rPr>
      <t>hombre o mujer?</t>
    </r>
  </si>
  <si>
    <r>
      <t>¿Cuántos años cumplidos tiene  [</t>
    </r>
    <r>
      <rPr>
        <i/>
        <sz val="9"/>
        <rFont val="Arial Narrow"/>
        <family val="2"/>
      </rPr>
      <t>NOMBRE]</t>
    </r>
    <r>
      <rPr>
        <sz val="9"/>
        <rFont val="Arial Narrow"/>
        <family val="2"/>
      </rPr>
      <t>?</t>
    </r>
  </si>
  <si>
    <t>ENCUESTADOR MARQUE CON UNA "X" AL O A LAS MADRES DE NIÑOS OBJETIVOS</t>
  </si>
  <si>
    <t>Hombre</t>
  </si>
  <si>
    <t>Mujer</t>
  </si>
  <si>
    <t>NOMBRE</t>
  </si>
  <si>
    <t>APELLIDO</t>
  </si>
  <si>
    <t>AÑOS</t>
  </si>
  <si>
    <t>MARCA</t>
  </si>
  <si>
    <t>SECCIÓN 2B. CARACTERÍSTICAS GENERALES DEL HOGAR Y SUS MIEMBROS</t>
  </si>
  <si>
    <t xml:space="preserve">RESPONDE LA CABEZA DEL HOGAR O SU CÓNYUGE </t>
  </si>
  <si>
    <t>SOLO PARA MIEMBROS DE 12 AÑOS Y MÁS</t>
  </si>
  <si>
    <t>SOLO PARA NIÑOS MENORES DE 24 MESES (O DE 2 AÑOS)</t>
  </si>
  <si>
    <t>SOLO PARA MAYORES DE 3 AÑOS</t>
  </si>
  <si>
    <t>¿Cuál es la relación de parentesco de [NOMBRE] con la cabeza del hogar?</t>
  </si>
  <si>
    <t>¿Cuál es la fecha de nacimiento de [NOMBRE]?</t>
  </si>
  <si>
    <r>
      <t>¿De los últimos 12 meses, cuántos meses vivió [</t>
    </r>
    <r>
      <rPr>
        <i/>
        <sz val="9"/>
        <rFont val="Arial Narrow"/>
        <family val="2"/>
      </rPr>
      <t xml:space="preserve">NOMBRE] </t>
    </r>
    <r>
      <rPr>
        <sz val="9"/>
        <rFont val="Arial Narrow"/>
        <family val="2"/>
      </rPr>
      <t>en este hogar?</t>
    </r>
  </si>
  <si>
    <t>ENCUESTADOR: ¿ES [NOMBRE] MIEMBRO DEL HOGAR?</t>
  </si>
  <si>
    <t>(2,15A)</t>
  </si>
  <si>
    <t>(2,15B)</t>
  </si>
  <si>
    <t>[SI EL ENCUESTADOR YA CONOCE LA RESPUESTA, NO PREGUNTAR Y ANOTAR LA RESPUESTA DIRECTAMENTE]</t>
  </si>
  <si>
    <t>SOLICITAR DPI PARA COPIAR FECHA DE NACIMIENTO</t>
  </si>
  <si>
    <t>¿Cuál es el estado civil actual de [NOMBRE]?</t>
  </si>
  <si>
    <t>PREGUNTE EL NOMBRE DEL / LA CÓNYUGE Y ANOTE EL CÓDIGO DE IDENTIFICACIÓN DE ESTA PERSONA</t>
  </si>
  <si>
    <t>¿El padre de [NOMBRE] vive en este hogar?</t>
  </si>
  <si>
    <t>PREGUNTE EL NOMBRE DEL PADRE Y ANOTE EL CÓDIGO DE IDENTIFICACIÓN DE ESTA PERSONA</t>
  </si>
  <si>
    <t>¿Cuál es el nivel y curso más alto de educación que completó el padre de [NOMBRE]?</t>
  </si>
  <si>
    <t>¿La madre de [NOMBRE] vive en este hogar?</t>
  </si>
  <si>
    <t>PREGUNTE EL NOMBRE DE LA MADRE  Y ANOTE EL CÓDIGO DE IDENTIFICACIÓN DE ESTA PERSONA</t>
  </si>
  <si>
    <t>¿Cuál es el nivel y curso más alto de educación que completó la madre de [NOMBRE] ?</t>
  </si>
  <si>
    <t>¿Pesaron a (NOMBRE) al momento de nacer o en la primera semana de vida?</t>
  </si>
  <si>
    <r>
      <t xml:space="preserve">¿Cuánto pesó </t>
    </r>
    <r>
      <rPr>
        <sz val="9"/>
        <color rgb="FFFF0000"/>
        <rFont val="Arial Narrow"/>
        <family val="2"/>
      </rPr>
      <t>[NOMBRE]</t>
    </r>
    <r>
      <rPr>
        <sz val="9"/>
        <rFont val="Arial Narrow"/>
        <family val="2"/>
      </rPr>
      <t>?</t>
    </r>
  </si>
  <si>
    <t>CABEZA DEL HOGAR</t>
  </si>
  <si>
    <t>ESPOSO/A O COMPAÑERO/A</t>
  </si>
  <si>
    <t>HIJO/HIJA</t>
  </si>
  <si>
    <t>ANOTE 99 EN LA PRIMERA COLUMNA SÍ NO CONOCE EL DÍA</t>
  </si>
  <si>
    <t>[SE CONSIDERA PARTE DEL HOGAR SI COMIÓ Y DURMIÓ BAJO EL MISMO TECHO AL MENOS 6 MESES EN EL ULTIMO AÑO O TIENE LA INTENCIÓN DE QUEDARSE POR LOS PRÓXIMOS SEIS MESES</t>
  </si>
  <si>
    <t>REGISTRAR PESO EN KILOS CON TRES DECIMALES O EN LIBRAS CON DOS DECIMALES</t>
  </si>
  <si>
    <t>¿Qué idiomas o lenguas habla [NOMBRE]?</t>
  </si>
  <si>
    <t>[NOMBRE] ¿Se considera perteneciente al pueblo indígena / originario …</t>
  </si>
  <si>
    <t>YERNO/NUERA</t>
  </si>
  <si>
    <t>SOLTERO/A</t>
  </si>
  <si>
    <t>NIVEL</t>
  </si>
  <si>
    <t>CURSO</t>
  </si>
  <si>
    <t>HERMANO/A O CUÑADO/A</t>
  </si>
  <si>
    <t>CASADO/A</t>
  </si>
  <si>
    <t>Ninguna</t>
  </si>
  <si>
    <t>SI, AL NACER</t>
  </si>
  <si>
    <t>MENCIONE LOS DOS PRINCIPALES</t>
  </si>
  <si>
    <t>PADRE/MADRE</t>
  </si>
  <si>
    <t>ANOTE 99 EN LA SEGUNDA COLUMNA SÍ NO CONOCE EL MES</t>
  </si>
  <si>
    <t>CONVIVIENTE O UNIÓN LIBRE</t>
  </si>
  <si>
    <t>Pre-escolar</t>
  </si>
  <si>
    <t>SI, PRIMERA SEMANA</t>
  </si>
  <si>
    <t>SUEGRO/SUEGRA</t>
  </si>
  <si>
    <t>DIVORCIADO/A O SEPARADO/A</t>
  </si>
  <si>
    <t>ANOTE 98 SÍ EL CÓNYUGE NO ES MIEMBRO DEL HOGAR</t>
  </si>
  <si>
    <t>Primaria</t>
  </si>
  <si>
    <t>NIETO/NIETA</t>
  </si>
  <si>
    <t>VIUDO/A</t>
  </si>
  <si>
    <t>Secundaria Básica</t>
  </si>
  <si>
    <t>NO PESARON</t>
  </si>
  <si>
    <t>Ninguno</t>
  </si>
  <si>
    <t>OTRO PARIENTE</t>
  </si>
  <si>
    <t>ANOTE 9999 EN LA TERCERA COLUMNA SÍ NO CONOCE EL AÑO</t>
  </si>
  <si>
    <t>Secundaria Diversificada</t>
  </si>
  <si>
    <t xml:space="preserve"> ►</t>
  </si>
  <si>
    <t>SIGUIENTE NIÑO</t>
  </si>
  <si>
    <t>Lasino/mestizo?</t>
  </si>
  <si>
    <t>OTRO NO PARIENTE</t>
  </si>
  <si>
    <t>Técnica</t>
  </si>
  <si>
    <t>TOMAR DATO DE ACTA DE NACIMIENTO SI ES POSIBLE</t>
  </si>
  <si>
    <t>Maya/indígena?</t>
  </si>
  <si>
    <t>EMPLEADA/O DEL HOGAR INTERNO</t>
  </si>
  <si>
    <t>Universitaria</t>
  </si>
  <si>
    <t>OTRO</t>
  </si>
  <si>
    <t>Xinca?</t>
  </si>
  <si>
    <t>PARIENTE DE LA EMPLEADA/O DEL HOGAR</t>
  </si>
  <si>
    <t>No universitaria</t>
  </si>
  <si>
    <t>UNIDADES</t>
  </si>
  <si>
    <t>Garifuna?</t>
  </si>
  <si>
    <t>PRÓXIMA PERSONA</t>
  </si>
  <si>
    <t>Enseñanza especial</t>
  </si>
  <si>
    <t>1 KILO</t>
  </si>
  <si>
    <t>Alfabetización</t>
  </si>
  <si>
    <t>2 LIBRA</t>
  </si>
  <si>
    <t>DÍA</t>
  </si>
  <si>
    <t>MES</t>
  </si>
  <si>
    <t>AÑO</t>
  </si>
  <si>
    <t>CÓDIGO ID CÓNYUGE</t>
  </si>
  <si>
    <t>MESES</t>
  </si>
  <si>
    <t>ID PADRE</t>
  </si>
  <si>
    <t>ID MADRE</t>
  </si>
  <si>
    <t>PESO</t>
  </si>
  <si>
    <t>UNIDAD</t>
  </si>
  <si>
    <t>CÓDIGO 1</t>
  </si>
  <si>
    <t>CÓDIGO  2</t>
  </si>
  <si>
    <t xml:space="preserve">CÓDIGO </t>
  </si>
  <si>
    <t>SECCIÓN 3. EDUCACIÓN</t>
  </si>
  <si>
    <t>RESPONDE EL/LA CABEZA DEL HOGAR, CÓNYUGE O EL MIEMBRO RESPONSABLE</t>
  </si>
  <si>
    <t>PARA PERSONAS DE 5 O MÁS AÑOS</t>
  </si>
  <si>
    <t>PARA PERSONAS DE 3 A 18 AÑOS</t>
  </si>
  <si>
    <t>PARA MENORES DE 3 AÑOS</t>
  </si>
  <si>
    <t>¿Puede [NOMBRE] leer en español?</t>
  </si>
  <si>
    <t>¿Puede [NOMBRE] escribir una carta o un mensaje simple en español?</t>
  </si>
  <si>
    <t>¿Asistió [NOMBRE] alguna vez a la escuela?</t>
  </si>
  <si>
    <t>¿Cuál es el nivel y curso más alto de educación que [NOMBRE] completó?</t>
  </si>
  <si>
    <t>Durante los últimos 12 meses, ¿[NOMBRE] se inscribió o matriculó en alguna institución educativa?</t>
  </si>
  <si>
    <t>¿Actualmente asiste [NOMBRE] a alguna institución educativa?</t>
  </si>
  <si>
    <r>
      <t xml:space="preserve">Durante los últimos 12 meses, </t>
    </r>
    <r>
      <rPr>
        <sz val="9"/>
        <color rgb="FFFF0000"/>
        <rFont val="Arial Narrow"/>
        <family val="2"/>
      </rPr>
      <t xml:space="preserve">¿A qué clase de institución inicial asiste o asistió [NOMBRE]? </t>
    </r>
  </si>
  <si>
    <t>¿Cada cuánto asiste?</t>
  </si>
  <si>
    <t>OFICIAL</t>
  </si>
  <si>
    <t>Diariamente</t>
  </si>
  <si>
    <t>PRIVADA</t>
  </si>
  <si>
    <t>Tres veces por semana</t>
  </si>
  <si>
    <t>Dos veces por semana</t>
  </si>
  <si>
    <t>NINGUNA</t>
  </si>
  <si>
    <t>De vez en cuando</t>
  </si>
  <si>
    <t>CURSO / AÑOS</t>
  </si>
  <si>
    <t>SECCIÓN 4. EMPLEO  E INGRESOS (PERSONAS DE 7 AÑOS O MÁS)</t>
  </si>
  <si>
    <t>LAS PERSONAS DE 18 AÑOS Y MÁS RESPONDEN POR SÍ MISMAS. LA MADRE/PADRE O CUIDADOR/A RESPONDE POR LOS MENORES</t>
  </si>
  <si>
    <t>¿Qué hizo usted/ [NOMBRE] durante la mayor parte del tiempo la semana pasada?</t>
  </si>
  <si>
    <t>Además de (RESPUESTA EN 4.01), la semana pasada [NOMBRE]…</t>
  </si>
  <si>
    <t>La semana pasada, ¿[NOMBRE] realizó PRINCIPALMENTE alguna de las siguientes actividades para consumo o ingreso del hogar? Caza, pesca, cría de animales, siembra o cosecha de alimentos</t>
  </si>
  <si>
    <t xml:space="preserve">En los últimos 12 meses, ¿Cuántas semanas o meses trabajó [NOMBRE] o hizo esta actividad? </t>
  </si>
  <si>
    <t xml:space="preserve">¿Cuántos días a la semana [NOMBRE] trabajó o realizó las actividades descritas? </t>
  </si>
  <si>
    <t xml:space="preserve">¿Usualmente cuántas horas trabajó por día? </t>
  </si>
  <si>
    <r>
      <t xml:space="preserve">¿Cuál es el monto que [NOMBRE] </t>
    </r>
    <r>
      <rPr>
        <sz val="9"/>
        <color rgb="FFFF0000"/>
        <rFont val="Arial Narrow"/>
        <family val="2"/>
      </rPr>
      <t>casi siempre (usualmente)</t>
    </r>
    <r>
      <rPr>
        <sz val="9"/>
        <color indexed="8"/>
        <rFont val="Arial Narrow"/>
        <family val="2"/>
      </rPr>
      <t xml:space="preserve"> recibe por este trabajo ? </t>
    </r>
  </si>
  <si>
    <r>
      <t>¿Cada cuánto recibe</t>
    </r>
    <r>
      <rPr>
        <sz val="9"/>
        <color rgb="FFFF0000"/>
        <rFont val="Arial Narrow"/>
        <family val="2"/>
      </rPr>
      <t xml:space="preserve"> [NOMBRE]</t>
    </r>
    <r>
      <rPr>
        <sz val="9"/>
        <color indexed="8"/>
        <rFont val="Arial Narrow"/>
        <family val="2"/>
      </rPr>
      <t xml:space="preserve"> este ingreso?</t>
    </r>
  </si>
  <si>
    <t>¿Cuántas veces lo recibió en los últimos 12 meses?</t>
  </si>
  <si>
    <t>Realizó alguna tarea en un negocio propio o de algún familiar para obtener algún ingreso, ya sea en casa o fuera de casa?</t>
  </si>
  <si>
    <t>Trabajó</t>
  </si>
  <si>
    <t>No trabajó, pero tenía trabajo</t>
  </si>
  <si>
    <t>DIARIO</t>
  </si>
  <si>
    <t>LUEGO DE ANOTAR EL NÚMERO, MARQUE SI SON SEMANAS O MESES</t>
  </si>
  <si>
    <t>SEMANAL</t>
  </si>
  <si>
    <t>Tiene alguna discapacidad</t>
  </si>
  <si>
    <t>Ayudó en algún negocio o actividad familiar sin remuneración?</t>
  </si>
  <si>
    <t>QUINCENAL</t>
  </si>
  <si>
    <t>Buscó trabajo</t>
  </si>
  <si>
    <t>MENSUAL</t>
  </si>
  <si>
    <r>
      <t>Labores domésticas</t>
    </r>
    <r>
      <rPr>
        <sz val="9"/>
        <color rgb="FFFF0000"/>
        <rFont val="Arial Narrow"/>
        <family val="2"/>
      </rPr>
      <t>/agrícolas</t>
    </r>
  </si>
  <si>
    <t>Realizó  labores agrícolas o cuidado de animales, pesca?</t>
  </si>
  <si>
    <t>SI RECIBE 0 QUETZALES</t>
  </si>
  <si>
    <t>TRIMESTRAL</t>
  </si>
  <si>
    <t>Vivió de la renta</t>
  </si>
  <si>
    <t>SEMESTRE</t>
  </si>
  <si>
    <t>Es pensionada o jubilado</t>
  </si>
  <si>
    <t>Trabajó como aprendiz remunerado en dinero o en especie?</t>
  </si>
  <si>
    <t>COSECHA</t>
  </si>
  <si>
    <t>ANUAL</t>
  </si>
  <si>
    <t>Estudió</t>
  </si>
  <si>
    <t>Estudió y realizó algún trabajo?</t>
  </si>
  <si>
    <t>SEMANAS</t>
  </si>
  <si>
    <t>TEMPORAL</t>
  </si>
  <si>
    <t>Nada / ocio</t>
  </si>
  <si>
    <t>Realizó otra actividad por un ingreso?</t>
  </si>
  <si>
    <t>No realizó ninguna actividad</t>
  </si>
  <si>
    <t>NÚMERO</t>
  </si>
  <si>
    <t>DÍAS</t>
  </si>
  <si>
    <t>HORAS</t>
  </si>
  <si>
    <t>SECCIÓN 4. SALUD (PARA TODOS LOS MIEMBROS DEL HOGAR)</t>
  </si>
  <si>
    <t>¿Está usted/[NOMBRE] registrado/afiliado/tiene cobertura en alguno de los siguientes seguros de salud …</t>
  </si>
  <si>
    <t>¿Tiene usted/[NOMBRE] derecho a este seguro por su….</t>
  </si>
  <si>
    <t>¿Sufre usted/ [NOMBRE]  de alguna discapacidad?</t>
  </si>
  <si>
    <t>¿Tiene usted/[NOMBRE] alguna enfermedad crónica como por ej. diabetes, hipertensión, etc.?</t>
  </si>
  <si>
    <t>¿Cuál es la principal enfermedad crónica de la que usted/[NOMBRE] sufre?</t>
  </si>
  <si>
    <t>¿En los últimos 30 días,  ha usted/[NOMBRE] tenido algún problema de salud, excluyendo enfermedades crónicas? Por ej. un resfrío, tos, diarrea, dolor de espalda, fiebre, dolor de cabeza ó estómago, o ha sufrido un accidente?</t>
  </si>
  <si>
    <t>¿Cuál ha sido la principal dolencia de usted/[NOMBRE] durante los últimos 30 días?</t>
  </si>
  <si>
    <t>¿Buscó usted/[NOMBRE] atención de salud por esta dolencia, ya sea profesional o no?</t>
  </si>
  <si>
    <t>¿Por qué usted/[NOMBRE] no buscó atención en algún establecimiento de salud por sus problemas médicos?</t>
  </si>
  <si>
    <t>¿En los últimos 30 días  buscó usted/[NOMBRE] atención de salud de algún tipo, ya sea profesional o no?</t>
  </si>
  <si>
    <t>¿Dónde buscó atención de salud usted/[NOMBRE] en los últimos 30 días?</t>
  </si>
  <si>
    <t>¿Cuál fue el propósito de su visita de atención médica?</t>
  </si>
  <si>
    <t>¿Cuánto BALBOAS pagó usted/ [NOMBRE] en total por la(s) visitas médicas que realizó en los últimos 30 días? ¿Podría distinguir los gastos en…</t>
  </si>
  <si>
    <t>¿Cuánto tiempo le tomó a usted/[NOMBRE] llegar al establecimiento de salud?</t>
  </si>
  <si>
    <t>¿Cuál fue el principal medio de transporte que usted/[NOMBRE] utilizó para llegar al establecimiento de Salud?</t>
  </si>
  <si>
    <t>Inmunización</t>
  </si>
  <si>
    <t>¿Diabetes?</t>
  </si>
  <si>
    <t>RAZÓN PRINCIPAL</t>
  </si>
  <si>
    <t>Hospital publico</t>
  </si>
  <si>
    <t>Control de rutina</t>
  </si>
  <si>
    <t>¿Artritis/arterosclerosis?</t>
  </si>
  <si>
    <t>Escabiasis</t>
  </si>
  <si>
    <t>No era nada serio</t>
  </si>
  <si>
    <t>Hospital de ONG o iglesia</t>
  </si>
  <si>
    <t>Consulta</t>
  </si>
  <si>
    <t>{ Agregar Seguro  1 }</t>
  </si>
  <si>
    <t>trabajo?</t>
  </si>
  <si>
    <t>¿Tuberculosis o tos persistente?</t>
  </si>
  <si>
    <t>Tos</t>
  </si>
  <si>
    <t>Establecimiento queda lejos</t>
  </si>
  <si>
    <t>Clínica privada</t>
  </si>
  <si>
    <t>Medicamentos</t>
  </si>
  <si>
    <t>A pie</t>
  </si>
  <si>
    <t>{ Agregar Seguro  2 }</t>
  </si>
  <si>
    <t>por algún pariente?</t>
  </si>
  <si>
    <t>¿Cáncer?</t>
  </si>
  <si>
    <t>Diarrea</t>
  </si>
  <si>
    <t>Falta de transporte</t>
  </si>
  <si>
    <t>Centro / puesto de salud publico</t>
  </si>
  <si>
    <t>Inyección</t>
  </si>
  <si>
    <t>ANOTE CERO SI NO REALIZÓ GASTOS</t>
  </si>
  <si>
    <t>Minibús/micro</t>
  </si>
  <si>
    <t>{ Agregar Seguro  3 }</t>
  </si>
  <si>
    <t>por la escuela / universidad?</t>
  </si>
  <si>
    <t>¿Meningitis?</t>
  </si>
  <si>
    <t>Vómitos</t>
  </si>
  <si>
    <t>Atención de salud es muy cara</t>
  </si>
  <si>
    <t>Consultorio médico/</t>
  </si>
  <si>
    <t>Tratar lesión</t>
  </si>
  <si>
    <t>Camión</t>
  </si>
  <si>
    <t>{ Agregar Seguro  4 }</t>
  </si>
  <si>
    <t>por la comunidad?</t>
  </si>
  <si>
    <t>¿Chagas?</t>
  </si>
  <si>
    <t>Dolor abdominal</t>
  </si>
  <si>
    <t>El transporte es muy caro</t>
  </si>
  <si>
    <t>Médico particular</t>
  </si>
  <si>
    <t>Tratar enfermedad</t>
  </si>
  <si>
    <t>Moto</t>
  </si>
  <si>
    <t>{ Agregar Seguro  5 }</t>
  </si>
  <si>
    <t>porque lo adquirió y paga por él?</t>
  </si>
  <si>
    <t>Si</t>
  </si>
  <si>
    <t>¿Dolor persistente?</t>
  </si>
  <si>
    <t xml:space="preserve">Irritación de la piel </t>
  </si>
  <si>
    <t>Mal trato del personal de salud</t>
  </si>
  <si>
    <t>Medico tradicional</t>
  </si>
  <si>
    <t>Control prenatal</t>
  </si>
  <si>
    <t>D</t>
  </si>
  <si>
    <t>E</t>
  </si>
  <si>
    <t>F</t>
  </si>
  <si>
    <t>Bicicleta</t>
  </si>
  <si>
    <t>por algún programa?</t>
  </si>
  <si>
    <t>No</t>
  </si>
  <si>
    <t>¿Presión alta, hipertensión?</t>
  </si>
  <si>
    <t>Infección en ojos/oídos</t>
  </si>
  <si>
    <t>Personal de salud ausente</t>
  </si>
  <si>
    <t>PRÓXIMA SECCIÓN</t>
  </si>
  <si>
    <t>(curandero/ naturista)</t>
  </si>
  <si>
    <t>Parto</t>
  </si>
  <si>
    <t>Consultas?</t>
  </si>
  <si>
    <t>Exámenes de laboratorio, radiografías, etc.?</t>
  </si>
  <si>
    <t>Medicamentos recetados en estas consultas (SÍ los compró aparte)?</t>
  </si>
  <si>
    <t>Transporte?</t>
  </si>
  <si>
    <t>Otros?</t>
  </si>
  <si>
    <t>TOTAL</t>
  </si>
  <si>
    <t>Animal</t>
  </si>
  <si>
    <t>ninguno</t>
  </si>
  <si>
    <t>¿Problemas de riñones?</t>
  </si>
  <si>
    <t>Dolor de cabeza</t>
  </si>
  <si>
    <t>Atención  de baja calidad</t>
  </si>
  <si>
    <t>Enfermera</t>
  </si>
  <si>
    <t>Control posnatal</t>
  </si>
  <si>
    <t>Lancha</t>
  </si>
  <si>
    <t>¿Problemas gástricos o estomacales?</t>
  </si>
  <si>
    <t>Otros dolores</t>
  </si>
  <si>
    <t>Otra razón. Especificar</t>
  </si>
  <si>
    <t>Clínica móvil</t>
  </si>
  <si>
    <t>Información de prevención</t>
  </si>
  <si>
    <t>Otro (especifique)</t>
  </si>
  <si>
    <t>¿Otro? Especificar</t>
  </si>
  <si>
    <t>Picadura de serpiente</t>
  </si>
  <si>
    <t>Farmacia</t>
  </si>
  <si>
    <t>SOLO IDA</t>
  </si>
  <si>
    <t>Otro Especificar</t>
  </si>
  <si>
    <t>Medico/curandero tradicional del poblado</t>
  </si>
  <si>
    <t>MENCIONE MÁS IMPORTANTE</t>
  </si>
  <si>
    <t>MONTO</t>
  </si>
  <si>
    <t xml:space="preserve">SECCIÓN 4. ETAPA PRENATAL, PARTO, PUERPERIO Y CONTROL NEONATO </t>
  </si>
  <si>
    <t>APLICAR A CADA MUJER (EN LOS GRUPOS DE EDAD QUE SE PRECISÓ AL INICIO), POR CADA EMBARAZO, PREVIO CONSENTIMIENTO INFORMADO.</t>
  </si>
  <si>
    <t>CARACTERÍSTICAS Y ATRIBUTOS DEL PRENATAL</t>
  </si>
  <si>
    <t>PAPEL DEL PROMOTOR</t>
  </si>
  <si>
    <t>SOBRE CONTROLES PRENATALES Y PLAN DE PARTO</t>
  </si>
  <si>
    <t>PLAN DE PARTO - EMERGENCIA</t>
  </si>
  <si>
    <t>CONTROL PRENATAL</t>
  </si>
  <si>
    <t>EN GENERAL DURANTE EL  [X] TRIMESTRE</t>
  </si>
  <si>
    <t xml:space="preserve"> SIGNOS DE ALARMA</t>
  </si>
  <si>
    <t xml:space="preserve"> SIGNOS DE ALARMA – EMERGENCIAS EN EL [X] TRIMESTRE</t>
  </si>
  <si>
    <t xml:space="preserve"> SIGNOS DE ALARMA – EMERGENCIAS </t>
  </si>
  <si>
    <t>SI TIENE PLAN DE PARTO DESDE EL 1° o 2° TRIMESTRE, PREGUNTAR:</t>
  </si>
  <si>
    <t>ATENCIÓN DEL PARTO INSTITUCIONAL</t>
  </si>
  <si>
    <t>ATENCIÓN DEL PARTO INSTITUCIONAL, CONTROL DE PUÉRPERA Y DEL NEONATO. A cada mujer (en los grupos de edad que se precisó al inicio), por ultimo parto.</t>
  </si>
  <si>
    <t xml:space="preserve">PREGUNTAR PARA TRIMESTRE 1, 2 Y 3 DE ULTIMO O ACTUAL EMBARAZO </t>
  </si>
  <si>
    <t>AL TERMINAR LA EVALUACIÓN DEL CONTROL PRENATAL</t>
  </si>
  <si>
    <t>SOBRE EL ÚLTIMO PARTO</t>
  </si>
  <si>
    <t>PROMOTOR Y COMUNIDAD</t>
  </si>
  <si>
    <t>SI TENÍA PLAN DE PARTO - EMERGENCIA DESDE LA ETAPA PRENATAL, PREGUNTAR:</t>
  </si>
  <si>
    <t>ATENCIÓN DEL PARTO, POSTPARTO Y NEONATO</t>
  </si>
  <si>
    <t>INCENTIVOS</t>
  </si>
  <si>
    <t>Hasta la fecha, ¿Cuántos embarazos en total, incluidos los abortos, ha tenido usted?</t>
  </si>
  <si>
    <t>¿Está embarazada actualmente?</t>
  </si>
  <si>
    <t>¿Cuántas semanas tiene?</t>
  </si>
  <si>
    <t>¿En qué mes y año terminó su último embarazo o fecha en que inició el actual?</t>
  </si>
  <si>
    <t xml:space="preserve">En su último o actual embarazo ¿se ha reunido o encontrado con el promotor en su casa o en la comunidad? </t>
  </si>
  <si>
    <t>¿El Promotor le aconsejo para acudir al control prenatal?</t>
  </si>
  <si>
    <t>¿Ud. Fue a buscarlo o él/ella vino a visitarla a su casa para esto?</t>
  </si>
  <si>
    <t xml:space="preserve">¿Le acompañó el promotor a cada uno de los controles prenatales? </t>
  </si>
  <si>
    <t xml:space="preserve">¿Le visitaba el promotor para recordarle cuando era que debía acudir al siguiente y/o a cada control prenatal? </t>
  </si>
  <si>
    <t xml:space="preserve">¿Recibió Ud. algún apoyo económico para/por acudir al control prenatal? </t>
  </si>
  <si>
    <t xml:space="preserve">¿Qué tipo de apoyo? ¿Le parece adecuado? </t>
  </si>
  <si>
    <t xml:space="preserve">¿Fue a Control Prenatal en su último o actual embarazo? </t>
  </si>
  <si>
    <t xml:space="preserve">¿Cuál es la razón por la que no se ha controlado o no se controló? </t>
  </si>
  <si>
    <t xml:space="preserve">¿Le hablaron – explicaron en alguno de sus controles prenatales acerca de cómo y dónde podría decidir Ud. tener su parto: su plan de parto? </t>
  </si>
  <si>
    <t xml:space="preserve">¿Le hicieron su Plan de Parto? </t>
  </si>
  <si>
    <t>¿En qué trimestre del embarazo?</t>
  </si>
  <si>
    <t xml:space="preserve">¿Le indicaron que debía participar su familia? </t>
  </si>
  <si>
    <t xml:space="preserve">¿Le indicaron que viniera al siguiente control prenatal con la persona que más la apoya en su casa y la va a acompañar para el parto? </t>
  </si>
  <si>
    <t>¿Le explicaron que era para su atención del parto en el centro de salud?</t>
  </si>
  <si>
    <t xml:space="preserve">¿Y también para ayudarla a movilizarse en caso de una Emergencia como al tener sangrado vaginal, dolores fuera de fecha, fiebre, presión alta, pérdida de líquido? </t>
  </si>
  <si>
    <t xml:space="preserve">¿Qué solicitó Ud. en su plan de parto? </t>
  </si>
  <si>
    <t>De todo lo solicitado ¿Cuáles consideraba Ud. las dos más importantes?</t>
  </si>
  <si>
    <t xml:space="preserve">Tiene la tarjeta de Controles Prenatales de Embarazos? </t>
  </si>
  <si>
    <t>¿Cuántas semanas de embarazo tenía cuando se controló por primera vez – del último o actual embarazo?</t>
  </si>
  <si>
    <t xml:space="preserve">¿Tuvo que pagar por alguna medicina o remedio o prueba que necesitara por motivo de su embarazo? </t>
  </si>
  <si>
    <t>¿Cuánto pago? ¿Qué cosa pagó? Especificar</t>
  </si>
  <si>
    <t>¿Tuvo que pagar por alguna consulta o control por motivo de su embarazo?</t>
  </si>
  <si>
    <t>¿Cuánto pago? Especifique el motivo de la consulta o control por el que pago</t>
  </si>
  <si>
    <t xml:space="preserve">¿Tuvo sangrado por sus partes? </t>
  </si>
  <si>
    <t xml:space="preserve">¿Tuvo descensos malolientes y fluidos? </t>
  </si>
  <si>
    <t xml:space="preserve">¿Tuvo presión alta? </t>
  </si>
  <si>
    <t xml:space="preserve">¿Tuvo fiebre? </t>
  </si>
  <si>
    <t xml:space="preserve">¿Tuvo dolores de cabeza? </t>
  </si>
  <si>
    <t xml:space="preserve">¿Tuvo como dolores de parto? </t>
  </si>
  <si>
    <t>¿Tuvo molestias urinarias?</t>
  </si>
  <si>
    <t xml:space="preserve">¿Tuvo los pies muy hinchados? </t>
  </si>
  <si>
    <t xml:space="preserve">¿Tuvo problemas de glucosa alta en sangre (diabetes)? </t>
  </si>
  <si>
    <t xml:space="preserve">¿Cómo lo supo? </t>
  </si>
  <si>
    <t>Si tuvo algo de lo anterior: ¿Qué hizo? ¿Adonde acudió? ¿Quién la atendió? Detallar</t>
  </si>
  <si>
    <t xml:space="preserve">Si busco atención: ¿Cómo se desplazó o movilizo hasta el lugar o sitio de la atención? </t>
  </si>
  <si>
    <t xml:space="preserve">¿Cómo pagó o financió su desplazamiento hasta el lugar o sitio de la atención? </t>
  </si>
  <si>
    <t>¿Quiénes le acompañaron hasta el lugar o sitio de la atención?</t>
  </si>
  <si>
    <t xml:space="preserve">¿Cómo terminó esta situación? </t>
  </si>
  <si>
    <t>¿Le volvieron a hablar en estos nuevos controles a Ud. acerca de su plan de parto?</t>
  </si>
  <si>
    <t xml:space="preserve">¿Estaba su familia enterada y coordinada para el parto y/o una emergencia? </t>
  </si>
  <si>
    <t>¿Quién sería su acompañante al parto o ante una eventual emergencia?</t>
  </si>
  <si>
    <t xml:space="preserve">¿Hizo algún cambio a su plan de parto? </t>
  </si>
  <si>
    <t xml:space="preserve">¿Solicitó algo más? </t>
  </si>
  <si>
    <t>¿En qué consistió el cambio o lo adicional solicitado? Especificar</t>
  </si>
  <si>
    <t xml:space="preserve">En los últimos X meses ¿Cuántos partos ha tenido Ud.? </t>
  </si>
  <si>
    <t>En los últimos X meses ¿Cuántos hijos/as nacidos vivos ha tenido Ud.?</t>
  </si>
  <si>
    <t>De estos hijos/as cuantos están vivos actualmente?</t>
  </si>
  <si>
    <t>De los últimos X meses ¿En qué mes – fecha – tuvo su último hijo/a nacido vivo?</t>
  </si>
  <si>
    <t xml:space="preserve"> De los últimos X meses ¿Cuánto pesó su último hijo/a nacido vivo?</t>
  </si>
  <si>
    <t xml:space="preserve">¿Adonde acudió para hacerse el/los control(es)? [SI SE HIZO VARIOS CONTROLES Y EN SITIOS DIFERENTES TOMAR EL ULTIMO DE ESE TRIMESTRE] </t>
  </si>
  <si>
    <t>¿Quién(es) le atendieron?</t>
  </si>
  <si>
    <t xml:space="preserve">¿Cómo se desplazó o movilizo hasta el lugar o sitio del control prenatal? </t>
  </si>
  <si>
    <t>¿Qué le hicieron durante el/los controles prenatal(es)? Que recuerde y haya visto</t>
  </si>
  <si>
    <t xml:space="preserve">¿Le dijeron cuantas semanas de embarazo tenia? </t>
  </si>
  <si>
    <t>¿Le dijeron en el/los control(es) prenatal(es) si todo estaba bien o normal con el embarazo incluido al bebe?</t>
  </si>
  <si>
    <t xml:space="preserve">¿Le dijeron en el/los control(es) prenatal(es) si algo estaba o marchaba mal con el embarazo incluido al bebe? </t>
  </si>
  <si>
    <t xml:space="preserve">¿Le dijeron o explicaron algo o algo más? </t>
  </si>
  <si>
    <t>¿Le dieron complementos o suplementos como vitaminas o hierro o ácido fólico o crema nutricional u otro para tomar en casa?</t>
  </si>
  <si>
    <t>¿Qué le dieron?</t>
  </si>
  <si>
    <t>¿Le explicaron como tomarlos?</t>
  </si>
  <si>
    <t xml:space="preserve">En caso tuviera que hacerse análisis, ¿Le explicaron adónde y cuando tenía que acudir? </t>
  </si>
  <si>
    <t xml:space="preserve">Al ser la respuesta SI, favor indicar adonde y cuando. </t>
  </si>
  <si>
    <t xml:space="preserve">¿Y si tendría que pagar algo? </t>
  </si>
  <si>
    <t xml:space="preserve">¿Le indicaron y explicaron en cada control prenatal cuando era su próxima cita y tenía que volver para su próximo control prenatal? </t>
  </si>
  <si>
    <t xml:space="preserve">Si tuvo Indicaciones de Análisis, ¿Se hizo los análisis? </t>
  </si>
  <si>
    <t xml:space="preserve">¿Cuál es la razón por la que no se los ha realizado o no se lo realizó? </t>
  </si>
  <si>
    <t xml:space="preserve">¿Quedo satisfecha con la atención que recibió? </t>
  </si>
  <si>
    <t xml:space="preserve">¿Por qué no se sintió satisfecha con la atención que recibió? </t>
  </si>
  <si>
    <t>¿Dónde le atendieron en su último parto?</t>
  </si>
  <si>
    <t>¿Quién(es) le atendieron en su último parto?</t>
  </si>
  <si>
    <t xml:space="preserve">¿Cómo se desplazó o movilizó hasta el lugar o sitio de la atención del parto? </t>
  </si>
  <si>
    <t xml:space="preserve">¿Cómo pagó o financió| su desplazamiento hasta el lugar o sitio de la atención del parto? </t>
  </si>
  <si>
    <t>¿Quién o quienes le acompañaron hasta el lugar o sitio de la atención del parto</t>
  </si>
  <si>
    <t xml:space="preserve">¿El Promotor le aconsejo para acudir a atenderse el parto al centro de salud?  </t>
  </si>
  <si>
    <t xml:space="preserve"> ¿Ud. Fue a buscarlo o él/ella vino a visitarla a su casa para esto?</t>
  </si>
  <si>
    <t xml:space="preserve">¿Le visitaba el promotor para recordarle cuando era que debía acudir para la atención del parto institucional? </t>
  </si>
  <si>
    <t xml:space="preserve">¿Le acompañó el promotor a la atención de su parto? </t>
  </si>
  <si>
    <t xml:space="preserve">¿Recibió Ud. algún apoyo más para acudir y movilizarse desde la comunidad a la atención del parto institucional? </t>
  </si>
  <si>
    <t xml:space="preserve">¿Se cumplió todo lo que decía el Plan de Parto? </t>
  </si>
  <si>
    <t xml:space="preserve">¿Qué es lo que no se cumplió? </t>
  </si>
  <si>
    <t>De lo que NO se cumplió ¿Cuáles considera Ud. Las dos más importantes?</t>
  </si>
  <si>
    <t xml:space="preserve">¿Cómo calificaría Ud. Su satisfacción con el Plan de Parto? </t>
  </si>
  <si>
    <t xml:space="preserve">¿Su último parto fue normal sin complicaciones? </t>
  </si>
  <si>
    <t>¿Cuándo se hizo su primer control Postparto (después del parto)? ¿A los cuantos días después del parto?</t>
  </si>
  <si>
    <t>¿Qué le hicieron durante este control postparto? Que recuerde y haya visto</t>
  </si>
  <si>
    <t>¿Cuándo le hizo su primer control a su Recién Nacido/a? ¿A los cuantos días después del nacimiento?</t>
  </si>
  <si>
    <t>¿Qué le hicieron durante este primer control a su Recién Nacido/a? Que recuerde y haya visto</t>
  </si>
  <si>
    <t>¿Recibió Ud. algún apoyo o incentivo en el establecimiento de salud por acudir a atenderse su parto como institucional y haberse controlado Ud. después del parto y haber controlado a su recién nacido/a?</t>
  </si>
  <si>
    <t>¿Quedo satisfecha con la atención que recibió?</t>
  </si>
  <si>
    <t>¿Por qué no se sintió satisfecha con la atención que recibió?</t>
  </si>
  <si>
    <t>Acompañante específico</t>
  </si>
  <si>
    <t>¿Cuántas veces fue a control prenatal en el  trimestre [X]?</t>
  </si>
  <si>
    <t>No hay establecimiento de salud</t>
  </si>
  <si>
    <t>Le hablen en su idioma</t>
  </si>
  <si>
    <t>Equipo itinerante</t>
  </si>
  <si>
    <t>Le hablaron en su lengua – idioma</t>
  </si>
  <si>
    <t>Le vacunaron para la rubeola</t>
  </si>
  <si>
    <t>No entendió lo que el personal de salud dijo</t>
  </si>
  <si>
    <t>Le vieron revisaron los flujos por sus partes</t>
  </si>
  <si>
    <t xml:space="preserve">SI FUE ANTES DE ….. DEL 2012 FIN DE LA SECCIÓN </t>
  </si>
  <si>
    <t>Si en mi casa</t>
  </si>
  <si>
    <t>No viene el equipo de salud a la comunidad</t>
  </si>
  <si>
    <t>Vestido adecuado o propio</t>
  </si>
  <si>
    <t xml:space="preserve">SI </t>
  </si>
  <si>
    <t>Puesto de salud</t>
  </si>
  <si>
    <t>Médico ginecólogo</t>
  </si>
  <si>
    <t>Le tomaron la presión arterial</t>
  </si>
  <si>
    <t>Le solicitaron análisis de sangre</t>
  </si>
  <si>
    <t>El personal médico no me dedico suficiente tiempo</t>
  </si>
  <si>
    <t>Si tenía los pies hinchados</t>
  </si>
  <si>
    <t>le tomaron la temperatura</t>
  </si>
  <si>
    <t>análisis de orina</t>
  </si>
  <si>
    <t>Si en la comunidad</t>
  </si>
  <si>
    <t>Posición vertical</t>
  </si>
  <si>
    <t xml:space="preserve">NO                               </t>
  </si>
  <si>
    <t>Subcentro de salud</t>
  </si>
  <si>
    <t>Médico general</t>
  </si>
  <si>
    <t>a lomo de bestia</t>
  </si>
  <si>
    <t>La temperatura</t>
  </si>
  <si>
    <t>Análisis de orina</t>
  </si>
  <si>
    <t>La enfermera no me dedico suficiente tiempo</t>
  </si>
  <si>
    <t>Me apoyo la comunidad con los pasajes</t>
  </si>
  <si>
    <t>Mi esposo</t>
  </si>
  <si>
    <t>le auscultaron el corazón y el pulmón</t>
  </si>
  <si>
    <t>solicitaron otros análisis</t>
  </si>
  <si>
    <t>Si en ambos sitios</t>
  </si>
  <si>
    <t>Falta de dinero</t>
  </si>
  <si>
    <t xml:space="preserve">Otra posición tradicional (especificar: cuclillas, de rodillas, echada, otra), </t>
  </si>
  <si>
    <t>Centro de salud</t>
  </si>
  <si>
    <t>en carreta</t>
  </si>
  <si>
    <t>Le midieron la altura del útero</t>
  </si>
  <si>
    <t>Solicitaron otros análisis</t>
  </si>
  <si>
    <t>No hay establecimiento de salud con laboratorio</t>
  </si>
  <si>
    <t>Tuve que esperar mucho tiempo hasta que me atendieran</t>
  </si>
  <si>
    <t>Mi esposo pago</t>
  </si>
  <si>
    <t>Se recuperó</t>
  </si>
  <si>
    <t>Suegra</t>
  </si>
  <si>
    <t>Le auscultaron el corazón suyo y el pulmón</t>
  </si>
  <si>
    <t>le dieron consejería para cuidados y nutricional</t>
  </si>
  <si>
    <t>PREGUNTA RELACIONADA AL INCENTIVO DE LAS EMBARAZADAS</t>
  </si>
  <si>
    <t>Si en otro lugar</t>
  </si>
  <si>
    <t>PREGUNTA RELACIONADA A LOS INCENTIVOS</t>
  </si>
  <si>
    <t> Muy lejano (distancia)</t>
  </si>
  <si>
    <t xml:space="preserve">EN ESTE PUNTO SOLICITAR A LA MUJER QUE SI LA TIENE LA ENSEÑE Y LA INFORMACIÓN QUE SE PUEDA SE COTEJARA CON LA TARJETA. </t>
  </si>
  <si>
    <t>Hospital MINSA</t>
  </si>
  <si>
    <t>Auxiliar de enfermería</t>
  </si>
  <si>
    <t>en piragua</t>
  </si>
  <si>
    <t>Le hicieron tacto vaginal</t>
  </si>
  <si>
    <t>Recibió consejería nutricional</t>
  </si>
  <si>
    <t>Me trataron bruscamente</t>
  </si>
  <si>
    <t>Me tomaron un análisis de sangre</t>
  </si>
  <si>
    <t>Mis familiares pagaron</t>
  </si>
  <si>
    <t>Se interrumpió el embarazo</t>
  </si>
  <si>
    <t>Mamá</t>
  </si>
  <si>
    <t>Fue a buscarlo</t>
  </si>
  <si>
    <t>PREGUNTA RELACIONADA AL USO DEL FONDO COMUNITARIO</t>
  </si>
  <si>
    <t>Muy insatisfecho</t>
  </si>
  <si>
    <t>Le revisaron las mamas</t>
  </si>
  <si>
    <t>la pesaron</t>
  </si>
  <si>
    <t>FIN DE LA SECCIÓN</t>
  </si>
  <si>
    <t>No se han reunido - ni encontrado estos 3 meses</t>
  </si>
  <si>
    <t>Ud fue a buscarlo</t>
  </si>
  <si>
    <t>Alimentación</t>
  </si>
  <si>
    <t>Consultorio o clínica privada</t>
  </si>
  <si>
    <t>Asistente de salud</t>
  </si>
  <si>
    <t>en panga</t>
  </si>
  <si>
    <t>Le vieron revisaron si tenía los pies hinchados</t>
  </si>
  <si>
    <t>Recibió consejería sobre prácticas de lactancia materna</t>
  </si>
  <si>
    <t>Las instalaciones no eran adecuadas (limpieza o privacidad)</t>
  </si>
  <si>
    <t>Otro ¿Cuál? especificar</t>
  </si>
  <si>
    <t>Otro ¿Cuál? Especificar</t>
  </si>
  <si>
    <t>Papá</t>
  </si>
  <si>
    <t>Vino a visitarla</t>
  </si>
  <si>
    <t>Insatisfecho</t>
  </si>
  <si>
    <t>La pesaron</t>
  </si>
  <si>
    <t>Consejería para autocuidado y nutricional</t>
  </si>
  <si>
    <t>le midieron la longitud (talla)</t>
  </si>
  <si>
    <t>de lactancia materna</t>
  </si>
  <si>
    <t>Él/ella vino a visitarla</t>
  </si>
  <si>
    <t>Calidad del servicio</t>
  </si>
  <si>
    <t>Privacidad</t>
  </si>
  <si>
    <t>Hospital privado</t>
  </si>
  <si>
    <t>en vehículo particular</t>
  </si>
  <si>
    <t>La distancia</t>
  </si>
  <si>
    <t>No me dejaron elegir el género/sexo del personal para mi atención</t>
  </si>
  <si>
    <t>Se perdió el niño/a</t>
  </si>
  <si>
    <t>Hermana</t>
  </si>
  <si>
    <t>Satisfecho</t>
  </si>
  <si>
    <t>Le examinaron el abdomen</t>
  </si>
  <si>
    <t>Consejería sobre lactancia materna</t>
  </si>
  <si>
    <t>le midieron la cabecita</t>
  </si>
  <si>
    <t>indicación de próxima cita</t>
  </si>
  <si>
    <t>Las instalaciones no eran adecuadas (limpieza, privacidad, frío)</t>
  </si>
  <si>
    <t>No lo considera importante</t>
  </si>
  <si>
    <t>Adecuación del ambiente</t>
  </si>
  <si>
    <t>Policlínico de CSS</t>
  </si>
  <si>
    <t>en transporte público</t>
  </si>
  <si>
    <t>Le vacunaron para el tétanos</t>
  </si>
  <si>
    <t>Consejería sobre PF</t>
  </si>
  <si>
    <t>La calidad del servicio</t>
  </si>
  <si>
    <t>No me dieron medicamentos</t>
  </si>
  <si>
    <t>Otro (especificar)</t>
  </si>
  <si>
    <t>Promotor</t>
  </si>
  <si>
    <t>Muy Satisfecho</t>
  </si>
  <si>
    <t>Consejería de planificación familiar</t>
  </si>
  <si>
    <t>le vacunaron</t>
  </si>
  <si>
    <t>otras acciones ¿Cuáles? Especificar</t>
  </si>
  <si>
    <t>Otra razón. ¿Cuál? Especificar</t>
  </si>
  <si>
    <t>Ir con anticipación a la casa materna o albergue</t>
  </si>
  <si>
    <t>Hospital CSS</t>
  </si>
  <si>
    <t xml:space="preserve">Otras acciones ¿Cuáles? Especificar  </t>
  </si>
  <si>
    <t>Al ser la respuesta SI que describa</t>
  </si>
  <si>
    <t>No me dieron suplementos o complementos</t>
  </si>
  <si>
    <t>PREGUNTA RELACIONADA A REAL Y EFECTIVO USO DEL FONDO COMUNITARIO</t>
  </si>
  <si>
    <t>Partera</t>
  </si>
  <si>
    <t>Le revisaron sus partes y si había sangre</t>
  </si>
  <si>
    <t>Indicación de próxima cita</t>
  </si>
  <si>
    <t>le examinaron el abdomen</t>
  </si>
  <si>
    <t>Cuidar la temperatura</t>
  </si>
  <si>
    <t>Otra ¿Cuál? Especificar</t>
  </si>
  <si>
    <t>Otros ¿Cuáles? Especificar</t>
  </si>
  <si>
    <t>Otras acciones ¿Cuáles? Especificar</t>
  </si>
  <si>
    <t>le miraron sus partes</t>
  </si>
  <si>
    <t>cuidador del mismo sexo</t>
  </si>
  <si>
    <t>le solicitaron análisis de sangre</t>
  </si>
  <si>
    <t>Otras ¿Cuáles? Especificar</t>
  </si>
  <si>
    <t>CÓDIGOS</t>
  </si>
  <si>
    <t>I TRIMESTRE</t>
  </si>
  <si>
    <t>II TRIMESTRE</t>
  </si>
  <si>
    <t>III TRIMESTRE</t>
  </si>
  <si>
    <t>N° DE VECES</t>
  </si>
  <si>
    <t>DESCRIBA</t>
  </si>
  <si>
    <t>INDICAR</t>
  </si>
  <si>
    <t>DESCRIPCIÓN</t>
  </si>
  <si>
    <t>DETALLAR</t>
  </si>
  <si>
    <t>CÓDIGO (S)</t>
  </si>
  <si>
    <t>KILOGRAMOS</t>
  </si>
  <si>
    <t>DESCRIBIR</t>
  </si>
  <si>
    <t>SECCIÓN 6A: Etapa Prenatal</t>
  </si>
  <si>
    <t>Sobre el Plan de Parto - Emergencia</t>
  </si>
  <si>
    <t>Al terminar la evaluación del control prenatal:</t>
  </si>
  <si>
    <t>Signos de alarma – emergencias en el 1er trimestre</t>
  </si>
  <si>
    <t xml:space="preserve">¿Le indicaron y explicaron en cada control prenatal </t>
  </si>
  <si>
    <t xml:space="preserve">NOTA: Aplicar a cada mujer (en los grupos de edad que se precisó al inicio), por cada embarazo, </t>
  </si>
  <si>
    <t xml:space="preserve">¿Conoce o sabe Ud. Si hay o existe un acuerdo firmado de </t>
  </si>
  <si>
    <t xml:space="preserve">¿Le explicaron que era para su atención del parto </t>
  </si>
  <si>
    <t xml:space="preserve">cuando era su próxima cita y tenía que volver para </t>
  </si>
  <si>
    <t xml:space="preserve">Al ser la respuesta SI preguntar: ¿Cómo lo supo? </t>
  </si>
  <si>
    <t>previo consentimiento informado.</t>
  </si>
  <si>
    <t xml:space="preserve">Plan de Parto – Emergencias entre los representantes de </t>
  </si>
  <si>
    <t>en el centro de salud?</t>
  </si>
  <si>
    <t xml:space="preserve">su próximo control prenatal? </t>
  </si>
  <si>
    <t>1. Si</t>
  </si>
  <si>
    <t xml:space="preserve">Opciones: </t>
  </si>
  <si>
    <t xml:space="preserve">Luego preguntar solo acerca de la etapa del 1er trimestre (primeras 12 semanas o primeros 3 meses) </t>
  </si>
  <si>
    <t xml:space="preserve">su comunidad y el MINSA – centro de salud? Opciones: </t>
  </si>
  <si>
    <t>2. No</t>
  </si>
  <si>
    <t xml:space="preserve">1. me tomaron un análisis de sangre, </t>
  </si>
  <si>
    <t>de su último o actual embarazo:</t>
  </si>
  <si>
    <t>2. otro ¿Cuál? Especificar</t>
  </si>
  <si>
    <t>¿Cuántas veces fue a control prenatal en el 1er trimestre?</t>
  </si>
  <si>
    <t xml:space="preserve">¿Le acompañó el promotor a cada uno de los controles </t>
  </si>
  <si>
    <t xml:space="preserve">1. Si hay un acuerdo firmado, </t>
  </si>
  <si>
    <t xml:space="preserve">prenatales? </t>
  </si>
  <si>
    <t xml:space="preserve">2. No hay ningún acuerdo firmado, </t>
  </si>
  <si>
    <t xml:space="preserve">¿Le dijeron en el/los control(es) prenatal(es) si </t>
  </si>
  <si>
    <t xml:space="preserve">Si tuvo Indicaciones de Análisis, ¿Se hizo los </t>
  </si>
  <si>
    <t xml:space="preserve">Si tuvo algo de lo anterior: ¿Qué hizo? </t>
  </si>
  <si>
    <t>Numero</t>
  </si>
  <si>
    <t xml:space="preserve">3. No Sabe. </t>
  </si>
  <si>
    <t xml:space="preserve">¿Y también para ayudarla a movilizarse en caso </t>
  </si>
  <si>
    <t xml:space="preserve">todo estaba bien o normal con el embarazo </t>
  </si>
  <si>
    <t xml:space="preserve">análisis? </t>
  </si>
  <si>
    <t>¿Adonde acudió? ¿Quién la atendió? Detallar</t>
  </si>
  <si>
    <t xml:space="preserve">de una Emergencia como al tener sangrado </t>
  </si>
  <si>
    <t xml:space="preserve">incluido  al bebe? </t>
  </si>
  <si>
    <t>___________________________________________</t>
  </si>
  <si>
    <t xml:space="preserve">vaginal, dolores fuera de fecha, fiebre, presión </t>
  </si>
  <si>
    <t xml:space="preserve">Durante el 1er trimestre, ¿se ha reunido o encontrado con el </t>
  </si>
  <si>
    <t>alta, pérdida de líquido?</t>
  </si>
  <si>
    <t>promotor?</t>
  </si>
  <si>
    <t xml:space="preserve">¿Le visitaba el promotor para recordarle cuando era que </t>
  </si>
  <si>
    <t>¿Le explicaron acerca de las ventajas de realizar</t>
  </si>
  <si>
    <t xml:space="preserve">debía acudir al siguiente y/o a cada control prenatal? </t>
  </si>
  <si>
    <t xml:space="preserve">su plan de parto? </t>
  </si>
  <si>
    <t>Si la respuesta es NO, preguntar:</t>
  </si>
  <si>
    <t>Si buscó atención: ¿Cómo se desplazó o movilizó</t>
  </si>
  <si>
    <t xml:space="preserve">1. Si </t>
  </si>
  <si>
    <t xml:space="preserve">¿Cuál es la razón por la que no se los ha realizado o </t>
  </si>
  <si>
    <t xml:space="preserve">hasta el lugar o sitio de la atención? Opciones: </t>
  </si>
  <si>
    <t>2. No          ----&gt;</t>
  </si>
  <si>
    <t xml:space="preserve">algo estaba o marchaba mal con el embarazo </t>
  </si>
  <si>
    <t xml:space="preserve">no se lo realizó? Opciones: </t>
  </si>
  <si>
    <t xml:space="preserve">1. A pie, </t>
  </si>
  <si>
    <t xml:space="preserve">incluido al bebe? </t>
  </si>
  <si>
    <t>1. No hay establecimiento de salud</t>
  </si>
  <si>
    <t xml:space="preserve">2. a lomo de bestia, </t>
  </si>
  <si>
    <t xml:space="preserve">¿Qué solicito Ud. en su plan de parto? Opciones: </t>
  </si>
  <si>
    <t xml:space="preserve"> con laboratorio, </t>
  </si>
  <si>
    <t xml:space="preserve">3. en carreta, </t>
  </si>
  <si>
    <t>Donde?</t>
  </si>
  <si>
    <t xml:space="preserve">1. Acompañante especifico, </t>
  </si>
  <si>
    <t xml:space="preserve">2. falta de dinero, </t>
  </si>
  <si>
    <t xml:space="preserve">4. en piragua, </t>
  </si>
  <si>
    <t xml:space="preserve">¿Recibió Ud. algún apoyo para/por acudir al control </t>
  </si>
  <si>
    <t xml:space="preserve">2. le hablen en su idioma, </t>
  </si>
  <si>
    <t xml:space="preserve">3. la distancia, </t>
  </si>
  <si>
    <t xml:space="preserve">5. en panga, </t>
  </si>
  <si>
    <t>1. Si en mi casa</t>
  </si>
  <si>
    <t xml:space="preserve">prenatal? </t>
  </si>
  <si>
    <t xml:space="preserve">3. vestido adecuado o propio, </t>
  </si>
  <si>
    <t xml:space="preserve">4. la calidad del servicio, </t>
  </si>
  <si>
    <t xml:space="preserve">6. en vehículo particular, </t>
  </si>
  <si>
    <t>2. Si en la comunidad</t>
  </si>
  <si>
    <t xml:space="preserve">4. posición vertical, </t>
  </si>
  <si>
    <t xml:space="preserve">5. no lo considera importante, </t>
  </si>
  <si>
    <t xml:space="preserve">7. en transporte público, </t>
  </si>
  <si>
    <t>3. Si en ambos sitios</t>
  </si>
  <si>
    <t xml:space="preserve">5. otra posición tradicional </t>
  </si>
  <si>
    <t>6. otra ¿Cuál? Especificar.</t>
  </si>
  <si>
    <t xml:space="preserve">8. en ambulancia, </t>
  </si>
  <si>
    <t>4. Si en otro lugar</t>
  </si>
  <si>
    <t>(--&gt;128)</t>
  </si>
  <si>
    <t xml:space="preserve">6. alimentación, </t>
  </si>
  <si>
    <t>_________________________________</t>
  </si>
  <si>
    <t>9. Otro ¿Cuál? Especificar</t>
  </si>
  <si>
    <t xml:space="preserve">7. privacidad, </t>
  </si>
  <si>
    <t>_________________________________________</t>
  </si>
  <si>
    <t xml:space="preserve">8. adecuación del ambiente, </t>
  </si>
  <si>
    <t xml:space="preserve">Si se han reunido o encontrado, preguntar ¿El Promotor le </t>
  </si>
  <si>
    <t xml:space="preserve">Si la respuesta es SI, preguntar: </t>
  </si>
  <si>
    <t>Si la respuesta es SI, preguntar:</t>
  </si>
  <si>
    <t xml:space="preserve">9. ir con anticipación a la casa materna </t>
  </si>
  <si>
    <t xml:space="preserve">aconsejo para acudir al control prenatal? </t>
  </si>
  <si>
    <t>¿Le indicaron que debía participar su familia?</t>
  </si>
  <si>
    <t xml:space="preserve">10. cuidar la temperatura, </t>
  </si>
  <si>
    <t>Al ser la respuesta SI que describa.</t>
  </si>
  <si>
    <t>(pregunta relacionada a incentivos)</t>
  </si>
  <si>
    <t xml:space="preserve">11. cuidador del mismo sexo, </t>
  </si>
  <si>
    <t xml:space="preserve">¿Le dieron complementos o suplementos como </t>
  </si>
  <si>
    <t>______________________________________________</t>
  </si>
  <si>
    <t>12. Otras ¿Cuáles? Especificar.</t>
  </si>
  <si>
    <t>vitaminas o hierro o ácido fólico o nutricrema u</t>
  </si>
  <si>
    <t xml:space="preserve"> otro para tomar en casa? </t>
  </si>
  <si>
    <t>En caso que la respuesta fuera NO, preguntar:</t>
  </si>
  <si>
    <t xml:space="preserve">¿Le indicaron que viniera al siguiente control prenatal con </t>
  </si>
  <si>
    <t xml:space="preserve">De todo lo solicitado ¿Cuáles consideraba Ud. </t>
  </si>
  <si>
    <t xml:space="preserve">¿Por qué no se sintió satisfecha con la atención que </t>
  </si>
  <si>
    <t xml:space="preserve">¿Ud. </t>
  </si>
  <si>
    <t xml:space="preserve">la persona que más la apoya en su casa y la va a acompañar </t>
  </si>
  <si>
    <t>las dos más importantes ?</t>
  </si>
  <si>
    <t xml:space="preserve">recibió? Opciones: </t>
  </si>
  <si>
    <t xml:space="preserve">¿Tuvo molestias urinarias? </t>
  </si>
  <si>
    <t>para el parto?</t>
  </si>
  <si>
    <t xml:space="preserve">Si la respuesta es SI preguntar que le dieron…. </t>
  </si>
  <si>
    <t xml:space="preserve">1. No entendió lo que el personal de </t>
  </si>
  <si>
    <t>1. Fue a buscarlo</t>
  </si>
  <si>
    <t>__________________________________________</t>
  </si>
  <si>
    <t xml:space="preserve">salud dijo, </t>
  </si>
  <si>
    <t>2. él/ella vino a visitarla a su casa para esto?</t>
  </si>
  <si>
    <t>1:_________________________________</t>
  </si>
  <si>
    <t xml:space="preserve">2. el personal médico no me dedico </t>
  </si>
  <si>
    <t>2:_________________________________</t>
  </si>
  <si>
    <t xml:space="preserve">suficiente tiempo, </t>
  </si>
  <si>
    <t>(USAR CODIGO ANTERIOR)</t>
  </si>
  <si>
    <t xml:space="preserve">En caso tuviera que hacerse análisis, ¿Le explicaron </t>
  </si>
  <si>
    <t xml:space="preserve">3. la enfermera no me dedico  </t>
  </si>
  <si>
    <t xml:space="preserve">adónde y cuando tenía que acudir? </t>
  </si>
  <si>
    <t xml:space="preserve">4. tuve que esperar mucho tiempo </t>
  </si>
  <si>
    <t xml:space="preserve">hasta que me atendieran, </t>
  </si>
  <si>
    <t xml:space="preserve">5. me trataron bruscamente, </t>
  </si>
  <si>
    <t xml:space="preserve">Si la respuesta es SI preguntar adonde le dieron…. </t>
  </si>
  <si>
    <t xml:space="preserve">6. las instalaciones no eran </t>
  </si>
  <si>
    <t xml:space="preserve">¿Tuvo problemas de glucosa alta en sangre </t>
  </si>
  <si>
    <t xml:space="preserve">adecuadas limpieza o privacidad), </t>
  </si>
  <si>
    <t xml:space="preserve">(diabetes)? </t>
  </si>
  <si>
    <t>7. no me dejaron elegir el género/sexo</t>
  </si>
  <si>
    <t xml:space="preserve"> del personal para mi atención, </t>
  </si>
  <si>
    <t xml:space="preserve">8. no me dieron medicamentos, </t>
  </si>
  <si>
    <t xml:space="preserve">9. no me dieron suplementos o </t>
  </si>
  <si>
    <t xml:space="preserve">complementos, </t>
  </si>
  <si>
    <t>10. otros ¿Cuáles? Especificar.</t>
  </si>
  <si>
    <t>Si ya ha referido en la encuesta tener plan de parto desde el 1er trimestre, entonces preguntar:</t>
  </si>
  <si>
    <t>159</t>
  </si>
  <si>
    <t>En caso tuviera que hacerse análisis,</t>
  </si>
  <si>
    <t>164</t>
  </si>
  <si>
    <t>168</t>
  </si>
  <si>
    <t xml:space="preserve">¿Tuvo que pagar por alguna consulta o control por </t>
  </si>
  <si>
    <t>174</t>
  </si>
  <si>
    <t xml:space="preserve">Si busco atención: ¿Cómo se desplazó o movilizo </t>
  </si>
  <si>
    <t xml:space="preserve">Si no ha referido plan de parto en el 1er trimestre o se aborda por primera vez a la mujer directo </t>
  </si>
  <si>
    <t xml:space="preserve"> ¿Le explicaron adónde y cuando tenía que acudir?  </t>
  </si>
  <si>
    <t>(--&gt;166)</t>
  </si>
  <si>
    <t xml:space="preserve">motivo de su embarazo? </t>
  </si>
  <si>
    <t>por el 2do trimestre (porque inicio sus controles en este trimestre); entonces preguntar:</t>
  </si>
  <si>
    <t>149</t>
  </si>
  <si>
    <t xml:space="preserve">¿Le volvieron a hablar en estos nuevos controles </t>
  </si>
  <si>
    <t>154</t>
  </si>
  <si>
    <t xml:space="preserve">a Ud. acerca de su plan de parto? </t>
  </si>
  <si>
    <t>140</t>
  </si>
  <si>
    <t xml:space="preserve">¿Conoce o sabe Ud. Si hay o existe un acuerdo </t>
  </si>
  <si>
    <t>145</t>
  </si>
  <si>
    <t xml:space="preserve">¿Le explicaron que el plan de parto es para su atención del  </t>
  </si>
  <si>
    <t xml:space="preserve">firmado de Plan de Parto – Emergencias entre </t>
  </si>
  <si>
    <t xml:space="preserve">parto en el centro de salud? </t>
  </si>
  <si>
    <t>165</t>
  </si>
  <si>
    <t>175</t>
  </si>
  <si>
    <t xml:space="preserve">los representantes de su comunidad y el MINSA – </t>
  </si>
  <si>
    <t>159a</t>
  </si>
  <si>
    <t>Al ser la respuesta SI,  favor indicar adonde y cuando.</t>
  </si>
  <si>
    <t>169</t>
  </si>
  <si>
    <t>Al ser la respuesta SI, preguntar:</t>
  </si>
  <si>
    <t xml:space="preserve">centro de salud? Opciones: </t>
  </si>
  <si>
    <t>____________________________________________</t>
  </si>
  <si>
    <t>¿Cuánto pago?</t>
  </si>
  <si>
    <t>150</t>
  </si>
  <si>
    <t xml:space="preserve">¿Estaba su familia enterada y coordinada para el </t>
  </si>
  <si>
    <t>155</t>
  </si>
  <si>
    <t xml:space="preserve">1. NO ENTENDIÓ LO QUE EL PERSONAL DE </t>
  </si>
  <si>
    <t xml:space="preserve">parto y/o una emergencia? </t>
  </si>
  <si>
    <t xml:space="preserve">SALUD DIJO, </t>
  </si>
  <si>
    <t>3. No Sabe.</t>
  </si>
  <si>
    <t>incluido al bebe? SI / NO</t>
  </si>
  <si>
    <t xml:space="preserve">2. EL PERSONAL MÉDICO NO ME DEDICO </t>
  </si>
  <si>
    <t>169a</t>
  </si>
  <si>
    <t xml:space="preserve"> Y que especifique el motivo de la </t>
  </si>
  <si>
    <t>176</t>
  </si>
  <si>
    <t>146</t>
  </si>
  <si>
    <t xml:space="preserve">¿Le explicaron que el plan de parto también sirve ayudarla a </t>
  </si>
  <si>
    <t xml:space="preserve">SUFICIENTE TIEMPO, </t>
  </si>
  <si>
    <t xml:space="preserve">consulta o control por el que pago. </t>
  </si>
  <si>
    <t xml:space="preserve">movilizarse en caso de una Emergencia como al tener sangrado </t>
  </si>
  <si>
    <t>160</t>
  </si>
  <si>
    <t xml:space="preserve">En caso tuviera que hacerse análisis, le explciaron </t>
  </si>
  <si>
    <t xml:space="preserve">3. LA ENFERMERA NO ME DEDICO  </t>
  </si>
  <si>
    <t>141</t>
  </si>
  <si>
    <t xml:space="preserve">¿Le hablaron – explicaron en estos controles acerca </t>
  </si>
  <si>
    <t xml:space="preserve">vaginal, dolores fuera de fecha, fiebre, presión alta, </t>
  </si>
  <si>
    <t xml:space="preserve"> si tendría que pagar algo? </t>
  </si>
  <si>
    <t xml:space="preserve">de cómo y dónde podría decidir Ud. tener su parto: </t>
  </si>
  <si>
    <t xml:space="preserve">pérdida de líquido? </t>
  </si>
  <si>
    <t>151</t>
  </si>
  <si>
    <t xml:space="preserve">¿Quién sería su acompañante al parto o ante una </t>
  </si>
  <si>
    <t xml:space="preserve">4. TUVE QUE ESPERAR MUCHO TIEMPO </t>
  </si>
  <si>
    <t>eventual emergencia?</t>
  </si>
  <si>
    <t>156</t>
  </si>
  <si>
    <t xml:space="preserve">HASTA QUE ME ATENDIERAN, </t>
  </si>
  <si>
    <t>Signos de alarma – emergencias en el 2DO trimestre</t>
  </si>
  <si>
    <t>177</t>
  </si>
  <si>
    <t>Nombre:</t>
  </si>
  <si>
    <t xml:space="preserve">5. ME TRATARON BRUSCAMENTE, </t>
  </si>
  <si>
    <t>170</t>
  </si>
  <si>
    <t>Relaicion:</t>
  </si>
  <si>
    <t xml:space="preserve">6. LAS INSTALACIONES NO ERAN </t>
  </si>
  <si>
    <t xml:space="preserve">ADECUADAS LIMPIEZA O PRIVACIDAD), </t>
  </si>
  <si>
    <t>147</t>
  </si>
  <si>
    <t xml:space="preserve">¿Qué solicito en su plan de parto? Opciones: </t>
  </si>
  <si>
    <t>161</t>
  </si>
  <si>
    <t>7. NO ME DEJARON ELEGIR EL GÉNERO/SEXO</t>
  </si>
  <si>
    <t>142</t>
  </si>
  <si>
    <t>152</t>
  </si>
  <si>
    <t xml:space="preserve">cuando era su próxima cita y tenía que volver para su </t>
  </si>
  <si>
    <t xml:space="preserve"> DEL PERSONAL PARA MI ATENCIÓN, </t>
  </si>
  <si>
    <t>178</t>
  </si>
  <si>
    <t xml:space="preserve">próximo control prenatal? </t>
  </si>
  <si>
    <t xml:space="preserve">8. NO ME DIERON MEDICAMENTOS, </t>
  </si>
  <si>
    <t>171</t>
  </si>
  <si>
    <t>(---&gt; 154)</t>
  </si>
  <si>
    <t>157</t>
  </si>
  <si>
    <t xml:space="preserve">9. NO ME DIERON SUPLEMENTOS O </t>
  </si>
  <si>
    <t xml:space="preserve">COMPLEMENTOS, </t>
  </si>
  <si>
    <t>10. OTROS ¿CUÁLES? ESPECIFICAR.</t>
  </si>
  <si>
    <t>143</t>
  </si>
  <si>
    <t>153</t>
  </si>
  <si>
    <t>¿Solicito algo más? Si la respuesta es SI, preguntar:</t>
  </si>
  <si>
    <t>162</t>
  </si>
  <si>
    <t xml:space="preserve">¿En qué consistió el cambio o lo adicional </t>
  </si>
  <si>
    <t>157a</t>
  </si>
  <si>
    <t>166</t>
  </si>
  <si>
    <t>Durante el segundo trimestre:</t>
  </si>
  <si>
    <t>172</t>
  </si>
  <si>
    <t xml:space="preserve">solicitado? Especificar. </t>
  </si>
  <si>
    <t xml:space="preserve">¿Tuvo que pagar por alguna medicina o remedio o </t>
  </si>
  <si>
    <t xml:space="preserve">prueba que necesitara por motivo de su embarazo? </t>
  </si>
  <si>
    <t>144</t>
  </si>
  <si>
    <t xml:space="preserve">¿Le indicaron que viniera al siguiente control </t>
  </si>
  <si>
    <t>163</t>
  </si>
  <si>
    <t>Si la respuesta es NO, preguntar :</t>
  </si>
  <si>
    <t xml:space="preserve">prenatal con la persona que más la apoya en su </t>
  </si>
  <si>
    <t>158</t>
  </si>
  <si>
    <t xml:space="preserve">¿Cuál es la razón por la que no se los ha realizado </t>
  </si>
  <si>
    <t xml:space="preserve">casa y la va a acompañar para el parto? </t>
  </si>
  <si>
    <t xml:space="preserve">vitaminas o hierro o ácido fólico o nutricrema </t>
  </si>
  <si>
    <t xml:space="preserve">o no se lo realizó? Opciones: </t>
  </si>
  <si>
    <t>173</t>
  </si>
  <si>
    <t>148</t>
  </si>
  <si>
    <t xml:space="preserve">u otro para tomar en casa? </t>
  </si>
  <si>
    <t xml:space="preserve">1. No hay establecimiento de salud con </t>
  </si>
  <si>
    <t>167</t>
  </si>
  <si>
    <t>Al ser la respuesta  SI, preguntar:</t>
  </si>
  <si>
    <t xml:space="preserve">laboratorio, </t>
  </si>
  <si>
    <t>179a</t>
  </si>
  <si>
    <t xml:space="preserve">¿Adonde acudió? </t>
  </si>
  <si>
    <t>167a</t>
  </si>
  <si>
    <t xml:space="preserve"> ¿Quel cosa pago? Especificar</t>
  </si>
  <si>
    <t>__________________________________</t>
  </si>
  <si>
    <t>179b</t>
  </si>
  <si>
    <t>¿Quién la atendió? Detallar</t>
  </si>
  <si>
    <t>SECCIÓN 6. LACTANCIA MATERNA</t>
  </si>
  <si>
    <t>SE APLICA A NIÑOS MENORES DE 24 MESES HIJOS DE MADRES OBJETIVO</t>
  </si>
  <si>
    <t>CÓDIGO DE IDENTIFICACIÓN MADRE</t>
  </si>
  <si>
    <t>CÓDIGO DE IDENTIFICACIÓN DEL NIÑO SI VIVE EN EL HOGAR, SI NO TIENE HIJOS Y ESTA EMBARAZADA ANOTAR 00</t>
  </si>
  <si>
    <t>¿Qué fue lo primero que tomó [NOMBRE] después de nacer?</t>
  </si>
  <si>
    <t>¿Alguna vez le dio pecho a [NOMBRE]?</t>
  </si>
  <si>
    <t xml:space="preserve">¿A los cuántos minutos u horas de nacido le dio pecho al niño por primera vez? </t>
  </si>
  <si>
    <t>¿Le dio calostro (la primera leche del pecho) a su niño?</t>
  </si>
  <si>
    <t>¿Actualmente le está dando pecho a [NOMBRE]?</t>
  </si>
  <si>
    <r>
      <rPr>
        <sz val="9"/>
        <color rgb="FFFF0000"/>
        <rFont val="Arial Narrow"/>
        <family val="2"/>
      </rPr>
      <t>¿Cuántos meses</t>
    </r>
    <r>
      <rPr>
        <sz val="9"/>
        <rFont val="Arial Narrow"/>
        <family val="2"/>
      </rPr>
      <t xml:space="preserve"> tenía [NOMBRE] cuando dejó el pecho?</t>
    </r>
  </si>
  <si>
    <r>
      <t xml:space="preserve">ENCUESTADOR: Lea a la entrevistada este concepto antes de continuar con las preguntas:   El Calostro </t>
    </r>
    <r>
      <rPr>
        <i/>
        <sz val="8"/>
        <color rgb="FFFF0000"/>
        <rFont val="Calibri"/>
        <family val="2"/>
        <scheme val="minor"/>
      </rPr>
      <t>es la primera leche que producen las madres inmediatamente después del nacimiento de un niño/a.  Es un líquido cremoso de color amarillento que se produce desde el nacimiento hasta los 2 a 4 días después de que una mujer ha tenido un parto, o ha dado a luz un niño/a.</t>
    </r>
    <r>
      <rPr>
        <b/>
        <i/>
        <sz val="8"/>
        <color rgb="FFFF0000"/>
        <rFont val="Calibri"/>
        <family val="2"/>
        <scheme val="minor"/>
      </rPr>
      <t xml:space="preserve">     </t>
    </r>
  </si>
  <si>
    <t>SECCIÓN 7A</t>
  </si>
  <si>
    <r>
      <t xml:space="preserve">LECHE MATERNA </t>
    </r>
    <r>
      <rPr>
        <sz val="9"/>
        <color rgb="FFFF0000"/>
        <rFont val="Arial Narrow"/>
        <family val="2"/>
      </rPr>
      <t>/ CHICHE</t>
    </r>
    <r>
      <rPr>
        <sz val="9"/>
        <color theme="1"/>
        <rFont val="Arial Narrow"/>
        <family val="2"/>
      </rPr>
      <t xml:space="preserve">   </t>
    </r>
  </si>
  <si>
    <t xml:space="preserve">TÉ </t>
  </si>
  <si>
    <t>Inmediatamente después del parto</t>
  </si>
  <si>
    <r>
      <t xml:space="preserve">AGUA </t>
    </r>
    <r>
      <rPr>
        <sz val="9"/>
        <color rgb="FFFF0000"/>
        <rFont val="Arial Narrow"/>
        <family val="2"/>
      </rPr>
      <t>PURA</t>
    </r>
  </si>
  <si>
    <t xml:space="preserve">Menos de 1 hora después del parto </t>
  </si>
  <si>
    <t>HIERBAS O AROMÁTICAS</t>
  </si>
  <si>
    <t xml:space="preserve">De 1 a 3 horas después del parto </t>
  </si>
  <si>
    <t>LECHE DE BOTE</t>
  </si>
  <si>
    <t xml:space="preserve">Más de 3 horas después del parto </t>
  </si>
  <si>
    <t>OTRO, ESPECIFIQUE</t>
  </si>
  <si>
    <t>Otro, especifique</t>
  </si>
  <si>
    <t>Cód. ID</t>
  </si>
  <si>
    <t>SECCIÓN 6. ALIMENTACIÓN DEL NIÑO</t>
  </si>
  <si>
    <t>SE APLICA A NIÑOS MENORES DE 1 AÑO Y RESPONDE LA MADRE O CUIDADORA</t>
  </si>
  <si>
    <t>¿Quién es la persona que usualmente alimenta al niño?</t>
  </si>
  <si>
    <t>¿A qué edad le dio al niño líquidos diferentes a la leche materna por primera vez?</t>
  </si>
  <si>
    <t xml:space="preserve">¿Cuál fue el primer líquido diferente a la leche materna, que le dio al niño? </t>
  </si>
  <si>
    <t>¿En qué (recipiente) le sirvió este líquido al niño?</t>
  </si>
  <si>
    <t>¿A qué edad le dio al niño su primer alimento o comida (sólidos o semisólidos)?</t>
  </si>
  <si>
    <t xml:space="preserve">¿Cuál fue el alimento o preparación que le dio primero? </t>
  </si>
  <si>
    <t>En su opinión, generalmente, ¿cómo es el apetito de [NOMBRE DEL NIÑO] cuando está sano? (LEA LAS PRIMERAS 3 OPCIONES)</t>
  </si>
  <si>
    <t>¿Con quién almorzó [NOMBRE] el día de ayer?</t>
  </si>
  <si>
    <t>Ayer mientras le daba el almuerzo o amamantaba a [NOMBRE]  ¿usted le habló algo?</t>
  </si>
  <si>
    <t>¿Qué le dijo? … ¿Alguna otra cosa?</t>
  </si>
  <si>
    <t>¿Durante el almuerzo de ayer o mientras lo amamantaba, usted hizo algo para animar a que coma o mame [NOMBRE]?</t>
  </si>
  <si>
    <t>¿Qué hizo?… ¿Hizo algo más?</t>
  </si>
  <si>
    <t xml:space="preserve">Cuántas veces en el día su niño comió alimentos sólidos o semisólidos (no líquidos) durante el día o la noche de ayer? </t>
  </si>
  <si>
    <t>SI NO ESTUVO PARA EL ALMUERZO CONSULTAR POR DESAYUNO O CENA</t>
  </si>
  <si>
    <t>La madre</t>
  </si>
  <si>
    <t>Menos de 1 mes</t>
  </si>
  <si>
    <t>Agua</t>
  </si>
  <si>
    <t>Cucharita</t>
  </si>
  <si>
    <t>Fruta</t>
  </si>
  <si>
    <t>LE DIJO AL NIÑO QUE COMIERA</t>
  </si>
  <si>
    <t>ANIMÓ VERBALMENTE</t>
  </si>
  <si>
    <t>Una abuela</t>
  </si>
  <si>
    <t>Al mes 2</t>
  </si>
  <si>
    <t>Jugo</t>
  </si>
  <si>
    <t>Biberón o pacha</t>
  </si>
  <si>
    <t>Verdura</t>
  </si>
  <si>
    <t>JUGÓ CON O SIN JUGUETE</t>
  </si>
  <si>
    <t>Una hermana</t>
  </si>
  <si>
    <r>
      <t>Al</t>
    </r>
    <r>
      <rPr>
        <sz val="9"/>
        <color indexed="8"/>
        <rFont val="Arial Narrow"/>
        <family val="2"/>
      </rPr>
      <t xml:space="preserve"> mes 3</t>
    </r>
  </si>
  <si>
    <t>Formula</t>
  </si>
  <si>
    <t>Gotero</t>
  </si>
  <si>
    <t>Al mes 3</t>
  </si>
  <si>
    <t xml:space="preserve">Cereal </t>
  </si>
  <si>
    <t>NO HACER ESTAS PREGUNTAS CUANDO LE DIO DE COMER UN MENOR DE 12 AÑOS EN AUSENCIA DE UN ADULTO</t>
  </si>
  <si>
    <t>MOSTRÓ CARIÑO AL NIÑO</t>
  </si>
  <si>
    <t>Una tía</t>
  </si>
  <si>
    <t>Al mes 4</t>
  </si>
  <si>
    <t>Te/Mate/Infusión</t>
  </si>
  <si>
    <t>Taza</t>
  </si>
  <si>
    <t xml:space="preserve">Leguminosa </t>
  </si>
  <si>
    <t>HIZO PREGUNTAS AL NIÑO</t>
  </si>
  <si>
    <t>FORZÓ PARA QUE COMA</t>
  </si>
  <si>
    <t>Una vecina/amiga</t>
  </si>
  <si>
    <t>Al mes 5</t>
  </si>
  <si>
    <t>Otra</t>
  </si>
  <si>
    <t>Jeringa</t>
  </si>
  <si>
    <t xml:space="preserve">Carne </t>
  </si>
  <si>
    <t>Come muy bien</t>
  </si>
  <si>
    <t>HABLÓ ACERCA DE LA COMIDA</t>
  </si>
  <si>
    <t>El esposo/compañero</t>
  </si>
  <si>
    <t>Al mes 6</t>
  </si>
  <si>
    <t>No aplica</t>
  </si>
  <si>
    <t xml:space="preserve">Vísceras </t>
  </si>
  <si>
    <t>Come bien</t>
  </si>
  <si>
    <t>LE DIÓ DE COMER</t>
  </si>
  <si>
    <t xml:space="preserve">No aplica/No procede    </t>
  </si>
  <si>
    <t>No sabe/No recuerda</t>
  </si>
  <si>
    <t xml:space="preserve">No aplica/No procede     </t>
  </si>
  <si>
    <t xml:space="preserve">Huevo </t>
  </si>
  <si>
    <t>Come poco</t>
  </si>
  <si>
    <t>SOLO RESPONDE LA PERSONA ADULTA QUE ESTUVO PRESENTE DURANTE EL ALMUERZO, DESAYUNO O CENA DE [NOMBRE]</t>
  </si>
  <si>
    <t>AMENAZÓ AL NIÑO/ LE PEGÓ</t>
  </si>
  <si>
    <t>OTRA PERSONA LE AYUDÓ A DARLE DE COMER</t>
  </si>
  <si>
    <t xml:space="preserve">No sabe/No recuerda     </t>
  </si>
  <si>
    <t xml:space="preserve">Se negó a responder </t>
  </si>
  <si>
    <t>Se negó a responder</t>
  </si>
  <si>
    <t xml:space="preserve">Productos lácteos </t>
  </si>
  <si>
    <t>No sabe /No recuerda</t>
  </si>
  <si>
    <t>LE DIJO QUE A UD. LE GUSTABA LA COMIDA</t>
  </si>
  <si>
    <t xml:space="preserve">Se negó a responder     </t>
  </si>
  <si>
    <t xml:space="preserve">Se negó a responder      </t>
  </si>
  <si>
    <t xml:space="preserve">Otro, especifique </t>
  </si>
  <si>
    <t>PREMIÓ AL NIÑO</t>
  </si>
  <si>
    <t>NADA</t>
  </si>
  <si>
    <t>OTRO (ESPECIFIQUE)</t>
  </si>
  <si>
    <t xml:space="preserve">
REGISTRE EL CODIGO ID</t>
  </si>
  <si>
    <t>CÓDIGO ID</t>
  </si>
  <si>
    <t>CÓDIGO 2</t>
  </si>
  <si>
    <t>SECCION 6B: REGISTRO DE COMIDAS (NIÑOS DE 0 A 12 MESES)</t>
  </si>
  <si>
    <t>ID NIÑO</t>
  </si>
  <si>
    <t>NOMBRE DEL NIÑO</t>
  </si>
  <si>
    <t>Ahora le voy a hacer algunas preguntas sobre la alimentación de sus niños</t>
  </si>
  <si>
    <t>INSTRUCCIÓN</t>
  </si>
  <si>
    <t>¿LO COMIÓ?</t>
  </si>
  <si>
    <t>INGREDIENTES</t>
  </si>
  <si>
    <t xml:space="preserve">CONSISTENCIA </t>
  </si>
  <si>
    <t>HORA</t>
  </si>
  <si>
    <t>ALIMENTO / PREPARACION</t>
  </si>
  <si>
    <t>1. SOLIDO, SEMI-SOLIDO, ESPESO
2. SEMI-LIQUIDO, LIQUIDO</t>
  </si>
  <si>
    <r>
      <rPr>
        <b/>
        <sz val="8"/>
        <rFont val="Arial Narrow"/>
        <family val="2"/>
      </rPr>
      <t>ENCUESTADOR</t>
    </r>
    <r>
      <rPr>
        <sz val="8"/>
        <rFont val="Arial Narrow"/>
        <family val="2"/>
      </rPr>
      <t xml:space="preserve"> entreviste a la madre o responsable de cocinar para la familia, aclarando que estamos interesados específicamente en saber todo lo qué comieron los niños de 0 a 12 meses en la casa, entre las 6 de la mañana de ayer y las 6 de la mañana de hoy, desde que se levantó </t>
    </r>
    <r>
      <rPr>
        <b/>
        <sz val="8"/>
        <rFont val="Arial Narrow"/>
        <family val="2"/>
      </rPr>
      <t xml:space="preserve">AYER </t>
    </r>
    <r>
      <rPr>
        <sz val="8"/>
        <rFont val="Arial Narrow"/>
        <family val="2"/>
      </rPr>
      <t xml:space="preserve">hasta que se despertó el día de </t>
    </r>
    <r>
      <rPr>
        <b/>
        <sz val="8"/>
        <rFont val="Arial Narrow"/>
        <family val="2"/>
      </rPr>
      <t>HOY</t>
    </r>
    <r>
      <rPr>
        <sz val="8"/>
        <rFont val="Arial Narrow"/>
        <family val="2"/>
      </rPr>
      <t>. Registre los ingredientes de las preparaciones, registrando si lo comió o no lo comió, considerando como mínimo 2 cucharas.</t>
    </r>
  </si>
  <si>
    <t xml:space="preserve">NOTA: Si la madre menciona preparaciones o platos combinados habrá que preguntar qué ingredientes tenía la preparación o mezcla. </t>
  </si>
  <si>
    <t>REGISTRE TODOS LOS ALIMENTOS MENCIONADOS POR LA MADRE CON EL CODIGO 1 ENTRE AQUELLOS QUE FIGURAN EN LA TABLA</t>
  </si>
  <si>
    <t>ALIMENTO</t>
  </si>
  <si>
    <t>CÓD</t>
  </si>
  <si>
    <t>Arroz, Pan, Galletas, Tallarines (incluye sopas instantáneas), Maíz o comidas hechas de Maíz, Avena, Cebada u otras comidas hechas de granos.</t>
  </si>
  <si>
    <t>Crema nutricional</t>
  </si>
  <si>
    <t>Papa, ………. Harinas de: papa, ……. u otros.</t>
  </si>
  <si>
    <t>Zapallo, Zanahorias, Camote Amarillo (fuentes Vitamina A).</t>
  </si>
  <si>
    <t>Frijoles, Lentejas, Soya, Habas, Arveja (fresca o seca), Garbanzos.</t>
  </si>
  <si>
    <t>Hojas verde oscuro (Espinaca, Acelga, Berros, Albahaca).</t>
  </si>
  <si>
    <t>Mango, Papaya (Frutas fuentes de Vitamina A).</t>
  </si>
  <si>
    <t>Cualquier otro tipo de Fruta (Ejemplo: Manzana, Plátano, Mandarina, Naranja, etc.) o Vegetal (Ejemplo: Cebolla, Tomate, Apio, etc.).</t>
  </si>
  <si>
    <t>Hígado de Pollo, u otras Vísceras, Sangre de algun Animal.</t>
  </si>
  <si>
    <t>Cualquier tipo de carne: Res, Cerdo, Pollo o Pato, …………</t>
  </si>
  <si>
    <t>Pescado fresco o enlatados (atún, sardina u otros).</t>
  </si>
  <si>
    <t>Huevos de gallina, codorniz, pato u otros.</t>
  </si>
  <si>
    <t>Queso, Quesillo, Yogurt, Cuajada, Leche, Requesón u otros Productos Lácteos.</t>
  </si>
  <si>
    <t>Aceite, Manteca, Mantequilla, Margarina, Mayonesa o comidas hechas con cualquiera de éstos.</t>
  </si>
  <si>
    <t>Chocolates, Caramelos, Tortas u otros Alimentos o Comidas Azucaradas.</t>
  </si>
  <si>
    <t>Si usted preparó crema nutricional, ¿cómo lo preparó?</t>
  </si>
  <si>
    <t>¿Cuánto de agua?</t>
  </si>
  <si>
    <t>¿Cuánto de crema?</t>
  </si>
  <si>
    <t>¿Cuánta leche?</t>
  </si>
  <si>
    <t>¿O utilizó la crema nutricional en otras preparaciones?</t>
  </si>
  <si>
    <t>¿En qué preparación?</t>
  </si>
  <si>
    <t>SECCIÓN 7A. HISTORIAL DE ALIMENTACIÓN DEL NIÑO</t>
  </si>
  <si>
    <t>SE APLICA SOLO A  NIÑOS MENORES DE 24 MESES HIJOS DE MADRES OBJETIVO. RESPONDE LA MADRE O LA CUIDADORA</t>
  </si>
  <si>
    <t>CÓDIGO DE IDENTIFICACIÓN DEL NIÑO</t>
  </si>
  <si>
    <t>Aparte de la leche materna, ¿le ha dado a [NOMBRE] otras comidas o alimentos?</t>
  </si>
  <si>
    <t>¿Quién es la persona que le da la comida a [NOMBRE] la mayoría de las veces?</t>
  </si>
  <si>
    <r>
      <rPr>
        <sz val="9"/>
        <color rgb="FFFF0000"/>
        <rFont val="Arial Narrow"/>
        <family val="2"/>
      </rPr>
      <t>¿Cuántos meses tenía [NOMBRE] cuando le dieron</t>
    </r>
    <r>
      <rPr>
        <sz val="9"/>
        <rFont val="Arial Narrow"/>
        <family val="2"/>
      </rPr>
      <t xml:space="preserve"> líquidos diferentes a la leche materna por primera vez?</t>
    </r>
  </si>
  <si>
    <t xml:space="preserve">¿Cuál fue el primer líquido diferente a la leche materna, que le dio a [NOMBRE]? </t>
  </si>
  <si>
    <t>¿En qué trasto o recipiente le sirvió este líquido a [NOMBRE]?</t>
  </si>
  <si>
    <t>¿Cuántos meses tenía [NOMBRE] cuando usted le dio comida entera o machacada por primera vez( solido o semisólidos)?</t>
  </si>
  <si>
    <t xml:space="preserve">¿Cuál fue la comida entera o machacada que usted le dio a [NOMBRE] por primera vez? </t>
  </si>
  <si>
    <t xml:space="preserve">¿En que forma le dio esa comida entera o machacada a [NOMBRE] por primera vez.. </t>
  </si>
  <si>
    <t>¿A qué edad le dio a [NOMBRE] su primer alimento o comida en trozos?</t>
  </si>
  <si>
    <t xml:space="preserve">¿Cuál fue el alimento que le dio en trozos? </t>
  </si>
  <si>
    <r>
      <rPr>
        <sz val="9"/>
        <color rgb="FFFF0000"/>
        <rFont val="Arial Narrow"/>
        <family val="2"/>
      </rPr>
      <t>Generalmente, ¿cómo come [NOMBRE] cuando está sano?</t>
    </r>
    <r>
      <rPr>
        <sz val="9"/>
        <color indexed="8"/>
        <rFont val="Arial Narrow"/>
        <family val="2"/>
      </rPr>
      <t xml:space="preserve"> (LEA LAS PRIMERAS 3 OPCIONES)</t>
    </r>
  </si>
  <si>
    <t>¿Quién le dio el almuerzo a [NOMBRE] el día de ayer?</t>
  </si>
  <si>
    <t>El día de aye, ¿Usted le habló a [NOMBRE] cuando le dio el almuerzo o le dio de mamar?</t>
  </si>
  <si>
    <t>Cuando le habló, ¿Qué le dijo? … ¿Alguna otra cosa?</t>
  </si>
  <si>
    <t>¿Durante el almuerzo de ayer o mientras le daba pecho, usted hizo algo para animar a  [NOMBRE] a que comiera o mamara?</t>
  </si>
  <si>
    <t>¿Qué hizo USTED?… ¿Hizo algo más?</t>
  </si>
  <si>
    <t xml:space="preserve">Cuántas veces comió [NOMBRE] comida entera o machacada (no líquidos) durante el día o la noche de ayer? </t>
  </si>
  <si>
    <t>FRUTA</t>
  </si>
  <si>
    <t>MADRE</t>
  </si>
  <si>
    <t>VERDURA</t>
  </si>
  <si>
    <t>ABUELA</t>
  </si>
  <si>
    <t>ANOTE LA EDAD EN MESES. PARA MENOS DE UN MES ANOTE 00</t>
  </si>
  <si>
    <t>AGUA</t>
  </si>
  <si>
    <t>CUCHARA</t>
  </si>
  <si>
    <t>ATOLES</t>
  </si>
  <si>
    <t>LE MOSTRÓ CARIÑO AL NIÑO</t>
  </si>
  <si>
    <t>HERMANA</t>
  </si>
  <si>
    <t>JUGO</t>
  </si>
  <si>
    <t>PACHA</t>
  </si>
  <si>
    <t xml:space="preserve">CEREAL </t>
  </si>
  <si>
    <t>LE HIZO PREGUNTAS AL NIÑO</t>
  </si>
  <si>
    <t>TÍA</t>
  </si>
  <si>
    <t>GOTERO</t>
  </si>
  <si>
    <t>FRIJOLES</t>
  </si>
  <si>
    <t>Como papilla rala?</t>
  </si>
  <si>
    <t>LE HABLÓ ACERCA DE LA COMIDA</t>
  </si>
  <si>
    <t>VECINA/AMIGA</t>
  </si>
  <si>
    <t>AGUITAS Y/O ATOLES</t>
  </si>
  <si>
    <t>TAZA O POCILLO</t>
  </si>
  <si>
    <t xml:space="preserve">CARNE </t>
  </si>
  <si>
    <t>Como papilla espesa o puré?</t>
  </si>
  <si>
    <t xml:space="preserve">LEGUMINOSA </t>
  </si>
  <si>
    <t>LE DIO DE COMER</t>
  </si>
  <si>
    <t>ESPOSO/COMPAÑERO</t>
  </si>
  <si>
    <t>CAFÉ</t>
  </si>
  <si>
    <t>JERINGA</t>
  </si>
  <si>
    <t>MENUDOS DE POLLO</t>
  </si>
  <si>
    <t>Comida en trocitos o pedacitos?</t>
  </si>
  <si>
    <t>NO APLICA</t>
  </si>
  <si>
    <t>OTRA</t>
  </si>
  <si>
    <t xml:space="preserve">VÍSCERAS </t>
  </si>
  <si>
    <t xml:space="preserve"> NO RECUERDA</t>
  </si>
  <si>
    <t xml:space="preserve">HUEVO </t>
  </si>
  <si>
    <t>NO RESPONDE</t>
  </si>
  <si>
    <t>ANOTE EL ID SI LA PERSONA RESIDE EN EL HOGAR. SI LA PERSONA NO ES RESIDENTE ANOTE 66</t>
  </si>
  <si>
    <t xml:space="preserve">PRODUCTOS LÁCTEOS </t>
  </si>
  <si>
    <t xml:space="preserve">OTRO, ESPECIFIQUE </t>
  </si>
  <si>
    <t>ANOTE 96 SI LA PERSONA NO PERTENECE AL HOGAR Y 98 SI ES MENOR DE EDAD</t>
  </si>
  <si>
    <t>NO RECUERDA</t>
  </si>
  <si>
    <t>ANOTE HASTA TRES ALIMENTOS</t>
  </si>
  <si>
    <t xml:space="preserve">
REGISTRE EL CÓDIGO ID</t>
  </si>
  <si>
    <t>ID</t>
  </si>
  <si>
    <t>CÓDIGO 3</t>
  </si>
  <si>
    <t>SECCIÓN 7B: CONSUMO DE ALIMENTOS DE NIÑAS Y NIÑOS ENTRE CERO y 24 MESES</t>
  </si>
  <si>
    <t>Esta sección responde la persona adulta responsable del cuidado de los niños o niñas menores de 2 años</t>
  </si>
  <si>
    <r>
      <t xml:space="preserve">Por favor, describa los alimentos (comidas y refrigerios) que comió o bebió cada niño, desde ayer a las seis de la mañana hasta hoy antes de las seis de la mañana, tanto en casa como fuera de ella. Comience con la primera comida o bebida que tomó cada niño menor de dos años por la mañana, pasando al refrigerio, almuerzo, refrigerio y cena. .
</t>
    </r>
    <r>
      <rPr>
        <b/>
        <sz val="9"/>
        <color rgb="FF000000"/>
        <rFont val="Arial Narrow"/>
        <family val="2"/>
      </rPr>
      <t>Encuestador (a): Anote todos los alimentos y bebidas mencionados por el entrevistado. En caso de que se mencionaran platos mixtos, pregunte por la lista de ingredientes. Cuando el encuestado haya terminado, pregunte sobre las comidas y refrigerios que no haya mencionado</t>
    </r>
    <r>
      <rPr>
        <sz val="9"/>
        <color rgb="FF000000"/>
        <rFont val="Arial Narrow"/>
        <family val="2"/>
      </rPr>
      <t xml:space="preserve">
</t>
    </r>
  </si>
  <si>
    <t>DESAYUNO</t>
  </si>
  <si>
    <t>REFRIGERIO (MERIENDA)</t>
  </si>
  <si>
    <t>ALMUERZO</t>
  </si>
  <si>
    <t>CENA</t>
  </si>
  <si>
    <t>REFRIGERIO</t>
  </si>
  <si>
    <t>NOMBRE NIÑO 1:</t>
  </si>
  <si>
    <t>CÓDIGO CP NIÑO 1:</t>
  </si>
  <si>
    <t>NOMBRE NIÑO 2:</t>
  </si>
  <si>
    <t>CÓDIGO CP NIÑO 2:</t>
  </si>
  <si>
    <t>NOMBRE NIÑO 3:</t>
  </si>
  <si>
    <t>CÓDIGO CP NIÑO 3:</t>
  </si>
  <si>
    <t>NOMBRE NIÑO 4:</t>
  </si>
  <si>
    <t>CÓDIGO CP NIÑO 4:</t>
  </si>
  <si>
    <t>SECCION 7B: REGISTRO DE COMIDAS (NIÑOS MENORES DE 24 MESES)</t>
  </si>
  <si>
    <r>
      <rPr>
        <b/>
        <sz val="9"/>
        <rFont val="Arial Narrow"/>
        <family val="2"/>
      </rPr>
      <t>ENCUESTADOR</t>
    </r>
    <r>
      <rPr>
        <sz val="9"/>
        <rFont val="Arial Narrow"/>
        <family val="2"/>
      </rPr>
      <t xml:space="preserve"> entreviste a la madre o responsable de cocinar para la familia, aclarando que estamos interesados específicamente en saber todo lo que comieron los niños de </t>
    </r>
    <r>
      <rPr>
        <b/>
        <sz val="9"/>
        <rFont val="Arial Narrow"/>
        <family val="2"/>
      </rPr>
      <t>0 a 24</t>
    </r>
    <r>
      <rPr>
        <sz val="9"/>
        <rFont val="Arial Narrow"/>
        <family val="2"/>
      </rPr>
      <t xml:space="preserve"> meses en la casa, entre las 6 de la mañana de ayer y las 6 de la mañana de hoy, desde que se levantó </t>
    </r>
    <r>
      <rPr>
        <b/>
        <sz val="9"/>
        <rFont val="Arial Narrow"/>
        <family val="2"/>
      </rPr>
      <t xml:space="preserve">AYER </t>
    </r>
    <r>
      <rPr>
        <sz val="9"/>
        <rFont val="Arial Narrow"/>
        <family val="2"/>
      </rPr>
      <t xml:space="preserve">hasta que se despertó el día de </t>
    </r>
    <r>
      <rPr>
        <b/>
        <sz val="9"/>
        <rFont val="Arial Narrow"/>
        <family val="2"/>
      </rPr>
      <t>HOY</t>
    </r>
    <r>
      <rPr>
        <sz val="9"/>
        <rFont val="Arial Narrow"/>
        <family val="2"/>
      </rPr>
      <t>. Registre los ingredientes de las preparaciones, registrando si lo comió o no lo comió, considerando como mínimo 2 cucharas.</t>
    </r>
  </si>
  <si>
    <t>¿Cuántas veces en el día de ayer hasta hoy a las seis de la mañana [NOMBRE] comió al menos dos cucharas de esta comida, preparación o producto?</t>
  </si>
  <si>
    <t>¿Qué forma o consistencia tenía esta comida, preparación o producto?</t>
  </si>
  <si>
    <t>Durante la última semana, ¿cada cuanto comió [NOMBRE] …..
COMPLETE CON CADA COMIDA REPORTADA</t>
  </si>
  <si>
    <t>TODOS LOS DIAS</t>
  </si>
  <si>
    <t>ENTERA</t>
  </si>
  <si>
    <t>5 A 6 DÍAS</t>
  </si>
  <si>
    <t>SEMI ENTERA</t>
  </si>
  <si>
    <t>3 A 4 DÍAS</t>
  </si>
  <si>
    <t>REGISTRE "1" EN LA COLUMNA SI TODOS LOS ALIMENTOS MENCIONADOS POR LA MADRE, ENTRE AQUELLOS QUE FIGURAN EN LA TABLA</t>
  </si>
  <si>
    <t>MACHACADA (PURE)</t>
  </si>
  <si>
    <t>1 A 2 DIAS</t>
  </si>
  <si>
    <t>LIQUIDO</t>
  </si>
  <si>
    <t>NUNCA</t>
  </si>
  <si>
    <t>NÚMERO VECES</t>
  </si>
  <si>
    <r>
      <rPr>
        <b/>
        <sz val="9"/>
        <color theme="1"/>
        <rFont val="Calibri"/>
        <family val="2"/>
      </rPr>
      <t>VEGETALES DE HOJA VERDE:</t>
    </r>
    <r>
      <rPr>
        <b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Berro, espinaca, lechuga, otras hierbas, bledo, macuy, chipilín, quixtan, moringa.</t>
    </r>
  </si>
  <si>
    <r>
      <rPr>
        <b/>
        <sz val="9"/>
        <color theme="1"/>
        <rFont val="Calibri"/>
        <family val="2"/>
      </rPr>
      <t>VEGETALES AMARILLOS</t>
    </r>
    <r>
      <rPr>
        <b/>
        <sz val="10"/>
        <color theme="1"/>
        <rFont val="Calibri"/>
        <family val="2"/>
      </rPr>
      <t>:</t>
    </r>
    <r>
      <rPr>
        <sz val="10"/>
        <color theme="1"/>
        <rFont val="Calibri"/>
        <family val="2"/>
      </rPr>
      <t xml:space="preserve">  Zanahoria, calabaza, guicoy sazón.</t>
    </r>
  </si>
  <si>
    <r>
      <rPr>
        <b/>
        <sz val="9"/>
        <color theme="1"/>
        <rFont val="Calibri"/>
        <family val="2"/>
      </rPr>
      <t>FRUTAS AMARILLAS/ANARANJADAS:</t>
    </r>
    <r>
      <rPr>
        <sz val="10"/>
        <color theme="1"/>
        <rFont val="Calibri"/>
        <family val="2"/>
      </rPr>
      <t xml:space="preserve"> Mango, papaya, mamey</t>
    </r>
    <r>
      <rPr>
        <sz val="9"/>
        <color theme="1"/>
        <rFont val="Calibri"/>
        <family val="2"/>
      </rPr>
      <t>.</t>
    </r>
  </si>
  <si>
    <r>
      <rPr>
        <b/>
        <sz val="9"/>
        <color theme="1"/>
        <rFont val="Calibri"/>
        <family val="2"/>
      </rPr>
      <t>OTROS VEGETALES Y FRUTAS:</t>
    </r>
    <r>
      <rPr>
        <sz val="10"/>
        <color theme="1"/>
        <rFont val="Calibri"/>
        <family val="2"/>
      </rPr>
      <t xml:space="preserve"> Cebolla, chile pimiento, tomate, </t>
    </r>
    <r>
      <rPr>
        <sz val="9"/>
        <color theme="1"/>
        <rFont val="Calibri"/>
        <family val="2"/>
      </rPr>
      <t xml:space="preserve">repollo, güisquil, perulero, güicollito, rábano, remolacha, berenjena, ejote. Piña, banano, plátano, naranja, mandarina, guayaba, aguacate, guanábana, granadillas, zapote, fresa, mora, pera, manzana, sandìa, tamarindo, limón, nance, jocotes, melocotones, nísperos, toronjas, chico-zapote, melón. </t>
    </r>
  </si>
  <si>
    <r>
      <rPr>
        <b/>
        <sz val="9"/>
        <color theme="1"/>
        <rFont val="Calibri"/>
        <family val="2"/>
      </rPr>
      <t>ALMIDONES</t>
    </r>
    <r>
      <rPr>
        <sz val="9"/>
        <color theme="1"/>
        <rFont val="Calibri"/>
        <family val="2"/>
      </rPr>
      <t>:</t>
    </r>
    <r>
      <rPr>
        <sz val="10"/>
        <color theme="1"/>
        <rFont val="Calibri"/>
        <family val="2"/>
      </rPr>
      <t xml:space="preserve"> Papa, yuca, nabos, ichintal, camote, malanga</t>
    </r>
    <r>
      <rPr>
        <sz val="9"/>
        <color theme="1"/>
        <rFont val="Calibri"/>
        <family val="2"/>
      </rPr>
      <t>.</t>
    </r>
  </si>
  <si>
    <r>
      <rPr>
        <b/>
        <sz val="9"/>
        <color theme="1"/>
        <rFont val="Calibri"/>
        <family val="2"/>
      </rPr>
      <t>CEREALES:</t>
    </r>
    <r>
      <rPr>
        <sz val="10"/>
        <color theme="1"/>
        <rFont val="Calibri"/>
        <family val="2"/>
      </rPr>
      <t xml:space="preserve"> </t>
    </r>
    <r>
      <rPr>
        <sz val="10"/>
        <color rgb="FFFF0000"/>
        <rFont val="Calibri"/>
        <family val="2"/>
      </rPr>
      <t>Mosh</t>
    </r>
    <r>
      <rPr>
        <sz val="10"/>
        <color theme="1"/>
        <rFont val="Calibri"/>
        <family val="2"/>
      </rPr>
      <t>, arroz, harina de trigo, pastas (macarrones o fideos), pan, galleta salada, tamales, maíz, tortilla</t>
    </r>
    <r>
      <rPr>
        <sz val="10"/>
        <color rgb="FFFF0000"/>
        <rFont val="Calibri"/>
        <family val="2"/>
      </rPr>
      <t>/tamalito</t>
    </r>
    <r>
      <rPr>
        <sz val="10"/>
        <color theme="1"/>
        <rFont val="Calibri"/>
        <family val="2"/>
      </rPr>
      <t xml:space="preserve">, chuchitos, elote, atol de elote, atol de masa, atole de plátano, atol de maicena, corazón de trigo, </t>
    </r>
    <r>
      <rPr>
        <sz val="8"/>
        <color theme="1"/>
        <rFont val="Arial"/>
        <family val="2"/>
      </rPr>
      <t> </t>
    </r>
    <r>
      <rPr>
        <sz val="10"/>
        <color theme="1"/>
        <rFont val="Calibri"/>
        <family val="2"/>
      </rPr>
      <t>pinol.</t>
    </r>
    <r>
      <rPr>
        <sz val="8"/>
        <color theme="1"/>
        <rFont val="Arial"/>
        <family val="2"/>
      </rPr>
      <t> </t>
    </r>
  </si>
  <si>
    <r>
      <t xml:space="preserve">FRITURAS: </t>
    </r>
    <r>
      <rPr>
        <sz val="9"/>
        <color indexed="8"/>
        <rFont val="Arial Narrow"/>
        <family val="2"/>
      </rPr>
      <t xml:space="preserve"> (masa de harina frita en aceite), empanada, buñuelo, chicharrón, tostadas, tacos, carnitas, churros, pupusas.</t>
    </r>
  </si>
  <si>
    <r>
      <rPr>
        <b/>
        <sz val="9"/>
        <color theme="1"/>
        <rFont val="Calibri"/>
        <family val="2"/>
      </rPr>
      <t>GRANOS</t>
    </r>
    <r>
      <rPr>
        <sz val="9"/>
        <color theme="1"/>
        <rFont val="Calibri"/>
        <family val="2"/>
      </rPr>
      <t>:</t>
    </r>
    <r>
      <rPr>
        <sz val="10"/>
        <color theme="1"/>
        <rFont val="Calibri"/>
        <family val="2"/>
      </rPr>
      <t xml:space="preserve"> Fríjoles, lentejas, garbanzos, arvejas, habas, frijol piloy, frijol camagua o nuevo, atol de haba</t>
    </r>
    <r>
      <rPr>
        <sz val="9"/>
        <color theme="1"/>
        <rFont val="Calibri"/>
        <family val="2"/>
      </rPr>
      <t>.</t>
    </r>
  </si>
  <si>
    <r>
      <rPr>
        <b/>
        <sz val="9"/>
        <color theme="1"/>
        <rFont val="Calibri"/>
        <family val="2"/>
      </rPr>
      <t>ALIMENTOS DE ORIGEN ANIMAL</t>
    </r>
    <r>
      <rPr>
        <sz val="9"/>
        <color theme="1"/>
        <rFont val="Calibri"/>
        <family val="2"/>
      </rPr>
      <t>:</t>
    </r>
    <r>
      <rPr>
        <sz val="10"/>
        <color theme="1"/>
        <rFont val="Calibri"/>
        <family val="2"/>
      </rPr>
      <t xml:space="preserve"> Carne res, cerdo, pollo, chivo, chompipe, pato, animales de caza, gallina, </t>
    </r>
    <r>
      <rPr>
        <sz val="10"/>
        <color rgb="FFFF0000"/>
        <rFont val="Calibri"/>
        <family val="2"/>
      </rPr>
      <t xml:space="preserve">embutidos, cecinas.  </t>
    </r>
  </si>
  <si>
    <r>
      <rPr>
        <b/>
        <sz val="9"/>
        <color theme="1"/>
        <rFont val="Calibri"/>
        <family val="2"/>
      </rPr>
      <t>VÍCERAS:</t>
    </r>
    <r>
      <rPr>
        <sz val="10"/>
        <color theme="1"/>
        <rFont val="Calibri"/>
        <family val="2"/>
      </rPr>
      <t xml:space="preserve"> Hígado, riñón, corazón, menudos u otras víceras.</t>
    </r>
  </si>
  <si>
    <r>
      <rPr>
        <b/>
        <sz val="10"/>
        <color theme="1"/>
        <rFont val="Calibri"/>
        <family val="2"/>
      </rPr>
      <t>HUEVOS:</t>
    </r>
    <r>
      <rPr>
        <sz val="10"/>
        <color theme="1"/>
        <rFont val="Calibri"/>
        <family val="2"/>
      </rPr>
      <t xml:space="preserve"> Huevos</t>
    </r>
  </si>
  <si>
    <r>
      <rPr>
        <b/>
        <sz val="9"/>
        <color theme="1"/>
        <rFont val="Calibri"/>
        <family val="2"/>
      </rPr>
      <t>PESCADO Y MARISCOS:</t>
    </r>
    <r>
      <rPr>
        <sz val="10"/>
        <color theme="1"/>
        <rFont val="Calibri"/>
        <family val="2"/>
      </rPr>
      <t xml:space="preserve"> Sardinas, atún, trucha, juilín, tilapia  o mariscos.</t>
    </r>
  </si>
  <si>
    <r>
      <rPr>
        <b/>
        <sz val="9"/>
        <color theme="1"/>
        <rFont val="Calibri"/>
        <family val="2"/>
      </rPr>
      <t>LÁCTEOS:</t>
    </r>
    <r>
      <rPr>
        <b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Leche, leche en polvo, queso, yogurt</t>
    </r>
    <r>
      <rPr>
        <sz val="9"/>
        <color theme="1"/>
        <rFont val="Calibri"/>
        <family val="2"/>
      </rPr>
      <t>.</t>
    </r>
  </si>
  <si>
    <r>
      <rPr>
        <b/>
        <sz val="9"/>
        <color theme="1"/>
        <rFont val="Calibri"/>
        <family val="2"/>
      </rPr>
      <t>GRASAS:</t>
    </r>
    <r>
      <rPr>
        <b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Aceite, mantequilla, margarina, manteca, mayonesa, crema ácida.</t>
    </r>
  </si>
  <si>
    <r>
      <rPr>
        <b/>
        <sz val="9"/>
        <color theme="1"/>
        <rFont val="Calibri"/>
        <family val="2"/>
      </rPr>
      <t>CONDIMENTOS:</t>
    </r>
    <r>
      <rPr>
        <sz val="10"/>
        <color theme="1"/>
        <rFont val="Calibri"/>
        <family val="2"/>
      </rPr>
      <t xml:space="preserve"> Sal, especias, hierbas, salsa de tomate, cubitos (caldo maggie), knor, favora, picante.</t>
    </r>
    <r>
      <rPr>
        <sz val="9"/>
        <color theme="1"/>
        <rFont val="Calibri"/>
        <family val="2"/>
      </rPr>
      <t xml:space="preserve"> </t>
    </r>
  </si>
  <si>
    <t>q</t>
  </si>
  <si>
    <r>
      <rPr>
        <b/>
        <sz val="9"/>
        <color theme="1"/>
        <rFont val="Calibri"/>
        <family val="2"/>
      </rPr>
      <t>AZÚCARES Y DULCES:</t>
    </r>
    <r>
      <rPr>
        <b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>Azúcar, miel, dulces, chocolates, chocolate en polvo, pasteles, galletas dulces, arroz con leche, arroz con chocolate,</t>
    </r>
    <r>
      <rPr>
        <sz val="10"/>
        <color rgb="FFFF0000"/>
        <rFont val="Calibri"/>
        <family val="2"/>
      </rPr>
      <t xml:space="preserve"> panela, cocoa</t>
    </r>
    <r>
      <rPr>
        <sz val="10"/>
        <color theme="1"/>
        <rFont val="Calibri"/>
        <family val="2"/>
      </rPr>
      <t>.</t>
    </r>
  </si>
  <si>
    <t>r</t>
  </si>
  <si>
    <r>
      <rPr>
        <b/>
        <sz val="9"/>
        <color theme="1"/>
        <rFont val="Calibri"/>
        <family val="2"/>
      </rPr>
      <t>COMIDA CHATARRA</t>
    </r>
    <r>
      <rPr>
        <sz val="9"/>
        <color theme="1"/>
        <rFont val="Calibri"/>
        <family val="2"/>
      </rPr>
      <t>:</t>
    </r>
    <r>
      <rPr>
        <sz val="10"/>
        <color theme="1"/>
        <rFont val="Calibri"/>
        <family val="2"/>
      </rPr>
      <t xml:space="preserve"> Papas fritas de paquete, doritos, platanitos, chicharrones, Tortrix, papas fritas, chicharines, Cheetos, Risitos, plataninas, elotitos, gomitas.</t>
    </r>
  </si>
  <si>
    <t>s</t>
  </si>
  <si>
    <r>
      <rPr>
        <b/>
        <sz val="9"/>
        <color theme="1"/>
        <rFont val="Calibri"/>
        <family val="2"/>
      </rPr>
      <t>BEBIDAS AZUCARADAS</t>
    </r>
    <r>
      <rPr>
        <sz val="9"/>
        <color theme="1"/>
        <rFont val="Calibri"/>
        <family val="2"/>
      </rPr>
      <t>:</t>
    </r>
    <r>
      <rPr>
        <sz val="10"/>
        <color theme="1"/>
        <rFont val="Calibri"/>
        <family val="2"/>
      </rPr>
      <t xml:space="preserve"> Agua gaseosa (coca cola), Bebida artificial en polvo, jugos de caja, bebidas artificiales líquidas.</t>
    </r>
  </si>
  <si>
    <t>t</t>
  </si>
  <si>
    <r>
      <rPr>
        <b/>
        <sz val="9"/>
        <color theme="1"/>
        <rFont val="Calibri"/>
        <family val="2"/>
      </rPr>
      <t>INFUSIONES Y CAFÉ</t>
    </r>
    <r>
      <rPr>
        <sz val="9"/>
        <color theme="1"/>
        <rFont val="Calibri"/>
        <family val="2"/>
      </rPr>
      <t>:</t>
    </r>
    <r>
      <rPr>
        <sz val="10"/>
        <color theme="1"/>
        <rFont val="Calibri"/>
        <family val="2"/>
      </rPr>
      <t xml:space="preserve"> Café, té, aromáticas</t>
    </r>
    <r>
      <rPr>
        <sz val="8"/>
        <color theme="1"/>
        <rFont val="Arial"/>
        <family val="2"/>
      </rPr>
      <t> </t>
    </r>
    <r>
      <rPr>
        <sz val="10"/>
        <color theme="1"/>
        <rFont val="Calibri"/>
        <family val="2"/>
      </rPr>
      <t>, té de hierbas</t>
    </r>
    <r>
      <rPr>
        <sz val="9"/>
        <color theme="1"/>
        <rFont val="Calibri"/>
        <family val="2"/>
      </rPr>
      <t>.</t>
    </r>
  </si>
  <si>
    <t>u</t>
  </si>
  <si>
    <r>
      <rPr>
        <b/>
        <sz val="9"/>
        <color theme="1"/>
        <rFont val="Calibri"/>
        <family val="2"/>
      </rPr>
      <t>ALIMENTOS FORTIFICADOS</t>
    </r>
    <r>
      <rPr>
        <b/>
        <sz val="10"/>
        <color theme="1"/>
        <rFont val="Calibri"/>
        <family val="2"/>
      </rPr>
      <t xml:space="preserve">: </t>
    </r>
    <r>
      <rPr>
        <sz val="10"/>
        <color theme="1"/>
        <rFont val="Calibri"/>
        <family val="2"/>
      </rPr>
      <t xml:space="preserve">Cerelac, Vitaceral, Incaparina, CSB, Vitatol, </t>
    </r>
    <r>
      <rPr>
        <sz val="8"/>
        <color theme="1"/>
        <rFont val="Arial"/>
        <family val="2"/>
      </rPr>
      <t> </t>
    </r>
    <r>
      <rPr>
        <sz val="10"/>
        <color theme="1"/>
        <rFont val="Calibri"/>
        <family val="2"/>
      </rPr>
      <t xml:space="preserve"> Trece cerales, Nestum, leche infantil de fórmula,</t>
    </r>
    <r>
      <rPr>
        <sz val="10"/>
        <color rgb="FFFF0000"/>
        <rFont val="Calibri"/>
        <family val="2"/>
      </rPr>
      <t xml:space="preserve"> Cornflake, Bienestarina</t>
    </r>
  </si>
  <si>
    <t>v</t>
  </si>
  <si>
    <t>OTROS ALIMENTOS</t>
  </si>
  <si>
    <t>SECCION 7 C: SUPLEMENTOS NUTRICIONALES</t>
  </si>
  <si>
    <t>SE APLICA A NIÑOS DE 6 A MENORES DE 24 MESES, HIJOS DE MADRES OBJETIVO</t>
  </si>
  <si>
    <r>
      <t xml:space="preserve">Durante los últimos 6 meses, ¿alguna vez a le dieron a [NOMBRE]  </t>
    </r>
    <r>
      <rPr>
        <b/>
        <sz val="9"/>
        <color rgb="FFFF0000"/>
        <rFont val="Arial Narrow"/>
        <family val="2"/>
      </rPr>
      <t>pastillas o jarabe de hierro</t>
    </r>
    <r>
      <rPr>
        <sz val="9"/>
        <color rgb="FFFF0000"/>
        <rFont val="Arial Narrow"/>
        <family val="2"/>
      </rPr>
      <t>?</t>
    </r>
  </si>
  <si>
    <r>
      <t>¿Donde consiguió las pastillas</t>
    </r>
    <r>
      <rPr>
        <b/>
        <sz val="9"/>
        <color rgb="FFFF0000"/>
        <rFont val="Arial Narrow"/>
        <family val="2"/>
      </rPr>
      <t xml:space="preserve"> o el jarabe de hierro que le dio a [NOMBRE]</t>
    </r>
    <r>
      <rPr>
        <sz val="9"/>
        <color rgb="FFFF0000"/>
        <rFont val="Arial Narrow"/>
        <family val="2"/>
      </rPr>
      <t>?</t>
    </r>
  </si>
  <si>
    <t>¿Cada cuánto tomó  [NOMBRE] las pastillas o el jarabe de hierro?</t>
  </si>
  <si>
    <t>¿Qué cantidad le daba cada vez?</t>
  </si>
  <si>
    <t xml:space="preserve">Durante los últimos 6 meses,  ¿alguna vez le dieron a [NOMBRE] perlas de vitamina A? </t>
  </si>
  <si>
    <t>¿Dónde consiguió las perlas de Vitamina A que le dio a [NOMBRE]?</t>
  </si>
  <si>
    <t>¿Cada cuánto tomó [NOMBRE] las perlas de Vitamina A?</t>
  </si>
  <si>
    <t xml:space="preserve">Durante los últimos 6 meses,  ¿alguna vez le dieron a [NOMBRE] vitaminas y minerales  en polvo? </t>
  </si>
  <si>
    <t>¿Dónde consiguió usted estas vitaminas y minerales en polvo?</t>
  </si>
  <si>
    <t>¿Cto tomo [NOMBRE] las vitaminas y minerales en polvo?</t>
  </si>
  <si>
    <t>¿Cuántos sobres  le daba cada vez?</t>
  </si>
  <si>
    <t>Durante los últimos 6 meses, ¿recibió [NOMBRE] Vitaceral?</t>
  </si>
  <si>
    <t>Durante los últimos 6 meses, ¿Algún otro miembro del hogar tomó Vitacereal?</t>
  </si>
  <si>
    <t>REVISAR EL CARNE DEL NIÑO(A)</t>
  </si>
  <si>
    <t xml:space="preserve"> </t>
  </si>
  <si>
    <t>MUESTRE LA TARJETA CON LA IMAGEN DE LA VITACEREAL</t>
  </si>
  <si>
    <t>Hospital público</t>
  </si>
  <si>
    <t>2 A 3 VECES POR SEMANA</t>
  </si>
  <si>
    <t>Las compró con receta en farmacia</t>
  </si>
  <si>
    <t>UNA VEZA LA SEMANA</t>
  </si>
  <si>
    <t>SI EL NIÑO ES MENOR DE SEIS MESES APLICAR PREGUNTA SIN REFERENCIA DE TIEMPO</t>
  </si>
  <si>
    <t>DE VEZ EN CUANDO</t>
  </si>
  <si>
    <t>UNA VEZ POR SEMANA</t>
  </si>
  <si>
    <t>Las compró sin receta médica en farmacia</t>
  </si>
  <si>
    <t>NO LO CONSUMIO</t>
  </si>
  <si>
    <t>Hermanos &lt;5 años</t>
  </si>
  <si>
    <t>Hermanos &gt;=5 años</t>
  </si>
  <si>
    <t>Padre</t>
  </si>
  <si>
    <t>Madre</t>
  </si>
  <si>
    <t>Otros</t>
  </si>
  <si>
    <t>NO TOMO   ► (7,26)</t>
  </si>
  <si>
    <t>Puesto de Salud</t>
  </si>
  <si>
    <t>NO TOMO  ► (7,30)</t>
  </si>
  <si>
    <t>Centro de convergencia</t>
  </si>
  <si>
    <t>1 GOTAS</t>
  </si>
  <si>
    <t>MUESTRE LOS TIPOS COMUNES DE PERLAS/ CÁPSULAS/ JARABES</t>
  </si>
  <si>
    <t>MUESTRE EL PRODUCTO A LA ENTREVISTADA</t>
  </si>
  <si>
    <t>EXHIBIR MUESTRA DE PRODUCTO</t>
  </si>
  <si>
    <t xml:space="preserve">Otro (especifique) </t>
  </si>
  <si>
    <t>2 CUCHARADAS</t>
  </si>
  <si>
    <t>3 PASTILLAS</t>
  </si>
  <si>
    <t>3 PERLAS</t>
  </si>
  <si>
    <t>CANTIDAD</t>
  </si>
  <si>
    <t>SOBRES</t>
  </si>
  <si>
    <t>SECCIÓN 8. SERVICIOS DE SALUD INFANTIL</t>
  </si>
  <si>
    <t>SE APLICA SOLO A NIÑOS MENORES DE 24 MESES HIJOS DE MADRES OBJETIVO.  RESPONDE LA MADRE O LA CUIDADORA</t>
  </si>
  <si>
    <t>En los últimos tres meses, ¿a qué servicio de salud llevó usted a [NOMBRE]?</t>
  </si>
  <si>
    <t>¿Cuál fue el motivo por el cual usted llevó a [NOMBRE] a este/estos servicio(s) de salud?</t>
  </si>
  <si>
    <t>¿Está [NOMBRE] afiliado a alguno de los siguientes servicios de salud de salud?</t>
  </si>
  <si>
    <t>En el último año, ¿han pesado a [NOMBRE]?</t>
  </si>
  <si>
    <t xml:space="preserve">¿Dónde pesaron a [NOMBRE]? </t>
  </si>
  <si>
    <t>MENCIONAR TODOS LOS MOTIVOS</t>
  </si>
  <si>
    <t>Hospital</t>
  </si>
  <si>
    <t>Para ponerle sus vacunas</t>
  </si>
  <si>
    <t>Para sus controles de crecimiento y desarrollo</t>
  </si>
  <si>
    <t>Seguro Privado</t>
  </si>
  <si>
    <t>Porque estaba enfermo/a</t>
  </si>
  <si>
    <t>IGSS</t>
  </si>
  <si>
    <t>Porque aproveche que llevaba a otro hijo/a u otro familiar</t>
  </si>
  <si>
    <t>Centro de Convergencia</t>
  </si>
  <si>
    <t>Hogar</t>
  </si>
  <si>
    <t>Otro  especifique</t>
  </si>
  <si>
    <t>Porque aproveche que iba yo</t>
  </si>
  <si>
    <t xml:space="preserve">No lo ha llevado.                        </t>
  </si>
  <si>
    <t>Porque me quedaba en el camino</t>
  </si>
  <si>
    <t>Por cita / seguimiento</t>
  </si>
  <si>
    <t>Otros motivos. Especifíque.</t>
  </si>
  <si>
    <t>SECCIÓN 9. INMUNIZACIÓN Y SUPLEMENTOS NUTRICIONALES (SOLO HIJOS ACTUALMENTE VIVOS)</t>
  </si>
  <si>
    <t>SOLO PARA NIÑOS MENORES DE 12 MESES. RESPONDE LA MADRE/PADRE O CUIDADOR/A.</t>
  </si>
  <si>
    <t>Tiene usted algún comprobante de vacunación? (Nombre) SI LA RESPUESTA ES SI, PIDA USTED EL COMPROBANTE</t>
  </si>
  <si>
    <t>Recibió la vacuna contra la Hepatitis B?</t>
  </si>
  <si>
    <t>Recibió la vacuna BCG?</t>
  </si>
  <si>
    <t>Recibió la vacuna B.C.G?</t>
  </si>
  <si>
    <t>Recibió la vacuna Neumococo Conjugado que se aplica a los 2 y 4 meses?</t>
  </si>
  <si>
    <t>Cuantas veces le dieron la vacuna Neumococo Conjugado?</t>
  </si>
  <si>
    <t>Recibió la vacuna Polio Oral que se aplica a los 2, 4 y 6 meses?</t>
  </si>
  <si>
    <t>Cuantas veces le dieron la vacuna Polio Oral?</t>
  </si>
  <si>
    <t>Recibió la vacuna Polio Inactivado que se aplica a los 2, 4 y 6 meses?</t>
  </si>
  <si>
    <t>Cuantas veces le dieron la vacuna Polio Inactivado?</t>
  </si>
  <si>
    <t>Recibió la vacuna Pentavalente que se aplica a los 2, 4 y 6 meses?</t>
  </si>
  <si>
    <t>Cuantas veces le dieron la vacuna Pentavalente?</t>
  </si>
  <si>
    <t>Recibió la vacuna contra la Influenza que se aplica a los 6 y 11 meses?</t>
  </si>
  <si>
    <t>Cuantas veces le dieron la vacuna contra la Influenza?</t>
  </si>
  <si>
    <t>Recibió la vacuna contra Rotavirus que se aplica a los 2 y 8 meses?</t>
  </si>
  <si>
    <t>Cuantas veces le dieron la vacuna contra Rotavirus?</t>
  </si>
  <si>
    <t>Recibió vitamína A?</t>
  </si>
  <si>
    <t>La tierra que usted trabaja es</t>
  </si>
  <si>
    <t>Algún miembro del hogar, tiene negocio?</t>
  </si>
  <si>
    <t>En el día del nacimiento</t>
  </si>
  <si>
    <t>Después del día del nacimiento</t>
  </si>
  <si>
    <t>Si tiene, visto</t>
  </si>
  <si>
    <t xml:space="preserve">No sabe  </t>
  </si>
  <si>
    <t>Si tiene, no visto</t>
  </si>
  <si>
    <t>No sabe</t>
  </si>
  <si>
    <t>No tiene</t>
  </si>
  <si>
    <t>Mediciones físicas</t>
  </si>
  <si>
    <t>Fecha de la encuesta:                             __ __/ __ __ /__ __ __ __</t>
  </si>
  <si>
    <t>Sexo del niño</t>
  </si>
  <si>
    <t>Peso = __ __ . __ kg</t>
  </si>
  <si>
    <t>Si no se tomó una muestra de sangre, ¿por qué no?</t>
  </si>
  <si>
    <t>(día/mes/año)</t>
  </si>
  <si>
    <t>1. Masculino</t>
  </si>
  <si>
    <t>ENTREVISTADOR:</t>
  </si>
  <si>
    <t>(SELECCIONE UNA OPCIÓN)</t>
  </si>
  <si>
    <t>2. Femenino</t>
  </si>
  <si>
    <t>Registre el peso en kilos y compare el peso contra</t>
  </si>
  <si>
    <t>1. La madre no dio su consentimiento</t>
  </si>
  <si>
    <t>la tabla de peso para la talla de acuerdo con el sexo.</t>
  </si>
  <si>
    <t>2. No salió suficiente sangre para la medición</t>
  </si>
  <si>
    <t>Si el niño tiene un peso bajo para la talla &lt;3 percentil,</t>
  </si>
  <si>
    <t>3. Niño se movió mucho</t>
  </si>
  <si>
    <t>remítalo al servicio de salud correspondiente.</t>
  </si>
  <si>
    <t>4. Otros</t>
  </si>
  <si>
    <t>_________</t>
  </si>
  <si>
    <t>Código del entrevistador: __ __ __ __</t>
  </si>
  <si>
    <t xml:space="preserve">¿Cuál es la fecha de nacimiento del niño? (PIDA LA CARTILLA </t>
  </si>
  <si>
    <t>DE VACUNACIÓN O CERTIFICADO DE NACIMIENTO)</t>
  </si>
  <si>
    <t>Fecha de nacimiento:                                  __ __/ __ __ /__ __ __ __</t>
  </si>
  <si>
    <t>Remitido (bajo peso para la edad)</t>
  </si>
  <si>
    <t>Concentración de hemoglobina = __ __ . __ g/dL</t>
  </si>
  <si>
    <t>Código del encargado de mediciones físicas: __ __ __ __</t>
  </si>
  <si>
    <t xml:space="preserve"> (SELECCIONE UNA OPCIÓN)</t>
  </si>
  <si>
    <t>ENTREVISTADOR: Si la concentración de hemoglobina es</t>
  </si>
  <si>
    <t xml:space="preserve"> inferior al límite inferior de las tablas de referencia ajustadas </t>
  </si>
  <si>
    <t>por altitud, el niño debe ser referido a los servicios de salud.</t>
  </si>
  <si>
    <t>Código del supervisor: __ __ __ __</t>
  </si>
  <si>
    <t>Documento oficial utilizado para verificar la fecha de nacimiento</t>
  </si>
  <si>
    <t>Remitido (por anemia)</t>
  </si>
  <si>
    <t>1. Tarjeta de vacunación</t>
  </si>
  <si>
    <t>Al nacer, ¿Se tomó una muestra de sangre (pinchazo en el dedo)?</t>
  </si>
  <si>
    <t>Comunidad: ________________________________________</t>
  </si>
  <si>
    <t>2. Certificado o acta de nacimiento</t>
  </si>
  <si>
    <t>3. Otro</t>
  </si>
  <si>
    <t>_________________________</t>
  </si>
  <si>
    <t>Segmento: _________________________________________</t>
  </si>
  <si>
    <t>Obtuvo el consentimiento de la madre/el padre o el cuidador</t>
  </si>
  <si>
    <t xml:space="preserve"> principal para medir y pesar al niño (a la niña) </t>
  </si>
  <si>
    <t>Número del hogar: __ __ __ __</t>
  </si>
  <si>
    <t>Nombre de la madre:</t>
  </si>
  <si>
    <t>Apellido paterno  ____________________________________</t>
  </si>
  <si>
    <t>Si no se obtuvo el consentimiento, ¿por qué no?</t>
  </si>
  <si>
    <t>Apellido Materno ____________________________________</t>
  </si>
  <si>
    <t>1. Se negó</t>
  </si>
  <si>
    <t>Nombre(s) ___________________________________________</t>
  </si>
  <si>
    <t>2. Ausente</t>
  </si>
  <si>
    <t>3. Enfermo/a</t>
  </si>
  <si>
    <t>ID del madre del niño: __ __ __ __</t>
  </si>
  <si>
    <t>Talla = __ __ __ . __ cm</t>
  </si>
  <si>
    <t>Método (SELECCIONE UNA OPCIÓN)</t>
  </si>
  <si>
    <t>Nombre del niño:</t>
  </si>
  <si>
    <t>1. Parado</t>
  </si>
  <si>
    <t>2. Acostado</t>
  </si>
  <si>
    <t>SECCIÓN 9.  MANEJO DE DIARREA</t>
  </si>
  <si>
    <t xml:space="preserve">En las últimas 2 semanas, ¿[NOMBRE]  ha  tenido asiento o diarrea? </t>
  </si>
  <si>
    <t>Durante los días que [NOMBRE] tuvo o ha tenido diarrea, ¿Usted le siguió dando pecho?</t>
  </si>
  <si>
    <t>Durante los días que [NOMBRE] tuvo o ha tenido diarrea, ¿le dio de beber otros líquidos?</t>
  </si>
  <si>
    <t>¿Le dio de beber menos, igual o más líquidos que cuando está sano?</t>
  </si>
  <si>
    <t>Durante los días que [NOMBRE] tuvo o ha tenido diarrea le dio de comer?</t>
  </si>
  <si>
    <t>¿Le dio de comer menos, igual o más cantidad que cuando está sano?</t>
  </si>
  <si>
    <t>¿Buscó atención para la diarrea de [NOMBRE] en las últimas dos semanas?</t>
  </si>
  <si>
    <t>ENCUESTADOR EXPLIQUE QUE DIARREA SON TRES O MÁS ASIENTOS SUELTOS O LIQUIDOS EN EL PERIODO DE UN DÍA</t>
  </si>
  <si>
    <t>Nada de comer/ se interrumpió la alimentación</t>
  </si>
  <si>
    <t>Nada de beber</t>
  </si>
  <si>
    <t>Mucho menos</t>
  </si>
  <si>
    <t>Un poco menos</t>
  </si>
  <si>
    <t>La misma cantidad</t>
  </si>
  <si>
    <t>PASE AL</t>
  </si>
  <si>
    <t>Más</t>
  </si>
  <si>
    <r>
      <rPr>
        <b/>
        <sz val="8"/>
        <color indexed="49"/>
        <rFont val="Times New Roman"/>
        <family val="1"/>
      </rPr>
      <t xml:space="preserve"> </t>
    </r>
    <r>
      <rPr>
        <b/>
        <sz val="8"/>
        <color indexed="49"/>
        <rFont val="Calibri"/>
        <family val="2"/>
      </rPr>
      <t xml:space="preserve">Servicios de salud </t>
    </r>
  </si>
  <si>
    <t>En los últimos tres meses, desde la edad de ____________meses,</t>
  </si>
  <si>
    <t>Durante los últimos 6 meses, desde el mes de ______</t>
  </si>
  <si>
    <t>Durante los últimos 6 meses, ¿recibió usted Nutricereal?</t>
  </si>
  <si>
    <t>¿La monitora peso a su niño?</t>
  </si>
  <si>
    <t>Que servicio de salud utilizo?</t>
  </si>
  <si>
    <t>¿alguna vez le dieron al niño suplemento o jarabe de hierro?</t>
  </si>
  <si>
    <t xml:space="preserve">Entrevistador: muestre la tarjeta con la imagen de Nutricereal. </t>
  </si>
  <si>
    <r>
      <t xml:space="preserve">1. </t>
    </r>
    <r>
      <rPr>
        <sz val="8"/>
        <color indexed="8"/>
        <rFont val="Calibri"/>
        <family val="2"/>
      </rPr>
      <t>Sí</t>
    </r>
  </si>
  <si>
    <r>
      <t xml:space="preserve">1. </t>
    </r>
    <r>
      <rPr>
        <sz val="8"/>
        <color indexed="8"/>
        <rFont val="Calibri"/>
        <family val="2"/>
      </rPr>
      <t>Hospital</t>
    </r>
  </si>
  <si>
    <r>
      <t xml:space="preserve">1. </t>
    </r>
    <r>
      <rPr>
        <sz val="8"/>
        <color indexed="8"/>
        <rFont val="Calibri"/>
        <family val="2"/>
      </rPr>
      <t xml:space="preserve">Si </t>
    </r>
  </si>
  <si>
    <r>
      <t xml:space="preserve">2. </t>
    </r>
    <r>
      <rPr>
        <sz val="8"/>
        <color indexed="8"/>
        <rFont val="Calibri"/>
        <family val="2"/>
      </rPr>
      <t>No</t>
    </r>
  </si>
  <si>
    <r>
      <t xml:space="preserve">2. </t>
    </r>
    <r>
      <rPr>
        <sz val="8"/>
        <color indexed="8"/>
        <rFont val="Calibri"/>
        <family val="2"/>
      </rPr>
      <t>Centro de salud, clínica</t>
    </r>
  </si>
  <si>
    <r>
      <t xml:space="preserve">2. </t>
    </r>
    <r>
      <rPr>
        <sz val="8"/>
        <color indexed="8"/>
        <rFont val="Calibri"/>
        <family val="2"/>
      </rPr>
      <t xml:space="preserve">No (PASE A PREGUNTA 7) </t>
    </r>
  </si>
  <si>
    <r>
      <t xml:space="preserve">88. </t>
    </r>
    <r>
      <rPr>
        <sz val="8"/>
        <color indexed="8"/>
        <rFont val="Calibri"/>
        <family val="2"/>
      </rPr>
      <t>No sabe /No recuerda</t>
    </r>
  </si>
  <si>
    <r>
      <t xml:space="preserve">3. </t>
    </r>
    <r>
      <rPr>
        <sz val="8"/>
        <color indexed="8"/>
        <rFont val="Calibri"/>
        <family val="2"/>
      </rPr>
      <t>Unidad móvil</t>
    </r>
  </si>
  <si>
    <r>
      <t xml:space="preserve">88. </t>
    </r>
    <r>
      <rPr>
        <sz val="8"/>
        <color indexed="8"/>
        <rFont val="Calibri"/>
        <family val="2"/>
      </rPr>
      <t>No sabe /No recuerda (IR A PREGUNTA 7)</t>
    </r>
  </si>
  <si>
    <r>
      <t xml:space="preserve">99. </t>
    </r>
    <r>
      <rPr>
        <sz val="8"/>
        <color indexed="8"/>
        <rFont val="Calibri"/>
        <family val="2"/>
      </rPr>
      <t>Se negó a responder</t>
    </r>
  </si>
  <si>
    <r>
      <t xml:space="preserve">4. </t>
    </r>
    <r>
      <rPr>
        <sz val="8"/>
        <color indexed="8"/>
        <rFont val="Calibri"/>
        <family val="2"/>
      </rPr>
      <t>Consultorio /Médico privado</t>
    </r>
  </si>
  <si>
    <r>
      <t xml:space="preserve">99. </t>
    </r>
    <r>
      <rPr>
        <sz val="8"/>
        <color indexed="8"/>
        <rFont val="Calibri"/>
        <family val="2"/>
      </rPr>
      <t>Se negó a responder (IR A PREGUNTA 7)</t>
    </r>
  </si>
  <si>
    <r>
      <t xml:space="preserve">66. </t>
    </r>
    <r>
      <rPr>
        <sz val="8"/>
        <color indexed="8"/>
        <rFont val="Calibri"/>
        <family val="2"/>
      </rPr>
      <t>Otra, especifique ____________________</t>
    </r>
  </si>
  <si>
    <r>
      <t xml:space="preserve">77. </t>
    </r>
    <r>
      <rPr>
        <sz val="8"/>
        <color indexed="8"/>
        <rFont val="Calibri"/>
        <family val="2"/>
      </rPr>
      <t>No lo ha llevado (PASE A PREGUNTA 3)</t>
    </r>
  </si>
  <si>
    <t>88. No sabe /No recuerda</t>
  </si>
  <si>
    <t>Durante la visita, la monitora realizo alguna otra actividad?</t>
  </si>
  <si>
    <t>99. Se negó a responder</t>
  </si>
  <si>
    <t>¿Dónde obtuvo o le dieron el Suplemento o jarabe de hierro?</t>
  </si>
  <si>
    <t xml:space="preserve">Algun otro miembro de la familia consumió Nutricereal  </t>
  </si>
  <si>
    <t>durante los últimos 6 meses?</t>
  </si>
  <si>
    <r>
      <t xml:space="preserve">1. </t>
    </r>
    <r>
      <rPr>
        <sz val="8"/>
        <color indexed="8"/>
        <rFont val="Calibri"/>
        <family val="2"/>
      </rPr>
      <t>Talla del niño</t>
    </r>
  </si>
  <si>
    <r>
      <t xml:space="preserve">2. </t>
    </r>
    <r>
      <rPr>
        <sz val="8"/>
        <color indexed="8"/>
        <rFont val="Calibri"/>
        <family val="2"/>
      </rPr>
      <t>Brindó consejería sobre lactancia</t>
    </r>
  </si>
  <si>
    <t xml:space="preserve">El hospital, clínica o consultorio donde llevó al niño, ¿es </t>
  </si>
  <si>
    <r>
      <t xml:space="preserve">3. </t>
    </r>
    <r>
      <rPr>
        <sz val="8"/>
        <color indexed="8"/>
        <rFont val="Calibri"/>
        <family val="2"/>
      </rPr>
      <t xml:space="preserve">Brindó consejería sobre alimentación </t>
    </r>
  </si>
  <si>
    <t>particular (privado) o del gobierno (público)?</t>
  </si>
  <si>
    <r>
      <t xml:space="preserve">4. </t>
    </r>
    <r>
      <rPr>
        <sz val="8"/>
        <color indexed="8"/>
        <rFont val="Calibri"/>
        <family val="2"/>
      </rPr>
      <t>Clínica o médico particular/consultorio</t>
    </r>
  </si>
  <si>
    <r>
      <t xml:space="preserve">1. </t>
    </r>
    <r>
      <rPr>
        <sz val="8"/>
        <color indexed="8"/>
        <rFont val="Calibri"/>
        <family val="2"/>
      </rPr>
      <t>Hermanos &lt;5 años</t>
    </r>
  </si>
  <si>
    <r>
      <t xml:space="preserve">4. </t>
    </r>
    <r>
      <rPr>
        <sz val="8"/>
        <color indexed="8"/>
        <rFont val="Calibri"/>
        <family val="2"/>
      </rPr>
      <t>Brindó consejería sobre cuidado del niño</t>
    </r>
  </si>
  <si>
    <r>
      <t xml:space="preserve">5. </t>
    </r>
    <r>
      <rPr>
        <sz val="8"/>
        <color indexed="8"/>
        <rFont val="Calibri"/>
        <family val="2"/>
      </rPr>
      <t xml:space="preserve">Las compró con receta </t>
    </r>
  </si>
  <si>
    <r>
      <t xml:space="preserve">2. </t>
    </r>
    <r>
      <rPr>
        <sz val="8"/>
        <color indexed="8"/>
        <rFont val="Calibri"/>
        <family val="2"/>
      </rPr>
      <t>Hermanos &gt;=5 años</t>
    </r>
  </si>
  <si>
    <r>
      <t xml:space="preserve">88. </t>
    </r>
    <r>
      <rPr>
        <sz val="8"/>
        <color indexed="8"/>
        <rFont val="Calibri"/>
        <family val="2"/>
      </rPr>
      <t>No sabe/ No recuerda</t>
    </r>
  </si>
  <si>
    <r>
      <t>1.</t>
    </r>
    <r>
      <rPr>
        <sz val="8"/>
        <color indexed="8"/>
        <rFont val="Calibri"/>
        <family val="2"/>
      </rPr>
      <t>Del gobierno</t>
    </r>
  </si>
  <si>
    <r>
      <t xml:space="preserve">6. </t>
    </r>
    <r>
      <rPr>
        <sz val="8"/>
        <color indexed="8"/>
        <rFont val="Calibri"/>
        <family val="2"/>
      </rPr>
      <t>Las compró sin receta médica</t>
    </r>
  </si>
  <si>
    <r>
      <t xml:space="preserve">3. </t>
    </r>
    <r>
      <rPr>
        <sz val="8"/>
        <color indexed="8"/>
        <rFont val="Calibri"/>
        <family val="2"/>
      </rPr>
      <t>Padre</t>
    </r>
  </si>
  <si>
    <r>
      <t xml:space="preserve">2. </t>
    </r>
    <r>
      <rPr>
        <sz val="8"/>
        <color indexed="8"/>
        <rFont val="Calibri"/>
        <family val="2"/>
      </rPr>
      <t xml:space="preserve">Particular </t>
    </r>
  </si>
  <si>
    <r>
      <t xml:space="preserve">66. </t>
    </r>
    <r>
      <rPr>
        <sz val="8"/>
        <color indexed="8"/>
        <rFont val="Calibri"/>
        <family val="2"/>
      </rPr>
      <t>Otro (especifique) _________________________</t>
    </r>
  </si>
  <si>
    <r>
      <t xml:space="preserve">4. </t>
    </r>
    <r>
      <rPr>
        <sz val="8"/>
        <color indexed="8"/>
        <rFont val="Calibri"/>
        <family val="2"/>
      </rPr>
      <t>Madre</t>
    </r>
  </si>
  <si>
    <r>
      <t xml:space="preserve">3. </t>
    </r>
    <r>
      <rPr>
        <sz val="8"/>
        <color indexed="8"/>
        <rFont val="Calibri"/>
        <family val="2"/>
      </rPr>
      <t>Médico tradicional</t>
    </r>
  </si>
  <si>
    <r>
      <t xml:space="preserve">77. </t>
    </r>
    <r>
      <rPr>
        <sz val="8"/>
        <color indexed="8"/>
        <rFont val="Calibri"/>
        <family val="2"/>
      </rPr>
      <t>No Aplica (no le dieron en los últimos 6 meses)</t>
    </r>
  </si>
  <si>
    <r>
      <t xml:space="preserve">66. </t>
    </r>
    <r>
      <rPr>
        <sz val="8"/>
        <color indexed="8"/>
        <rFont val="Calibri"/>
        <family val="2"/>
      </rPr>
      <t>Otros miembros de la familia _____________________</t>
    </r>
  </si>
  <si>
    <r>
      <t xml:space="preserve">77. </t>
    </r>
    <r>
      <rPr>
        <sz val="8"/>
        <color indexed="8"/>
        <rFont val="Calibri"/>
        <family val="2"/>
      </rPr>
      <t>No llevo al niño a servicios de salud</t>
    </r>
  </si>
  <si>
    <t xml:space="preserve">¿Le pareció útil la información que le proporcionó </t>
  </si>
  <si>
    <t>la monitora?</t>
  </si>
  <si>
    <t xml:space="preserve">En el último mes ha recibido la visita de la monitora </t>
  </si>
  <si>
    <t>del programa AIN-C [INCLUIR NOMBRE LOCAL]</t>
  </si>
  <si>
    <t xml:space="preserve">Durante los últimos 6 meses, desde el mes de ______ </t>
  </si>
  <si>
    <t>En los últimos tres meses, desde el mes de _____</t>
  </si>
  <si>
    <t xml:space="preserve">¿alguna vez le dieron al niño suplemento </t>
  </si>
  <si>
    <t xml:space="preserve"> ¿han pesado al niño? </t>
  </si>
  <si>
    <t xml:space="preserve">o tónico de vitamina A? </t>
  </si>
  <si>
    <t>Entrevistador: Muestre los tipos comunes de</t>
  </si>
  <si>
    <t xml:space="preserve"> ampolletas/cápsulas/jarabes.</t>
  </si>
  <si>
    <r>
      <t xml:space="preserve">2. </t>
    </r>
    <r>
      <rPr>
        <sz val="8"/>
        <color indexed="8"/>
        <rFont val="Calibri"/>
        <family val="2"/>
      </rPr>
      <t>No IR  A PREGUNTA 5)</t>
    </r>
  </si>
  <si>
    <r>
      <t xml:space="preserve">88. </t>
    </r>
    <r>
      <rPr>
        <sz val="8"/>
        <color indexed="8"/>
        <rFont val="Calibri"/>
        <family val="2"/>
      </rPr>
      <t>No sabe /No recuerda (IR A PREGUNTA 5)</t>
    </r>
  </si>
  <si>
    <t>Apellido paterno  __________________________________________</t>
  </si>
  <si>
    <t xml:space="preserve">¿Le gustan o está satisfecha con las visitas de la </t>
  </si>
  <si>
    <r>
      <t xml:space="preserve">99. </t>
    </r>
    <r>
      <rPr>
        <sz val="8"/>
        <color indexed="8"/>
        <rFont val="Calibri"/>
        <family val="2"/>
      </rPr>
      <t>Se negó a responder (IR A PREGUNTA 5)</t>
    </r>
  </si>
  <si>
    <r>
      <t xml:space="preserve">2. </t>
    </r>
    <r>
      <rPr>
        <sz val="8"/>
        <color indexed="8"/>
        <rFont val="Calibri"/>
        <family val="2"/>
      </rPr>
      <t xml:space="preserve">No (PASE A PREGUNTA 9) </t>
    </r>
  </si>
  <si>
    <t>monitora?</t>
  </si>
  <si>
    <r>
      <t xml:space="preserve">88. </t>
    </r>
    <r>
      <rPr>
        <sz val="8"/>
        <color indexed="8"/>
        <rFont val="Calibri"/>
        <family val="2"/>
      </rPr>
      <t>No sabe /No recuerda (PASE A PREGUNTA 9)</t>
    </r>
  </si>
  <si>
    <t>Apellido Materno __________________________________________</t>
  </si>
  <si>
    <r>
      <t xml:space="preserve">99. </t>
    </r>
    <r>
      <rPr>
        <sz val="8"/>
        <color indexed="8"/>
        <rFont val="Calibri"/>
        <family val="2"/>
      </rPr>
      <t>Se negó a responder (PASE A PREGUNTA 9)</t>
    </r>
  </si>
  <si>
    <t>Nombre(s) ________________________________________________</t>
  </si>
  <si>
    <t xml:space="preserve">¿Dónde pesaron al niño? </t>
  </si>
  <si>
    <t xml:space="preserve">¿Dónde obtuvo o le dieron el Suplemento o tónico de </t>
  </si>
  <si>
    <r>
      <t xml:space="preserve">2. </t>
    </r>
    <r>
      <rPr>
        <sz val="8"/>
        <color indexed="8"/>
        <rFont val="Calibri"/>
        <family val="2"/>
      </rPr>
      <t>Centro de salud</t>
    </r>
  </si>
  <si>
    <t>Vitamina A?</t>
  </si>
  <si>
    <r>
      <t xml:space="preserve">3. </t>
    </r>
    <r>
      <rPr>
        <sz val="8"/>
        <color indexed="8"/>
        <rFont val="Calibri"/>
        <family val="2"/>
      </rPr>
      <t xml:space="preserve">Unidad Móvil </t>
    </r>
  </si>
  <si>
    <r>
      <t xml:space="preserve">4. </t>
    </r>
    <r>
      <rPr>
        <sz val="8"/>
        <color indexed="8"/>
        <rFont val="Calibri"/>
        <family val="2"/>
      </rPr>
      <t>Consultorio/Médico privado</t>
    </r>
  </si>
  <si>
    <r>
      <t xml:space="preserve">66. </t>
    </r>
    <r>
      <rPr>
        <sz val="8"/>
        <color indexed="8"/>
        <rFont val="Calibri"/>
        <family val="2"/>
      </rPr>
      <t>Otro, especifique ___________________</t>
    </r>
  </si>
  <si>
    <r>
      <t xml:space="preserve">77. </t>
    </r>
    <r>
      <rPr>
        <sz val="8"/>
        <color indexed="8"/>
        <rFont val="Calibri"/>
        <family val="2"/>
      </rPr>
      <t>No aplica</t>
    </r>
  </si>
  <si>
    <r>
      <t xml:space="preserve">99. Se </t>
    </r>
    <r>
      <rPr>
        <sz val="8"/>
        <color indexed="8"/>
        <rFont val="Calibri"/>
        <family val="2"/>
      </rPr>
      <t>negó a responder</t>
    </r>
  </si>
  <si>
    <r>
      <t xml:space="preserve">66. </t>
    </r>
    <r>
      <rPr>
        <sz val="8"/>
        <color indexed="8"/>
        <rFont val="Calibri"/>
        <family val="2"/>
      </rPr>
      <t xml:space="preserve">Otro (especifique) </t>
    </r>
  </si>
  <si>
    <t xml:space="preserve">Lactancia materna </t>
  </si>
  <si>
    <t xml:space="preserve">¿Cuántas veces visitó un centro de salud para hacerse un control </t>
  </si>
  <si>
    <t>¿Actualmente le está dando pecho al niño?</t>
  </si>
  <si>
    <t>prenatal mientras estaba embarazada de ________</t>
  </si>
  <si>
    <t xml:space="preserve"> (NOMBRE DEL NIÑO)?</t>
  </si>
  <si>
    <r>
      <t xml:space="preserve">1. </t>
    </r>
    <r>
      <rPr>
        <sz val="8"/>
        <color indexed="8"/>
        <rFont val="Calibri"/>
        <family val="2"/>
      </rPr>
      <t>No visitó ningún centro de salud</t>
    </r>
  </si>
  <si>
    <r>
      <t xml:space="preserve">2. </t>
    </r>
    <r>
      <rPr>
        <sz val="8"/>
        <color indexed="8"/>
        <rFont val="Calibri"/>
        <family val="2"/>
      </rPr>
      <t xml:space="preserve">No (PASE A PREGUNTA 11) </t>
    </r>
  </si>
  <si>
    <r>
      <t xml:space="preserve">88. </t>
    </r>
    <r>
      <rPr>
        <sz val="8"/>
        <color indexed="8"/>
        <rFont val="Calibri"/>
        <family val="2"/>
      </rPr>
      <t>No sabe/No recuerda</t>
    </r>
  </si>
  <si>
    <r>
      <t xml:space="preserve">77. </t>
    </r>
    <r>
      <rPr>
        <sz val="8"/>
        <color indexed="8"/>
        <rFont val="Calibri"/>
        <family val="2"/>
      </rPr>
      <t>No aplica (PASE A PREGUNTA 11)</t>
    </r>
  </si>
  <si>
    <r>
      <t xml:space="preserve">88. </t>
    </r>
    <r>
      <rPr>
        <sz val="8"/>
        <color indexed="8"/>
        <rFont val="Calibri"/>
        <family val="2"/>
      </rPr>
      <t>No sabe /No recuerda (PASE A PREGUNTA 11)</t>
    </r>
  </si>
  <si>
    <r>
      <t xml:space="preserve">99. </t>
    </r>
    <r>
      <rPr>
        <sz val="8"/>
        <color indexed="8"/>
        <rFont val="Calibri"/>
        <family val="2"/>
      </rPr>
      <t>Se negó a responder (PASE A PREGUNTA 11)</t>
    </r>
  </si>
  <si>
    <t>¿Dónde dio a luz a ________ (NOMBRE DEL NIÑO)?</t>
  </si>
  <si>
    <r>
      <t xml:space="preserve">1. </t>
    </r>
    <r>
      <rPr>
        <sz val="8"/>
        <color indexed="8"/>
        <rFont val="Calibri"/>
        <family val="2"/>
      </rPr>
      <t>En el hospital</t>
    </r>
  </si>
  <si>
    <t>¿Le da pecho cada vez que el niño lo pide o le da con horario?</t>
  </si>
  <si>
    <r>
      <t xml:space="preserve">2. </t>
    </r>
    <r>
      <rPr>
        <sz val="8"/>
        <color indexed="8"/>
        <rFont val="Calibri"/>
        <family val="2"/>
      </rPr>
      <t xml:space="preserve">En el centro de salud, consultorio del doctor, clínica </t>
    </r>
  </si>
  <si>
    <r>
      <t xml:space="preserve">3. </t>
    </r>
    <r>
      <rPr>
        <sz val="8"/>
        <color indexed="8"/>
        <rFont val="Calibri"/>
        <family val="2"/>
      </rPr>
      <t>En su casa</t>
    </r>
  </si>
  <si>
    <r>
      <t xml:space="preserve">1. </t>
    </r>
    <r>
      <rPr>
        <sz val="8"/>
        <color indexed="8"/>
        <rFont val="Calibri"/>
        <family val="2"/>
      </rPr>
      <t>Cuando el niño pide/ a la hora que el niño quiere</t>
    </r>
  </si>
  <si>
    <r>
      <t xml:space="preserve">4. </t>
    </r>
    <r>
      <rPr>
        <sz val="8"/>
        <color indexed="8"/>
        <rFont val="Calibri"/>
        <family val="2"/>
      </rPr>
      <t>En casa de la partera</t>
    </r>
  </si>
  <si>
    <r>
      <t xml:space="preserve">2. </t>
    </r>
    <r>
      <rPr>
        <sz val="8"/>
        <color indexed="8"/>
        <rFont val="Calibri"/>
        <family val="2"/>
      </rPr>
      <t>Le da con horario</t>
    </r>
  </si>
  <si>
    <r>
      <t xml:space="preserve">66. </t>
    </r>
    <r>
      <rPr>
        <sz val="8"/>
        <color indexed="8"/>
        <rFont val="Calibri"/>
        <family val="2"/>
      </rPr>
      <t>Otro, especifique:______________________________</t>
    </r>
  </si>
  <si>
    <r>
      <t xml:space="preserve">99. </t>
    </r>
    <r>
      <rPr>
        <sz val="8"/>
        <color indexed="8"/>
        <rFont val="Calibri"/>
        <family val="2"/>
      </rPr>
      <t xml:space="preserve">Se negó a responder </t>
    </r>
  </si>
  <si>
    <t xml:space="preserve">Usualmente cuando el niño está sano, ¿cuántas veces le da </t>
  </si>
  <si>
    <t>¿Qué fue lo primero que tomó el niño después de nacer?</t>
  </si>
  <si>
    <t xml:space="preserve">pecho durante el día? </t>
  </si>
  <si>
    <r>
      <t xml:space="preserve">1. </t>
    </r>
    <r>
      <rPr>
        <sz val="8"/>
        <color indexed="8"/>
        <rFont val="Calibri"/>
        <family val="2"/>
      </rPr>
      <t>Leche materna (PASE A LA PREGUNTA 5)</t>
    </r>
  </si>
  <si>
    <r>
      <t xml:space="preserve">2. </t>
    </r>
    <r>
      <rPr>
        <sz val="8"/>
        <color indexed="8"/>
        <rFont val="Calibri"/>
        <family val="2"/>
      </rPr>
      <t xml:space="preserve">Té </t>
    </r>
  </si>
  <si>
    <r>
      <t xml:space="preserve">1. </t>
    </r>
    <r>
      <rPr>
        <sz val="8"/>
        <color indexed="8"/>
        <rFont val="Calibri"/>
        <family val="2"/>
      </rPr>
      <t>0 veces</t>
    </r>
  </si>
  <si>
    <r>
      <t xml:space="preserve">3. </t>
    </r>
    <r>
      <rPr>
        <sz val="8"/>
        <color indexed="8"/>
        <rFont val="Calibri"/>
        <family val="2"/>
      </rPr>
      <t xml:space="preserve">Agua </t>
    </r>
  </si>
  <si>
    <r>
      <t xml:space="preserve">2. </t>
    </r>
    <r>
      <rPr>
        <sz val="8"/>
        <color indexed="8"/>
        <rFont val="Calibri"/>
        <family val="2"/>
      </rPr>
      <t>1 a 3 veces</t>
    </r>
  </si>
  <si>
    <r>
      <t xml:space="preserve">4. </t>
    </r>
    <r>
      <rPr>
        <sz val="8"/>
        <color indexed="8"/>
        <rFont val="Calibri"/>
        <family val="2"/>
      </rPr>
      <t xml:space="preserve">Mate </t>
    </r>
  </si>
  <si>
    <r>
      <t xml:space="preserve">3. </t>
    </r>
    <r>
      <rPr>
        <sz val="8"/>
        <color indexed="8"/>
        <rFont val="Calibri"/>
        <family val="2"/>
      </rPr>
      <t>4 a 6 veces</t>
    </r>
  </si>
  <si>
    <r>
      <t xml:space="preserve">66. </t>
    </r>
    <r>
      <rPr>
        <sz val="8"/>
        <color indexed="8"/>
        <rFont val="Calibri"/>
        <family val="2"/>
      </rPr>
      <t xml:space="preserve">Otro, especifique:________________ </t>
    </r>
  </si>
  <si>
    <r>
      <t xml:space="preserve">4. </t>
    </r>
    <r>
      <rPr>
        <sz val="8"/>
        <color indexed="8"/>
        <rFont val="Calibri"/>
        <family val="2"/>
      </rPr>
      <t>7 a 9 veces</t>
    </r>
  </si>
  <si>
    <r>
      <t xml:space="preserve">5. </t>
    </r>
    <r>
      <rPr>
        <sz val="8"/>
        <color indexed="8"/>
        <rFont val="Calibri"/>
        <family val="2"/>
      </rPr>
      <t>10 o más veces</t>
    </r>
  </si>
  <si>
    <r>
      <t xml:space="preserve">88. </t>
    </r>
    <r>
      <rPr>
        <sz val="8"/>
        <color indexed="8"/>
        <rFont val="Calibri"/>
        <family val="2"/>
      </rPr>
      <t>No sabe/No contesta</t>
    </r>
  </si>
  <si>
    <t>¿Alguna vez le dio pecho a ________ (NOMBRE DEL NIÑO)?</t>
  </si>
  <si>
    <r>
      <t xml:space="preserve">2. </t>
    </r>
    <r>
      <rPr>
        <sz val="8"/>
        <color indexed="8"/>
        <rFont val="Calibri"/>
        <family val="2"/>
      </rPr>
      <t>No (PASE A PREGUNTA 11)</t>
    </r>
  </si>
  <si>
    <t xml:space="preserve">pecho  en la noche? </t>
  </si>
  <si>
    <r>
      <t xml:space="preserve">88. </t>
    </r>
    <r>
      <rPr>
        <sz val="8"/>
        <color indexed="8"/>
        <rFont val="Calibri"/>
        <family val="2"/>
      </rPr>
      <t xml:space="preserve">No sabe /No recuerda (PASE A PREGUNTA 11) </t>
    </r>
  </si>
  <si>
    <r>
      <t xml:space="preserve">1. </t>
    </r>
    <r>
      <rPr>
        <sz val="8"/>
        <color indexed="8"/>
        <rFont val="Calibri"/>
        <family val="2"/>
      </rPr>
      <t xml:space="preserve">0 veces (PASE A PREGUNTA 11) </t>
    </r>
  </si>
  <si>
    <r>
      <t xml:space="preserve">2. </t>
    </r>
    <r>
      <rPr>
        <sz val="8"/>
        <color indexed="8"/>
        <rFont val="Calibri"/>
        <family val="2"/>
      </rPr>
      <t xml:space="preserve">1 a 3 veces </t>
    </r>
  </si>
  <si>
    <r>
      <t xml:space="preserve">3. </t>
    </r>
    <r>
      <rPr>
        <sz val="8"/>
        <color indexed="8"/>
        <rFont val="Calibri"/>
        <family val="2"/>
      </rPr>
      <t xml:space="preserve">4 a 6 veces </t>
    </r>
  </si>
  <si>
    <r>
      <t xml:space="preserve">4. </t>
    </r>
    <r>
      <rPr>
        <sz val="8"/>
        <color indexed="8"/>
        <rFont val="Calibri"/>
        <family val="2"/>
      </rPr>
      <t xml:space="preserve">7 a 9 veces </t>
    </r>
  </si>
  <si>
    <t xml:space="preserve">¿A las cuántas horas de nacido le dio pecho al niño por primera vez? </t>
  </si>
  <si>
    <r>
      <t xml:space="preserve">5. </t>
    </r>
    <r>
      <rPr>
        <sz val="8"/>
        <color indexed="8"/>
        <rFont val="Calibri"/>
        <family val="2"/>
      </rPr>
      <t xml:space="preserve">10 o más veces </t>
    </r>
  </si>
  <si>
    <r>
      <t xml:space="preserve">1. </t>
    </r>
    <r>
      <rPr>
        <sz val="8"/>
        <color indexed="8"/>
        <rFont val="Calibri"/>
        <family val="2"/>
      </rPr>
      <t xml:space="preserve">Menos de 1 hora después del parto </t>
    </r>
  </si>
  <si>
    <r>
      <t xml:space="preserve">2. </t>
    </r>
    <r>
      <rPr>
        <sz val="8"/>
        <color indexed="8"/>
        <rFont val="Calibri"/>
        <family val="2"/>
      </rPr>
      <t xml:space="preserve">De 1 a 3 horas después del parto </t>
    </r>
  </si>
  <si>
    <r>
      <t xml:space="preserve">3. </t>
    </r>
    <r>
      <rPr>
        <sz val="8"/>
        <color indexed="8"/>
        <rFont val="Calibri"/>
        <family val="2"/>
      </rPr>
      <t xml:space="preserve">Más de 3 horas después del parto </t>
    </r>
  </si>
  <si>
    <t>¿Qué edad (en meses) tenía el niño cuando dejó el pecho?</t>
  </si>
  <si>
    <r>
      <t xml:space="preserve">1. </t>
    </r>
    <r>
      <rPr>
        <sz val="8"/>
        <color indexed="8"/>
        <rFont val="Calibri"/>
        <family val="2"/>
      </rPr>
      <t xml:space="preserve">Menos de 1 mes </t>
    </r>
  </si>
  <si>
    <t>¿Le dio calostro (la primera leche del seno) a su niño?</t>
  </si>
  <si>
    <r>
      <t xml:space="preserve">77. </t>
    </r>
    <r>
      <rPr>
        <sz val="8"/>
        <color indexed="8"/>
        <rFont val="Calibri"/>
        <family val="2"/>
      </rPr>
      <t xml:space="preserve">No aplica/ Sigue tomando pecho </t>
    </r>
  </si>
  <si>
    <r>
      <t xml:space="preserve">2. </t>
    </r>
    <r>
      <rPr>
        <sz val="8"/>
        <color indexed="8"/>
        <rFont val="Calibri"/>
        <family val="2"/>
      </rPr>
      <t xml:space="preserve">No </t>
    </r>
  </si>
  <si>
    <r>
      <rPr>
        <b/>
        <sz val="8"/>
        <color indexed="49"/>
        <rFont val="Times New Roman"/>
        <family val="1"/>
      </rPr>
      <t xml:space="preserve"> </t>
    </r>
    <r>
      <rPr>
        <b/>
        <sz val="8"/>
        <color indexed="49"/>
        <rFont val="Calibri"/>
        <family val="2"/>
      </rPr>
      <t xml:space="preserve">MANEJO DE DIARREA </t>
    </r>
  </si>
  <si>
    <t>En las últimas 2 semanas, ¿ [NOMBRE DEL NIÑO o NIÑA]  ha</t>
  </si>
  <si>
    <t xml:space="preserve">Si le dio de comer, ¿Le dio de comer menos que lo habitual, </t>
  </si>
  <si>
    <t>Si buscó atención ¿Dónde buscó atención o tratamiento?</t>
  </si>
  <si>
    <t xml:space="preserve">Si le dio algo más, ¿Qué más le dio para tratar la diarrea? </t>
  </si>
  <si>
    <t xml:space="preserve"> tenido diarrea? Y, si fue así, ¿había sangre en las heces?</t>
  </si>
  <si>
    <t>casi igual, más que lo habitual o nada?</t>
  </si>
  <si>
    <t xml:space="preserve">Entrevistador: si es MENOS indague: ¿se le dio de comer </t>
  </si>
  <si>
    <t xml:space="preserve">mucho menos que lo habitual o un poco menos de lo </t>
  </si>
  <si>
    <r>
      <t xml:space="preserve">1. </t>
    </r>
    <r>
      <rPr>
        <sz val="8"/>
        <color indexed="8"/>
        <rFont val="Calibri"/>
        <family val="2"/>
      </rPr>
      <t>Hospital público MINSA</t>
    </r>
  </si>
  <si>
    <r>
      <t xml:space="preserve">1. </t>
    </r>
    <r>
      <rPr>
        <sz val="8"/>
        <color indexed="8"/>
        <rFont val="Calibri"/>
        <family val="2"/>
      </rPr>
      <t>Antibiótico (pastilla, tableta o jarabe)</t>
    </r>
  </si>
  <si>
    <r>
      <t xml:space="preserve">1. </t>
    </r>
    <r>
      <rPr>
        <sz val="8"/>
        <color indexed="8"/>
        <rFont val="Calibri"/>
        <family val="2"/>
      </rPr>
      <t>Sí, diarrea con sangre</t>
    </r>
  </si>
  <si>
    <t xml:space="preserve">habitual? </t>
  </si>
  <si>
    <r>
      <t xml:space="preserve">2. </t>
    </r>
    <r>
      <rPr>
        <sz val="8"/>
        <color indexed="8"/>
        <rFont val="Calibri"/>
        <family val="2"/>
      </rPr>
      <t>Hospital público CSS</t>
    </r>
  </si>
  <si>
    <r>
      <t xml:space="preserve">2. </t>
    </r>
    <r>
      <rPr>
        <sz val="8"/>
        <color indexed="8"/>
        <rFont val="Calibri"/>
        <family val="2"/>
      </rPr>
      <t>Antimotilidad/antidiarreico (pastilla o jarabe)</t>
    </r>
  </si>
  <si>
    <r>
      <t xml:space="preserve">2. </t>
    </r>
    <r>
      <rPr>
        <sz val="8"/>
        <color indexed="8"/>
        <rFont val="Calibri"/>
        <family val="2"/>
      </rPr>
      <t>Sí, diarrea sin sangre</t>
    </r>
  </si>
  <si>
    <r>
      <t xml:space="preserve">1. </t>
    </r>
    <r>
      <rPr>
        <sz val="8"/>
        <color indexed="8"/>
        <rFont val="Calibri"/>
        <family val="2"/>
      </rPr>
      <t>Nada de comer/se interrumpió la alimentación</t>
    </r>
  </si>
  <si>
    <r>
      <t xml:space="preserve">3. </t>
    </r>
    <r>
      <rPr>
        <sz val="8"/>
        <color indexed="8"/>
        <rFont val="Calibri"/>
        <family val="2"/>
      </rPr>
      <t>ULAPS/CAPPS</t>
    </r>
  </si>
  <si>
    <r>
      <t xml:space="preserve">3. </t>
    </r>
    <r>
      <rPr>
        <sz val="8"/>
        <color indexed="8"/>
        <rFont val="Calibri"/>
        <family val="2"/>
      </rPr>
      <t>Zinc (pastilla, tableta o jarabe)</t>
    </r>
  </si>
  <si>
    <r>
      <t xml:space="preserve">3. </t>
    </r>
    <r>
      <rPr>
        <sz val="8"/>
        <color indexed="8"/>
        <rFont val="Calibri"/>
        <family val="2"/>
      </rPr>
      <t>Sin diarrea (FIN)</t>
    </r>
  </si>
  <si>
    <t>(--&gt; ir a modulo Alimentacion)</t>
  </si>
  <si>
    <r>
      <t xml:space="preserve">2. </t>
    </r>
    <r>
      <rPr>
        <sz val="8"/>
        <color indexed="8"/>
        <rFont val="Calibri"/>
        <family val="2"/>
      </rPr>
      <t>Mucho menos</t>
    </r>
  </si>
  <si>
    <r>
      <t xml:space="preserve">4. </t>
    </r>
    <r>
      <rPr>
        <sz val="8"/>
        <color indexed="8"/>
        <rFont val="Calibri"/>
        <family val="2"/>
      </rPr>
      <t>Policlínica de la CSS</t>
    </r>
  </si>
  <si>
    <r>
      <t xml:space="preserve">4. </t>
    </r>
    <r>
      <rPr>
        <sz val="8"/>
        <color indexed="8"/>
        <rFont val="Calibri"/>
        <family val="2"/>
      </rPr>
      <t>Otro (no antibiótico, antimotilidad/antidiarreico)</t>
    </r>
  </si>
  <si>
    <r>
      <t xml:space="preserve">88. </t>
    </r>
    <r>
      <rPr>
        <sz val="8"/>
        <color indexed="8"/>
        <rFont val="Calibri"/>
        <family val="2"/>
      </rPr>
      <t>No sabe /No recuerda (FIN)</t>
    </r>
  </si>
  <si>
    <r>
      <t xml:space="preserve">3. </t>
    </r>
    <r>
      <rPr>
        <sz val="8"/>
        <color indexed="8"/>
        <rFont val="Calibri"/>
        <family val="2"/>
      </rPr>
      <t>Un poco menos</t>
    </r>
  </si>
  <si>
    <r>
      <t xml:space="preserve">5. </t>
    </r>
    <r>
      <rPr>
        <sz val="8"/>
        <color indexed="8"/>
        <rFont val="Calibri"/>
        <family val="2"/>
      </rPr>
      <t>Unidad de salud pública</t>
    </r>
  </si>
  <si>
    <r>
      <t xml:space="preserve">5. </t>
    </r>
    <r>
      <rPr>
        <sz val="8"/>
        <color indexed="8"/>
        <rFont val="Calibri"/>
        <family val="2"/>
      </rPr>
      <t>Antibiótico (inyección)</t>
    </r>
  </si>
  <si>
    <r>
      <t xml:space="preserve">99. </t>
    </r>
    <r>
      <rPr>
        <sz val="8"/>
        <color indexed="8"/>
        <rFont val="Calibri"/>
        <family val="2"/>
      </rPr>
      <t>Se negó a responder (FIN)</t>
    </r>
  </si>
  <si>
    <r>
      <t xml:space="preserve">4. </t>
    </r>
    <r>
      <rPr>
        <sz val="8"/>
        <color indexed="8"/>
        <rFont val="Calibri"/>
        <family val="2"/>
      </rPr>
      <t>Casi igual</t>
    </r>
  </si>
  <si>
    <r>
      <t xml:space="preserve">6. </t>
    </r>
    <r>
      <rPr>
        <sz val="8"/>
        <color indexed="8"/>
        <rFont val="Calibri"/>
        <family val="2"/>
      </rPr>
      <t>Clínica/centro de salud público</t>
    </r>
  </si>
  <si>
    <r>
      <t xml:space="preserve">6. </t>
    </r>
    <r>
      <rPr>
        <sz val="8"/>
        <color indexed="8"/>
        <rFont val="Calibri"/>
        <family val="2"/>
      </rPr>
      <t>No antibiótico (inyección)</t>
    </r>
  </si>
  <si>
    <r>
      <t xml:space="preserve">5. </t>
    </r>
    <r>
      <rPr>
        <sz val="8"/>
        <color indexed="8"/>
        <rFont val="Calibri"/>
        <family val="2"/>
      </rPr>
      <t>Más</t>
    </r>
  </si>
  <si>
    <r>
      <t xml:space="preserve">7. </t>
    </r>
    <r>
      <rPr>
        <sz val="8"/>
        <color indexed="8"/>
        <rFont val="Calibri"/>
        <family val="2"/>
      </rPr>
      <t>Clínica móvil pública</t>
    </r>
  </si>
  <si>
    <r>
      <t xml:space="preserve">7. </t>
    </r>
    <r>
      <rPr>
        <sz val="8"/>
        <color indexed="8"/>
        <rFont val="Calibri"/>
        <family val="2"/>
      </rPr>
      <t>Píldora, inyección Jarabe desconocido</t>
    </r>
  </si>
  <si>
    <r>
      <t xml:space="preserve">88. </t>
    </r>
    <r>
      <rPr>
        <sz val="8"/>
        <color indexed="8"/>
        <rFont val="Calibri"/>
        <family val="2"/>
      </rPr>
      <t>No sabe/ No responde</t>
    </r>
  </si>
  <si>
    <r>
      <t xml:space="preserve">8. </t>
    </r>
    <r>
      <rPr>
        <sz val="8"/>
        <color indexed="8"/>
        <rFont val="Calibri"/>
        <family val="2"/>
      </rPr>
      <t>Otro centro de salud público</t>
    </r>
  </si>
  <si>
    <r>
      <t xml:space="preserve">8. </t>
    </r>
    <r>
      <rPr>
        <sz val="8"/>
        <color indexed="8"/>
        <rFont val="Calibri"/>
        <family val="2"/>
      </rPr>
      <t>Remedio casero/medicamento a base de hierbas</t>
    </r>
  </si>
  <si>
    <r>
      <t xml:space="preserve">9. </t>
    </r>
    <r>
      <rPr>
        <sz val="8"/>
        <color indexed="8"/>
        <rFont val="Calibri"/>
        <family val="2"/>
      </rPr>
      <t>Hospital privado</t>
    </r>
  </si>
  <si>
    <r>
      <t xml:space="preserve">9. </t>
    </r>
    <r>
      <rPr>
        <sz val="8"/>
        <color indexed="8"/>
        <rFont val="Calibri"/>
        <family val="2"/>
      </rPr>
      <t>Jarabe desconocido</t>
    </r>
  </si>
  <si>
    <t xml:space="preserve">Durante los días que [NOMBRE DEL NIÑO o NIÑA] tuvo diarrea </t>
  </si>
  <si>
    <r>
      <t xml:space="preserve">10. </t>
    </r>
    <r>
      <rPr>
        <sz val="8"/>
        <color indexed="8"/>
        <rFont val="Calibri"/>
        <family val="2"/>
      </rPr>
      <t>Clínica/centro de salud privado</t>
    </r>
  </si>
  <si>
    <t>le dio de beber líquidos (incluida la leche materna)?</t>
  </si>
  <si>
    <r>
      <t xml:space="preserve">11. </t>
    </r>
    <r>
      <rPr>
        <sz val="8"/>
        <color indexed="8"/>
        <rFont val="Calibri"/>
        <family val="2"/>
      </rPr>
      <t>Consultorio privado</t>
    </r>
  </si>
  <si>
    <r>
      <t xml:space="preserve">12. </t>
    </r>
    <r>
      <rPr>
        <sz val="8"/>
        <color indexed="8"/>
        <rFont val="Calibri"/>
        <family val="2"/>
      </rPr>
      <t>Clínica móvil privada</t>
    </r>
  </si>
  <si>
    <r>
      <t xml:space="preserve">1. </t>
    </r>
    <r>
      <rPr>
        <sz val="8"/>
        <color indexed="8"/>
        <rFont val="Calibri"/>
        <family val="2"/>
      </rPr>
      <t>Si</t>
    </r>
  </si>
  <si>
    <t>¿Buscó atención o tratamiento para la diarrea del</t>
  </si>
  <si>
    <r>
      <t xml:space="preserve">13. </t>
    </r>
    <r>
      <rPr>
        <sz val="8"/>
        <color indexed="8"/>
        <rFont val="Calibri"/>
        <family val="2"/>
      </rPr>
      <t>Otro centro de salud privado</t>
    </r>
  </si>
  <si>
    <r>
      <t xml:space="preserve">2. </t>
    </r>
    <r>
      <rPr>
        <sz val="8"/>
        <color indexed="8"/>
        <rFont val="Calibri"/>
        <family val="2"/>
      </rPr>
      <t>No (PASE A PREGUNTA 4)</t>
    </r>
  </si>
  <si>
    <t xml:space="preserve"> niño en las últimas dos semanas?</t>
  </si>
  <si>
    <r>
      <t>1</t>
    </r>
    <r>
      <rPr>
        <sz val="8"/>
        <color indexed="8"/>
        <rFont val="Calibri"/>
        <family val="2"/>
      </rPr>
      <t>4. Farmacia</t>
    </r>
  </si>
  <si>
    <r>
      <t xml:space="preserve">88. </t>
    </r>
    <r>
      <rPr>
        <sz val="8"/>
        <color indexed="8"/>
        <rFont val="Calibri"/>
        <family val="2"/>
      </rPr>
      <t>No sabe/ No responde (PASE A PREGUNTA 4)</t>
    </r>
  </si>
  <si>
    <r>
      <t xml:space="preserve">15. </t>
    </r>
    <r>
      <rPr>
        <sz val="8"/>
        <color indexed="8"/>
        <rFont val="Calibri"/>
        <family val="2"/>
      </rPr>
      <t>Asistente o promotor de salud+M38</t>
    </r>
  </si>
  <si>
    <t>Si tomó zinc ¿Durante cuántos días tomó zinc?</t>
  </si>
  <si>
    <r>
      <t xml:space="preserve">99. </t>
    </r>
    <r>
      <rPr>
        <sz val="8"/>
        <color indexed="8"/>
        <rFont val="Calibri"/>
        <family val="2"/>
      </rPr>
      <t>Se negó a responder (PASE A PREGUNTA 4)</t>
    </r>
  </si>
  <si>
    <r>
      <t xml:space="preserve">16. </t>
    </r>
    <r>
      <rPr>
        <sz val="8"/>
        <color indexed="8"/>
        <rFont val="Calibri"/>
        <family val="2"/>
      </rPr>
      <t>Médico tradicional o partera</t>
    </r>
  </si>
  <si>
    <r>
      <t xml:space="preserve">1. </t>
    </r>
    <r>
      <rPr>
        <sz val="8"/>
        <color indexed="8"/>
        <rFont val="Calibri"/>
        <family val="2"/>
      </rPr>
      <t>Sí (PASAR A PREGUNTA 8)</t>
    </r>
  </si>
  <si>
    <r>
      <t xml:space="preserve">66. </t>
    </r>
    <r>
      <rPr>
        <sz val="8"/>
        <color indexed="8"/>
        <rFont val="Calibri"/>
        <family val="2"/>
      </rPr>
      <t>Otros</t>
    </r>
  </si>
  <si>
    <t>INGRESE LA CANTIDAD DE DÍAS:</t>
  </si>
  <si>
    <r>
      <t xml:space="preserve">88. </t>
    </r>
    <r>
      <rPr>
        <sz val="8"/>
        <color indexed="8"/>
        <rFont val="Calibri"/>
        <family val="2"/>
      </rPr>
      <t>No sabe/ No responde (PASAR A PREGUNTA 9)</t>
    </r>
  </si>
  <si>
    <t xml:space="preserve">Si le dio de beber líquidos ¿Le dio de beber menos de lo habitual, </t>
  </si>
  <si>
    <r>
      <t xml:space="preserve">99. </t>
    </r>
    <r>
      <rPr>
        <sz val="8"/>
        <color indexed="8"/>
        <rFont val="Calibri"/>
        <family val="2"/>
      </rPr>
      <t>Se negó a responder (PASAR A PREGUNTA 9)</t>
    </r>
  </si>
  <si>
    <t>casi la misma cantidad o más que lo habitual?</t>
  </si>
  <si>
    <t xml:space="preserve">En las últimas dos semanas, ¿fue  [NOMBRE DEL NIÑO o NIÑA]  </t>
  </si>
  <si>
    <t xml:space="preserve">Entrevistador: Si es MENOS, explorar: ¿Le dio de beber mucho </t>
  </si>
  <si>
    <t xml:space="preserve">admitido(a) </t>
  </si>
  <si>
    <t xml:space="preserve">menos que lo habitual o un poco menos de lo habitual? </t>
  </si>
  <si>
    <t xml:space="preserve">¿Le dio a [NOMBRE DEL NIÑO o NIÑA] algunas de las siguientes bebidas </t>
  </si>
  <si>
    <t>en el hospital para tratar esta diarrea?</t>
  </si>
  <si>
    <t xml:space="preserve">Si NO buscó atención ¿Existe algún motivo en particular por el </t>
  </si>
  <si>
    <t>en algún momento desde que comenzó a tener diarrea?</t>
  </si>
  <si>
    <r>
      <t xml:space="preserve">1. </t>
    </r>
    <r>
      <rPr>
        <sz val="8"/>
        <color indexed="8"/>
        <rFont val="Calibri"/>
        <family val="2"/>
      </rPr>
      <t>Nada de beber</t>
    </r>
  </si>
  <si>
    <t>cual no buscó atención?¿Cuáles son esos motivos?</t>
  </si>
  <si>
    <t>(SELECCIONE TODAS LAS OPCIONES QUE CORRESPONDAN)</t>
  </si>
  <si>
    <t>1. Sí</t>
  </si>
  <si>
    <t>1. Sales de rehidratación oral en sobre [NOMBRE LOCAL]</t>
  </si>
  <si>
    <r>
      <t xml:space="preserve">1. </t>
    </r>
    <r>
      <rPr>
        <sz val="8"/>
        <color indexed="8"/>
        <rFont val="Calibri"/>
        <family val="2"/>
      </rPr>
      <t>No estaba tan enfermo</t>
    </r>
  </si>
  <si>
    <r>
      <t xml:space="preserve">2. </t>
    </r>
    <r>
      <rPr>
        <sz val="8"/>
        <color indexed="8"/>
        <rFont val="Calibri"/>
        <family val="2"/>
      </rPr>
      <t>Traté a mi hijo en el hogar</t>
    </r>
  </si>
  <si>
    <r>
      <t xml:space="preserve">2. </t>
    </r>
    <r>
      <rPr>
        <sz val="8"/>
        <color indexed="8"/>
        <rFont val="Calibri"/>
        <family val="2"/>
      </rPr>
      <t>Sales de rehidratación oral pre-envasadas (Suero oral)</t>
    </r>
  </si>
  <si>
    <r>
      <t xml:space="preserve">3. </t>
    </r>
    <r>
      <rPr>
        <sz val="8"/>
        <color indexed="8"/>
        <rFont val="Calibri"/>
        <family val="2"/>
      </rPr>
      <t>La atención es demasiado costosa</t>
    </r>
  </si>
  <si>
    <r>
      <t xml:space="preserve">3. </t>
    </r>
    <r>
      <rPr>
        <sz val="8"/>
        <color indexed="8"/>
        <rFont val="Calibri"/>
        <family val="2"/>
      </rPr>
      <t>Fluido casero recomendado por las autoridades de salud</t>
    </r>
  </si>
  <si>
    <r>
      <t xml:space="preserve">4. </t>
    </r>
    <r>
      <rPr>
        <sz val="8"/>
        <color indexed="8"/>
        <rFont val="Calibri"/>
        <family val="2"/>
      </rPr>
      <t>El centro está a demasiada distancia</t>
    </r>
  </si>
  <si>
    <r>
      <t xml:space="preserve">5. </t>
    </r>
    <r>
      <rPr>
        <sz val="8"/>
        <color indexed="8"/>
        <rFont val="Calibri"/>
        <family val="2"/>
      </rPr>
      <t>No podía encontrar el transporte</t>
    </r>
  </si>
  <si>
    <r>
      <t xml:space="preserve">6. </t>
    </r>
    <r>
      <rPr>
        <sz val="8"/>
        <color indexed="8"/>
        <rFont val="Calibri"/>
        <family val="2"/>
      </rPr>
      <t>No podía pagar el transporte</t>
    </r>
  </si>
  <si>
    <t xml:space="preserve">Si, si ¿En total, cuántos días estuvo hospitalizado en las </t>
  </si>
  <si>
    <r>
      <t xml:space="preserve">7. </t>
    </r>
    <r>
      <rPr>
        <sz val="8"/>
        <color indexed="8"/>
        <rFont val="Calibri"/>
        <family val="2"/>
      </rPr>
      <t>No sabía dónde ir</t>
    </r>
  </si>
  <si>
    <t>últimas dos semanas? _____</t>
  </si>
  <si>
    <r>
      <t xml:space="preserve">8. </t>
    </r>
    <r>
      <rPr>
        <sz val="8"/>
        <color indexed="8"/>
        <rFont val="Calibri"/>
        <family val="2"/>
      </rPr>
      <t>La estructura del centro es deficiente</t>
    </r>
  </si>
  <si>
    <t>le dio de comer?</t>
  </si>
  <si>
    <r>
      <t xml:space="preserve">9. </t>
    </r>
    <r>
      <rPr>
        <sz val="8"/>
        <color indexed="8"/>
        <rFont val="Calibri"/>
        <family val="2"/>
      </rPr>
      <t>El centro no tiene suficientes medicamentos</t>
    </r>
  </si>
  <si>
    <t>¿Durante cuántos días realizó este tratamiento?</t>
  </si>
  <si>
    <r>
      <t xml:space="preserve">10. </t>
    </r>
    <r>
      <rPr>
        <sz val="8"/>
        <color indexed="8"/>
        <rFont val="Calibri"/>
        <family val="2"/>
      </rPr>
      <t>El centro no está bien equipado</t>
    </r>
  </si>
  <si>
    <r>
      <t xml:space="preserve">2. </t>
    </r>
    <r>
      <rPr>
        <sz val="8"/>
        <color indexed="8"/>
        <rFont val="Calibri"/>
        <family val="2"/>
      </rPr>
      <t>No (PASE A PREGUNTA 6)</t>
    </r>
  </si>
  <si>
    <r>
      <t xml:space="preserve">11. </t>
    </r>
    <r>
      <rPr>
        <sz val="8"/>
        <color indexed="8"/>
        <rFont val="Calibri"/>
        <family val="2"/>
      </rPr>
      <t>Es difícil tratar con el personal del centro</t>
    </r>
  </si>
  <si>
    <r>
      <t xml:space="preserve">88. </t>
    </r>
    <r>
      <rPr>
        <sz val="8"/>
        <color indexed="8"/>
        <rFont val="Calibri"/>
        <family val="2"/>
      </rPr>
      <t>No sabe/ No responde (PASE A PREGUNTA 6)</t>
    </r>
  </si>
  <si>
    <t>12. El personal del centro no está bien informado</t>
  </si>
  <si>
    <r>
      <t xml:space="preserve">99. </t>
    </r>
    <r>
      <rPr>
        <sz val="8"/>
        <color indexed="8"/>
        <rFont val="Calibri"/>
        <family val="2"/>
      </rPr>
      <t>Se negó a responder (PASE A PREGUNTA 6)</t>
    </r>
  </si>
  <si>
    <r>
      <t xml:space="preserve">13. </t>
    </r>
    <r>
      <rPr>
        <sz val="8"/>
        <color indexed="8"/>
        <rFont val="Calibri"/>
        <family val="2"/>
      </rPr>
      <t>No confía en el personal</t>
    </r>
  </si>
  <si>
    <r>
      <t xml:space="preserve">14. </t>
    </r>
    <r>
      <rPr>
        <sz val="8"/>
        <color indexed="8"/>
        <rFont val="Calibri"/>
        <family val="2"/>
      </rPr>
      <t>Me habían tratado mal con anterioridad</t>
    </r>
  </si>
  <si>
    <r>
      <t xml:space="preserve">15. </t>
    </r>
    <r>
      <rPr>
        <sz val="8"/>
        <color indexed="8"/>
        <rFont val="Calibri"/>
        <family val="2"/>
      </rPr>
      <t>Lo intenté, pero me negaron la atención</t>
    </r>
  </si>
  <si>
    <t>¿Le dio algo (más) para tratar la diarrea?</t>
  </si>
  <si>
    <r>
      <t xml:space="preserve">16. </t>
    </r>
    <r>
      <rPr>
        <sz val="8"/>
        <color indexed="8"/>
        <rFont val="Calibri"/>
        <family val="2"/>
      </rPr>
      <t>No puede obtener autorización para ir al médico</t>
    </r>
  </si>
  <si>
    <t>(SELECCCIONE UNA OPCIÓN)</t>
  </si>
  <si>
    <r>
      <t xml:space="preserve">17. </t>
    </r>
    <r>
      <rPr>
        <sz val="8"/>
        <color indexed="8"/>
        <rFont val="Calibri"/>
        <family val="2"/>
      </rPr>
      <t>No quiere ir sola</t>
    </r>
  </si>
  <si>
    <r>
      <t xml:space="preserve">18. </t>
    </r>
    <r>
      <rPr>
        <sz val="8"/>
        <color indexed="8"/>
        <rFont val="Calibri"/>
        <family val="2"/>
      </rPr>
      <t>Demasiado ocupada con  otros compromisos</t>
    </r>
  </si>
  <si>
    <r>
      <t xml:space="preserve">19. </t>
    </r>
    <r>
      <rPr>
        <sz val="8"/>
        <color indexed="8"/>
        <rFont val="Calibri"/>
        <family val="2"/>
      </rPr>
      <t>Creencias religiosas/culturales</t>
    </r>
  </si>
  <si>
    <r>
      <t xml:space="preserve">2. </t>
    </r>
    <r>
      <rPr>
        <sz val="8"/>
        <color indexed="8"/>
        <rFont val="Calibri"/>
        <family val="2"/>
      </rPr>
      <t>No (PASE A PREGUNTA 14)</t>
    </r>
  </si>
  <si>
    <r>
      <t xml:space="preserve">10. </t>
    </r>
    <r>
      <rPr>
        <sz val="8"/>
        <color indexed="8"/>
        <rFont val="Calibri"/>
        <family val="2"/>
      </rPr>
      <t>No había personal en el centro cuando lo visité</t>
    </r>
  </si>
  <si>
    <r>
      <t xml:space="preserve">88. </t>
    </r>
    <r>
      <rPr>
        <sz val="8"/>
        <color indexed="8"/>
        <rFont val="Calibri"/>
        <family val="2"/>
      </rPr>
      <t>No sabe/ No responde (PASE A PREGUNTA 14)</t>
    </r>
  </si>
  <si>
    <r>
      <t xml:space="preserve">66. </t>
    </r>
    <r>
      <rPr>
        <sz val="8"/>
        <color indexed="8"/>
        <rFont val="Calibri"/>
        <family val="2"/>
      </rPr>
      <t>Otro, especificar:</t>
    </r>
  </si>
  <si>
    <r>
      <t xml:space="preserve">99. </t>
    </r>
    <r>
      <rPr>
        <sz val="8"/>
        <color indexed="8"/>
        <rFont val="Calibri"/>
        <family val="2"/>
      </rPr>
      <t>Se negó a responder (PASE A PREGUNTA 14)</t>
    </r>
  </si>
  <si>
    <t>Desde ésta misma hora del día de ayer ¿Ha tomado o comido algo?</t>
  </si>
  <si>
    <t xml:space="preserve">Quisiera que me contara todo lo que su niño comió el día de ayer o por la noche, ya sea en casa o fuera. </t>
  </si>
  <si>
    <t>Durante el día o la noche de ayer, su niño comió alimentos sólidos, semi-sólidos o bandos?</t>
  </si>
  <si>
    <t xml:space="preserve">Cuántas veces en el día su niño comió alimentos sólidos o </t>
  </si>
  <si>
    <t>Ayer o anoche, ¿consumió su niño Crema Nutricional?</t>
  </si>
  <si>
    <r>
      <t xml:space="preserve">1. </t>
    </r>
    <r>
      <rPr>
        <sz val="8"/>
        <color indexed="8"/>
        <rFont val="Calibri"/>
        <family val="2"/>
      </rPr>
      <t>La madre</t>
    </r>
  </si>
  <si>
    <t xml:space="preserve">a. Cuando el niño se despertó por la mañana comió algo a esa hora? Si, si qué fue lo que comió </t>
  </si>
  <si>
    <t xml:space="preserve">semisólidos </t>
  </si>
  <si>
    <t xml:space="preserve">Entrevistador: Muestre los tipos más comunes de hierro en </t>
  </si>
  <si>
    <r>
      <t xml:space="preserve">2. </t>
    </r>
    <r>
      <rPr>
        <sz val="8"/>
        <color indexed="8"/>
        <rFont val="Calibri"/>
        <family val="2"/>
      </rPr>
      <t>Una abuela</t>
    </r>
  </si>
  <si>
    <t xml:space="preserve">(MARQUE LA RESPUESTA EN LA TABLA). ¿Algo más? (CONTINÚE HASTA QUE LA MADRE O CUIDADOR NO TENGA NADA </t>
  </si>
  <si>
    <t xml:space="preserve">(no líquidos) durante el día o la noche de ayer? </t>
  </si>
  <si>
    <t>comprimidos/chispitas/jarabes.</t>
  </si>
  <si>
    <r>
      <t xml:space="preserve">3. </t>
    </r>
    <r>
      <rPr>
        <sz val="8"/>
        <color indexed="8"/>
        <rFont val="Calibri"/>
        <family val="2"/>
      </rPr>
      <t>Una hermana</t>
    </r>
  </si>
  <si>
    <t xml:space="preserve">MÁS QUE DECIR A ESA HORA).  </t>
  </si>
  <si>
    <r>
      <t xml:space="preserve">4. </t>
    </r>
    <r>
      <rPr>
        <sz val="8"/>
        <color indexed="8"/>
        <rFont val="Calibri"/>
        <family val="2"/>
      </rPr>
      <t>Una tía</t>
    </r>
  </si>
  <si>
    <t xml:space="preserve">b. ¿Qué hizo su niño después de despertar? ¿Comió algo a esa hora? Si, si qué fue lo que comió </t>
  </si>
  <si>
    <t>NUMERO DE VECES=</t>
  </si>
  <si>
    <r>
      <t xml:space="preserve">5. </t>
    </r>
    <r>
      <rPr>
        <sz val="8"/>
        <color indexed="8"/>
        <rFont val="Calibri"/>
        <family val="2"/>
      </rPr>
      <t>Una vecina/amiga</t>
    </r>
  </si>
  <si>
    <t xml:space="preserve">(MARQUE LA RESPUESTA EN LA TABLA). ¿Algo más? (CONTINÚE HASTA QUE LA MADRE O CUIDADOR </t>
  </si>
  <si>
    <r>
      <t xml:space="preserve">6. </t>
    </r>
    <r>
      <rPr>
        <sz val="8"/>
        <color indexed="8"/>
        <rFont val="Calibri"/>
        <family val="2"/>
      </rPr>
      <t>El esposo/compañero</t>
    </r>
  </si>
  <si>
    <t xml:space="preserve">LLEGUE A LA HORA DE ALMUERZO).  </t>
  </si>
  <si>
    <r>
      <t xml:space="preserve">66. </t>
    </r>
    <r>
      <rPr>
        <sz val="8"/>
        <color indexed="8"/>
        <rFont val="Calibri"/>
        <family val="2"/>
      </rPr>
      <t>Otro, especifique:____________________________</t>
    </r>
  </si>
  <si>
    <t xml:space="preserve">¿A qué edad le dio al niño su primer alimento o comida </t>
  </si>
  <si>
    <t xml:space="preserve">c. ¿Comió algo durante el mediodía? Si, si qué fue lo que comió (MARQUE LA RESPUESTA EN LA TABLA). ¿Algo más? </t>
  </si>
  <si>
    <t>Alimento</t>
  </si>
  <si>
    <t>(sólidos o semisólidos)?</t>
  </si>
  <si>
    <t>(CONTINÚE HASTA QUE LA MADRE O CUIDADOR LLEGUE A LA NOCHE).</t>
  </si>
  <si>
    <t>Pecho/ Leche materna</t>
  </si>
  <si>
    <t xml:space="preserve">Ayer o anoche, ¿consumió su niño hierro en </t>
  </si>
  <si>
    <r>
      <t xml:space="preserve">1. </t>
    </r>
    <r>
      <rPr>
        <sz val="8"/>
        <color indexed="8"/>
        <rFont val="Calibri"/>
        <family val="2"/>
      </rPr>
      <t>Menos de 1 mes</t>
    </r>
  </si>
  <si>
    <t>Leche materna en biberón, taza o cuchara</t>
  </si>
  <si>
    <t>pastillas/tabletas/jarabe o chispitas?</t>
  </si>
  <si>
    <r>
      <t xml:space="preserve">2. </t>
    </r>
    <r>
      <rPr>
        <sz val="8"/>
        <color indexed="8"/>
        <rFont val="Calibri"/>
        <family val="2"/>
      </rPr>
      <t>Al mes 2</t>
    </r>
  </si>
  <si>
    <t xml:space="preserve">d. ¿Comió algo durante la noche? Si, si qué fue lo que comió (MARQUE LA RESPUESTA EN LA TABLA). ¿Algo más? </t>
  </si>
  <si>
    <t xml:space="preserve">Entrevistador: Indique los tipos más comunes de hierro en </t>
  </si>
  <si>
    <t>Si sí, ¿cuánto consumió?</t>
  </si>
  <si>
    <t>¿Está esta persona en la casa?</t>
  </si>
  <si>
    <r>
      <t xml:space="preserve">3. </t>
    </r>
    <r>
      <rPr>
        <sz val="8"/>
        <color indexed="8"/>
        <rFont val="Calibri"/>
        <family val="2"/>
      </rPr>
      <t>Al mes 3</t>
    </r>
  </si>
  <si>
    <t xml:space="preserve">(CONTINÚE HASTA QUE LA MADRE O CUIDADOR LLEGUE HASTA LA HORA QUE EL NIÑO SE DESPERTÓ AL DIA SIGUIENTE).  </t>
  </si>
  <si>
    <t>Leche de fórmula como [insertar ejemplos de marcas locales]</t>
  </si>
  <si>
    <t>REGISTRE CANTIDAD DE POLVO EN GRAMOS =</t>
  </si>
  <si>
    <r>
      <t xml:space="preserve">4. </t>
    </r>
    <r>
      <rPr>
        <sz val="8"/>
        <color indexed="8"/>
        <rFont val="Calibri"/>
        <family val="2"/>
      </rPr>
      <t>Al mes 4</t>
    </r>
  </si>
  <si>
    <t>Leche en polvo o fresca</t>
  </si>
  <si>
    <r>
      <t xml:space="preserve">2. </t>
    </r>
    <r>
      <rPr>
        <sz val="8"/>
        <color indexed="8"/>
        <rFont val="Calibri"/>
        <family val="2"/>
      </rPr>
      <t>No (PASAR A PREGUNTA X)</t>
    </r>
  </si>
  <si>
    <r>
      <t xml:space="preserve">5. </t>
    </r>
    <r>
      <rPr>
        <sz val="8"/>
        <color indexed="8"/>
        <rFont val="Calibri"/>
        <family val="2"/>
      </rPr>
      <t>Al mes 5</t>
    </r>
  </si>
  <si>
    <t>Leche fortificada con hierro</t>
  </si>
  <si>
    <r>
      <t xml:space="preserve">6. </t>
    </r>
    <r>
      <rPr>
        <sz val="8"/>
        <color indexed="8"/>
        <rFont val="Calibri"/>
        <family val="2"/>
      </rPr>
      <t>Al mes 6</t>
    </r>
  </si>
  <si>
    <t>Si se utilizaron condimentos, marque la línea de condimentos.</t>
  </si>
  <si>
    <t>Jugos o bebidas a base de jugos</t>
  </si>
  <si>
    <r>
      <t xml:space="preserve">77. </t>
    </r>
    <r>
      <rPr>
        <sz val="8"/>
        <color indexed="8"/>
        <rFont val="Calibri"/>
        <family val="2"/>
      </rPr>
      <t>No aplica/No procede (PASE A PREGUNTA 11)</t>
    </r>
  </si>
  <si>
    <t>Caldo o sopa (pollo, res, verduras)</t>
  </si>
  <si>
    <r>
      <t xml:space="preserve">88. </t>
    </r>
    <r>
      <rPr>
        <sz val="8"/>
        <color indexed="8"/>
        <rFont val="Calibri"/>
        <family val="2"/>
      </rPr>
      <t>No sabe/No recuerda (PASE A PREGUNTA 11)</t>
    </r>
  </si>
  <si>
    <t>Yogurt</t>
  </si>
  <si>
    <t xml:space="preserve">¿A qué edad le dio al niño líquidos diferentes a la leche </t>
  </si>
  <si>
    <t>Papilla líquida [insertar nombre de ejemplos locales]</t>
  </si>
  <si>
    <t>materna por primera vez?</t>
  </si>
  <si>
    <t>Té o Café</t>
  </si>
  <si>
    <t>Soda</t>
  </si>
  <si>
    <t>Algún otro líquido [listar otros líquidos locales]</t>
  </si>
  <si>
    <r>
      <t>3</t>
    </r>
    <r>
      <rPr>
        <sz val="8"/>
        <color indexed="8"/>
        <rFont val="Calibri"/>
        <family val="2"/>
      </rPr>
      <t>.  mes 3</t>
    </r>
  </si>
  <si>
    <t>Nutricrema o crema nutricional</t>
  </si>
  <si>
    <r>
      <t xml:space="preserve">1. </t>
    </r>
    <r>
      <rPr>
        <sz val="8"/>
        <color indexed="8"/>
        <rFont val="Calibri"/>
        <family val="2"/>
      </rPr>
      <t>Fruta</t>
    </r>
  </si>
  <si>
    <t>Alimentos para bebés fortificados (p. ej., Cerelac y Nestum)</t>
  </si>
  <si>
    <r>
      <t xml:space="preserve">2. </t>
    </r>
    <r>
      <rPr>
        <sz val="8"/>
        <color indexed="8"/>
        <rFont val="Calibri"/>
        <family val="2"/>
      </rPr>
      <t>Verdura</t>
    </r>
  </si>
  <si>
    <t>Cereal de desayuno</t>
  </si>
  <si>
    <r>
      <t xml:space="preserve">3. </t>
    </r>
    <r>
      <rPr>
        <sz val="8"/>
        <color indexed="8"/>
        <rFont val="Calibri"/>
        <family val="2"/>
      </rPr>
      <t xml:space="preserve">Cereal </t>
    </r>
  </si>
  <si>
    <t>Pan, arroz, fideos, avena u otros alimentos hechos con granos</t>
  </si>
  <si>
    <r>
      <t xml:space="preserve">77. </t>
    </r>
    <r>
      <rPr>
        <sz val="8"/>
        <color indexed="8"/>
        <rFont val="Calibri"/>
        <family val="2"/>
      </rPr>
      <t>No aplica/No procede  (PASE A PREGUNTA 6)</t>
    </r>
  </si>
  <si>
    <r>
      <t xml:space="preserve">4. </t>
    </r>
    <r>
      <rPr>
        <sz val="8"/>
        <color indexed="8"/>
        <rFont val="Calibri"/>
        <family val="2"/>
      </rPr>
      <t xml:space="preserve">Leguminosa </t>
    </r>
  </si>
  <si>
    <t>Papas blancas, yuca, camote, ñame, ñampi, otoe u otros tubérculos</t>
  </si>
  <si>
    <r>
      <t xml:space="preserve">88. </t>
    </r>
    <r>
      <rPr>
        <sz val="8"/>
        <color indexed="8"/>
        <rFont val="Calibri"/>
        <family val="2"/>
      </rPr>
      <t>No sabe/No recuerda (PASE A PREGUNTA 6)</t>
    </r>
  </si>
  <si>
    <r>
      <t xml:space="preserve">5. </t>
    </r>
    <r>
      <rPr>
        <sz val="8"/>
        <color indexed="8"/>
        <rFont val="Calibri"/>
        <family val="2"/>
      </rPr>
      <t xml:space="preserve">Carne </t>
    </r>
  </si>
  <si>
    <t>Zanahorias, tomates, melón o cualquier otra fruta o vegetal de color naranja o amarillo en el centro</t>
  </si>
  <si>
    <r>
      <t xml:space="preserve">6. </t>
    </r>
    <r>
      <rPr>
        <sz val="8"/>
        <color indexed="8"/>
        <rFont val="Calibri"/>
        <family val="2"/>
      </rPr>
      <t xml:space="preserve">Víceras </t>
    </r>
  </si>
  <si>
    <t>Cualquier vegetal de hoja verde oscura</t>
  </si>
  <si>
    <r>
      <t xml:space="preserve">7. </t>
    </r>
    <r>
      <rPr>
        <sz val="8"/>
        <color indexed="8"/>
        <rFont val="Calibri"/>
        <family val="2"/>
      </rPr>
      <t xml:space="preserve">Huevo </t>
    </r>
  </si>
  <si>
    <t>Mangos o papayas maduros</t>
  </si>
  <si>
    <r>
      <t xml:space="preserve">8. </t>
    </r>
    <r>
      <rPr>
        <sz val="8"/>
        <color indexed="8"/>
        <rFont val="Calibri"/>
        <family val="2"/>
      </rPr>
      <t xml:space="preserve">Productos lácteos </t>
    </r>
  </si>
  <si>
    <t>Cualquier otra fruta o vegetal</t>
  </si>
  <si>
    <r>
      <t xml:space="preserve">66. </t>
    </r>
    <r>
      <rPr>
        <sz val="8"/>
        <color indexed="8"/>
        <rFont val="Calibri"/>
        <family val="2"/>
      </rPr>
      <t>Otro, especifique ___________________________</t>
    </r>
  </si>
  <si>
    <t>Hígado, riñón, corazón o carne de otros órganos</t>
  </si>
  <si>
    <t xml:space="preserve">¿Cuál fue el primer líquido diferente a la leche materna, </t>
  </si>
  <si>
    <t>Cualquier tipo de carne, como carne de res, de cerdo, de cabra, de pollo o de pato</t>
  </si>
  <si>
    <t xml:space="preserve">que le dio al niño? </t>
  </si>
  <si>
    <t>Huevos</t>
  </si>
  <si>
    <t>Pescado o mariscos frescos o disecados</t>
  </si>
  <si>
    <t>1. Agua</t>
  </si>
  <si>
    <t>Frijoles, lentejas, chícharos, maní, nueces o semillas</t>
  </si>
  <si>
    <r>
      <t xml:space="preserve">2. </t>
    </r>
    <r>
      <rPr>
        <sz val="8"/>
        <color indexed="8"/>
        <rFont val="Calibri"/>
        <family val="2"/>
      </rPr>
      <t>Jugo</t>
    </r>
  </si>
  <si>
    <t>Queso u otro alimento hecho con leche</t>
  </si>
  <si>
    <r>
      <t xml:space="preserve">3. </t>
    </r>
    <r>
      <rPr>
        <sz val="8"/>
        <color indexed="8"/>
        <rFont val="Calibri"/>
        <family val="2"/>
      </rPr>
      <t>Formula</t>
    </r>
  </si>
  <si>
    <t xml:space="preserve">En su opinión, generalmente, ¿cómo es el apetito de </t>
  </si>
  <si>
    <t>Chocolate, dulces, golosinas, galletas, pastel</t>
  </si>
  <si>
    <r>
      <t xml:space="preserve">4. </t>
    </r>
    <r>
      <rPr>
        <sz val="8"/>
        <color indexed="8"/>
        <rFont val="Calibri"/>
        <family val="2"/>
      </rPr>
      <t>Te/Mate/Infusión</t>
    </r>
  </si>
  <si>
    <t>[NOMBRE DEL NIÑO] cuando está sano?</t>
  </si>
  <si>
    <t>Condimentos agregados a los alimentos de los niños (p. ej., chile, sal, pimienta, hierbas)</t>
  </si>
  <si>
    <t>(LEA LAS PRIMERAS 3 OPCIONES)</t>
  </si>
  <si>
    <t>Aceite, grasa animal o mantequilla</t>
  </si>
  <si>
    <r>
      <t xml:space="preserve">1. </t>
    </r>
    <r>
      <rPr>
        <sz val="8"/>
        <color indexed="8"/>
        <rFont val="Calibri"/>
        <family val="2"/>
      </rPr>
      <t>Come demasiado</t>
    </r>
  </si>
  <si>
    <t>Caracoles o insectos</t>
  </si>
  <si>
    <t xml:space="preserve">99. Se negó a responder </t>
  </si>
  <si>
    <r>
      <t xml:space="preserve">2. </t>
    </r>
    <r>
      <rPr>
        <sz val="8"/>
        <color indexed="8"/>
        <rFont val="Calibri"/>
        <family val="2"/>
      </rPr>
      <t>Come bien</t>
    </r>
  </si>
  <si>
    <t>Cualquier otro alimento sólido, semisólido o blando</t>
  </si>
  <si>
    <r>
      <t xml:space="preserve">3. </t>
    </r>
    <r>
      <rPr>
        <sz val="8"/>
        <color indexed="8"/>
        <rFont val="Calibri"/>
        <family val="2"/>
      </rPr>
      <t>Come poco</t>
    </r>
  </si>
  <si>
    <r>
      <t xml:space="preserve">1. </t>
    </r>
    <r>
      <rPr>
        <sz val="8"/>
        <color indexed="8"/>
        <rFont val="Calibri"/>
        <family val="2"/>
      </rPr>
      <t>Cucharita</t>
    </r>
  </si>
  <si>
    <r>
      <t xml:space="preserve">2. </t>
    </r>
    <r>
      <rPr>
        <sz val="8"/>
        <color indexed="8"/>
        <rFont val="Calibri"/>
        <family val="2"/>
      </rPr>
      <t>Biberón o pacha</t>
    </r>
  </si>
  <si>
    <r>
      <t xml:space="preserve">3. </t>
    </r>
    <r>
      <rPr>
        <sz val="8"/>
        <color indexed="8"/>
        <rFont val="Calibri"/>
        <family val="2"/>
      </rPr>
      <t>Gotero</t>
    </r>
  </si>
  <si>
    <t xml:space="preserve">Si el niño deja de comer, y usted cree que todavía tiene </t>
  </si>
  <si>
    <r>
      <t xml:space="preserve">4. </t>
    </r>
    <r>
      <rPr>
        <sz val="8"/>
        <color indexed="8"/>
        <rFont val="Calibri"/>
        <family val="2"/>
      </rPr>
      <t>Taza</t>
    </r>
  </si>
  <si>
    <t xml:space="preserve">hambre o que  no ha comido suficiente ¿Qué hace?  </t>
  </si>
  <si>
    <r>
      <t xml:space="preserve">5. </t>
    </r>
    <r>
      <rPr>
        <sz val="8"/>
        <color indexed="8"/>
        <rFont val="Calibri"/>
        <family val="2"/>
      </rPr>
      <t>Jeringa</t>
    </r>
  </si>
  <si>
    <t>1. Lo motiva (con gestos, juegos, palabras)</t>
  </si>
  <si>
    <r>
      <t xml:space="preserve">2. </t>
    </r>
    <r>
      <rPr>
        <sz val="8"/>
        <color indexed="8"/>
        <rFont val="Calibri"/>
        <family val="2"/>
      </rPr>
      <t>No lo motiva</t>
    </r>
  </si>
  <si>
    <t>TENENCIA DE TIERRA</t>
  </si>
  <si>
    <t>Tiene usted tierra para trabajar?</t>
  </si>
  <si>
    <t>Esa tierra la utiliza en</t>
  </si>
  <si>
    <t>Actividad agricola?</t>
  </si>
  <si>
    <t>Actividad pecuaria?</t>
  </si>
  <si>
    <t>No trabaja la tierra?</t>
  </si>
  <si>
    <t>La tierra que estud trabaja es</t>
  </si>
  <si>
    <t>Hectareas</t>
  </si>
  <si>
    <t>1. Propia?</t>
  </si>
  <si>
    <t>2. Sin titulo?</t>
  </si>
  <si>
    <t>3. Alquilada?</t>
  </si>
  <si>
    <t>4. Cedida?</t>
  </si>
  <si>
    <t>PATRIMONIO DEL HOGAR</t>
  </si>
  <si>
    <t>Algun miembro del hogar, tiene negocio?</t>
  </si>
  <si>
    <t>Que tipo de negocio?</t>
  </si>
  <si>
    <t>(Explique)</t>
  </si>
  <si>
    <t>Tiene este hogar ganado vacuno propio?</t>
  </si>
  <si>
    <t>Cuantas cabezas de ganado tiene?</t>
  </si>
  <si>
    <t>Estan secuestrados o embargadas?</t>
  </si>
  <si>
    <t>Tiene este hogar maquinaria agropecuaria propio?</t>
  </si>
  <si>
    <t>Que tipo de maquinaria?</t>
  </si>
  <si>
    <t>SECCIÓN 10: CONOCIMIENTO DE MADRES - LACTANCIA MATERNA</t>
  </si>
  <si>
    <t>SE APLICA A MADRES OBJETIVO</t>
  </si>
  <si>
    <t>ENCUESTADOR(A): NO LEA LAS RESPUESTAS TRAS LEER LAS PREGUNTAS. ESPERE RESPUESTA ESPONTÁNEA DE LA MADRES. NO SONDEE</t>
  </si>
  <si>
    <r>
      <t xml:space="preserve">¿Sabe usted hasta los cuántos meses se le debe dar solo  leche materna </t>
    </r>
    <r>
      <rPr>
        <i/>
        <sz val="9"/>
        <rFont val="Arial Narrow"/>
        <family val="2"/>
      </rPr>
      <t>(pecho)</t>
    </r>
    <r>
      <rPr>
        <sz val="9"/>
        <rFont val="Arial Narrow"/>
        <family val="2"/>
      </rPr>
      <t xml:space="preserve"> a un niño/a?
</t>
    </r>
    <r>
      <rPr>
        <i/>
        <sz val="9"/>
        <rFont val="Arial Narrow"/>
        <family val="2"/>
      </rPr>
      <t>(Sin darle algo más….)</t>
    </r>
  </si>
  <si>
    <t>HASTA EL PRIMER MES</t>
  </si>
  <si>
    <t>HASTA EL TERCER MES</t>
  </si>
  <si>
    <t>HASTA LOS SEIS MESES</t>
  </si>
  <si>
    <t>HASTA LOS 9 MESES</t>
  </si>
  <si>
    <t xml:space="preserve">HASTA LOS 12 MESES </t>
  </si>
  <si>
    <t>OTRA Especfique</t>
  </si>
  <si>
    <t>NO SABE</t>
  </si>
  <si>
    <r>
      <rPr>
        <sz val="9"/>
        <color rgb="FFFF0000"/>
        <rFont val="Arial Narrow"/>
        <family val="2"/>
      </rPr>
      <t xml:space="preserve">¿Sabe usted cuáles son las razones para que un(a) n miño/a menor de 6 meses de edad debe recibir solamente pecho o leche materna? </t>
    </r>
    <r>
      <rPr>
        <sz val="9"/>
        <rFont val="Arial Narrow"/>
        <family val="2"/>
      </rPr>
      <t xml:space="preserve">
</t>
    </r>
  </si>
  <si>
    <t>PROTEGER AL NIÑO/A DE LAS ENFERMEDADES</t>
  </si>
  <si>
    <t>AYUDAR AL NIÑO/A  A CRECER MEJOR</t>
  </si>
  <si>
    <t>LA LECHE MATERNA CONTIENE TODO LO QUE EL NIÑO NECESITA EN LOS PRIMEROS 6 MESES</t>
  </si>
  <si>
    <t>AYUDA A QUE LA MADRE NO QUEDE EMBARAZADA</t>
  </si>
  <si>
    <t>DETIENE LA MENSTRUACION DE LA MADRE</t>
  </si>
  <si>
    <t>LA LECHE MATERNA ES LIMPIA, SEGURA, Y CONVENIENTE</t>
  </si>
  <si>
    <t>RESPUESTAS MULTIPLES  MARQUE CON UNA "X" LAS OPCIONES MENCIONADAS</t>
  </si>
  <si>
    <t>LA LECHE MATERNA ES ECONÓMICA</t>
  </si>
  <si>
    <t>REDUCIR LOS GASTOS MÉDICOS</t>
  </si>
  <si>
    <t>PORQUE EL NIÑO/A TODAVIA NO PUEDE MASTICAR (NO TIENE DIENTES)</t>
  </si>
  <si>
    <t>POR CONSEJO MÉDICO</t>
  </si>
  <si>
    <t xml:space="preserve">¿Cada cuánto tiempo una madre le debe dar pecho a un niño/a menor de 6 meses de edad? 
</t>
  </si>
  <si>
    <t>SIEMPRE QUE EL NIÑO/A QUIERA</t>
  </si>
  <si>
    <t>CUANDO SE DE CUENTA QUE EL NIÑO/A ESTÁ CON HAMBRE</t>
  </si>
  <si>
    <t xml:space="preserve">CUANDO EL NIÑO/A LLORA </t>
  </si>
  <si>
    <t>CADA TRES HORAS</t>
  </si>
  <si>
    <t>¿Cuándo es aceptable darle tés, leche de fórmula u otros liquidos a un bebé menos de 6 meses?</t>
  </si>
  <si>
    <t>CUANDO TIENE COLICOS</t>
  </si>
  <si>
    <t>CUANDO TIENE SED</t>
  </si>
  <si>
    <t>CUANDO NECESITA MAS NUTRITIENTES DE LOS QUE DA LA LECHE MATERNA</t>
  </si>
  <si>
    <t>EN NINGUN MOMENTO (NINCA)</t>
  </si>
  <si>
    <t xml:space="preserve">Cuando una madre está enferma de gripe o diarrea ¿Puede continuar dando pecho o leche materna  a su niño? </t>
  </si>
  <si>
    <t>¿Es posible continuar la lactancia materna si la madre estudia o trabaja?</t>
  </si>
  <si>
    <t>--&gt;</t>
  </si>
  <si>
    <t>Si la respuesta es sí: ¿cuáles son las estrategias que se pueden utilizar para mantener la lactancia si la madre estudia o trabaja?</t>
  </si>
  <si>
    <t>AMAMANTAR A SU BEBÉ ANTES DE SALIR DE CASA Y AL REGRESAR NUEVAMENTE</t>
  </si>
  <si>
    <t>AMANTAR A SU BEBÉ VARIAS VECES DURANTE LA NOCHE</t>
  </si>
  <si>
    <t>EXTRAERSE LA LECHE MANUALMENTE</t>
  </si>
  <si>
    <t>ALMACENAR LA LECHE EN REFRIGERADOR</t>
  </si>
  <si>
    <t>ALMACENAR LA LECHE EN CONGELADOR</t>
  </si>
  <si>
    <t>SECCIÓN 10: CONOCIMIENTO DE MADRES - VITALITO</t>
  </si>
  <si>
    <t>ENCUESTADOR(A): LEEA CADA ORACIÓN, SEGUIDA DE LAS OPCIONES DE RESPUESTA. MARQUE CON UNA "X", SEGÚN LA RESPUESTA QUE DÉ LA MADRE</t>
  </si>
  <si>
    <t>Puedo utilizar Vitalito en bebés de</t>
  </si>
  <si>
    <t>0 meses a 6 meses</t>
  </si>
  <si>
    <t>3 meses a 24 meses</t>
  </si>
  <si>
    <t>6 meses a 24 meses</t>
  </si>
  <si>
    <t>6 meses por toda la vida</t>
  </si>
  <si>
    <t>No sabe / No responde</t>
  </si>
  <si>
    <t>Debo dar Vitalito</t>
  </si>
  <si>
    <t>1 vez al día</t>
  </si>
  <si>
    <t>1 vez cada 2 días</t>
  </si>
  <si>
    <t>2 veces al día</t>
  </si>
  <si>
    <t>3 veces por semana</t>
  </si>
  <si>
    <t>Cuando voy a dar Vitalito utilizo:</t>
  </si>
  <si>
    <t>2 sobres</t>
  </si>
  <si>
    <t>1 sobre completo</t>
  </si>
  <si>
    <t>Medio sobre</t>
  </si>
  <si>
    <t>1 sobre y medio</t>
  </si>
  <si>
    <t>Vitalito puede ayudar a:</t>
  </si>
  <si>
    <t>Que el bebé sea más hermoso.</t>
  </si>
  <si>
    <t>Mejorar la salud del bebé</t>
  </si>
  <si>
    <t>Que el bebé duerma por más horas en la tarde.</t>
  </si>
  <si>
    <t>Evitar la desnutrición</t>
  </si>
  <si>
    <t>Evitar la anemia en el bebé</t>
  </si>
  <si>
    <t>Ayuda al desarrollo del cerebro del bebé</t>
  </si>
  <si>
    <t>Retardar que salgan los dientes.</t>
  </si>
  <si>
    <t xml:space="preserve">Debo suspender el vitalito en caso de: </t>
  </si>
  <si>
    <t xml:space="preserve">Diarrea, </t>
  </si>
  <si>
    <t xml:space="preserve">Vómito, </t>
  </si>
  <si>
    <t xml:space="preserve">Salpullido en la piel, </t>
  </si>
  <si>
    <t>Manchas en la lengua o dientes</t>
  </si>
  <si>
    <t>No debe suspenderse</t>
  </si>
  <si>
    <t>SECCIÓN 10: CONOCIMIENTO DE MADRES - AC 6-8 MESES</t>
  </si>
  <si>
    <t>¿A los cuántos meses se debe empezar a dar líquidos (diferentes o además de la leche materna) a su niño/a?
SOLA UNA RESPUESTA - ANOTAR RESPUESTAS EN MESES</t>
  </si>
  <si>
    <t>¿A los cuántos meses se debe empezar a dar comidas (alimentos) a su niño/a? SOLA UNA RESPUESTA ANOTAR RESPUESTAS EN MESES</t>
  </si>
  <si>
    <t>Verdadero o Falso: Uno puede dar comida (alimentos) a niños menores de 6 meses si tienen mucha hambre.</t>
  </si>
  <si>
    <t>NO SABE / NO RESPONDE</t>
  </si>
  <si>
    <t xml:space="preserve">¿Cómo debe ser (qué consistencia debe tener) la comida para los niños entre 6 y 8 meses?
</t>
  </si>
  <si>
    <t>PAPILLA ESPESA/ MACHACADA</t>
  </si>
  <si>
    <t>ALIMENTOS AGUADOS</t>
  </si>
  <si>
    <t>ALIMENTOS EN TROZOS GRANDES</t>
  </si>
  <si>
    <t>NO SE DEBE DAR ALIMENTOS A NIÑOS DE ESTA EDAD</t>
  </si>
  <si>
    <t>¿Qué técnica puede usar para saber que la consistencia del alimento es adecuada para un niño entre 6 y 8 meses?</t>
  </si>
  <si>
    <t>DESPUÉS DE MEZCLAR LA COMIDA, TOMARLA CON UNA CUCHARA Y VOLTEARLA LEVEMENTE HACIA UN LADO. SI ES ALIMENTO RESBALA FACILMENTE DE LA CUCHARA, TIENE UNA CONSISTENCIA ADECUADA</t>
  </si>
  <si>
    <t>DESPUÉS DE MEZCLAR LA COMIDA, TOMARLA CON UNA CUCHARA Y VOLTEARLA LEVEMENTE HACIA UN LADO. SI ES ALIMENTO NO RESBALA FACILMENTE DE LA CUCHARA, TIENE UNA CONSISTENCIA ADECUADA</t>
  </si>
  <si>
    <t>NO SE DEBE MEZCLAR LA COMIDA DEMASIADO, YA QUE A LOS NIÑOS DE ESA EDAD SOLO SE LES DEBE DAR COMIDA EN TROZOS GRANDES</t>
  </si>
  <si>
    <t>OTRO (ESPECÍFIQUE)</t>
  </si>
  <si>
    <t>Verdadero o Falso: De vez en cuando, el niño/a entre 6 y 8 meses puede tomar bebidas azucaradas,  gaseosas y jugos empacados, especialmente si le ayuda a comer más en el futuro.</t>
  </si>
  <si>
    <t>Verdadero o Falso: Usted no necesita preocuparse sobre la variedad de la comida (dieta) de un niño entre 6 y 8 meses, ya que el cuerpo todavía se está acostumbrando a comer.</t>
  </si>
  <si>
    <t>(10,20A)</t>
  </si>
  <si>
    <t>Sin incluir las refacciones, ¿Cuántas veces al día se le debe ofrecer o dar comida a los niños entre 6 y 8 meses?</t>
  </si>
  <si>
    <t>1 A 2 COMIDAS</t>
  </si>
  <si>
    <t>2 A 3 COMIDAS</t>
  </si>
  <si>
    <t>3 A 4 COMIDAS</t>
  </si>
  <si>
    <t>4 A 5 COMIDAS</t>
  </si>
  <si>
    <t>OTRA / NO SABE / NO RESPONDE</t>
  </si>
  <si>
    <t/>
  </si>
  <si>
    <t>(10,20B)</t>
  </si>
  <si>
    <t>Aparte de las comidas principales, ¿Cuántas veces al día se le debe ofrecer o dar refacciones (meriendas) a los niños entre 6 y 8 meses?</t>
  </si>
  <si>
    <t>1 A 2 REFACCIONES</t>
  </si>
  <si>
    <t>2 A 3 REFACCIONES</t>
  </si>
  <si>
    <t>3 A 4 REFACCIONES</t>
  </si>
  <si>
    <t>¿Cuántas cucharadas se les debe dar a los niños de  6 a 8 meses  de edad cada vez que se les da comida?</t>
  </si>
  <si>
    <t>0 A 2 CUCHARADAS</t>
  </si>
  <si>
    <t>2 A 3 CUCHARADAS</t>
  </si>
  <si>
    <t>3 A 4 CUCHARADAS</t>
  </si>
  <si>
    <t>4 CUCHARADAS O MÁS</t>
  </si>
  <si>
    <t xml:space="preserve">A un (a) niño(a) mayor de 6 meses que está enfermo(a), ¿Se le debe dar más, menos o la misma canitdad de alimentos? 
</t>
  </si>
  <si>
    <t>DAR MENOS ALIMENTOS DE LO NORMAL</t>
  </si>
  <si>
    <t>DAR LA MISMA CANTIDAD DE ALIMENTOS DE LO NORMAL</t>
  </si>
  <si>
    <t>DAR MÁS ALIMENTOS DE LO NORMAL</t>
  </si>
  <si>
    <t xml:space="preserve">A un (a) niño(a) mayor de 6 meses que está enfermo(a), ¿Se le debe dar más, menos o la misma canitdad de líquidos? 
</t>
  </si>
  <si>
    <t>DAR MENOS LÍQUIDOS DE LO NORMAL</t>
  </si>
  <si>
    <t>DAR LA MISMA CANTIDAD DE LÍQUIDOS DE LO NORMAL</t>
  </si>
  <si>
    <t>DAR MÁS LÍQUIDOS DE LO NORMAL</t>
  </si>
  <si>
    <t xml:space="preserve">A un (a) niño(a) mayor de 6 meses que está enfermo(a), ¿Se le debe dar más, menos o la misma canitdad de leche materna?
</t>
  </si>
  <si>
    <t>DAR MENOS LECHE MATERNA DE LO NORMAL</t>
  </si>
  <si>
    <t>DAR LA MISMA CANTIDAD DE LECHE MATERNA DE LO NORMAL</t>
  </si>
  <si>
    <t>DAR MÁS LECHE MATERNA DE LO NORMAL</t>
  </si>
  <si>
    <t>SECCIÓN 10: CONOCIMIENTO DE MADRES - AC 9-11 MESES</t>
  </si>
  <si>
    <t xml:space="preserve">¿Cómo debe ser (qué consistencia debe tener) la comida para los niños entre 9 y 11 meses?
</t>
  </si>
  <si>
    <t>ALIMENTOS EN TROZOS PEQUEÑOS</t>
  </si>
  <si>
    <t xml:space="preserve">ALIMENTOS EN TROZOS </t>
  </si>
  <si>
    <t xml:space="preserve">¿Qué otras formas (características  como tamaño y consistencia) debe tener la comida que se le debe dar a los niños de 9 a 11 meses de edad? </t>
  </si>
  <si>
    <t>ALIMENTOS FÁCILES DE AGARRAR PARA QUE PUEDA EXPLORARLOS</t>
  </si>
  <si>
    <t>DAR ALIMENTOS QUE NO SE PUEDAN AGARRAR YA QUE LOS NIÑOS/AS CASI SIEMPRE TIENEN LAS MANOS SUCIAS</t>
  </si>
  <si>
    <t>LOS NIÑOS/AS  NO NECESITAN EXPLORAR LOS ALIMENTOS HASTA QUE TENGAN 12 MESES DE EDAD</t>
  </si>
  <si>
    <t>OTRO - ESPECIFIQUE</t>
  </si>
  <si>
    <t>(10,27A)</t>
  </si>
  <si>
    <t>Sin incluir las refacciones, ¿Cuántas veces al día se le debe ofrecer o dar comida a los niños entre 9 y 11 meses?</t>
  </si>
  <si>
    <t>(10,27B)</t>
  </si>
  <si>
    <t>Aparte de las comidas principales, ¿Cuántas veces al día se le debe ofrecer o dar refacciones (meriendas) a los niños entre 9 y 11 meses?</t>
  </si>
  <si>
    <t>Cuántas cucharadas de comida se le debe dar a los niños entre 9 y 11 meses de edad cada vez que comen?</t>
  </si>
  <si>
    <t>4A 5 CUCHARADAS</t>
  </si>
  <si>
    <t>6 A 7 CUCHARADAS</t>
  </si>
  <si>
    <t>8 A 9 CUCHARADAS</t>
  </si>
  <si>
    <t>1. sí</t>
  </si>
  <si>
    <t>¿Es recomendable darle a los niño de 9 a 11 meses, las siguientes comidas ...?</t>
  </si>
  <si>
    <t>Leche materna?</t>
  </si>
  <si>
    <t>Frijoles machacados?</t>
  </si>
  <si>
    <t>Pollo con vegetales?</t>
  </si>
  <si>
    <t>Alimentos fritos?</t>
  </si>
  <si>
    <t>LEER OPCIONES</t>
  </si>
  <si>
    <t>SECCIÓN 10: CONOCIMIENTO DE MADRES - AC 12-24 MESES</t>
  </si>
  <si>
    <t>Debe seguir recibiendo leche materna un niño/a que tiene más de 12 meses?</t>
  </si>
  <si>
    <t>SÍ, EL NIÑO DEBE SEGUIR TOMANDO LECHE MATERNA</t>
  </si>
  <si>
    <t>NO, EL NIÑO YA ES GRANDE A PARTIR DE LOS 12 MESES</t>
  </si>
  <si>
    <t>SÍ, PERO SOLAMENTE SI EL NIÑO ES PEQUEÑO PARA SU EDAD O ES DESNUTRIDO</t>
  </si>
  <si>
    <t xml:space="preserve">¿Hasta qué edad en meses se debe seguir dando leche materna a un(a) niño?  </t>
  </si>
  <si>
    <t xml:space="preserve">¿Cómo debe ser (en qué consistencia) la comida para los niños entre 12 y 24 meses?
</t>
  </si>
  <si>
    <t>ALIMENTOS EN TROZOS</t>
  </si>
  <si>
    <t>(10,33A)</t>
  </si>
  <si>
    <t>Sin incluir las refacciones, ¿Cuántas veces al día se le debe ofrecer o dar comida a los niños entre 12 y 24 meses?</t>
  </si>
  <si>
    <t>(10,33B)</t>
  </si>
  <si>
    <t>Aparte de las comidas principales, ¿Cuántas veces al día se le debe ofrecer o dar refacciones (meriendas) a los niños entre 12 y 24 meses?</t>
  </si>
  <si>
    <t>¿Cuántas cucharadas de comida se le debe dar a los niños de 12 a 24 meses cada vez que comen?</t>
  </si>
  <si>
    <t>4 A 5 CUCHARADAS</t>
  </si>
  <si>
    <t>Una vez preparada la comida, ¿qué formas prácticas o cuidados (tácticas) utiliza usted al momento de alimentar al niño?</t>
  </si>
  <si>
    <t>LO ALIMENTA CON CARIÑO</t>
  </si>
  <si>
    <t>LE HABLA PARA QUE COMA</t>
  </si>
  <si>
    <t xml:space="preserve">LE TENGO PACIENCIA </t>
  </si>
  <si>
    <t>LE DA DE COMER EN FORMA LENTA O PAUSADA</t>
  </si>
  <si>
    <t>ES PERSISTENTE PARA QUE PRUEBE LA MISMA COMIDA VARIAS VECES</t>
  </si>
  <si>
    <t>LE DA DE COMER CON LA FAMILIA</t>
  </si>
  <si>
    <t>LO ALIMENTA EN MOMENTOS LIBRES DE ESTRÉS Y DISTRACCIONES</t>
  </si>
  <si>
    <t>LE PERMITE QUE EXPLORE LOS ALIMENTOS CON SUS MANOS</t>
  </si>
  <si>
    <t>CUMPLIR RUTINAS Y HORARIOS</t>
  </si>
  <si>
    <t>SECCIÓN 11: TOMA DE DECISIONES EN EL HOGAR</t>
  </si>
  <si>
    <t>APLICAR SOLO A LAS MUJERES CON HIJOS MENORES DE 24 MESES</t>
  </si>
  <si>
    <t>NOMBRE DE LA ENTREVISTADA: ______________________________________ ID:_______</t>
  </si>
  <si>
    <t>Hablando en general, quien es la persona en el hogar que toma las decisiones respecto a [X] ?</t>
  </si>
  <si>
    <r>
      <t xml:space="preserve">CIRCULE LA RESPUESTA QUE CORRESPONDA   </t>
    </r>
    <r>
      <rPr>
        <sz val="9"/>
        <color rgb="FFFF0000"/>
        <rFont val="Arial Narrow"/>
        <family val="2"/>
      </rPr>
      <t>RESPUESTA UNICA</t>
    </r>
  </si>
  <si>
    <t>CUALQUIER OTRA RESPUESTA ESPECIFIQUE EN OTRO</t>
  </si>
  <si>
    <t>Entrevistada</t>
  </si>
  <si>
    <t>Esposo</t>
  </si>
  <si>
    <t>Otro familiar</t>
  </si>
  <si>
    <t>Otro (Especificar)</t>
  </si>
  <si>
    <t>La comida que se come en la casa</t>
  </si>
  <si>
    <t>Su ropa</t>
  </si>
  <si>
    <t>La ropa de su esposo</t>
  </si>
  <si>
    <t>La ropa de su(s) hijo(s)</t>
  </si>
  <si>
    <t>La educación de  su(s) hijo(s)</t>
  </si>
  <si>
    <t>Los servicios de salud y medicinas de tu(s) hijo(s)</t>
  </si>
  <si>
    <t>Los gastos grandes de la casa  (electrodomésticos, motos, bicicletas)</t>
  </si>
  <si>
    <t>El dinero que se le da a tus padres u otros parientes</t>
  </si>
  <si>
    <t>El dinero que se le da a los padres y otros parientes de tu esposo</t>
  </si>
  <si>
    <t>Si usted debe trabajar o no</t>
  </si>
  <si>
    <t>Si su esposo debe trabajar o no</t>
  </si>
  <si>
    <t>Si la familia debe migrar</t>
  </si>
  <si>
    <t>Si usted o su esposo usan anticonceptivos (para no tener hijos)</t>
  </si>
  <si>
    <t>Si debe asistir a los controles prenatales en un centro médico</t>
  </si>
  <si>
    <t>Si debe asistir a hacerte el examen de papanicolau en un centro médico</t>
  </si>
  <si>
    <t>Donde dar a luz a sus hijos</t>
  </si>
  <si>
    <t xml:space="preserve">SECCIÓN 12: ESCALA DEL GRIT REVISADA </t>
  </si>
  <si>
    <t xml:space="preserve">SE APLICA SOLO A MADRES OBJETIVO             </t>
  </si>
  <si>
    <t>CIRCULE EN LA RESPUESTA QUE CORRESPONDA</t>
  </si>
  <si>
    <t>RESPONDA EN FUNCIÓN DE CUAN PARECIDAS LES PARECEN LAS FRASES A SU FORMA DE SER,  DESDE NADA PARECIDO  HASTA MUY PARECIDO A SU FORMA DE SER</t>
  </si>
  <si>
    <t># Ítem</t>
  </si>
  <si>
    <t>Ítems</t>
  </si>
  <si>
    <t>Nada parecido a mi forma de ser</t>
  </si>
  <si>
    <t>Poco parecido a mi forma de ser</t>
  </si>
  <si>
    <t>Algo parecido a mi forma de ser</t>
  </si>
  <si>
    <t>Parecido a mi forma de ser</t>
  </si>
  <si>
    <t>Muy parecido a mi forma de ser</t>
  </si>
  <si>
    <t>Me propongo ser el (la) mejor del mundo en las cosas que hago</t>
  </si>
  <si>
    <t>He superado dificultades para conquistar un reto o algo importante</t>
  </si>
  <si>
    <t>Ambiciono salir adelante</t>
  </si>
  <si>
    <t>Las dificultades no me desalientan</t>
  </si>
  <si>
    <t>He estado obsesionado con ideas o proyectos, pero al poco tiempo pierdo el interés en ellos</t>
  </si>
  <si>
    <t>Soy una persona que trabaja duro</t>
  </si>
  <si>
    <t>A menudo me propongo metas, pero luego persigo otras distintas</t>
  </si>
  <si>
    <t>Tengo dificultad para mantener mi atención en proyectos que duran muchos meses en terminarse</t>
  </si>
  <si>
    <t>Siempre termino lo que empiezo</t>
  </si>
  <si>
    <t>Lograr algo duradero es la meta más importante de mi vida</t>
  </si>
  <si>
    <t>He logrado una meta que me llevó años de esfuerzo conseguir</t>
  </si>
  <si>
    <t>Siempre busco tener éxito</t>
  </si>
  <si>
    <t>Soy dedicado y disciplinado</t>
  </si>
  <si>
    <t>SECCIÓN 13: TEST DE AUTOESTIMA DE ROSENBERG</t>
  </si>
  <si>
    <t xml:space="preserve">SE APLICA SOLO A MADRES OBJETIVO                                                </t>
  </si>
  <si>
    <t>ENCERRAR EN CÍRCULO LA RESPUESTA DE LA MADRE</t>
  </si>
  <si>
    <t>NOMBRE DE LA ENTREVISTADA: ______________________________________</t>
  </si>
  <si>
    <t>ID: ________</t>
  </si>
  <si>
    <t>Muy de acuerdo</t>
  </si>
  <si>
    <t>Algo de acuerdo</t>
  </si>
  <si>
    <t>Algo en desacuerdo</t>
  </si>
  <si>
    <t>Muy en desacuerdo</t>
  </si>
  <si>
    <t>En general estoy satisfecha conmigo misma</t>
  </si>
  <si>
    <t>En algunas ocasiones pienso que no soy buena para nada</t>
  </si>
  <si>
    <t>Siento que tengo algunas buenas cualidades</t>
  </si>
  <si>
    <t>Soy capaz de hacer las cosas tan bien como la mayoría de la gente</t>
  </si>
  <si>
    <t>Siento que no tengo mucho de que sentirme orgullosa</t>
  </si>
  <si>
    <t>De seguro que algunas veces me siento inútil</t>
  </si>
  <si>
    <t>Siento que soy una persona de valor al igual que otras</t>
  </si>
  <si>
    <t>Me gustaría tener más respeto conmigo misma</t>
  </si>
  <si>
    <t>Me siento inclinada a pensar que soy una fracasada en todo</t>
  </si>
  <si>
    <t>Tengo una actitud positiva hacia mi persona</t>
  </si>
  <si>
    <t xml:space="preserve">SE INCLUIRÁ UN PEQUEÑO MÓDULO SOBRE AUTOCUIDADO POR PARTE DE LAS MADRES </t>
  </si>
  <si>
    <t>SECCIÓN 14. INFORMACIÓN DE RECONTACTO</t>
  </si>
  <si>
    <t>ENCUESTADOR: REGISTRE LA MAYOR CANTIDAD POSIBLE DE NÚMEROS DE TELÉFONO DE PERSONAS QUE PERMITAN CONTACTAR AL JEFE DE HOGAR.
 SOLICITE ADEMÁS LOS NÚMEROS ACTUALIZADOS DE FAMILIARES, AMIGOS Y VECINOS.</t>
  </si>
  <si>
    <t xml:space="preserve">Durante los últimos doce meses, el hogar habitó en algún otro lugar? </t>
  </si>
  <si>
    <t>Y, en los próximos seis meses piensan ir a habitar en otro lugar ya sea de manera permanente o temporal?</t>
  </si>
  <si>
    <t>SI, PERMANENTE</t>
  </si>
  <si>
    <t>SI, TEMPORAL</t>
  </si>
  <si>
    <t>Y cuánto tiempo piensa quedarse en esa otra dirección?</t>
  </si>
  <si>
    <t>MESES:</t>
  </si>
  <si>
    <t>¿Dónde planea mudarse?</t>
  </si>
  <si>
    <t>ANOTE CON DETALLES LOS DATOS DE LA NUEVA DIRECCIÓN (POR EJEMPLO, EL PAÍS, PROVINCIA O CIUDAD) Y COMPLETE CON 'NO SABE' DONDE NO SEPA.</t>
  </si>
  <si>
    <t>PAÍS</t>
  </si>
  <si>
    <t>ZONA</t>
  </si>
  <si>
    <t>CIUDAD</t>
  </si>
  <si>
    <t>CALLE</t>
  </si>
  <si>
    <t>REFERENCIA DE LA VIVIENDA</t>
  </si>
  <si>
    <t>NÚMERO DE LÍNEA</t>
  </si>
  <si>
    <t>Por favor deme el nombre y apellido de algunas personas familiares o amigos que usted tenga y que atraves de los mismos podamos ubicarlo posteriormente.</t>
  </si>
  <si>
    <t>¿Me podría indicar el número de teléfono fijo de esta persona?</t>
  </si>
  <si>
    <t>¿Y ahora, me podría indicar cuál es el número del teléfono celular o móvil de este contacto?</t>
  </si>
  <si>
    <t xml:space="preserve">En el caso de disponer, me podría dar su dirección de correo electrónico? </t>
  </si>
  <si>
    <t>¿Cuál es la relación de parentesco del cabeza del hogar con esta persona?</t>
  </si>
  <si>
    <t>PADRE</t>
  </si>
  <si>
    <t>TIO(A)</t>
  </si>
  <si>
    <t>VECINO(A)</t>
  </si>
  <si>
    <t>HIJO(A)</t>
  </si>
  <si>
    <t>AMIGO(A)</t>
  </si>
  <si>
    <t>ABUELO(A)</t>
  </si>
  <si>
    <t>PAREJA</t>
  </si>
  <si>
    <t>OTRO(A)</t>
  </si>
  <si>
    <t>APODO</t>
  </si>
  <si>
    <t>TELEFONO FIJO</t>
  </si>
  <si>
    <t>TELEFONO CELULAR</t>
  </si>
  <si>
    <t>CORREO</t>
  </si>
  <si>
    <t>SECCIÓN 15: OBSERVACIONES DEL ENCUESTADOR</t>
  </si>
  <si>
    <t>DATOS DE OBSERVACION</t>
  </si>
  <si>
    <t>¿HABIA EXCREMENTOS ALREDEDOR DE LA LETRINA O DENTRO DEL BAÑO?</t>
  </si>
  <si>
    <t>¿OBSERVÓ AGUAS SERVIDAS/NEGRAS DENTRO DEL TERRENO?</t>
  </si>
  <si>
    <t>NO INGRESÓ</t>
  </si>
  <si>
    <t>NO OBSERVO</t>
  </si>
  <si>
    <t>¿OBSERVÓ AGUAS SERVIDAS/NEGRAS FUERA DEL TERRENO?</t>
  </si>
  <si>
    <t>¿PUDO DETECTAR LA PRESENCIA DE JABON DENTRO DEL HOGAR, (EN COCINA, BAÑO O PILA)?</t>
  </si>
  <si>
    <t>¿HABÍA BASURA EN EL SUELO DEL PATIO DEL HOGAR?</t>
  </si>
  <si>
    <t>¿LA CÁMARA SÉPTICA ESTABA DESTAPADA?</t>
  </si>
  <si>
    <t>NO TIENE PATIO</t>
  </si>
  <si>
    <t>¿OBSERVÓ NIÑOS MENORES DE 5 AÑOS CON CARA Y MANOS SUCIAS?</t>
  </si>
  <si>
    <t>¿SE DETECTÓ PRESENCIA DE AGUAS NEGRAS ALREDEDOR DE LA CÁMARA SÉPTICA?</t>
  </si>
  <si>
    <t>SI OBSERVÓ NIÑOS CON CARA Y MANOS SUCIAS</t>
  </si>
  <si>
    <t>NO OBSERVÓ NIÑOS CON CARA Y MANOS SUCIAS</t>
  </si>
  <si>
    <t>NO OBSERVÓ NIÑOS</t>
  </si>
  <si>
    <t>¿OBSERVÓ NIÑOS MENORES DE 5 AÑOS CON ROPA SUCIA?</t>
  </si>
  <si>
    <t>SOBRE LOS ENTREVISTADOS</t>
  </si>
  <si>
    <t>¿HUBO NECESIDAD DE TRADUCTOR PARA COMPLETAR LA ENCUESTA?</t>
  </si>
  <si>
    <t>SI OBSERVÓ NIÑOS CON ROPA SUCIA</t>
  </si>
  <si>
    <t>NO OBSERVÓ NIÑOS CON ROPA SUCIA</t>
  </si>
  <si>
    <t>¿PUDO VER ANIMALES DOMÉSTICOS …</t>
  </si>
  <si>
    <t>¿LOS INFORMANTES REQUIRIERON ACLARACIONES PARA ENTENDER CUESTIONARIO?</t>
  </si>
  <si>
    <t>DENTRO DEL TERRENO?</t>
  </si>
  <si>
    <t>FUERA DEL TERRENO?</t>
  </si>
  <si>
    <t>¿HAY EXCREMENTOS HUMANOS O DE ANIMALES VISIBLES…</t>
  </si>
  <si>
    <t>¿EL/LA INFORMANTE ESTUVO DISTRAÍDO/A DURANTE LA ENCUESTA?</t>
  </si>
  <si>
    <t>¿PUDO OLER EXCREMENTOS HUMANOS O ANIMALES CUANDO ESTÁ…</t>
  </si>
  <si>
    <t>¿LAS RESPUESTAS DEL O LA  INFORMANTE FUERON HONESTAS?</t>
  </si>
  <si>
    <t>OBSERVACIONES:</t>
  </si>
  <si>
    <r>
      <t xml:space="preserve">SECCIÓN 16. MEDICIONES ANTROPOMETRICAS Y DE HEMOGLOBINA </t>
    </r>
    <r>
      <rPr>
        <b/>
        <sz val="9"/>
        <color indexed="10"/>
        <rFont val="Arial Narrow"/>
        <family val="2"/>
      </rPr>
      <t>(SOLO ENCUESTA DE SEGUIMIENTO)</t>
    </r>
  </si>
  <si>
    <t>MENORES DE 36 MESES</t>
  </si>
  <si>
    <t>MADRES</t>
  </si>
  <si>
    <t>FECHA DE LAS MEDICIONES</t>
  </si>
  <si>
    <t>OBTUVO EL CONSENTIMIENTO DE LA MADRE/EL PADRE O EL CUIDADOR PRINCIPAL PARA MEDIR Y PESAR A [NOMBRE] Y OBTENER UNA MUESTRA DE SANGRE?</t>
  </si>
  <si>
    <t>ENCUESTADOR, INDIQUE EL RESULTADO DE LAS MEDICIONES</t>
  </si>
  <si>
    <t>TALLA (longitud) EN CM</t>
  </si>
  <si>
    <t>PERIMETRO CEFÁLICO</t>
  </si>
  <si>
    <t>PESO EN KG</t>
  </si>
  <si>
    <t>REMITIDO (BAJO PESO PARA LA TALLA)</t>
  </si>
  <si>
    <t xml:space="preserve">¿SE TOMÓ A [NOMBRE ] UNA MUESTRA DE SANGRE (PINCHAZO EN EL DEDO)? </t>
  </si>
  <si>
    <t>SI NO SE TOMÓ UNA MUESTRA DE SANGRE,  ¿POR QUÉ NO?</t>
  </si>
  <si>
    <t>CONCENTRACIÓN DE HEMOGLOBINA (EN g/dL)</t>
  </si>
  <si>
    <t>REMITIDO (POR ANEMIA)</t>
  </si>
  <si>
    <t>TALLA DE LA MADRE EN CM</t>
  </si>
  <si>
    <r>
      <t xml:space="preserve">REGISTRE EL PESO EN KILOS Y COMPARE EL PESO CONTRA LA TABLA DE PESO PARA LA TALLA DE ACUERDO CON EL SEXO. SI EL NIÑO TIENE UN PESO BAJO PARA LA TALLA &lt; -3 </t>
    </r>
    <r>
      <rPr>
        <sz val="9"/>
        <color indexed="10"/>
        <rFont val="Arial Narrow"/>
        <family val="2"/>
      </rPr>
      <t>(2)</t>
    </r>
    <r>
      <rPr>
        <sz val="9"/>
        <color indexed="8"/>
        <rFont val="Arial Narrow"/>
        <family val="2"/>
      </rPr>
      <t xml:space="preserve"> DE, REMÍTALO AL SERVICIO DE SALUD CORRESPONDIENTE.</t>
    </r>
  </si>
  <si>
    <t>SI LA CONCENTRACIÓN DE HEMOGLOBINA ES  INFERIOR AL LÍMITE INFERIOR DE LAS TABLAS DE REFERENCIA AJUSTADAS POR ALTITUD, EL NIÑO DEBE SER REFERIDO A LOS SERVICIOS DE SALUD.</t>
  </si>
  <si>
    <t>La madre no dio su consentimiento</t>
  </si>
  <si>
    <t>No salió suficiente sangre para la medición</t>
  </si>
  <si>
    <t>Logradas</t>
  </si>
  <si>
    <t>Ausente</t>
  </si>
  <si>
    <t>PROXIMO NIÑO/A</t>
  </si>
  <si>
    <t>Enfermo</t>
  </si>
  <si>
    <t>Niño se movió mucho</t>
  </si>
  <si>
    <t>Discapacitado</t>
  </si>
  <si>
    <t>CENTIMETROS</t>
  </si>
  <si>
    <t>GRAMOS/DECILITRO</t>
  </si>
  <si>
    <t>_____,___</t>
  </si>
  <si>
    <t>SECCIÓN 17. PMF</t>
  </si>
  <si>
    <t>Preguntas</t>
  </si>
  <si>
    <t>Opciones de respuesta</t>
  </si>
  <si>
    <t>Códigos</t>
  </si>
  <si>
    <t>SECCIÓN I: Comunidades / mujeres organizadas  proyectos de SAN  -  Mujeres organizadas acciones de saneamiento</t>
  </si>
  <si>
    <t>Además de Mejores familias, ¿Participa usted en alguna otra organización comunitaria?</t>
  </si>
  <si>
    <t>1. En Mejores Familias, únicamente</t>
  </si>
  <si>
    <t>1 ____</t>
  </si>
  <si>
    <t>2. COCODES / COMUDES</t>
  </si>
  <si>
    <t>2 ____</t>
  </si>
  <si>
    <t>3. Comité de educación / Comité de padres de familia</t>
  </si>
  <si>
    <t>3 ____</t>
  </si>
  <si>
    <t>4. Comité de salud</t>
  </si>
  <si>
    <t>4 ____</t>
  </si>
  <si>
    <t>5. Comité de desarrollo</t>
  </si>
  <si>
    <t>5 ____</t>
  </si>
  <si>
    <t>6. Comité de SAN</t>
  </si>
  <si>
    <t>6 ____</t>
  </si>
  <si>
    <t>7. Otra organización de mujeres</t>
  </si>
  <si>
    <t>7 ____</t>
  </si>
  <si>
    <t>8. Organización religiosa</t>
  </si>
  <si>
    <t>8 ____</t>
  </si>
  <si>
    <r>
      <t xml:space="preserve">9. Otro </t>
    </r>
    <r>
      <rPr>
        <i/>
        <sz val="9"/>
        <color indexed="8"/>
        <rFont val="Arial Narrow"/>
        <family val="2"/>
      </rPr>
      <t>(Especifique)</t>
    </r>
    <r>
      <rPr>
        <sz val="9"/>
        <color indexed="8"/>
        <rFont val="Arial Narrow"/>
        <family val="2"/>
      </rPr>
      <t xml:space="preserve"> ____________________________</t>
    </r>
  </si>
  <si>
    <t>9 ____</t>
  </si>
  <si>
    <t xml:space="preserve">¿Participa o ha participado usted en la gestión o solicitud de proyectos de SAN en la organización comunitaria a la que pertenece?  </t>
  </si>
  <si>
    <t>1. SI</t>
  </si>
  <si>
    <t>0. NO</t>
  </si>
  <si>
    <t>0 ____</t>
  </si>
  <si>
    <r>
      <rPr>
        <sz val="9"/>
        <color indexed="8"/>
        <rFont val="Arial Narrow"/>
        <family val="2"/>
      </rPr>
      <t xml:space="preserve">En la organización/es en la que usted participa </t>
    </r>
    <r>
      <rPr>
        <i/>
        <sz val="9"/>
        <color indexed="8"/>
        <rFont val="Arial Narrow"/>
        <family val="2"/>
      </rPr>
      <t>(MF u otra),</t>
    </r>
    <r>
      <rPr>
        <sz val="9"/>
        <color indexed="8"/>
        <rFont val="Arial Narrow"/>
        <family val="2"/>
      </rPr>
      <t xml:space="preserve"> ¿Se  promueven acciones de saneamiento / limpieza de su comunidad? </t>
    </r>
  </si>
  <si>
    <t>¿Qué clase de acciones de saneamiento / limpieza  se promueven en esa/esas organización comunitaria?</t>
  </si>
  <si>
    <t>1. Jornadas de limpieza</t>
  </si>
  <si>
    <t xml:space="preserve">2. Eliminación de reservorios </t>
  </si>
  <si>
    <t>3. Eliminación de vectores</t>
  </si>
  <si>
    <t>4. Campañas de promoción de la salud</t>
  </si>
  <si>
    <t>5. Proyecto de educación en salud</t>
  </si>
  <si>
    <r>
      <t xml:space="preserve">6. Otra </t>
    </r>
    <r>
      <rPr>
        <i/>
        <sz val="9"/>
        <color indexed="8"/>
        <rFont val="Arial Narrow"/>
        <family val="2"/>
      </rPr>
      <t>(Especifique</t>
    </r>
    <r>
      <rPr>
        <sz val="9"/>
        <color indexed="8"/>
        <rFont val="Arial Narrow"/>
        <family val="2"/>
      </rPr>
      <t>) ______________________________</t>
    </r>
  </si>
  <si>
    <t xml:space="preserve">¿Participa o ha participado usted en alguna de las acciones de saneamiento / limpieza que desarrolla la organización a la que usted pertenece? </t>
  </si>
  <si>
    <t>2. Si. a veces</t>
  </si>
  <si>
    <t>0. No</t>
  </si>
  <si>
    <t>Actualmente, ¿Tiene usted cédula o DPI?</t>
  </si>
  <si>
    <t>2. No, en trámite</t>
  </si>
  <si>
    <t>3. No</t>
  </si>
  <si>
    <t>[Chequear si ella tiene hijos/as]</t>
  </si>
  <si>
    <t xml:space="preserve">1. Si, todos </t>
  </si>
  <si>
    <t xml:space="preserve">¿Tiene usted registrados o inscritos a todos sus hijos/as en el RENAP, incluyendo al de menor edad?  </t>
  </si>
  <si>
    <r>
      <t xml:space="preserve">2. No, algunos   </t>
    </r>
    <r>
      <rPr>
        <b/>
        <i/>
        <sz val="9"/>
        <color indexed="8"/>
        <rFont val="Arial Narrow"/>
        <family val="2"/>
      </rPr>
      <t>___ ___ hijos/as</t>
    </r>
  </si>
  <si>
    <t>3. No sabe/No responde</t>
  </si>
  <si>
    <t xml:space="preserve">4. No tiene hijos/as </t>
  </si>
  <si>
    <t xml:space="preserve">Si tomamos en cuenta a todos los miembros de su hogar, incluyéndola a usted, ¿A quién considera usted más importante aquí en su casa?  </t>
  </si>
  <si>
    <t>1. Ella</t>
  </si>
  <si>
    <t>2. Esposo o compañero</t>
  </si>
  <si>
    <t>3. Ella y su esposo o compañero, por igual</t>
  </si>
  <si>
    <t>4. Ella y alguien más de su familia</t>
  </si>
  <si>
    <t>5. Sus hijos/as</t>
  </si>
  <si>
    <t>6. Sus padres</t>
  </si>
  <si>
    <t>7. Todos por igual</t>
  </si>
  <si>
    <t>8, Otra persona</t>
  </si>
  <si>
    <t>Higiene personal y del medio ambiente</t>
  </si>
  <si>
    <t>1. Baño diario</t>
  </si>
  <si>
    <t>¿Sabe usted cuales son las principales prácticas de la higiene de su cuerpo?</t>
  </si>
  <si>
    <t xml:space="preserve">2. Lavado de manos </t>
  </si>
  <si>
    <t>3. Cepillado de dientes</t>
  </si>
  <si>
    <t>4. Peinado</t>
  </si>
  <si>
    <t>5. Cambio de ropa</t>
  </si>
  <si>
    <t>6. Uso de calzado</t>
  </si>
  <si>
    <r>
      <t xml:space="preserve">7. Otra </t>
    </r>
    <r>
      <rPr>
        <i/>
        <sz val="9"/>
        <color indexed="8"/>
        <rFont val="Arial Narrow"/>
        <family val="2"/>
      </rPr>
      <t>(Especifique) _______________________________</t>
    </r>
  </si>
  <si>
    <r>
      <rPr>
        <sz val="9"/>
        <color indexed="8"/>
        <rFont val="Arial Narrow"/>
        <family val="2"/>
      </rPr>
      <t>¿Sabe usted por qué es importante  la higiene de su cuerpo?</t>
    </r>
    <r>
      <rPr>
        <b/>
        <sz val="9"/>
        <color indexed="21"/>
        <rFont val="Arial Narrow"/>
        <family val="2"/>
      </rPr>
      <t xml:space="preserve">  </t>
    </r>
  </si>
  <si>
    <t xml:space="preserve">1. Mejora presentación personal </t>
  </si>
  <si>
    <t>2. Mejora aceptación en el hogar y otros</t>
  </si>
  <si>
    <t>3. Prevención de enfermedades</t>
  </si>
  <si>
    <t>4. Sentirse bien / mejorar la autoestima</t>
  </si>
  <si>
    <t>5. Otra respuesta / No sabe</t>
  </si>
  <si>
    <t xml:space="preserve">Observación </t>
  </si>
  <si>
    <t xml:space="preserve">B. Dentro de la vivienda  </t>
  </si>
  <si>
    <r>
      <t>Parte B.</t>
    </r>
    <r>
      <rPr>
        <sz val="9"/>
        <color indexed="8"/>
        <rFont val="Arial Narrow"/>
        <family val="2"/>
      </rPr>
      <t xml:space="preserve"> Realice la observación de los siguientes aspectos </t>
    </r>
    <r>
      <rPr>
        <b/>
        <i/>
        <sz val="9"/>
        <color indexed="8"/>
        <rFont val="Arial Narrow"/>
        <family val="2"/>
      </rPr>
      <t xml:space="preserve">dentro de </t>
    </r>
    <r>
      <rPr>
        <sz val="9"/>
        <color indexed="8"/>
        <rFont val="Arial Narrow"/>
        <family val="2"/>
      </rPr>
      <t>la vivienda que se visita:</t>
    </r>
  </si>
  <si>
    <t>1. Presencia de ambientes separados</t>
  </si>
  <si>
    <t>2. Camas tendidas y ordenadas</t>
  </si>
  <si>
    <t>3. Ropa limpia y ordenada</t>
  </si>
  <si>
    <t>4. Cocina limpia y ordenada</t>
  </si>
  <si>
    <t>[Se puede hacer por observación o por pregunta]</t>
  </si>
  <si>
    <t>5. Trastos limpios y tapados</t>
  </si>
  <si>
    <t>6. Agua tapada y en lugar seguro</t>
  </si>
  <si>
    <t>7. Alimentos tapados y en lugar seguro</t>
  </si>
  <si>
    <t>8. No se pudo observar</t>
  </si>
  <si>
    <t xml:space="preserve">En el caso de pozo ciego, ¿Hay uso de cal o ceniza?  </t>
  </si>
  <si>
    <t>1.SI</t>
  </si>
  <si>
    <t>Practicas en salud reproductiva</t>
  </si>
  <si>
    <t>¿Sabe usted que es el Papanicolaou?</t>
  </si>
  <si>
    <t xml:space="preserve">¿Sabe usted para qué sirve el Papanicolaou?          </t>
  </si>
  <si>
    <t>1. Prevenir / diagnosticar cáncer de matriz</t>
  </si>
  <si>
    <t>2. Detectar alguna enfermedad</t>
  </si>
  <si>
    <t>3. Otra respuesta / No sabe / No responde</t>
  </si>
  <si>
    <t xml:space="preserve">3 ____ </t>
  </si>
  <si>
    <t>[Pase a la sección II, Si  la entrevistada nunca ha tenido pareja]</t>
  </si>
  <si>
    <t>Continúe si la entrevistada tiene / ha tenido pareja</t>
  </si>
  <si>
    <t>__ __ /__ __ __ __</t>
  </si>
  <si>
    <t>En el último año, ¿A usted le han hecho el examen del Papanicolaou?</t>
  </si>
  <si>
    <t>Mes          año</t>
  </si>
  <si>
    <t xml:space="preserve">  ____</t>
  </si>
  <si>
    <t>¿Conoce usted el resultado de este Papanicolaou que le hicieron?</t>
  </si>
  <si>
    <t>Cuando le hicieron este Papanicolaou en el último año, ¿Al cuanto tiempo le dieron el resultado?</t>
  </si>
  <si>
    <r>
      <t xml:space="preserve">1. El mismo día </t>
    </r>
    <r>
      <rPr>
        <i/>
        <sz val="9"/>
        <color indexed="8"/>
        <rFont val="Arial Narrow"/>
        <family val="2"/>
      </rPr>
      <t>(en una hora)</t>
    </r>
  </si>
  <si>
    <t>2. Dos días o más</t>
  </si>
  <si>
    <t>3. No sabe / No responde</t>
  </si>
  <si>
    <t>Pase a la siguiente sección, pregunta</t>
  </si>
  <si>
    <t>En el último año, ¿Buscó usted a alguien para que le hiciera el examen de Papanicolaou?</t>
  </si>
  <si>
    <t>Actualmente, ¿Está interesada usted, en que le hagan el examen de Papanicolaou?</t>
  </si>
  <si>
    <r>
      <t>SECCIÓN II: Salud y alimentación</t>
    </r>
    <r>
      <rPr>
        <b/>
        <sz val="9"/>
        <color indexed="8"/>
        <rFont val="Arial Narrow"/>
        <family val="2"/>
      </rPr>
      <t xml:space="preserve"> : Lactancia materna y alimentación Complementaria del niño/a</t>
    </r>
  </si>
  <si>
    <t>Toma de peso y talla</t>
  </si>
  <si>
    <t>1. Conocer si tienen alguna enfermedad</t>
  </si>
  <si>
    <t>¿Sabe usted por qué es importante llevar a pesar y a medir a los niños/as menores de cinco años?</t>
  </si>
  <si>
    <t>2. Saber si están creciendo bien</t>
  </si>
  <si>
    <t>3. Saber si están desnutridos</t>
  </si>
  <si>
    <t>4. Saber si necesitan alimentarse mejor</t>
  </si>
  <si>
    <r>
      <t xml:space="preserve">5. Otra </t>
    </r>
    <r>
      <rPr>
        <sz val="9"/>
        <color indexed="8"/>
        <rFont val="Arial Narrow"/>
        <family val="2"/>
      </rPr>
      <t>(</t>
    </r>
    <r>
      <rPr>
        <i/>
        <sz val="9"/>
        <color indexed="8"/>
        <rFont val="Arial Narrow"/>
        <family val="2"/>
      </rPr>
      <t>Especifique) _______________________________</t>
    </r>
  </si>
  <si>
    <t>¿Sabe usted cada cuanto se deben llevar a pesar y a medir los niños/as menores de dos años de edad?</t>
  </si>
  <si>
    <t>1. Cada mes</t>
  </si>
  <si>
    <t>2. Cada dos meses</t>
  </si>
  <si>
    <t>0. Otra respuesta</t>
  </si>
  <si>
    <t>Diarrea:</t>
  </si>
  <si>
    <t>¿Sabe usted cómo prevenir / evitar las diarreas?</t>
  </si>
  <si>
    <t>1. Dar tratamiento al agua para beber</t>
  </si>
  <si>
    <t xml:space="preserve">  1 ____</t>
  </si>
  <si>
    <t>2. Eliminar reservorios y vectores</t>
  </si>
  <si>
    <t xml:space="preserve">  2 ____</t>
  </si>
  <si>
    <t>3  Buena disposición de aguas servidas</t>
  </si>
  <si>
    <t xml:space="preserve">  3 ____</t>
  </si>
  <si>
    <t>4. Buena disposición de excretas</t>
  </si>
  <si>
    <t xml:space="preserve">  4 ____</t>
  </si>
  <si>
    <t>5. Preparación higiénica de alimentos</t>
  </si>
  <si>
    <t xml:space="preserve">  5 ____</t>
  </si>
  <si>
    <t>6. Alimentos cubiertos y en lugar seguro</t>
  </si>
  <si>
    <t xml:space="preserve">  6 ____</t>
  </si>
  <si>
    <t>7. Agua para beber cubierta y en lugar seguro</t>
  </si>
  <si>
    <t xml:space="preserve">  7 ____</t>
  </si>
  <si>
    <t>8. Lavado oportuno de manos</t>
  </si>
  <si>
    <t xml:space="preserve">  8 ____</t>
  </si>
  <si>
    <t>9. No sabe / No responde</t>
  </si>
  <si>
    <t xml:space="preserve">  9 ____</t>
  </si>
  <si>
    <t>Catarros o gripe</t>
  </si>
  <si>
    <t>¿Sabe usted cómo prevenir / evitar el catarro o la gripe?</t>
  </si>
  <si>
    <t xml:space="preserve">1. Vacunarse  </t>
  </si>
  <si>
    <t>2. Evitar el contacto excesivo con el polvo</t>
  </si>
  <si>
    <t>3. Evitar  el contacto excesivo con el humo</t>
  </si>
  <si>
    <t>4. Protegerse del frío y la lluvia / usar zapatos</t>
  </si>
  <si>
    <t>5. Evitar contacto con enfermos de IRA´s</t>
  </si>
  <si>
    <t>6. Evitar asistir a reuniones con mucha gente</t>
  </si>
  <si>
    <t>7. No sabe / No responde</t>
  </si>
  <si>
    <t>Enfermedades de la piel</t>
  </si>
  <si>
    <t>¿Sabe usted cómo prevenir / evitar las enfermedades de la piel?</t>
  </si>
  <si>
    <t>1. Practicar el baño diario</t>
  </si>
  <si>
    <t>2. Cambio diario de ropa</t>
  </si>
  <si>
    <t>3. Mantener ropa de cama limpia y ordenada</t>
  </si>
  <si>
    <t>4. Evitar la picadura de moscas y mosquitos</t>
  </si>
  <si>
    <t>5. Protegerse de exposición extrema al sol</t>
  </si>
  <si>
    <t>6. Usar zapatos</t>
  </si>
  <si>
    <t>Enfermedad de Chagas:</t>
  </si>
  <si>
    <t>¿Sabe usted cómo prevenir / evitar la enfermedad de Chagas?</t>
  </si>
  <si>
    <r>
      <t xml:space="preserve">1. Vivir en un ambiente libre del vector </t>
    </r>
    <r>
      <rPr>
        <i/>
        <sz val="9"/>
        <color indexed="8"/>
        <rFont val="Arial Narrow"/>
        <family val="2"/>
      </rPr>
      <t>(Chinche picuda)</t>
    </r>
  </si>
  <si>
    <t>2. Evitar paredes con rendijas o hendiduras</t>
  </si>
  <si>
    <t>3. Evitar techos de paja o palma</t>
  </si>
  <si>
    <t>4. Evitar paredes con hoyos / piso de tierra</t>
  </si>
  <si>
    <t>5. Mantener limpia y ventilada la casa</t>
  </si>
  <si>
    <r>
      <t xml:space="preserve">6. Eliminar el vector </t>
    </r>
    <r>
      <rPr>
        <i/>
        <sz val="9"/>
        <color indexed="8"/>
        <rFont val="Arial Narrow"/>
        <family val="2"/>
      </rPr>
      <t>(la chinche picuda)</t>
    </r>
    <r>
      <rPr>
        <sz val="9"/>
        <color indexed="8"/>
        <rFont val="Arial Narrow"/>
        <family val="2"/>
      </rPr>
      <t xml:space="preserve"> con insecticida</t>
    </r>
  </si>
  <si>
    <r>
      <rPr>
        <sz val="9"/>
        <color indexed="8"/>
        <rFont val="Arial Narrow"/>
        <family val="2"/>
      </rPr>
      <t xml:space="preserve">En los últimos </t>
    </r>
    <r>
      <rPr>
        <b/>
        <i/>
        <sz val="9"/>
        <color indexed="8"/>
        <rFont val="Arial Narrow"/>
        <family val="2"/>
      </rPr>
      <t>3 meses,</t>
    </r>
    <r>
      <rPr>
        <sz val="9"/>
        <color indexed="8"/>
        <rFont val="Arial Narrow"/>
        <family val="2"/>
      </rPr>
      <t xml:space="preserve"> ¿Alguno de sus hijos/as tuvo señales de peligro de alguna de estas cuatro enfermedades? 
</t>
    </r>
    <r>
      <rPr>
        <b/>
        <i/>
        <sz val="9"/>
        <color indexed="8"/>
        <rFont val="Arial Narrow"/>
        <family val="2"/>
      </rPr>
      <t>[Diarrea, gripe o catarro, enfermedades de la piel o enfermedad de Chagas]</t>
    </r>
  </si>
  <si>
    <t>2. Sí, pero ella no estaba en casa</t>
  </si>
  <si>
    <t>4. No sabe / No recuerda</t>
  </si>
  <si>
    <r>
      <t xml:space="preserve">¿Que hizo usted </t>
    </r>
    <r>
      <rPr>
        <i/>
        <sz val="9"/>
        <color indexed="8"/>
        <rFont val="Arial Narrow"/>
        <family val="2"/>
      </rPr>
      <t>(o la cuidadora del niño/a)</t>
    </r>
    <r>
      <rPr>
        <sz val="9"/>
        <color indexed="8"/>
        <rFont val="Arial Narrow"/>
        <family val="2"/>
      </rPr>
      <t>, cuando su hijo/a tuvo estas señales de peligro?</t>
    </r>
  </si>
  <si>
    <t>1. le dio medicinas preparadas en la casa</t>
  </si>
  <si>
    <r>
      <t xml:space="preserve">2. Le dio medicinas compradas </t>
    </r>
    <r>
      <rPr>
        <b/>
        <i/>
        <sz val="9"/>
        <color indexed="8"/>
        <rFont val="Arial Narrow"/>
        <family val="2"/>
      </rPr>
      <t>(farmacia, abarrotando, tienda)</t>
    </r>
  </si>
  <si>
    <t>3. Lo llevó con el curandero</t>
  </si>
  <si>
    <t>4. Lo llevó con la comadrona</t>
  </si>
  <si>
    <r>
      <t xml:space="preserve">5. Lo llevó a un Servicio de salud </t>
    </r>
    <r>
      <rPr>
        <i/>
        <sz val="9"/>
        <color indexed="8"/>
        <rFont val="Arial Narrow"/>
        <family val="2"/>
      </rPr>
      <t>(CC, PS, CS, Hospital)</t>
    </r>
  </si>
  <si>
    <t>6. Otra respuesta / No sabe / No responde</t>
  </si>
  <si>
    <t xml:space="preserve">¿En esta comunidad se consiguen fácilmente alimentos variados y nutritivos? </t>
  </si>
  <si>
    <t xml:space="preserve">¿Qué se podría hacer para conseguir alimentos variados y nutritivos en esta comunidad, en forma rápida? </t>
  </si>
  <si>
    <t>1. Comprarlos / Conseguirlos</t>
  </si>
  <si>
    <r>
      <t xml:space="preserve">2. Producirlos </t>
    </r>
    <r>
      <rPr>
        <sz val="9"/>
        <color indexed="8"/>
        <rFont val="Arial Narrow"/>
        <family val="2"/>
      </rPr>
      <t xml:space="preserve">è Pase a pregunta IV.1 </t>
    </r>
    <r>
      <rPr>
        <i/>
        <sz val="9"/>
        <color indexed="8"/>
        <rFont val="Arial Narrow"/>
        <family val="2"/>
      </rPr>
      <t>(siguiente sección)</t>
    </r>
  </si>
  <si>
    <r>
      <t xml:space="preserve">3. Obtenerlos de donaciones </t>
    </r>
    <r>
      <rPr>
        <sz val="9"/>
        <color indexed="8"/>
        <rFont val="Arial Narrow"/>
        <family val="2"/>
      </rPr>
      <t xml:space="preserve">è </t>
    </r>
    <r>
      <rPr>
        <sz val="9"/>
        <color theme="1"/>
        <rFont val="Arial Narrow"/>
        <family val="2"/>
      </rPr>
      <t xml:space="preserve">Pase a P IV.1 </t>
    </r>
    <r>
      <rPr>
        <i/>
        <sz val="9"/>
        <color indexed="8"/>
        <rFont val="Arial Narrow"/>
        <family val="2"/>
      </rPr>
      <t>(sig. sección)</t>
    </r>
  </si>
  <si>
    <r>
      <t xml:space="preserve">4. Otra </t>
    </r>
    <r>
      <rPr>
        <i/>
        <sz val="9"/>
        <color indexed="8"/>
        <rFont val="Arial Narrow"/>
        <family val="2"/>
      </rPr>
      <t>(Especifique) ______________________________</t>
    </r>
  </si>
  <si>
    <r>
      <rPr>
        <sz val="9"/>
        <color indexed="8"/>
        <rFont val="Arial Narrow"/>
        <family val="2"/>
      </rPr>
      <t xml:space="preserve">Para facilitar </t>
    </r>
    <r>
      <rPr>
        <b/>
        <i/>
        <sz val="9"/>
        <color indexed="8"/>
        <rFont val="Arial Narrow"/>
        <family val="2"/>
      </rPr>
      <t>la compra</t>
    </r>
    <r>
      <rPr>
        <i/>
        <sz val="9"/>
        <color indexed="8"/>
        <rFont val="Arial Narrow"/>
        <family val="2"/>
      </rPr>
      <t xml:space="preserve"> </t>
    </r>
    <r>
      <rPr>
        <b/>
        <i/>
        <sz val="9"/>
        <color indexed="8"/>
        <rFont val="Arial Narrow"/>
        <family val="2"/>
      </rPr>
      <t>o presencia</t>
    </r>
    <r>
      <rPr>
        <i/>
        <sz val="9"/>
        <color indexed="8"/>
        <rFont val="Arial Narrow"/>
        <family val="2"/>
      </rPr>
      <t xml:space="preserve"> </t>
    </r>
    <r>
      <rPr>
        <sz val="9"/>
        <color indexed="8"/>
        <rFont val="Arial Narrow"/>
        <family val="2"/>
      </rPr>
      <t xml:space="preserve">de estos alimentos aquí en su comunidad, ¿Qué cosas considera usted que se podrían hacer? </t>
    </r>
  </si>
  <si>
    <t>1. Organizarse en grupos</t>
  </si>
  <si>
    <t>2. Averiguar donde conseguirlos</t>
  </si>
  <si>
    <t>3. Facilitar la llegada de los alimentos</t>
  </si>
  <si>
    <t>4. Buscar ayuda para que lleguen a la comunidad</t>
  </si>
  <si>
    <r>
      <t xml:space="preserve">5, Otra </t>
    </r>
    <r>
      <rPr>
        <i/>
        <sz val="9"/>
        <color indexed="8"/>
        <rFont val="Arial Narrow"/>
        <family val="2"/>
      </rPr>
      <t>(Especifique) ______________________________</t>
    </r>
  </si>
  <si>
    <t>Sección IV: Maternidad y paternidad responsable</t>
  </si>
  <si>
    <t>¿Sabe usted cuales son las necesidades básicas de una familia?</t>
  </si>
  <si>
    <t>1. Alimentación</t>
  </si>
  <si>
    <t>2. Salud y prevención de enfermedades</t>
  </si>
  <si>
    <t>3. Estabilidad emocional</t>
  </si>
  <si>
    <t>4. Vestuario</t>
  </si>
  <si>
    <t>5. Vivienda</t>
  </si>
  <si>
    <t>6. Educación</t>
  </si>
  <si>
    <t>¿Hacen ustedes un plan o presupuesto  para poder cubrir estas necesidades de su hogar o familia?</t>
  </si>
  <si>
    <t>¿Cuándo fue la última vez que hicieron ustedes un plan o presupuesto para cubrir las necesidades básicas de la familia?</t>
  </si>
  <si>
    <t>1. Este mes</t>
  </si>
  <si>
    <t xml:space="preserve">1 ___ </t>
  </si>
  <si>
    <t>2. El mes pasado</t>
  </si>
  <si>
    <t xml:space="preserve">2 ___ </t>
  </si>
  <si>
    <t>3. Hace dos meses o más</t>
  </si>
  <si>
    <t>3 ___</t>
  </si>
  <si>
    <t>¿En que gastaron o emplearon ustedes el dinero que tomaron en cuenta en el plan o presupuesto que hicieron este mes o el mes pasado?</t>
  </si>
  <si>
    <r>
      <t xml:space="preserve">1 ___ / </t>
    </r>
    <r>
      <rPr>
        <b/>
        <sz val="9"/>
        <color indexed="8"/>
        <rFont val="Arial Narrow"/>
        <family val="2"/>
      </rPr>
      <t>___</t>
    </r>
  </si>
  <si>
    <t>2. Educación</t>
  </si>
  <si>
    <r>
      <t xml:space="preserve">2 ___ / </t>
    </r>
    <r>
      <rPr>
        <b/>
        <sz val="9"/>
        <color indexed="8"/>
        <rFont val="Arial Narrow"/>
        <family val="2"/>
      </rPr>
      <t>___</t>
    </r>
  </si>
  <si>
    <t>3. Vivienda</t>
  </si>
  <si>
    <r>
      <t xml:space="preserve">3 ___ / </t>
    </r>
    <r>
      <rPr>
        <b/>
        <sz val="9"/>
        <color indexed="8"/>
        <rFont val="Arial Narrow"/>
        <family val="2"/>
      </rPr>
      <t>___</t>
    </r>
  </si>
  <si>
    <t>[Después de obtener las respuestas a la pregunta  IV.4A,  haga la pregunta IV4.B , y registre la información con los número 1 y 2, en la segunda parte de la columna de los códigos]</t>
  </si>
  <si>
    <t>4. Salud</t>
  </si>
  <si>
    <r>
      <t xml:space="preserve">4 ___ / </t>
    </r>
    <r>
      <rPr>
        <b/>
        <sz val="9"/>
        <color indexed="8"/>
        <rFont val="Arial Narrow"/>
        <family val="2"/>
      </rPr>
      <t>___</t>
    </r>
  </si>
  <si>
    <t>5. Vestuario</t>
  </si>
  <si>
    <r>
      <t xml:space="preserve">5 ___ / </t>
    </r>
    <r>
      <rPr>
        <b/>
        <sz val="9"/>
        <color indexed="8"/>
        <rFont val="Arial Narrow"/>
        <family val="2"/>
      </rPr>
      <t>___</t>
    </r>
  </si>
  <si>
    <t>6. Servicios básicos (agua y luz)</t>
  </si>
  <si>
    <r>
      <t xml:space="preserve">6 ___ / </t>
    </r>
    <r>
      <rPr>
        <b/>
        <sz val="9"/>
        <color indexed="8"/>
        <rFont val="Arial Narrow"/>
        <family val="2"/>
      </rPr>
      <t>___</t>
    </r>
  </si>
  <si>
    <t>7. Estabilidad emocional (recreación)</t>
  </si>
  <si>
    <r>
      <t xml:space="preserve">7 ___ / </t>
    </r>
    <r>
      <rPr>
        <b/>
        <sz val="9"/>
        <color indexed="8"/>
        <rFont val="Arial Narrow"/>
        <family val="2"/>
      </rPr>
      <t>___</t>
    </r>
  </si>
  <si>
    <t>¿En cuál de estas cosas gastaron o emplearon ustedes más dinero…., y después en cuál otra?</t>
  </si>
  <si>
    <t>SECCIÓN V. Salud reproductiva</t>
  </si>
  <si>
    <t>¿Cuánto tiempo considera usted que debe haber entre el nacimiento de un niño/a y el siguiente embarazo de una mujer?</t>
  </si>
  <si>
    <r>
      <t xml:space="preserve">1. De 48 – 60 meses  ---  </t>
    </r>
    <r>
      <rPr>
        <i/>
        <sz val="9"/>
        <color indexed="8"/>
        <rFont val="Arial Narrow"/>
        <family val="2"/>
      </rPr>
      <t>(4 – 5 años)</t>
    </r>
  </si>
  <si>
    <r>
      <t xml:space="preserve">2. De 36 – 47 meses  ---  </t>
    </r>
    <r>
      <rPr>
        <i/>
        <sz val="9"/>
        <color indexed="8"/>
        <rFont val="Arial Narrow"/>
        <family val="2"/>
      </rPr>
      <t>(3 – 4 años)</t>
    </r>
  </si>
  <si>
    <r>
      <t xml:space="preserve">3. De 24 – 35 meses  ---  </t>
    </r>
    <r>
      <rPr>
        <i/>
        <sz val="9"/>
        <color indexed="8"/>
        <rFont val="Arial Narrow"/>
        <family val="2"/>
      </rPr>
      <t>(2 – 3 años)</t>
    </r>
  </si>
  <si>
    <r>
      <t xml:space="preserve">4. De 12 – 23 meses  ---  </t>
    </r>
    <r>
      <rPr>
        <i/>
        <sz val="9"/>
        <color indexed="8"/>
        <rFont val="Arial Narrow"/>
        <family val="2"/>
      </rPr>
      <t>(1 – 2 años)</t>
    </r>
  </si>
  <si>
    <t>5. Otro / No sabe / No responde</t>
  </si>
  <si>
    <r>
      <rPr>
        <sz val="9"/>
        <color indexed="8"/>
        <rFont val="Arial Narrow"/>
        <family val="2"/>
      </rPr>
      <t xml:space="preserve">¿Sabe usted que les puede pasar </t>
    </r>
    <r>
      <rPr>
        <b/>
        <i/>
        <sz val="9"/>
        <color indexed="8"/>
        <rFont val="Arial Narrow"/>
        <family val="2"/>
      </rPr>
      <t xml:space="preserve">a las mujeres </t>
    </r>
    <r>
      <rPr>
        <sz val="9"/>
        <color indexed="8"/>
        <rFont val="Arial Narrow"/>
        <family val="2"/>
      </rPr>
      <t xml:space="preserve"> cuando tienen a sus hijos muy seguidos, por ejemplo en espacios menores a tres años?  </t>
    </r>
  </si>
  <si>
    <t>1. Se puede enfermar más</t>
  </si>
  <si>
    <t>2. Se  puede desnutrir con mayor facilidad</t>
  </si>
  <si>
    <t>3. Se  puede morir con mayor facilidad</t>
  </si>
  <si>
    <t>4. No puede atender bien a sus otros hijos/as</t>
  </si>
  <si>
    <t>5. No puede cumplir con las tareas del hogar</t>
  </si>
  <si>
    <t>6. Se le hace difícil llevar a sus hijos a SS</t>
  </si>
  <si>
    <t xml:space="preserve">7. Se le hace difícil tener un trabajo </t>
  </si>
  <si>
    <t>8. Tiene menos recursos para sus hijos/as</t>
  </si>
  <si>
    <t>9. Tiene menos recursos para el hogar</t>
  </si>
  <si>
    <r>
      <t xml:space="preserve">10. Otra </t>
    </r>
    <r>
      <rPr>
        <i/>
        <sz val="9"/>
        <color indexed="8"/>
        <rFont val="Arial Narrow"/>
        <family val="2"/>
      </rPr>
      <t xml:space="preserve"> (Especifique) ____________________________</t>
    </r>
  </si>
  <si>
    <t>10___</t>
  </si>
  <si>
    <t>11.  Nada / No sabe / No responde</t>
  </si>
  <si>
    <t>11 ___</t>
  </si>
  <si>
    <r>
      <rPr>
        <sz val="9"/>
        <color indexed="8"/>
        <rFont val="Arial Narrow"/>
        <family val="2"/>
      </rPr>
      <t xml:space="preserve">¿Sabe usted que le puede pasar a </t>
    </r>
    <r>
      <rPr>
        <b/>
        <i/>
        <sz val="9"/>
        <color indexed="8"/>
        <rFont val="Arial Narrow"/>
        <family val="2"/>
      </rPr>
      <t>los niños/as</t>
    </r>
    <r>
      <rPr>
        <sz val="9"/>
        <color indexed="8"/>
        <rFont val="Arial Narrow"/>
        <family val="2"/>
      </rPr>
      <t xml:space="preserve"> cuando una mujer los tiene muy seguidos, por ejemplo en espacios menores a tres años?  </t>
    </r>
  </si>
  <si>
    <t>1. Pueden nacer prematuros</t>
  </si>
  <si>
    <t>2. Pueden nacer con bajo peso</t>
  </si>
  <si>
    <t>3. Pueden nacer con daños congénitos</t>
  </si>
  <si>
    <t xml:space="preserve">4. Se pueden enfermar más </t>
  </si>
  <si>
    <t>5. Se pueden desnutrir con mayor facilidad</t>
  </si>
  <si>
    <t>6. Se pueden morir con mayor facilidad</t>
  </si>
  <si>
    <t>7. Se les da menos atención y estimulación</t>
  </si>
  <si>
    <t>8. Menor oportunidad de salud preventiva</t>
  </si>
  <si>
    <t>9. Menor oportunidad de educación formal</t>
  </si>
  <si>
    <r>
      <t xml:space="preserve">10 Otra </t>
    </r>
    <r>
      <rPr>
        <sz val="9"/>
        <color indexed="8"/>
        <rFont val="Arial Narrow"/>
        <family val="2"/>
      </rPr>
      <t>(</t>
    </r>
    <r>
      <rPr>
        <i/>
        <sz val="9"/>
        <color indexed="8"/>
        <rFont val="Arial Narrow"/>
        <family val="2"/>
      </rPr>
      <t>Especifique) _____________________________</t>
    </r>
  </si>
  <si>
    <t>11___</t>
  </si>
  <si>
    <r>
      <t>¿</t>
    </r>
    <r>
      <rPr>
        <sz val="9"/>
        <color indexed="8"/>
        <rFont val="Arial Narrow"/>
        <family val="2"/>
      </rPr>
      <t xml:space="preserve">Considera usted importante el uso de los métodos de planificación familiar </t>
    </r>
    <r>
      <rPr>
        <i/>
        <sz val="9"/>
        <color indexed="8"/>
        <rFont val="Arial Narrow"/>
        <family val="2"/>
      </rPr>
      <t>(PF)?</t>
    </r>
  </si>
  <si>
    <r>
      <rPr>
        <sz val="9"/>
        <color indexed="8"/>
        <rFont val="Arial Narrow"/>
        <family val="2"/>
      </rPr>
      <t xml:space="preserve">¿Por qué considera usted importante los métodos de </t>
    </r>
    <r>
      <rPr>
        <i/>
        <sz val="9"/>
        <color indexed="8"/>
        <rFont val="Arial Narrow"/>
        <family val="2"/>
      </rPr>
      <t>PF?</t>
    </r>
  </si>
  <si>
    <t>1. Evitar embarazos no deseados</t>
  </si>
  <si>
    <t>2. Espaciar los embarazos</t>
  </si>
  <si>
    <t>3. Evitar contagiarse con ITS</t>
  </si>
  <si>
    <t>4. Evitar contagiarse con VIH/SIDA</t>
  </si>
  <si>
    <t>5. Que la mujer tenga  más salud</t>
  </si>
  <si>
    <t>6. Que los hijos/as tengan más salud</t>
  </si>
  <si>
    <t xml:space="preserve">7. Cubrir las necesidades básicas del hogar </t>
  </si>
  <si>
    <r>
      <t xml:space="preserve">8. Otra </t>
    </r>
    <r>
      <rPr>
        <i/>
        <sz val="9"/>
        <color indexed="8"/>
        <rFont val="Arial Narrow"/>
        <family val="2"/>
      </rPr>
      <t>(Especifique) ______________________________</t>
    </r>
  </si>
  <si>
    <r>
      <rPr>
        <sz val="9"/>
        <color indexed="8"/>
        <rFont val="Arial Narrow"/>
        <family val="2"/>
      </rPr>
      <t xml:space="preserve">¿Su pareja o usted están usando algún método  de </t>
    </r>
    <r>
      <rPr>
        <i/>
        <sz val="9"/>
        <color indexed="8"/>
        <rFont val="Arial Narrow"/>
        <family val="2"/>
      </rPr>
      <t>PF?</t>
    </r>
  </si>
  <si>
    <t>¿Le encuentra usted ventajas al estar usando este método de PF?</t>
  </si>
  <si>
    <t>[PF = planificación familiar]</t>
  </si>
  <si>
    <t>2. No sabe / No responde</t>
  </si>
  <si>
    <t>Pase a la pregunta</t>
  </si>
  <si>
    <r>
      <rPr>
        <sz val="9"/>
        <color indexed="8"/>
        <rFont val="Arial Narrow"/>
        <family val="2"/>
      </rPr>
      <t xml:space="preserve">Más adelante, ¿Estaría usted de acuerdo con usar un método de </t>
    </r>
    <r>
      <rPr>
        <i/>
        <sz val="9"/>
        <color indexed="8"/>
        <rFont val="Arial Narrow"/>
        <family val="2"/>
      </rPr>
      <t>PF?</t>
    </r>
  </si>
  <si>
    <r>
      <rPr>
        <sz val="9"/>
        <color indexed="8"/>
        <rFont val="Arial Narrow"/>
        <family val="2"/>
      </rPr>
      <t xml:space="preserve">¿Le encontraría usted ventajas al usar un método de </t>
    </r>
    <r>
      <rPr>
        <i/>
        <sz val="9"/>
        <color indexed="8"/>
        <rFont val="Arial Narrow"/>
        <family val="2"/>
      </rPr>
      <t>PF?</t>
    </r>
  </si>
  <si>
    <t>2. No Sabe / No responde</t>
  </si>
  <si>
    <t>¿Sabe usted cual es el número  menor de visitas de control o chequeo que debe tener una mujer embarazada?</t>
  </si>
  <si>
    <r>
      <t xml:space="preserve"> </t>
    </r>
    <r>
      <rPr>
        <b/>
        <i/>
        <sz val="9"/>
        <color indexed="8"/>
        <rFont val="Arial Narrow"/>
        <family val="2"/>
      </rPr>
      <t>___ ___ visitas de control o chequeo</t>
    </r>
  </si>
  <si>
    <t>¿Quién debe atender a la mujer embarazada en esas visititas de control o chequeo?</t>
  </si>
  <si>
    <t>1. Médico, enfermera o comadrona CAT</t>
  </si>
  <si>
    <r>
      <rPr>
        <sz val="9"/>
        <color indexed="8"/>
        <rFont val="Arial Narrow"/>
        <family val="2"/>
      </rPr>
      <t xml:space="preserve">¿Sabe usted que le podría pasar a una mujer </t>
    </r>
    <r>
      <rPr>
        <b/>
        <i/>
        <sz val="9"/>
        <color indexed="8"/>
        <rFont val="Arial Narrow"/>
        <family val="2"/>
      </rPr>
      <t>si no se hace</t>
    </r>
    <r>
      <rPr>
        <i/>
        <sz val="9"/>
        <color indexed="8"/>
        <rFont val="Arial Narrow"/>
        <family val="2"/>
      </rPr>
      <t xml:space="preserve"> sus</t>
    </r>
    <r>
      <rPr>
        <sz val="9"/>
        <color indexed="8"/>
        <rFont val="Arial Narrow"/>
        <family val="2"/>
      </rPr>
      <t xml:space="preserve"> chequeos o controles durante el embarazo?  </t>
    </r>
  </si>
  <si>
    <t>1. Ignora el crecimiento/desarrollo del niño/a</t>
  </si>
  <si>
    <t>2. Ignora los nutrientes que debe tomar</t>
  </si>
  <si>
    <t>3. Puede perder al niño/a</t>
  </si>
  <si>
    <t>4. El niño/a puede nacer con algún defecto</t>
  </si>
  <si>
    <t>5. Puede tener complicaciones / embarazo</t>
  </si>
  <si>
    <t>6. Puede tener complicaciones / parto</t>
  </si>
  <si>
    <t>7. Se puede morir</t>
  </si>
  <si>
    <t>8. No sabe / No responde</t>
  </si>
  <si>
    <t>¿Sabe usted si es necesario que una mujer que “se acaba de componer” tenga visitas de control o chequeo?</t>
  </si>
  <si>
    <t xml:space="preserve">2. No sabe / No responde </t>
  </si>
  <si>
    <r>
      <rPr>
        <sz val="9"/>
        <color indexed="8"/>
        <rFont val="Arial Narrow"/>
        <family val="2"/>
      </rPr>
      <t xml:space="preserve">¿A los cuántos días de haberse compuesto se debe hacer </t>
    </r>
    <r>
      <rPr>
        <b/>
        <i/>
        <sz val="9"/>
        <color indexed="8"/>
        <rFont val="Arial Narrow"/>
        <family val="2"/>
      </rPr>
      <t>la primera</t>
    </r>
    <r>
      <rPr>
        <sz val="9"/>
        <color indexed="8"/>
        <rFont val="Arial Narrow"/>
        <family val="2"/>
      </rPr>
      <t xml:space="preserve"> visita de control o chequeo?</t>
    </r>
  </si>
  <si>
    <t>1. Tres primeros días postparto</t>
  </si>
  <si>
    <t>0. Otra respuesta  / No sabe/No responde</t>
  </si>
  <si>
    <t>¿Quién debe atender a la mujer en esa primera visita de control o chequeo?</t>
  </si>
  <si>
    <t>0. Otra respuesta / No sabe/No responde</t>
  </si>
  <si>
    <t xml:space="preserve">¿Sabe usted por qué es importante que una mujer busque alguien para que le de hierro y ácido fólico, durante el embarazo?  </t>
  </si>
  <si>
    <t>1. Prevenir enfermedades ella /su niño/a</t>
  </si>
  <si>
    <t>2. Evitar que a ella le dé anemia</t>
  </si>
  <si>
    <t>3. Evitar que el niño/a nazca con anemia</t>
  </si>
  <si>
    <t>4. Crecimiento normal de su niño/a</t>
  </si>
  <si>
    <t>5. Desarrollo normal de niño/a</t>
  </si>
  <si>
    <t>6. Otra respuesta / No sabe, no responde</t>
  </si>
  <si>
    <t xml:space="preserve">¿Sabe usted por qué es importante que una mujer busque que le pongan la vacuna antitetánica durante el embarazo? </t>
  </si>
  <si>
    <t>1. Para prevenir el tétano en ella</t>
  </si>
  <si>
    <t>1____</t>
  </si>
  <si>
    <t>2. Para prevenir el tétano en el niño/a</t>
  </si>
  <si>
    <t>3. Otra respuesta / No sabe / no responde</t>
  </si>
  <si>
    <t>¿Sabe usted por qué es importante que las mujeres se hagan ellas mismas el examen de sus mamas o pechos?</t>
  </si>
  <si>
    <t>¿Por qué es importante que se hagan por si mimas este examen?</t>
  </si>
  <si>
    <t>1. Detectar presencia de quistes</t>
  </si>
  <si>
    <t>1 ___</t>
  </si>
  <si>
    <t>2. Detección temprana del cáncer de mama</t>
  </si>
  <si>
    <t>2 ___</t>
  </si>
  <si>
    <t>¿Se está haciendo usted este examen de sus mamas o pechos?</t>
  </si>
  <si>
    <t xml:space="preserve">¿Cada cuanto tiempo se hace usted el examen de sus mamas o pechos? </t>
  </si>
  <si>
    <t>1.Cada mes</t>
  </si>
  <si>
    <t xml:space="preserve">¿Conoce usted las señales de peligro durante el embarazo?  </t>
  </si>
  <si>
    <t>¿Cuáles son esas señales de peligro durante el embarazo?</t>
  </si>
  <si>
    <t>1. Hemorragia vaginal</t>
  </si>
  <si>
    <t>2. Fuertes dolores de cabeza / visión borrosa</t>
  </si>
  <si>
    <t>3. Fiebre alta</t>
  </si>
  <si>
    <t>4. Fuerte dolor en la boca del estómago</t>
  </si>
  <si>
    <t>5. Cólicos y dolor de espalda y muslos</t>
  </si>
  <si>
    <t>6. Hinchazón de cara, manos y cuerpo</t>
  </si>
  <si>
    <t>7. Convulsiones</t>
  </si>
  <si>
    <t>8. Dificultad para respirar</t>
  </si>
  <si>
    <r>
      <t xml:space="preserve">9. Otra </t>
    </r>
    <r>
      <rPr>
        <sz val="9"/>
        <color indexed="8"/>
        <rFont val="Arial Narrow"/>
        <family val="2"/>
      </rPr>
      <t>(Especifique) ______________________________</t>
    </r>
  </si>
  <si>
    <t>¿Conoce usted las señales de peligro en el recién nacido?</t>
  </si>
  <si>
    <t>¿Cuáles son esas señales de peligro en el recién nacido?</t>
  </si>
  <si>
    <t>1. Tiene dificultad para respirar</t>
  </si>
  <si>
    <t>2. Está muy frio y tiembla</t>
  </si>
  <si>
    <t>3. Está muy caliente</t>
  </si>
  <si>
    <t>4. Es muy chiquito</t>
  </si>
  <si>
    <t>5. Está moradito</t>
  </si>
  <si>
    <t>6. No puede mamar</t>
  </si>
  <si>
    <t>7. No llora</t>
  </si>
  <si>
    <t>8, Tiene el ombligo rojo y/o con pus</t>
  </si>
  <si>
    <t>9. Tiene los ojos rojos o y/o con secreciones</t>
  </si>
  <si>
    <r>
      <t xml:space="preserve">10 Otra  </t>
    </r>
    <r>
      <rPr>
        <i/>
        <sz val="9"/>
        <color indexed="8"/>
        <rFont val="Arial Narrow"/>
        <family val="2"/>
      </rPr>
      <t>(Especifique) _____________________________</t>
    </r>
  </si>
  <si>
    <t>10 ___</t>
  </si>
  <si>
    <r>
      <rPr>
        <sz val="9"/>
        <color indexed="8"/>
        <rFont val="Arial Narrow"/>
        <family val="2"/>
      </rPr>
      <t xml:space="preserve">¿Conoce o ha oído sobre las infecciones de transmisión sexual </t>
    </r>
    <r>
      <rPr>
        <i/>
        <sz val="9"/>
        <color indexed="8"/>
        <rFont val="Arial Narrow"/>
        <family val="2"/>
      </rPr>
      <t>(ITS)?</t>
    </r>
  </si>
  <si>
    <t>¿Qué infecciones de transmisión sexual o ITS conoce usted?</t>
  </si>
  <si>
    <t>1. Gonorrea</t>
  </si>
  <si>
    <t>2. Sífilis</t>
  </si>
  <si>
    <t>3, Herpes genital</t>
  </si>
  <si>
    <t>4. VIH/SIDA</t>
  </si>
  <si>
    <t>5. Papiloma (VPH)</t>
  </si>
  <si>
    <r>
      <t xml:space="preserve">6. </t>
    </r>
    <r>
      <rPr>
        <sz val="9"/>
        <color indexed="8"/>
        <rFont val="Arial Narrow"/>
        <family val="2"/>
      </rPr>
      <t xml:space="preserve">Otra  </t>
    </r>
    <r>
      <rPr>
        <i/>
        <sz val="9"/>
        <color indexed="8"/>
        <rFont val="Arial Narrow"/>
        <family val="2"/>
      </rPr>
      <t xml:space="preserve"> (Especifique) _______________________________</t>
    </r>
  </si>
  <si>
    <t>¿Sabe usted o ha escuchado algo sobre el VIH/SIDA?</t>
  </si>
  <si>
    <t>FIN</t>
  </si>
  <si>
    <t>¿Sabe usted en qué forma se transmite o contagia el VIH/SIDA?</t>
  </si>
  <si>
    <t>Por medio de:</t>
  </si>
  <si>
    <t>1. Relaciones sexuales sin protección</t>
  </si>
  <si>
    <t>2. Transfusiones de sangre contaminada</t>
  </si>
  <si>
    <t>3. Inyecciones contaminadas</t>
  </si>
  <si>
    <t>4. Utensilios quirúrgicos  contaminados</t>
  </si>
  <si>
    <t>5. De la madre al niño (forma vertical)</t>
  </si>
  <si>
    <t>ASQ</t>
  </si>
  <si>
    <t>18 - 30 meses</t>
  </si>
  <si>
    <t>SECCIÓN 15. TRABAJADOR COMUNITARIO, USO DE SERVICIO Y SATISFACCIÓN</t>
  </si>
  <si>
    <t>SUJETOS: TODAS LAS MUJERES 15 - 49 AÑOS</t>
  </si>
  <si>
    <t>En los últimos 3 meses, ¿ha encontrado con un trabajador de salud comunitaria (TSC), ya sea en su hogar o en la comunidad?</t>
  </si>
  <si>
    <t>¿El TSC proporcionar cualquiera de los siguientes servicios? ANOTAR SI O NO SEGÚN CORRESPONDA</t>
  </si>
  <si>
    <t>La última vez que se reunió con un agente de salud comunitario, pagó por los servicios o asesoramiento?</t>
  </si>
  <si>
    <t>¿Cuánto?</t>
  </si>
  <si>
    <t>¿Qué tan satisfecho estuvo usted con lo siguiente?</t>
  </si>
  <si>
    <t>¿Recomendaría trabajadores de salud comunitaria con otras mujeres o familias?</t>
  </si>
  <si>
    <t>¿Por qué no los recomiendo? REGISTRAR HASTA 3 RAZONES</t>
  </si>
  <si>
    <t>Muy disconforme</t>
  </si>
  <si>
    <t>Disconforme</t>
  </si>
  <si>
    <t>Mala calidad de la atención</t>
  </si>
  <si>
    <t>A.</t>
  </si>
  <si>
    <t>B.</t>
  </si>
  <si>
    <t>C.</t>
  </si>
  <si>
    <t xml:space="preserve">D. </t>
  </si>
  <si>
    <t>E.</t>
  </si>
  <si>
    <t>F.</t>
  </si>
  <si>
    <t>G.</t>
  </si>
  <si>
    <t>H.</t>
  </si>
  <si>
    <t>I.</t>
  </si>
  <si>
    <t>J.</t>
  </si>
  <si>
    <t>K.</t>
  </si>
  <si>
    <t>No ha sido útil</t>
  </si>
  <si>
    <t>Referencia a la atención prenatal</t>
  </si>
  <si>
    <t>Remisión al parto institucional</t>
  </si>
  <si>
    <t>Referencia a la atención postnatal</t>
  </si>
  <si>
    <t>Remisión a consejería y pruebas voluntarias (APV) / Prevención de la transmisión materno-infantil (PTMI)</t>
  </si>
  <si>
    <t>Remisión a la vacunación infantil</t>
  </si>
  <si>
    <t>Asesoramiento sobre el VIH y el SIDA</t>
  </si>
  <si>
    <t>Asesoramiento sobre la planificación familiar</t>
  </si>
  <si>
    <t>Vigilancia / consejo crecimiento del niño en la nutrición infantil</t>
  </si>
  <si>
    <t>Consejos sobre el agua y el saneamiento</t>
  </si>
  <si>
    <t>Distribución de preservativos</t>
  </si>
  <si>
    <t>Sesiones de información, educación y comunicación sobre otros temas de salud</t>
  </si>
  <si>
    <t>Muy satisfecho</t>
  </si>
  <si>
    <t>Prox Persona</t>
  </si>
  <si>
    <t>No respetuoso</t>
  </si>
  <si>
    <t>Tratamiento muy caro</t>
  </si>
  <si>
    <t>D.</t>
  </si>
  <si>
    <t>Difícil acceso</t>
  </si>
  <si>
    <t>Si, en casa</t>
  </si>
  <si>
    <t>Los promotores están bien informado?</t>
  </si>
  <si>
    <t>Los promotores son sensible a sus necesidades?</t>
  </si>
  <si>
    <t>Los trabajadores comunitarios de salud son suficientes?</t>
  </si>
  <si>
    <t>Disponibilidad de tiempo de los Trabajadores de Salud Comunitaria para asistir a usted?</t>
  </si>
  <si>
    <t>La información proporcionada por los Agentes Comunitarios de Salud?</t>
  </si>
  <si>
    <t>Trabajadores Comunitarios de Salud son respetuosos y amables?</t>
  </si>
  <si>
    <t>Trabajadores de Salud Comunitaria ser buenos modelos a seguir?</t>
  </si>
  <si>
    <t>Falta de suministro/drogas</t>
  </si>
  <si>
    <t>Si, en la comunidad</t>
  </si>
  <si>
    <t>Otras, especifique.</t>
  </si>
  <si>
    <t>Sí, en el hogar y la comunidad</t>
  </si>
  <si>
    <t xml:space="preserve"> Próxima Persona</t>
  </si>
  <si>
    <t>BALBOAS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</si>
</sst>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"/>
    <numFmt numFmtId="165" formatCode="0."/>
    <numFmt numFmtId="166" formatCode="0.00_);\(0.00\)"/>
    <numFmt numFmtId="167" formatCode="0_);\(0\)"/>
    <numFmt numFmtId="168" formatCode="0#"/>
    <numFmt numFmtId="169" formatCode="\(0.00\);\(0.00\)"/>
    <numFmt numFmtId="170" formatCode="[$-409]General"/>
  </numFmts>
  <fonts count="152">
    <font>
      <sz val="12"/>
      <color theme="1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  <charset val="204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8"/>
      <name val="Arial Narrow"/>
      <family val="2"/>
    </font>
    <font>
      <sz val="10"/>
      <name val="Verdana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1"/>
      <name val="Arial Narrow"/>
      <family val="2"/>
    </font>
    <font>
      <sz val="14"/>
      <name val="Arial Narrow"/>
      <family val="2"/>
    </font>
    <font>
      <b/>
      <sz val="8"/>
      <name val="Arial Narrow"/>
      <family val="2"/>
    </font>
    <font>
      <sz val="10"/>
      <name val="Aharoni"/>
      <charset val="177"/>
    </font>
    <font>
      <b/>
      <sz val="11"/>
      <name val="Arial Narrow"/>
      <family val="2"/>
    </font>
    <font>
      <sz val="8"/>
      <name val="Arial Black"/>
      <family val="2"/>
    </font>
    <font>
      <b/>
      <sz val="10"/>
      <name val="Arial Narrow"/>
      <family val="2"/>
    </font>
    <font>
      <b/>
      <sz val="16"/>
      <name val="Arial Narrow"/>
      <family val="2"/>
    </font>
    <font>
      <b/>
      <sz val="9"/>
      <color indexed="81"/>
      <name val="Calibri"/>
      <family val="2"/>
    </font>
    <font>
      <sz val="9"/>
      <color indexed="81"/>
      <name val="Calibri"/>
      <family val="2"/>
    </font>
    <font>
      <b/>
      <sz val="12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3"/>
      <name val="Arial Narrow"/>
      <family val="2"/>
    </font>
    <font>
      <b/>
      <sz val="16"/>
      <color indexed="55"/>
      <name val="Arial Narrow"/>
      <family val="2"/>
    </font>
    <font>
      <sz val="8"/>
      <color indexed="8"/>
      <name val="Calibri"/>
      <family val="2"/>
    </font>
    <font>
      <b/>
      <sz val="8"/>
      <color indexed="49"/>
      <name val="Calibri"/>
      <family val="2"/>
    </font>
    <font>
      <b/>
      <sz val="8"/>
      <color indexed="49"/>
      <name val="Times New Roman"/>
      <family val="1"/>
    </font>
    <font>
      <b/>
      <sz val="16"/>
      <color indexed="9"/>
      <name val="Arial Narrow"/>
      <family val="2"/>
    </font>
    <font>
      <b/>
      <sz val="14"/>
      <name val="Arial Narrow"/>
      <family val="2"/>
    </font>
    <font>
      <sz val="9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name val="Arial Narrow"/>
      <family val="2"/>
    </font>
    <font>
      <b/>
      <i/>
      <sz val="9"/>
      <name val="Arial Narrow"/>
      <family val="2"/>
    </font>
    <font>
      <i/>
      <sz val="10"/>
      <name val="Arial Narrow"/>
      <family val="2"/>
    </font>
    <font>
      <sz val="11"/>
      <color indexed="8"/>
      <name val="Calibri"/>
      <family val="2"/>
    </font>
    <font>
      <sz val="8"/>
      <name val="Arial"/>
      <family val="2"/>
      <charset val="204"/>
    </font>
    <font>
      <sz val="8"/>
      <name val="Calibri"/>
      <family val="2"/>
    </font>
    <font>
      <b/>
      <sz val="11"/>
      <color indexed="9"/>
      <name val="Arial Narrow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u/>
      <sz val="9"/>
      <name val="Arial Narrow"/>
      <family val="2"/>
    </font>
    <font>
      <sz val="8"/>
      <name val="Calibri"/>
      <family val="2"/>
    </font>
    <font>
      <sz val="8"/>
      <name val="Calibri"/>
      <family val="2"/>
    </font>
    <font>
      <b/>
      <sz val="13"/>
      <name val="Arial Narrow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8"/>
      <color indexed="8"/>
      <name val="Arial Narrow"/>
      <family val="2"/>
    </font>
    <font>
      <b/>
      <sz val="15"/>
      <color indexed="56"/>
      <name val="Calibri"/>
      <family val="2"/>
    </font>
    <font>
      <b/>
      <sz val="14"/>
      <color indexed="56"/>
      <name val="Calibri"/>
      <family val="2"/>
    </font>
    <font>
      <b/>
      <sz val="14"/>
      <color indexed="10"/>
      <name val="Calibri"/>
      <family val="2"/>
    </font>
    <font>
      <b/>
      <sz val="26"/>
      <color indexed="8"/>
      <name val="Calibri"/>
      <family val="2"/>
    </font>
    <font>
      <b/>
      <sz val="20"/>
      <color indexed="8"/>
      <name val="Calibri"/>
      <family val="2"/>
    </font>
    <font>
      <sz val="9"/>
      <color indexed="8"/>
      <name val="Arial Narrow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sz val="8"/>
      <color indexed="8"/>
      <name val="Times New Roman"/>
      <family val="1"/>
    </font>
    <font>
      <sz val="10"/>
      <color indexed="8"/>
      <name val="Calibri"/>
      <family val="2"/>
    </font>
    <font>
      <b/>
      <sz val="9"/>
      <color indexed="10"/>
      <name val="Arial Narrow"/>
      <family val="2"/>
    </font>
    <font>
      <b/>
      <sz val="9"/>
      <color indexed="8"/>
      <name val="Arial Narrow"/>
      <family val="2"/>
    </font>
    <font>
      <b/>
      <sz val="9"/>
      <color indexed="9"/>
      <name val="Arial Narrow"/>
      <family val="2"/>
    </font>
    <font>
      <b/>
      <sz val="12"/>
      <color indexed="8"/>
      <name val="Arial Narrow"/>
      <family val="2"/>
    </font>
    <font>
      <sz val="8"/>
      <color indexed="10"/>
      <name val="Arial Narrow"/>
      <family val="2"/>
    </font>
    <font>
      <sz val="9"/>
      <color indexed="10"/>
      <name val="Arial Narrow"/>
      <family val="2"/>
    </font>
    <font>
      <i/>
      <sz val="10"/>
      <color indexed="8"/>
      <name val="Arial Narrow"/>
      <family val="2"/>
    </font>
    <font>
      <b/>
      <sz val="8"/>
      <color indexed="62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i/>
      <sz val="9"/>
      <color indexed="8"/>
      <name val="Arial Narrow"/>
      <family val="2"/>
    </font>
    <font>
      <b/>
      <sz val="11"/>
      <color indexed="8"/>
      <name val="Arial Narrow"/>
      <family val="2"/>
    </font>
    <font>
      <sz val="8"/>
      <name val="Calibri"/>
      <family val="2"/>
    </font>
    <font>
      <b/>
      <sz val="18"/>
      <color indexed="62"/>
      <name val="Cambria"/>
      <family val="2"/>
    </font>
    <font>
      <b/>
      <sz val="11"/>
      <color indexed="62"/>
      <name val="Calibri"/>
      <family val="2"/>
    </font>
    <font>
      <b/>
      <sz val="15"/>
      <color indexed="62"/>
      <name val="Calibri"/>
      <family val="2"/>
    </font>
    <font>
      <i/>
      <sz val="9"/>
      <color indexed="8"/>
      <name val="Arial Narrow"/>
      <family val="2"/>
    </font>
    <font>
      <b/>
      <sz val="9"/>
      <color indexed="62"/>
      <name val="Arial Narrow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color rgb="FF000000"/>
      <name val="Arial Narrow"/>
      <family val="2"/>
    </font>
    <font>
      <sz val="11"/>
      <color indexed="14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  <charset val="204"/>
    </font>
    <font>
      <sz val="8"/>
      <color theme="1"/>
      <name val="Arial Narrow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sz val="9"/>
      <color theme="1"/>
      <name val="Calibri"/>
      <family val="2"/>
      <scheme val="minor"/>
    </font>
    <font>
      <b/>
      <sz val="9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i/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b/>
      <i/>
      <sz val="9"/>
      <color theme="1"/>
      <name val="Arial Narrow"/>
      <family val="2"/>
    </font>
    <font>
      <b/>
      <sz val="9"/>
      <color indexed="21"/>
      <name val="Arial Narrow"/>
      <family val="2"/>
    </font>
    <font>
      <i/>
      <sz val="9"/>
      <color theme="1"/>
      <name val="Arial Narrow"/>
      <family val="2"/>
    </font>
    <font>
      <b/>
      <i/>
      <u/>
      <sz val="9"/>
      <color theme="1"/>
      <name val="Arial Narrow"/>
      <family val="2"/>
    </font>
    <font>
      <b/>
      <sz val="9"/>
      <color rgb="FF00B050"/>
      <name val="Arial Narrow"/>
      <family val="2"/>
    </font>
    <font>
      <b/>
      <sz val="11"/>
      <color theme="4"/>
      <name val="Arial Narrow"/>
      <family val="2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name val="Calibri"/>
      <family val="2"/>
      <scheme val="minor"/>
    </font>
    <font>
      <sz val="9"/>
      <color theme="9" tint="-0.499984740745262"/>
      <name val="Arial Narrow"/>
      <family val="2"/>
    </font>
    <font>
      <b/>
      <i/>
      <u/>
      <sz val="9"/>
      <name val="Arial Narrow"/>
      <family val="2"/>
    </font>
    <font>
      <sz val="9"/>
      <color rgb="FFFF0000"/>
      <name val="Arial Narrow"/>
      <family val="2"/>
    </font>
    <font>
      <sz val="8"/>
      <color indexed="8"/>
      <name val="Tahoma"/>
      <family val="2"/>
    </font>
    <font>
      <sz val="8"/>
      <name val="Tahoma"/>
      <family val="2"/>
    </font>
    <font>
      <sz val="11"/>
      <color indexed="8"/>
      <name val="Tahoma"/>
      <family val="2"/>
    </font>
    <font>
      <sz val="12"/>
      <name val="Arial"/>
      <family val="2"/>
    </font>
    <font>
      <sz val="9"/>
      <name val="Calibri"/>
      <family val="2"/>
      <scheme val="minor"/>
    </font>
    <font>
      <sz val="9"/>
      <color theme="9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b/>
      <i/>
      <sz val="9"/>
      <color rgb="FFFF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b/>
      <i/>
      <sz val="8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Arial Narrow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Arial"/>
      <family val="2"/>
    </font>
    <font>
      <b/>
      <sz val="9"/>
      <color rgb="FFFF0000"/>
      <name val="Arial Narrow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0"/>
      <color rgb="FFFF0000"/>
      <name val="Calibri"/>
      <family val="2"/>
    </font>
  </fonts>
  <fills count="43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8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1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9"/>
      </bottom>
      <diagonal/>
    </border>
    <border>
      <left style="medium">
        <color auto="1"/>
      </left>
      <right style="medium">
        <color auto="1"/>
      </right>
      <top style="thin">
        <color indexed="9"/>
      </top>
      <bottom style="thin">
        <color indexed="9"/>
      </bottom>
      <diagonal/>
    </border>
    <border>
      <left style="medium">
        <color auto="1"/>
      </left>
      <right style="medium">
        <color auto="1"/>
      </right>
      <top style="thin">
        <color indexed="9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9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30">
    <xf numFmtId="0" fontId="0" fillId="0" borderId="0"/>
    <xf numFmtId="0" fontId="92" fillId="2" borderId="0" applyNumberFormat="0" applyBorder="0" applyAlignment="0" applyProtection="0"/>
    <xf numFmtId="0" fontId="46" fillId="3" borderId="0" applyNumberFormat="0" applyBorder="0" applyAlignment="0" applyProtection="0"/>
    <xf numFmtId="0" fontId="92" fillId="4" borderId="0" applyNumberFormat="0" applyBorder="0" applyAlignment="0" applyProtection="0"/>
    <xf numFmtId="0" fontId="46" fillId="5" borderId="0" applyNumberFormat="0" applyBorder="0" applyAlignment="0" applyProtection="0"/>
    <xf numFmtId="0" fontId="92" fillId="3" borderId="0" applyNumberFormat="0" applyBorder="0" applyAlignment="0" applyProtection="0"/>
    <xf numFmtId="0" fontId="46" fillId="6" borderId="0" applyNumberFormat="0" applyBorder="0" applyAlignment="0" applyProtection="0"/>
    <xf numFmtId="0" fontId="92" fillId="2" borderId="0" applyNumberFormat="0" applyBorder="0" applyAlignment="0" applyProtection="0"/>
    <xf numFmtId="0" fontId="46" fillId="7" borderId="0" applyNumberFormat="0" applyBorder="0" applyAlignment="0" applyProtection="0"/>
    <xf numFmtId="0" fontId="92" fillId="8" borderId="0" applyNumberFormat="0" applyBorder="0" applyAlignment="0" applyProtection="0"/>
    <xf numFmtId="0" fontId="46" fillId="9" borderId="0" applyNumberFormat="0" applyBorder="0" applyAlignment="0" applyProtection="0"/>
    <xf numFmtId="0" fontId="92" fillId="27" borderId="0" applyNumberFormat="0" applyBorder="0" applyAlignment="0" applyProtection="0"/>
    <xf numFmtId="0" fontId="46" fillId="4" borderId="0" applyNumberFormat="0" applyBorder="0" applyAlignment="0" applyProtection="0"/>
    <xf numFmtId="0" fontId="92" fillId="10" borderId="0" applyNumberFormat="0" applyBorder="0" applyAlignment="0" applyProtection="0"/>
    <xf numFmtId="0" fontId="46" fillId="11" borderId="0" applyNumberFormat="0" applyBorder="0" applyAlignment="0" applyProtection="0"/>
    <xf numFmtId="0" fontId="92" fillId="4" borderId="0" applyNumberFormat="0" applyBorder="0" applyAlignment="0" applyProtection="0"/>
    <xf numFmtId="0" fontId="46" fillId="12" borderId="0" applyNumberFormat="0" applyBorder="0" applyAlignment="0" applyProtection="0"/>
    <xf numFmtId="0" fontId="92" fillId="3" borderId="0" applyNumberFormat="0" applyBorder="0" applyAlignment="0" applyProtection="0"/>
    <xf numFmtId="0" fontId="46" fillId="13" borderId="0" applyNumberFormat="0" applyBorder="0" applyAlignment="0" applyProtection="0"/>
    <xf numFmtId="0" fontId="92" fillId="10" borderId="0" applyNumberFormat="0" applyBorder="0" applyAlignment="0" applyProtection="0"/>
    <xf numFmtId="0" fontId="46" fillId="7" borderId="0" applyNumberFormat="0" applyBorder="0" applyAlignment="0" applyProtection="0"/>
    <xf numFmtId="0" fontId="92" fillId="28" borderId="0" applyNumberFormat="0" applyBorder="0" applyAlignment="0" applyProtection="0"/>
    <xf numFmtId="0" fontId="46" fillId="11" borderId="0" applyNumberFormat="0" applyBorder="0" applyAlignment="0" applyProtection="0"/>
    <xf numFmtId="0" fontId="92" fillId="4" borderId="0" applyNumberFormat="0" applyBorder="0" applyAlignment="0" applyProtection="0"/>
    <xf numFmtId="0" fontId="46" fillId="14" borderId="0" applyNumberFormat="0" applyBorder="0" applyAlignment="0" applyProtection="0"/>
    <xf numFmtId="0" fontId="93" fillId="15" borderId="0" applyNumberFormat="0" applyBorder="0" applyAlignment="0" applyProtection="0"/>
    <xf numFmtId="0" fontId="93" fillId="29" borderId="0" applyNumberFormat="0" applyBorder="0" applyAlignment="0" applyProtection="0"/>
    <xf numFmtId="0" fontId="93" fillId="3" borderId="0" applyNumberFormat="0" applyBorder="0" applyAlignment="0" applyProtection="0"/>
    <xf numFmtId="0" fontId="93" fillId="10" borderId="0" applyNumberFormat="0" applyBorder="0" applyAlignment="0" applyProtection="0"/>
    <xf numFmtId="0" fontId="93" fillId="30" borderId="0" applyNumberFormat="0" applyBorder="0" applyAlignment="0" applyProtection="0"/>
    <xf numFmtId="0" fontId="93" fillId="4" borderId="0" applyNumberFormat="0" applyBorder="0" applyAlignment="0" applyProtection="0"/>
    <xf numFmtId="0" fontId="13" fillId="5" borderId="0" applyNumberFormat="0" applyBorder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94" fillId="31" borderId="0" applyNumberFormat="0" applyBorder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1" fillId="10" borderId="1" applyNumberFormat="0" applyAlignment="0" applyProtection="0"/>
    <xf numFmtId="0" fontId="95" fillId="2" borderId="102" applyNumberFormat="0" applyAlignment="0" applyProtection="0"/>
    <xf numFmtId="0" fontId="96" fillId="32" borderId="103" applyNumberFormat="0" applyAlignment="0" applyProtection="0"/>
    <xf numFmtId="0" fontId="97" fillId="0" borderId="104" applyNumberFormat="0" applyFill="0" applyAlignment="0" applyProtection="0"/>
    <xf numFmtId="43" fontId="11" fillId="0" borderId="0" applyFont="0" applyFill="0" applyBorder="0" applyAlignment="0" applyProtection="0"/>
    <xf numFmtId="0" fontId="2" fillId="16" borderId="2" applyNumberFormat="0" applyAlignment="0" applyProtection="0"/>
    <xf numFmtId="44" fontId="3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93" fillId="15" borderId="0" applyNumberFormat="0" applyBorder="0" applyAlignment="0" applyProtection="0"/>
    <xf numFmtId="0" fontId="93" fillId="17" borderId="0" applyNumberFormat="0" applyBorder="0" applyAlignment="0" applyProtection="0"/>
    <xf numFmtId="0" fontId="93" fillId="3" borderId="0" applyNumberFormat="0" applyBorder="0" applyAlignment="0" applyProtection="0"/>
    <xf numFmtId="0" fontId="93" fillId="18" borderId="0" applyNumberFormat="0" applyBorder="0" applyAlignment="0" applyProtection="0"/>
    <xf numFmtId="0" fontId="93" fillId="33" borderId="0" applyNumberFormat="0" applyBorder="0" applyAlignment="0" applyProtection="0"/>
    <xf numFmtId="0" fontId="93" fillId="12" borderId="0" applyNumberFormat="0" applyBorder="0" applyAlignment="0" applyProtection="0"/>
    <xf numFmtId="0" fontId="98" fillId="34" borderId="102" applyNumberFormat="0" applyAlignment="0" applyProtection="0"/>
    <xf numFmtId="170" fontId="99" fillId="0" borderId="0"/>
    <xf numFmtId="0" fontId="17" fillId="0" borderId="0" applyNumberFormat="0" applyFill="0" applyBorder="0" applyAlignment="0" applyProtection="0"/>
    <xf numFmtId="0" fontId="4" fillId="0" borderId="3" applyNumberFormat="0" applyFill="0" applyAlignment="0" applyProtection="0"/>
    <xf numFmtId="0" fontId="5" fillId="6" borderId="0" applyNumberFormat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0" fillId="35" borderId="0" applyNumberFormat="0" applyBorder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6" fillId="4" borderId="1" applyNumberFormat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0" fontId="10" fillId="19" borderId="0" applyNumberFormat="0" applyBorder="0" applyAlignment="0" applyProtection="0"/>
    <xf numFmtId="0" fontId="101" fillId="20" borderId="0" applyNumberFormat="0" applyBorder="0" applyAlignment="0" applyProtection="0"/>
    <xf numFmtId="0" fontId="92" fillId="0" borderId="0"/>
    <xf numFmtId="0" fontId="92" fillId="0" borderId="0"/>
    <xf numFmtId="0" fontId="3" fillId="0" borderId="0"/>
    <xf numFmtId="0" fontId="11" fillId="0" borderId="0"/>
    <xf numFmtId="0" fontId="11" fillId="0" borderId="0"/>
    <xf numFmtId="0" fontId="102" fillId="0" borderId="0"/>
    <xf numFmtId="0" fontId="47" fillId="0" borderId="0"/>
    <xf numFmtId="0" fontId="11" fillId="0" borderId="0"/>
    <xf numFmtId="0" fontId="11" fillId="0" borderId="0"/>
    <xf numFmtId="0" fontId="103" fillId="0" borderId="0"/>
    <xf numFmtId="0" fontId="3" fillId="0" borderId="0"/>
    <xf numFmtId="0" fontId="46" fillId="0" borderId="0"/>
    <xf numFmtId="0" fontId="11" fillId="0" borderId="0"/>
    <xf numFmtId="0" fontId="12" fillId="0" borderId="0"/>
    <xf numFmtId="0" fontId="3" fillId="0" borderId="0">
      <alignment vertical="center"/>
    </xf>
    <xf numFmtId="0" fontId="11" fillId="0" borderId="0"/>
    <xf numFmtId="0" fontId="11" fillId="0" borderId="0"/>
    <xf numFmtId="0" fontId="92" fillId="0" borderId="0"/>
    <xf numFmtId="0" fontId="9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2" fillId="0" borderId="0"/>
    <xf numFmtId="0" fontId="92" fillId="0" borderId="0"/>
    <xf numFmtId="0" fontId="9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6" fillId="19" borderId="105" applyNumberFormat="0" applyFont="0" applyAlignment="0" applyProtection="0"/>
    <xf numFmtId="0" fontId="46" fillId="19" borderId="105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1" fillId="20" borderId="7" applyNumberFormat="0" applyFont="0" applyAlignment="0" applyProtection="0"/>
    <xf numFmtId="0" fontId="13" fillId="5" borderId="0" applyNumberFormat="0" applyBorder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04" fillId="2" borderId="106" applyNumberFormat="0" applyAlignment="0" applyProtection="0"/>
    <xf numFmtId="0" fontId="3" fillId="0" borderId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9" fillId="0" borderId="9" applyNumberFormat="0" applyFill="0" applyAlignment="0" applyProtection="0"/>
    <xf numFmtId="0" fontId="62" fillId="0" borderId="4" applyNumberFormat="0" applyFill="0" applyAlignment="0" applyProtection="0"/>
    <xf numFmtId="0" fontId="7" fillId="0" borderId="4" applyNumberFormat="0" applyFill="0" applyAlignment="0" applyProtection="0"/>
    <xf numFmtId="0" fontId="107" fillId="0" borderId="107" applyNumberFormat="0" applyFill="0" applyAlignment="0" applyProtection="0"/>
    <xf numFmtId="0" fontId="88" fillId="0" borderId="10" applyNumberFormat="0" applyFill="0" applyAlignment="0" applyProtection="0"/>
    <xf numFmtId="0" fontId="59" fillId="0" borderId="6" applyNumberFormat="0" applyFill="0" applyAlignment="0" applyProtection="0"/>
    <xf numFmtId="0" fontId="9" fillId="0" borderId="6" applyNumberFormat="0" applyFill="0" applyAlignment="0" applyProtection="0"/>
    <xf numFmtId="0" fontId="87" fillId="0" borderId="0" applyNumberFormat="0" applyFill="0" applyBorder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08" fillId="0" borderId="12" applyNumberFormat="0" applyFill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6" fillId="1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0" borderId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41" fillId="0" borderId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 applyNumberFormat="0" applyFill="0" applyBorder="0" applyAlignment="0" applyProtection="0"/>
  </cellStyleXfs>
  <cellXfs count="2650">
    <xf numFmtId="0" fontId="0" fillId="0" borderId="0" xfId="0"/>
    <xf numFmtId="0" fontId="11" fillId="0" borderId="13" xfId="272" applyFont="1" applyBorder="1" applyAlignment="1">
      <alignment horizontal="center"/>
    </xf>
    <xf numFmtId="0" fontId="0" fillId="21" borderId="0" xfId="0" applyFill="1"/>
    <xf numFmtId="0" fontId="63" fillId="21" borderId="0" xfId="0" applyFont="1" applyFill="1"/>
    <xf numFmtId="0" fontId="64" fillId="21" borderId="0" xfId="0" applyFont="1" applyFill="1"/>
    <xf numFmtId="0" fontId="65" fillId="21" borderId="0" xfId="0" applyFont="1" applyFill="1"/>
    <xf numFmtId="0" fontId="0" fillId="22" borderId="0" xfId="0" applyFill="1"/>
    <xf numFmtId="0" fontId="66" fillId="22" borderId="0" xfId="0" applyFont="1" applyFill="1"/>
    <xf numFmtId="0" fontId="19" fillId="0" borderId="0" xfId="272" applyFont="1"/>
    <xf numFmtId="0" fontId="20" fillId="0" borderId="0" xfId="272" applyFont="1"/>
    <xf numFmtId="0" fontId="11" fillId="0" borderId="0" xfId="272" applyFont="1"/>
    <xf numFmtId="0" fontId="11" fillId="0" borderId="14" xfId="272" applyFont="1" applyBorder="1"/>
    <xf numFmtId="0" fontId="11" fillId="0" borderId="15" xfId="272" applyFont="1" applyBorder="1"/>
    <xf numFmtId="0" fontId="11" fillId="0" borderId="16" xfId="272" applyFont="1" applyBorder="1"/>
    <xf numFmtId="0" fontId="11" fillId="0" borderId="16" xfId="272" applyFont="1" applyBorder="1" applyAlignment="1">
      <alignment horizontal="center"/>
    </xf>
    <xf numFmtId="0" fontId="11" fillId="0" borderId="17" xfId="272" applyFont="1" applyBorder="1"/>
    <xf numFmtId="0" fontId="11" fillId="0" borderId="18" xfId="272" applyFont="1" applyBorder="1"/>
    <xf numFmtId="0" fontId="21" fillId="0" borderId="19" xfId="272" applyFont="1" applyBorder="1"/>
    <xf numFmtId="0" fontId="11" fillId="0" borderId="0" xfId="272" applyFont="1" applyAlignment="1">
      <alignment horizontal="center"/>
    </xf>
    <xf numFmtId="0" fontId="11" fillId="0" borderId="20" xfId="272" applyFont="1" applyBorder="1"/>
    <xf numFmtId="0" fontId="11" fillId="0" borderId="21" xfId="272" applyFont="1" applyBorder="1"/>
    <xf numFmtId="0" fontId="11" fillId="0" borderId="13" xfId="272" applyFont="1" applyBorder="1"/>
    <xf numFmtId="0" fontId="11" fillId="0" borderId="22" xfId="272" applyFont="1" applyBorder="1"/>
    <xf numFmtId="0" fontId="11" fillId="0" borderId="23" xfId="272" applyFont="1" applyBorder="1"/>
    <xf numFmtId="0" fontId="11" fillId="0" borderId="24" xfId="272" applyFont="1" applyBorder="1"/>
    <xf numFmtId="0" fontId="24" fillId="0" borderId="13" xfId="272" applyFont="1" applyBorder="1" applyAlignment="1">
      <alignment horizontal="center"/>
    </xf>
    <xf numFmtId="0" fontId="24" fillId="0" borderId="0" xfId="272" quotePrefix="1" applyFont="1" applyAlignment="1">
      <alignment horizontal="center"/>
    </xf>
    <xf numFmtId="0" fontId="24" fillId="0" borderId="0" xfId="272" applyFont="1" applyAlignment="1">
      <alignment horizontal="center"/>
    </xf>
    <xf numFmtId="0" fontId="11" fillId="0" borderId="0" xfId="284" applyAlignment="1">
      <alignment horizontal="center" vertical="center"/>
    </xf>
    <xf numFmtId="0" fontId="67" fillId="0" borderId="0" xfId="272" applyFont="1"/>
    <xf numFmtId="0" fontId="30" fillId="0" borderId="25" xfId="284" applyFont="1" applyBorder="1"/>
    <xf numFmtId="0" fontId="30" fillId="0" borderId="26" xfId="284" applyFont="1" applyBorder="1"/>
    <xf numFmtId="0" fontId="30" fillId="0" borderId="27" xfId="284" applyFont="1" applyBorder="1"/>
    <xf numFmtId="164" fontId="30" fillId="0" borderId="0" xfId="284" applyNumberFormat="1" applyFont="1" applyAlignment="1">
      <alignment horizontal="center" vertical="center"/>
    </xf>
    <xf numFmtId="0" fontId="30" fillId="0" borderId="28" xfId="284" applyFont="1" applyBorder="1"/>
    <xf numFmtId="0" fontId="30" fillId="0" borderId="29" xfId="284" applyFont="1" applyBorder="1"/>
    <xf numFmtId="0" fontId="30" fillId="0" borderId="30" xfId="284" applyFont="1" applyBorder="1"/>
    <xf numFmtId="0" fontId="30" fillId="0" borderId="31" xfId="284" applyFont="1" applyBorder="1"/>
    <xf numFmtId="0" fontId="30" fillId="0" borderId="13" xfId="284" applyFont="1" applyBorder="1"/>
    <xf numFmtId="0" fontId="30" fillId="0" borderId="32" xfId="284" applyFont="1" applyBorder="1"/>
    <xf numFmtId="0" fontId="30" fillId="0" borderId="33" xfId="284" applyFont="1" applyBorder="1"/>
    <xf numFmtId="0" fontId="68" fillId="0" borderId="0" xfId="272" applyFont="1"/>
    <xf numFmtId="0" fontId="31" fillId="0" borderId="0" xfId="284" applyFont="1" applyAlignment="1">
      <alignment vertical="top"/>
    </xf>
    <xf numFmtId="0" fontId="31" fillId="0" borderId="0" xfId="272" applyFont="1"/>
    <xf numFmtId="0" fontId="31" fillId="0" borderId="34" xfId="284" applyFont="1" applyBorder="1" applyAlignment="1">
      <alignment vertical="center" wrapText="1"/>
    </xf>
    <xf numFmtId="0" fontId="30" fillId="0" borderId="32" xfId="284" applyFont="1" applyBorder="1" applyAlignment="1">
      <alignment horizontal="center"/>
    </xf>
    <xf numFmtId="0" fontId="30" fillId="0" borderId="34" xfId="284" applyFont="1" applyBorder="1" applyAlignment="1">
      <alignment horizontal="center"/>
    </xf>
    <xf numFmtId="0" fontId="30" fillId="0" borderId="33" xfId="284" applyFont="1" applyBorder="1" applyAlignment="1">
      <alignment horizontal="center"/>
    </xf>
    <xf numFmtId="0" fontId="31" fillId="0" borderId="20" xfId="284" applyFont="1" applyBorder="1" applyAlignment="1">
      <alignment vertical="center" wrapText="1"/>
    </xf>
    <xf numFmtId="0" fontId="31" fillId="0" borderId="23" xfId="284" applyFont="1" applyBorder="1" applyAlignment="1">
      <alignment vertical="center" wrapText="1"/>
    </xf>
    <xf numFmtId="0" fontId="31" fillId="0" borderId="0" xfId="284" applyFont="1" applyAlignment="1">
      <alignment horizontal="center" vertical="center"/>
    </xf>
    <xf numFmtId="0" fontId="31" fillId="0" borderId="0" xfId="284" applyFont="1" applyAlignment="1">
      <alignment vertical="center" wrapText="1"/>
    </xf>
    <xf numFmtId="0" fontId="31" fillId="0" borderId="24" xfId="284" applyFont="1" applyBorder="1" applyAlignment="1">
      <alignment horizontal="center" vertical="top"/>
    </xf>
    <xf numFmtId="0" fontId="31" fillId="0" borderId="17" xfId="284" applyFont="1" applyBorder="1" applyAlignment="1">
      <alignment vertical="top"/>
    </xf>
    <xf numFmtId="0" fontId="31" fillId="0" borderId="22" xfId="283" applyFont="1" applyBorder="1"/>
    <xf numFmtId="0" fontId="31" fillId="0" borderId="23" xfId="283" applyFont="1" applyBorder="1"/>
    <xf numFmtId="0" fontId="31" fillId="0" borderId="24" xfId="283" applyFont="1" applyBorder="1"/>
    <xf numFmtId="0" fontId="31" fillId="0" borderId="0" xfId="283" applyFont="1"/>
    <xf numFmtId="0" fontId="31" fillId="0" borderId="17" xfId="283" applyFont="1" applyBorder="1"/>
    <xf numFmtId="0" fontId="31" fillId="0" borderId="0" xfId="284" applyFont="1" applyAlignment="1">
      <alignment vertical="top" wrapText="1"/>
    </xf>
    <xf numFmtId="0" fontId="31" fillId="0" borderId="17" xfId="284" applyFont="1" applyBorder="1" applyAlignment="1">
      <alignment vertical="top" wrapText="1"/>
    </xf>
    <xf numFmtId="0" fontId="31" fillId="0" borderId="24" xfId="284" applyFont="1" applyBorder="1" applyAlignment="1">
      <alignment vertical="top" wrapText="1"/>
    </xf>
    <xf numFmtId="166" fontId="68" fillId="0" borderId="0" xfId="272" applyNumberFormat="1" applyFont="1"/>
    <xf numFmtId="0" fontId="30" fillId="0" borderId="0" xfId="284" applyFont="1" applyAlignment="1">
      <alignment horizontal="left" vertical="top"/>
    </xf>
    <xf numFmtId="0" fontId="30" fillId="0" borderId="0" xfId="284" applyFont="1" applyAlignment="1">
      <alignment horizontal="left" vertical="center"/>
    </xf>
    <xf numFmtId="0" fontId="68" fillId="22" borderId="0" xfId="0" applyFont="1" applyFill="1"/>
    <xf numFmtId="0" fontId="68" fillId="22" borderId="15" xfId="0" applyFont="1" applyFill="1" applyBorder="1"/>
    <xf numFmtId="0" fontId="68" fillId="22" borderId="18" xfId="0" applyFont="1" applyFill="1" applyBorder="1"/>
    <xf numFmtId="0" fontId="68" fillId="22" borderId="35" xfId="0" applyFont="1" applyFill="1" applyBorder="1"/>
    <xf numFmtId="0" fontId="68" fillId="22" borderId="36" xfId="0" applyFont="1" applyFill="1" applyBorder="1"/>
    <xf numFmtId="0" fontId="69" fillId="22" borderId="0" xfId="0" applyFont="1" applyFill="1"/>
    <xf numFmtId="0" fontId="68" fillId="22" borderId="37" xfId="0" applyFont="1" applyFill="1" applyBorder="1"/>
    <xf numFmtId="0" fontId="69" fillId="22" borderId="18" xfId="0" applyFont="1" applyFill="1" applyBorder="1"/>
    <xf numFmtId="2" fontId="69" fillId="22" borderId="38" xfId="0" applyNumberFormat="1" applyFont="1" applyFill="1" applyBorder="1"/>
    <xf numFmtId="2" fontId="69" fillId="22" borderId="18" xfId="0" applyNumberFormat="1" applyFont="1" applyFill="1" applyBorder="1"/>
    <xf numFmtId="2" fontId="69" fillId="22" borderId="0" xfId="0" applyNumberFormat="1" applyFont="1" applyFill="1"/>
    <xf numFmtId="0" fontId="70" fillId="22" borderId="0" xfId="0" applyFont="1" applyFill="1"/>
    <xf numFmtId="0" fontId="71" fillId="22" borderId="0" xfId="0" applyFont="1" applyFill="1"/>
    <xf numFmtId="0" fontId="71" fillId="22" borderId="18" xfId="0" applyFont="1" applyFill="1" applyBorder="1"/>
    <xf numFmtId="0" fontId="71" fillId="22" borderId="38" xfId="0" applyFont="1" applyFill="1" applyBorder="1"/>
    <xf numFmtId="0" fontId="72" fillId="22" borderId="0" xfId="0" applyFont="1" applyFill="1" applyAlignment="1">
      <alignment vertical="center"/>
    </xf>
    <xf numFmtId="0" fontId="72" fillId="22" borderId="0" xfId="0" applyFont="1" applyFill="1" applyAlignment="1">
      <alignment horizontal="left" vertical="center"/>
    </xf>
    <xf numFmtId="0" fontId="70" fillId="22" borderId="0" xfId="0" applyFont="1" applyFill="1" applyAlignment="1">
      <alignment horizontal="left"/>
    </xf>
    <xf numFmtId="0" fontId="72" fillId="22" borderId="0" xfId="0" applyFont="1" applyFill="1" applyAlignment="1">
      <alignment horizontal="left" vertical="center" indent="4"/>
    </xf>
    <xf numFmtId="0" fontId="73" fillId="22" borderId="0" xfId="0" applyFont="1" applyFill="1"/>
    <xf numFmtId="164" fontId="37" fillId="0" borderId="0" xfId="284" applyNumberFormat="1" applyFont="1" applyAlignment="1">
      <alignment horizontal="center" vertical="center"/>
    </xf>
    <xf numFmtId="164" fontId="26" fillId="0" borderId="0" xfId="284" applyNumberFormat="1" applyFont="1" applyAlignment="1">
      <alignment horizontal="center" vertical="center"/>
    </xf>
    <xf numFmtId="0" fontId="11" fillId="0" borderId="0" xfId="285" applyAlignment="1">
      <alignment horizontal="center" vertical="center"/>
    </xf>
    <xf numFmtId="0" fontId="26" fillId="0" borderId="0" xfId="284" applyFont="1" applyAlignment="1">
      <alignment horizontal="center" vertical="center" textRotation="90"/>
    </xf>
    <xf numFmtId="0" fontId="21" fillId="0" borderId="0" xfId="284" applyFont="1" applyAlignment="1">
      <alignment horizontal="center" vertical="center"/>
    </xf>
    <xf numFmtId="0" fontId="21" fillId="0" borderId="0" xfId="284" applyFont="1" applyAlignment="1">
      <alignment horizontal="left" vertical="center"/>
    </xf>
    <xf numFmtId="0" fontId="26" fillId="0" borderId="0" xfId="284" applyFont="1" applyAlignment="1">
      <alignment horizontal="left" vertical="center"/>
    </xf>
    <xf numFmtId="0" fontId="32" fillId="0" borderId="0" xfId="284" applyFont="1" applyAlignment="1">
      <alignment horizontal="center" vertical="center"/>
    </xf>
    <xf numFmtId="0" fontId="11" fillId="0" borderId="0" xfId="286"/>
    <xf numFmtId="0" fontId="21" fillId="0" borderId="29" xfId="285" applyFont="1" applyBorder="1" applyAlignment="1">
      <alignment horizontal="center" vertical="center"/>
    </xf>
    <xf numFmtId="0" fontId="21" fillId="0" borderId="30" xfId="285" applyFont="1" applyBorder="1" applyAlignment="1">
      <alignment horizontal="center" vertical="center"/>
    </xf>
    <xf numFmtId="0" fontId="21" fillId="0" borderId="31" xfId="285" applyFont="1" applyBorder="1" applyAlignment="1">
      <alignment horizontal="center" vertical="center"/>
    </xf>
    <xf numFmtId="0" fontId="21" fillId="0" borderId="30" xfId="285" applyFont="1" applyBorder="1" applyAlignment="1">
      <alignment vertical="center"/>
    </xf>
    <xf numFmtId="0" fontId="21" fillId="0" borderId="29" xfId="285" applyFont="1" applyBorder="1" applyAlignment="1">
      <alignment vertical="center"/>
    </xf>
    <xf numFmtId="0" fontId="21" fillId="0" borderId="31" xfId="285" applyFont="1" applyBorder="1" applyAlignment="1">
      <alignment vertical="center"/>
    </xf>
    <xf numFmtId="0" fontId="21" fillId="0" borderId="40" xfId="285" applyFont="1" applyBorder="1" applyAlignment="1">
      <alignment horizontal="center" vertical="center"/>
    </xf>
    <xf numFmtId="0" fontId="21" fillId="0" borderId="41" xfId="285" applyFont="1" applyBorder="1" applyAlignment="1">
      <alignment horizontal="center" vertical="center"/>
    </xf>
    <xf numFmtId="0" fontId="11" fillId="0" borderId="0" xfId="285" applyAlignment="1">
      <alignment vertical="top" wrapText="1"/>
    </xf>
    <xf numFmtId="0" fontId="11" fillId="0" borderId="0" xfId="285" applyAlignment="1">
      <alignment vertical="top"/>
    </xf>
    <xf numFmtId="0" fontId="21" fillId="0" borderId="0" xfId="286" applyFont="1"/>
    <xf numFmtId="0" fontId="26" fillId="0" borderId="0" xfId="285" applyFont="1" applyAlignment="1">
      <alignment horizontal="left" vertical="center"/>
    </xf>
    <xf numFmtId="0" fontId="33" fillId="0" borderId="0" xfId="285" applyFont="1" applyAlignment="1">
      <alignment horizontal="right" vertical="center"/>
    </xf>
    <xf numFmtId="0" fontId="38" fillId="0" borderId="0" xfId="285" applyFont="1" applyAlignment="1">
      <alignment horizontal="left" vertical="center"/>
    </xf>
    <xf numFmtId="0" fontId="19" fillId="0" borderId="0" xfId="282" applyFont="1"/>
    <xf numFmtId="1" fontId="69" fillId="22" borderId="38" xfId="0" applyNumberFormat="1" applyFont="1" applyFill="1" applyBorder="1" applyAlignment="1">
      <alignment horizontal="left"/>
    </xf>
    <xf numFmtId="167" fontId="71" fillId="22" borderId="18" xfId="0" applyNumberFormat="1" applyFont="1" applyFill="1" applyBorder="1" applyAlignment="1">
      <alignment horizontal="left"/>
    </xf>
    <xf numFmtId="0" fontId="71" fillId="22" borderId="0" xfId="0" applyFont="1" applyFill="1" applyAlignment="1">
      <alignment horizontal="left"/>
    </xf>
    <xf numFmtId="0" fontId="71" fillId="22" borderId="38" xfId="0" applyFont="1" applyFill="1" applyBorder="1" applyAlignment="1">
      <alignment horizontal="left"/>
    </xf>
    <xf numFmtId="0" fontId="71" fillId="22" borderId="18" xfId="0" applyFont="1" applyFill="1" applyBorder="1" applyAlignment="1">
      <alignment horizontal="left"/>
    </xf>
    <xf numFmtId="167" fontId="71" fillId="22" borderId="38" xfId="0" applyNumberFormat="1" applyFont="1" applyFill="1" applyBorder="1" applyAlignment="1">
      <alignment horizontal="left"/>
    </xf>
    <xf numFmtId="0" fontId="69" fillId="22" borderId="38" xfId="0" applyFont="1" applyFill="1" applyBorder="1"/>
    <xf numFmtId="0" fontId="68" fillId="22" borderId="31" xfId="0" applyFont="1" applyFill="1" applyBorder="1"/>
    <xf numFmtId="0" fontId="68" fillId="22" borderId="29" xfId="0" applyFont="1" applyFill="1" applyBorder="1"/>
    <xf numFmtId="0" fontId="68" fillId="22" borderId="13" xfId="0" applyFont="1" applyFill="1" applyBorder="1"/>
    <xf numFmtId="1" fontId="21" fillId="0" borderId="18" xfId="272" applyNumberFormat="1" applyFont="1" applyBorder="1"/>
    <xf numFmtId="169" fontId="21" fillId="0" borderId="18" xfId="272" applyNumberFormat="1" applyFont="1" applyBorder="1"/>
    <xf numFmtId="166" fontId="21" fillId="0" borderId="18" xfId="0" applyNumberFormat="1" applyFont="1" applyBorder="1"/>
    <xf numFmtId="166" fontId="21" fillId="0" borderId="17" xfId="272" applyNumberFormat="1" applyFont="1" applyBorder="1" applyAlignment="1">
      <alignment horizontal="center"/>
    </xf>
    <xf numFmtId="0" fontId="21" fillId="0" borderId="18" xfId="272" applyFont="1" applyBorder="1"/>
    <xf numFmtId="166" fontId="21" fillId="0" borderId="13" xfId="272" applyNumberFormat="1" applyFont="1" applyBorder="1" applyAlignment="1">
      <alignment horizontal="center"/>
    </xf>
    <xf numFmtId="166" fontId="21" fillId="0" borderId="0" xfId="272" applyNumberFormat="1" applyFont="1"/>
    <xf numFmtId="0" fontId="74" fillId="22" borderId="0" xfId="0" applyFont="1" applyFill="1"/>
    <xf numFmtId="0" fontId="67" fillId="22" borderId="0" xfId="0" applyFont="1" applyFill="1"/>
    <xf numFmtId="0" fontId="67" fillId="0" borderId="0" xfId="0" applyFont="1"/>
    <xf numFmtId="166" fontId="69" fillId="22" borderId="38" xfId="0" applyNumberFormat="1" applyFont="1" applyFill="1" applyBorder="1"/>
    <xf numFmtId="166" fontId="69" fillId="22" borderId="0" xfId="0" applyNumberFormat="1" applyFont="1" applyFill="1"/>
    <xf numFmtId="0" fontId="21" fillId="0" borderId="42" xfId="285" applyFont="1" applyBorder="1" applyAlignment="1">
      <alignment horizontal="center" vertical="center"/>
    </xf>
    <xf numFmtId="164" fontId="30" fillId="0" borderId="38" xfId="284" applyNumberFormat="1" applyFont="1" applyBorder="1" applyAlignment="1">
      <alignment vertical="center"/>
    </xf>
    <xf numFmtId="164" fontId="30" fillId="0" borderId="36" xfId="284" applyNumberFormat="1" applyFont="1" applyBorder="1" applyAlignment="1">
      <alignment horizontal="center" vertical="center"/>
    </xf>
    <xf numFmtId="164" fontId="30" fillId="0" borderId="18" xfId="284" applyNumberFormat="1" applyFont="1" applyBorder="1" applyAlignment="1">
      <alignment vertical="center"/>
    </xf>
    <xf numFmtId="164" fontId="30" fillId="0" borderId="44" xfId="284" applyNumberFormat="1" applyFont="1" applyBorder="1" applyAlignment="1">
      <alignment vertical="center"/>
    </xf>
    <xf numFmtId="164" fontId="30" fillId="0" borderId="45" xfId="284" applyNumberFormat="1" applyFont="1" applyBorder="1" applyAlignment="1">
      <alignment vertical="center"/>
    </xf>
    <xf numFmtId="0" fontId="31" fillId="0" borderId="45" xfId="272" applyFont="1" applyBorder="1"/>
    <xf numFmtId="164" fontId="30" fillId="0" borderId="46" xfId="284" applyNumberFormat="1" applyFont="1" applyBorder="1" applyAlignment="1">
      <alignment vertical="center"/>
    </xf>
    <xf numFmtId="164" fontId="30" fillId="0" borderId="47" xfId="284" applyNumberFormat="1" applyFont="1" applyBorder="1" applyAlignment="1">
      <alignment vertical="center"/>
    </xf>
    <xf numFmtId="164" fontId="30" fillId="0" borderId="30" xfId="284" applyNumberFormat="1" applyFont="1" applyBorder="1" applyAlignment="1">
      <alignment horizontal="center" vertical="center"/>
    </xf>
    <xf numFmtId="164" fontId="30" fillId="0" borderId="45" xfId="284" applyNumberFormat="1" applyFont="1" applyBorder="1" applyAlignment="1">
      <alignment horizontal="center" vertical="center"/>
    </xf>
    <xf numFmtId="0" fontId="39" fillId="22" borderId="0" xfId="0" applyFont="1" applyFill="1" applyAlignment="1">
      <alignment vertical="center"/>
    </xf>
    <xf numFmtId="0" fontId="75" fillId="0" borderId="0" xfId="0" applyFont="1"/>
    <xf numFmtId="0" fontId="39" fillId="22" borderId="24" xfId="0" applyFont="1" applyFill="1" applyBorder="1" applyAlignment="1">
      <alignment vertical="center"/>
    </xf>
    <xf numFmtId="164" fontId="76" fillId="0" borderId="13" xfId="284" applyNumberFormat="1" applyFont="1" applyBorder="1" applyAlignment="1">
      <alignment horizontal="center" vertical="center"/>
    </xf>
    <xf numFmtId="0" fontId="75" fillId="22" borderId="0" xfId="0" applyFont="1" applyFill="1"/>
    <xf numFmtId="0" fontId="67" fillId="22" borderId="0" xfId="0" applyFont="1" applyFill="1" applyAlignment="1">
      <alignment wrapText="1"/>
    </xf>
    <xf numFmtId="0" fontId="30" fillId="0" borderId="23" xfId="284" applyFont="1" applyBorder="1" applyAlignment="1">
      <alignment vertical="center" textRotation="90"/>
    </xf>
    <xf numFmtId="0" fontId="77" fillId="0" borderId="0" xfId="0" applyFont="1"/>
    <xf numFmtId="0" fontId="78" fillId="0" borderId="0" xfId="285" applyFont="1" applyAlignment="1">
      <alignment horizontal="left" vertical="top" wrapText="1"/>
    </xf>
    <xf numFmtId="0" fontId="11" fillId="0" borderId="41" xfId="285" applyBorder="1" applyAlignment="1">
      <alignment horizontal="left" vertical="top" wrapText="1"/>
    </xf>
    <xf numFmtId="0" fontId="39" fillId="22" borderId="17" xfId="0" applyFont="1" applyFill="1" applyBorder="1" applyAlignment="1">
      <alignment vertical="center"/>
    </xf>
    <xf numFmtId="0" fontId="75" fillId="0" borderId="0" xfId="0" applyFont="1" applyAlignment="1">
      <alignment horizontal="left"/>
    </xf>
    <xf numFmtId="0" fontId="23" fillId="0" borderId="0" xfId="284" applyFont="1" applyAlignment="1">
      <alignment vertical="center"/>
    </xf>
    <xf numFmtId="167" fontId="23" fillId="0" borderId="0" xfId="284" applyNumberFormat="1" applyFont="1" applyAlignment="1">
      <alignment horizontal="center" vertical="center"/>
    </xf>
    <xf numFmtId="0" fontId="23" fillId="0" borderId="0" xfId="284" applyFont="1" applyAlignment="1">
      <alignment horizontal="left" vertical="center"/>
    </xf>
    <xf numFmtId="0" fontId="23" fillId="0" borderId="0" xfId="284" applyFont="1" applyAlignment="1">
      <alignment horizontal="center" vertical="center"/>
    </xf>
    <xf numFmtId="0" fontId="11" fillId="0" borderId="0" xfId="285" applyAlignment="1">
      <alignment horizontal="center" vertical="top"/>
    </xf>
    <xf numFmtId="0" fontId="11" fillId="0" borderId="0" xfId="285" applyAlignment="1">
      <alignment vertical="center"/>
    </xf>
    <xf numFmtId="0" fontId="11" fillId="0" borderId="0" xfId="285"/>
    <xf numFmtId="0" fontId="26" fillId="0" borderId="17" xfId="284" applyFont="1" applyBorder="1" applyAlignment="1">
      <alignment vertical="center" textRotation="90"/>
    </xf>
    <xf numFmtId="0" fontId="21" fillId="0" borderId="42" xfId="285" applyFont="1" applyBorder="1" applyAlignment="1">
      <alignment vertical="center"/>
    </xf>
    <xf numFmtId="0" fontId="21" fillId="0" borderId="41" xfId="285" applyFont="1" applyBorder="1" applyAlignment="1">
      <alignment vertical="center"/>
    </xf>
    <xf numFmtId="0" fontId="21" fillId="0" borderId="40" xfId="285" applyFont="1" applyBorder="1" applyAlignment="1">
      <alignment vertical="center"/>
    </xf>
    <xf numFmtId="164" fontId="21" fillId="0" borderId="0" xfId="284" applyNumberFormat="1" applyFont="1" applyAlignment="1">
      <alignment horizontal="center" vertical="center"/>
    </xf>
    <xf numFmtId="0" fontId="21" fillId="0" borderId="0" xfId="285" applyFont="1" applyAlignment="1">
      <alignment vertical="center"/>
    </xf>
    <xf numFmtId="0" fontId="21" fillId="0" borderId="0" xfId="285" applyFont="1" applyAlignment="1">
      <alignment horizontal="center" vertical="center"/>
    </xf>
    <xf numFmtId="164" fontId="31" fillId="0" borderId="0" xfId="284" applyNumberFormat="1" applyFont="1" applyAlignment="1">
      <alignment horizontal="right" vertical="top"/>
    </xf>
    <xf numFmtId="169" fontId="30" fillId="0" borderId="41" xfId="284" applyNumberFormat="1" applyFont="1" applyBorder="1" applyAlignment="1">
      <alignment vertical="top"/>
    </xf>
    <xf numFmtId="0" fontId="31" fillId="0" borderId="0" xfId="284" applyFont="1" applyAlignment="1">
      <alignment horizontal="center" vertical="top"/>
    </xf>
    <xf numFmtId="164" fontId="31" fillId="0" borderId="0" xfId="284" applyNumberFormat="1" applyFont="1" applyAlignment="1">
      <alignment vertical="top"/>
    </xf>
    <xf numFmtId="0" fontId="30" fillId="0" borderId="0" xfId="284" applyFont="1" applyAlignment="1">
      <alignment horizontal="center" vertical="top"/>
    </xf>
    <xf numFmtId="164" fontId="30" fillId="0" borderId="0" xfId="284" applyNumberFormat="1" applyFont="1" applyAlignment="1">
      <alignment horizontal="center" vertical="top"/>
    </xf>
    <xf numFmtId="166" fontId="31" fillId="0" borderId="0" xfId="284" applyNumberFormat="1" applyFont="1" applyAlignment="1">
      <alignment horizontal="left" vertical="top"/>
    </xf>
    <xf numFmtId="164" fontId="31" fillId="0" borderId="0" xfId="284" applyNumberFormat="1" applyFont="1" applyAlignment="1">
      <alignment horizontal="left" vertical="top"/>
    </xf>
    <xf numFmtId="164" fontId="31" fillId="0" borderId="0" xfId="284" applyNumberFormat="1" applyFont="1" applyAlignment="1">
      <alignment vertical="top" wrapText="1"/>
    </xf>
    <xf numFmtId="0" fontId="31" fillId="0" borderId="0" xfId="284" applyFont="1" applyAlignment="1">
      <alignment horizontal="center" vertical="top" wrapText="1"/>
    </xf>
    <xf numFmtId="0" fontId="74" fillId="22" borderId="0" xfId="284" applyFont="1" applyFill="1" applyAlignment="1">
      <alignment horizontal="left" vertical="top"/>
    </xf>
    <xf numFmtId="0" fontId="74" fillId="22" borderId="0" xfId="284" applyFont="1" applyFill="1" applyAlignment="1">
      <alignment horizontal="left" vertical="center"/>
    </xf>
    <xf numFmtId="0" fontId="79" fillId="22" borderId="0" xfId="272" applyFont="1" applyFill="1"/>
    <xf numFmtId="0" fontId="30" fillId="22" borderId="0" xfId="284" applyFont="1" applyFill="1" applyAlignment="1">
      <alignment horizontal="left" vertical="top"/>
    </xf>
    <xf numFmtId="0" fontId="30" fillId="22" borderId="0" xfId="284" applyFont="1" applyFill="1" applyAlignment="1">
      <alignment horizontal="left" vertical="center"/>
    </xf>
    <xf numFmtId="0" fontId="31" fillId="22" borderId="0" xfId="272" applyFont="1" applyFill="1"/>
    <xf numFmtId="164" fontId="30" fillId="0" borderId="28" xfId="284" applyNumberFormat="1" applyFont="1" applyBorder="1" applyAlignment="1">
      <alignment horizontal="center" vertical="center"/>
    </xf>
    <xf numFmtId="169" fontId="30" fillId="0" borderId="42" xfId="284" applyNumberFormat="1" applyFont="1" applyBorder="1" applyAlignment="1">
      <alignment horizontal="left" vertical="top"/>
    </xf>
    <xf numFmtId="0" fontId="30" fillId="0" borderId="41" xfId="0" applyFont="1" applyBorder="1" applyAlignment="1">
      <alignment horizontal="left" vertical="top"/>
    </xf>
    <xf numFmtId="166" fontId="31" fillId="0" borderId="29" xfId="285" applyNumberFormat="1" applyFont="1" applyBorder="1" applyAlignment="1">
      <alignment horizontal="left" vertical="top"/>
    </xf>
    <xf numFmtId="166" fontId="31" fillId="0" borderId="30" xfId="285" applyNumberFormat="1" applyFont="1" applyBorder="1" applyAlignment="1">
      <alignment horizontal="left" vertical="top"/>
    </xf>
    <xf numFmtId="166" fontId="30" fillId="0" borderId="30" xfId="285" applyNumberFormat="1" applyFont="1" applyBorder="1" applyAlignment="1">
      <alignment horizontal="left" vertical="top"/>
    </xf>
    <xf numFmtId="0" fontId="31" fillId="0" borderId="41" xfId="285" applyFont="1" applyBorder="1" applyAlignment="1">
      <alignment vertical="top"/>
    </xf>
    <xf numFmtId="0" fontId="31" fillId="0" borderId="0" xfId="285" applyFont="1" applyAlignment="1">
      <alignment vertical="top"/>
    </xf>
    <xf numFmtId="164" fontId="31" fillId="0" borderId="0" xfId="285" applyNumberFormat="1" applyFont="1" applyAlignment="1">
      <alignment vertical="top"/>
    </xf>
    <xf numFmtId="164" fontId="31" fillId="0" borderId="0" xfId="285" applyNumberFormat="1" applyFont="1" applyAlignment="1">
      <alignment vertical="center" wrapText="1"/>
    </xf>
    <xf numFmtId="0" fontId="31" fillId="0" borderId="0" xfId="285" applyFont="1" applyAlignment="1">
      <alignment horizontal="left" vertical="center"/>
    </xf>
    <xf numFmtId="0" fontId="31" fillId="0" borderId="17" xfId="285" applyFont="1" applyBorder="1" applyAlignment="1">
      <alignment vertical="top" wrapText="1"/>
    </xf>
    <xf numFmtId="0" fontId="31" fillId="0" borderId="24" xfId="285" applyFont="1" applyBorder="1" applyAlignment="1">
      <alignment vertical="top" wrapText="1"/>
    </xf>
    <xf numFmtId="0" fontId="31" fillId="0" borderId="0" xfId="285" applyFont="1" applyAlignment="1">
      <alignment vertical="top" wrapText="1"/>
    </xf>
    <xf numFmtId="0" fontId="31" fillId="0" borderId="17" xfId="258" applyFont="1" applyBorder="1" applyAlignment="1">
      <alignment horizontal="left" vertical="center"/>
    </xf>
    <xf numFmtId="0" fontId="31" fillId="0" borderId="24" xfId="258" applyFont="1" applyBorder="1" applyAlignment="1">
      <alignment horizontal="center"/>
    </xf>
    <xf numFmtId="0" fontId="31" fillId="0" borderId="24" xfId="285" applyFont="1" applyBorder="1"/>
    <xf numFmtId="0" fontId="31" fillId="0" borderId="17" xfId="258" applyFont="1" applyBorder="1" applyAlignment="1">
      <alignment horizontal="left" vertical="top"/>
    </xf>
    <xf numFmtId="0" fontId="31" fillId="0" borderId="0" xfId="285" applyFont="1" applyAlignment="1">
      <alignment vertical="center"/>
    </xf>
    <xf numFmtId="0" fontId="31" fillId="0" borderId="0" xfId="258" applyFont="1" applyAlignment="1">
      <alignment horizontal="center"/>
    </xf>
    <xf numFmtId="164" fontId="31" fillId="0" borderId="13" xfId="285" applyNumberFormat="1" applyFont="1" applyBorder="1" applyAlignment="1">
      <alignment horizontal="center" vertical="center"/>
    </xf>
    <xf numFmtId="0" fontId="21" fillId="0" borderId="13" xfId="285" applyFont="1" applyBorder="1" applyAlignment="1">
      <alignment horizontal="center" vertical="center"/>
    </xf>
    <xf numFmtId="0" fontId="21" fillId="0" borderId="13" xfId="285" applyFont="1" applyBorder="1" applyAlignment="1">
      <alignment vertical="center"/>
    </xf>
    <xf numFmtId="0" fontId="21" fillId="0" borderId="39" xfId="285" applyFont="1" applyBorder="1" applyAlignment="1">
      <alignment horizontal="center" vertical="center"/>
    </xf>
    <xf numFmtId="0" fontId="21" fillId="0" borderId="39" xfId="285" applyFont="1" applyBorder="1" applyAlignment="1">
      <alignment vertical="center"/>
    </xf>
    <xf numFmtId="0" fontId="31" fillId="0" borderId="43" xfId="285" applyFont="1" applyBorder="1" applyAlignment="1">
      <alignment horizontal="center" vertical="top"/>
    </xf>
    <xf numFmtId="0" fontId="31" fillId="0" borderId="48" xfId="285" applyFont="1" applyBorder="1" applyAlignment="1">
      <alignment horizontal="center" vertical="top"/>
    </xf>
    <xf numFmtId="164" fontId="31" fillId="0" borderId="30" xfId="285" applyNumberFormat="1" applyFont="1" applyBorder="1" applyAlignment="1">
      <alignment horizontal="center" vertical="center"/>
    </xf>
    <xf numFmtId="0" fontId="31" fillId="0" borderId="24" xfId="285" applyFont="1" applyBorder="1" applyAlignment="1">
      <alignment horizontal="center" vertical="top"/>
    </xf>
    <xf numFmtId="164" fontId="31" fillId="0" borderId="29" xfId="285" applyNumberFormat="1" applyFont="1" applyBorder="1" applyAlignment="1">
      <alignment horizontal="center" vertical="center"/>
    </xf>
    <xf numFmtId="0" fontId="11" fillId="0" borderId="41" xfId="286" applyBorder="1"/>
    <xf numFmtId="0" fontId="11" fillId="0" borderId="41" xfId="285" applyBorder="1" applyAlignment="1">
      <alignment horizontal="center" vertical="top"/>
    </xf>
    <xf numFmtId="0" fontId="78" fillId="0" borderId="41" xfId="286" applyFont="1" applyBorder="1" applyAlignment="1">
      <alignment horizontal="center"/>
    </xf>
    <xf numFmtId="0" fontId="78" fillId="0" borderId="0" xfId="286" applyFont="1" applyAlignment="1">
      <alignment horizontal="center"/>
    </xf>
    <xf numFmtId="0" fontId="21" fillId="0" borderId="17" xfId="285" applyFont="1" applyBorder="1" applyAlignment="1">
      <alignment horizontal="center" vertical="center"/>
    </xf>
    <xf numFmtId="0" fontId="21" fillId="0" borderId="24" xfId="285" applyFont="1" applyBorder="1" applyAlignment="1">
      <alignment horizontal="center" vertical="center"/>
    </xf>
    <xf numFmtId="0" fontId="21" fillId="0" borderId="58" xfId="285" applyFont="1" applyBorder="1" applyAlignment="1">
      <alignment horizontal="center" vertical="center"/>
    </xf>
    <xf numFmtId="0" fontId="21" fillId="0" borderId="59" xfId="285" applyFont="1" applyBorder="1" applyAlignment="1">
      <alignment horizontal="center" vertical="center"/>
    </xf>
    <xf numFmtId="0" fontId="21" fillId="0" borderId="56" xfId="285" applyFont="1" applyBorder="1" applyAlignment="1">
      <alignment vertical="center"/>
    </xf>
    <xf numFmtId="0" fontId="21" fillId="0" borderId="34" xfId="285" applyFont="1" applyBorder="1" applyAlignment="1">
      <alignment vertical="center"/>
    </xf>
    <xf numFmtId="0" fontId="21" fillId="0" borderId="33" xfId="285" applyFont="1" applyBorder="1" applyAlignment="1">
      <alignment horizontal="center" vertical="center"/>
    </xf>
    <xf numFmtId="0" fontId="21" fillId="0" borderId="54" xfId="285" applyFont="1" applyBorder="1" applyAlignment="1">
      <alignment horizontal="center" vertical="center"/>
    </xf>
    <xf numFmtId="0" fontId="21" fillId="0" borderId="34" xfId="285" applyFont="1" applyBorder="1" applyAlignment="1">
      <alignment horizontal="center" vertical="center"/>
    </xf>
    <xf numFmtId="0" fontId="21" fillId="0" borderId="54" xfId="285" applyFont="1" applyBorder="1" applyAlignment="1">
      <alignment vertical="center"/>
    </xf>
    <xf numFmtId="0" fontId="21" fillId="0" borderId="32" xfId="285" applyFont="1" applyBorder="1" applyAlignment="1">
      <alignment vertical="center"/>
    </xf>
    <xf numFmtId="0" fontId="21" fillId="0" borderId="33" xfId="285" applyFont="1" applyBorder="1" applyAlignment="1">
      <alignment vertical="center"/>
    </xf>
    <xf numFmtId="0" fontId="21" fillId="0" borderId="51" xfId="285" applyFont="1" applyBorder="1" applyAlignment="1">
      <alignment horizontal="center" vertical="center"/>
    </xf>
    <xf numFmtId="0" fontId="21" fillId="0" borderId="36" xfId="285" applyFont="1" applyBorder="1" applyAlignment="1">
      <alignment horizontal="center" vertical="center"/>
    </xf>
    <xf numFmtId="0" fontId="21" fillId="0" borderId="60" xfId="285" applyFont="1" applyBorder="1" applyAlignment="1">
      <alignment horizontal="center" vertical="center"/>
    </xf>
    <xf numFmtId="0" fontId="21" fillId="0" borderId="35" xfId="285" applyFont="1" applyBorder="1" applyAlignment="1">
      <alignment horizontal="center" vertical="center"/>
    </xf>
    <xf numFmtId="0" fontId="21" fillId="0" borderId="47" xfId="285" applyFont="1" applyBorder="1" applyAlignment="1">
      <alignment vertical="center"/>
    </xf>
    <xf numFmtId="0" fontId="21" fillId="0" borderId="61" xfId="285" applyFont="1" applyBorder="1" applyAlignment="1">
      <alignment horizontal="center" vertical="center"/>
    </xf>
    <xf numFmtId="0" fontId="21" fillId="0" borderId="57" xfId="285" applyFont="1" applyBorder="1" applyAlignment="1">
      <alignment vertical="center"/>
    </xf>
    <xf numFmtId="0" fontId="21" fillId="0" borderId="26" xfId="285" applyFont="1" applyBorder="1" applyAlignment="1">
      <alignment vertical="center"/>
    </xf>
    <xf numFmtId="0" fontId="21" fillId="0" borderId="27" xfId="285" applyFont="1" applyBorder="1" applyAlignment="1">
      <alignment horizontal="center" vertical="center"/>
    </xf>
    <xf numFmtId="0" fontId="21" fillId="0" borderId="28" xfId="285" applyFont="1" applyBorder="1" applyAlignment="1">
      <alignment horizontal="center" vertical="center"/>
    </xf>
    <xf numFmtId="0" fontId="21" fillId="0" borderId="26" xfId="285" applyFont="1" applyBorder="1" applyAlignment="1">
      <alignment horizontal="center" vertical="center"/>
    </xf>
    <xf numFmtId="0" fontId="21" fillId="0" borderId="28" xfId="285" applyFont="1" applyBorder="1" applyAlignment="1">
      <alignment vertical="center"/>
    </xf>
    <xf numFmtId="0" fontId="21" fillId="0" borderId="25" xfId="285" applyFont="1" applyBorder="1" applyAlignment="1">
      <alignment vertical="center"/>
    </xf>
    <xf numFmtId="0" fontId="21" fillId="0" borderId="27" xfId="285" applyFont="1" applyBorder="1" applyAlignment="1">
      <alignment vertical="center"/>
    </xf>
    <xf numFmtId="0" fontId="21" fillId="0" borderId="25" xfId="285" applyFont="1" applyBorder="1" applyAlignment="1">
      <alignment horizontal="center" vertical="center"/>
    </xf>
    <xf numFmtId="0" fontId="21" fillId="0" borderId="62" xfId="285" applyFont="1" applyBorder="1" applyAlignment="1">
      <alignment horizontal="center" vertical="center"/>
    </xf>
    <xf numFmtId="0" fontId="21" fillId="0" borderId="24" xfId="285" applyFont="1" applyBorder="1" applyAlignment="1">
      <alignment vertical="center"/>
    </xf>
    <xf numFmtId="0" fontId="21" fillId="0" borderId="32" xfId="285" applyFont="1" applyBorder="1" applyAlignment="1">
      <alignment horizontal="center" vertical="center"/>
    </xf>
    <xf numFmtId="0" fontId="21" fillId="0" borderId="55" xfId="285" applyFont="1" applyBorder="1" applyAlignment="1">
      <alignment vertical="center"/>
    </xf>
    <xf numFmtId="0" fontId="29" fillId="0" borderId="0" xfId="284" applyFont="1" applyAlignment="1">
      <alignment horizontal="left" vertical="top"/>
    </xf>
    <xf numFmtId="0" fontId="79" fillId="0" borderId="24" xfId="285" applyFont="1" applyBorder="1" applyAlignment="1">
      <alignment horizontal="left" vertical="top" wrapText="1"/>
    </xf>
    <xf numFmtId="0" fontId="79" fillId="0" borderId="43" xfId="285" applyFont="1" applyBorder="1" applyAlignment="1">
      <alignment horizontal="left" vertical="top" wrapText="1"/>
    </xf>
    <xf numFmtId="0" fontId="31" fillId="0" borderId="0" xfId="285" applyFont="1" applyAlignment="1">
      <alignment horizontal="left" vertical="top" wrapText="1"/>
    </xf>
    <xf numFmtId="164" fontId="31" fillId="0" borderId="24" xfId="285" applyNumberFormat="1" applyFont="1" applyBorder="1" applyAlignment="1">
      <alignment horizontal="center" vertical="top"/>
    </xf>
    <xf numFmtId="0" fontId="31" fillId="0" borderId="43" xfId="285" applyFont="1" applyBorder="1" applyAlignment="1">
      <alignment horizontal="left" vertical="top" wrapText="1"/>
    </xf>
    <xf numFmtId="0" fontId="31" fillId="0" borderId="48" xfId="285" applyFont="1" applyBorder="1" applyAlignment="1">
      <alignment horizontal="left" vertical="top" wrapText="1"/>
    </xf>
    <xf numFmtId="0" fontId="21" fillId="0" borderId="49" xfId="285" applyFont="1" applyBorder="1" applyAlignment="1">
      <alignment horizontal="center" vertical="center"/>
    </xf>
    <xf numFmtId="164" fontId="31" fillId="0" borderId="17" xfId="284" applyNumberFormat="1" applyFont="1" applyBorder="1" applyAlignment="1">
      <alignment horizontal="left" vertical="top"/>
    </xf>
    <xf numFmtId="165" fontId="31" fillId="0" borderId="24" xfId="284" applyNumberFormat="1" applyFont="1" applyBorder="1" applyAlignment="1">
      <alignment vertical="top"/>
    </xf>
    <xf numFmtId="0" fontId="31" fillId="0" borderId="43" xfId="284" applyFont="1" applyBorder="1" applyAlignment="1">
      <alignment vertical="center" wrapText="1"/>
    </xf>
    <xf numFmtId="169" fontId="30" fillId="0" borderId="39" xfId="284" applyNumberFormat="1" applyFont="1" applyBorder="1" applyAlignment="1">
      <alignment horizontal="left" vertical="top"/>
    </xf>
    <xf numFmtId="0" fontId="30" fillId="0" borderId="63" xfId="284" applyFont="1" applyBorder="1"/>
    <xf numFmtId="0" fontId="30" fillId="0" borderId="64" xfId="284" applyFont="1" applyBorder="1"/>
    <xf numFmtId="0" fontId="30" fillId="0" borderId="65" xfId="284" applyFont="1" applyBorder="1"/>
    <xf numFmtId="0" fontId="31" fillId="22" borderId="0" xfId="284" applyFont="1" applyFill="1" applyAlignment="1">
      <alignment vertical="top" wrapText="1"/>
    </xf>
    <xf numFmtId="0" fontId="31" fillId="0" borderId="43" xfId="284" applyFont="1" applyBorder="1" applyAlignment="1">
      <alignment vertical="top" wrapText="1"/>
    </xf>
    <xf numFmtId="0" fontId="31" fillId="0" borderId="66" xfId="284" applyFont="1" applyBorder="1" applyAlignment="1">
      <alignment vertical="center" wrapText="1"/>
    </xf>
    <xf numFmtId="0" fontId="39" fillId="22" borderId="0" xfId="0" applyFont="1" applyFill="1" applyAlignment="1">
      <alignment horizontal="right" vertical="center"/>
    </xf>
    <xf numFmtId="0" fontId="31" fillId="0" borderId="0" xfId="258" applyFont="1" applyAlignment="1">
      <alignment horizontal="left" vertical="center"/>
    </xf>
    <xf numFmtId="0" fontId="31" fillId="0" borderId="0" xfId="258" applyFont="1" applyAlignment="1">
      <alignment vertical="center" wrapText="1"/>
    </xf>
    <xf numFmtId="0" fontId="31" fillId="0" borderId="0" xfId="258" applyFont="1" applyAlignment="1">
      <alignment horizontal="right" vertical="center"/>
    </xf>
    <xf numFmtId="164" fontId="31" fillId="0" borderId="17" xfId="285" applyNumberFormat="1" applyFont="1" applyBorder="1" applyAlignment="1">
      <alignment vertical="top" wrapText="1"/>
    </xf>
    <xf numFmtId="0" fontId="31" fillId="0" borderId="0" xfId="285" applyFont="1"/>
    <xf numFmtId="164" fontId="31" fillId="0" borderId="0" xfId="285" applyNumberFormat="1" applyFont="1" applyAlignment="1">
      <alignment vertical="top" wrapText="1"/>
    </xf>
    <xf numFmtId="0" fontId="31" fillId="0" borderId="0" xfId="286" applyFont="1" applyAlignment="1">
      <alignment horizontal="left" vertical="top"/>
    </xf>
    <xf numFmtId="0" fontId="31" fillId="0" borderId="0" xfId="285" applyFont="1" applyAlignment="1">
      <alignment horizontal="left" vertical="top"/>
    </xf>
    <xf numFmtId="166" fontId="30" fillId="0" borderId="24" xfId="286" applyNumberFormat="1" applyFont="1" applyBorder="1" applyAlignment="1">
      <alignment vertical="top"/>
    </xf>
    <xf numFmtId="164" fontId="31" fillId="0" borderId="24" xfId="285" applyNumberFormat="1" applyFont="1" applyBorder="1" applyAlignment="1">
      <alignment vertical="top"/>
    </xf>
    <xf numFmtId="164" fontId="31" fillId="0" borderId="24" xfId="285" applyNumberFormat="1" applyFont="1" applyBorder="1" applyAlignment="1">
      <alignment vertical="center" wrapText="1"/>
    </xf>
    <xf numFmtId="0" fontId="31" fillId="0" borderId="0" xfId="286" applyFont="1"/>
    <xf numFmtId="0" fontId="11" fillId="0" borderId="17" xfId="286" applyBorder="1"/>
    <xf numFmtId="0" fontId="31" fillId="0" borderId="24" xfId="285" applyFont="1" applyBorder="1" applyAlignment="1">
      <alignment horizontal="left" vertical="top"/>
    </xf>
    <xf numFmtId="0" fontId="31" fillId="0" borderId="24" xfId="286" applyFont="1" applyBorder="1"/>
    <xf numFmtId="0" fontId="21" fillId="0" borderId="45" xfId="285" applyFont="1" applyBorder="1" applyAlignment="1">
      <alignment horizontal="center" vertical="center"/>
    </xf>
    <xf numFmtId="0" fontId="31" fillId="0" borderId="23" xfId="285" applyFont="1" applyBorder="1" applyAlignment="1">
      <alignment vertical="top" wrapText="1"/>
    </xf>
    <xf numFmtId="0" fontId="31" fillId="0" borderId="20" xfId="285" applyFont="1" applyBorder="1" applyAlignment="1">
      <alignment vertical="top" wrapText="1"/>
    </xf>
    <xf numFmtId="167" fontId="29" fillId="0" borderId="0" xfId="284" applyNumberFormat="1" applyFont="1" applyAlignment="1">
      <alignment vertical="center"/>
    </xf>
    <xf numFmtId="0" fontId="80" fillId="0" borderId="0" xfId="0" applyFont="1"/>
    <xf numFmtId="0" fontId="45" fillId="0" borderId="0" xfId="284" applyFont="1" applyAlignment="1">
      <alignment horizontal="left" vertical="center"/>
    </xf>
    <xf numFmtId="0" fontId="30" fillId="0" borderId="54" xfId="284" applyFont="1" applyBorder="1" applyAlignment="1">
      <alignment horizontal="center"/>
    </xf>
    <xf numFmtId="0" fontId="26" fillId="0" borderId="0" xfId="272" applyFont="1" applyAlignment="1">
      <alignment vertical="center"/>
    </xf>
    <xf numFmtId="169" fontId="30" fillId="22" borderId="18" xfId="284" applyNumberFormat="1" applyFont="1" applyFill="1" applyBorder="1" applyAlignment="1">
      <alignment horizontal="left" vertical="top"/>
    </xf>
    <xf numFmtId="0" fontId="31" fillId="0" borderId="0" xfId="0" applyFont="1" applyAlignment="1">
      <alignment vertical="center"/>
    </xf>
    <xf numFmtId="164" fontId="30" fillId="0" borderId="33" xfId="284" applyNumberFormat="1" applyFont="1" applyBorder="1" applyAlignment="1">
      <alignment horizontal="center" vertical="center"/>
    </xf>
    <xf numFmtId="164" fontId="30" fillId="0" borderId="34" xfId="284" applyNumberFormat="1" applyFont="1" applyBorder="1" applyAlignment="1">
      <alignment horizontal="center" vertical="center"/>
    </xf>
    <xf numFmtId="164" fontId="30" fillId="0" borderId="32" xfId="284" applyNumberFormat="1" applyFont="1" applyBorder="1" applyAlignment="1">
      <alignment horizontal="center" vertical="center"/>
    </xf>
    <xf numFmtId="164" fontId="30" fillId="0" borderId="27" xfId="284" applyNumberFormat="1" applyFont="1" applyBorder="1" applyAlignment="1">
      <alignment horizontal="center" vertical="center"/>
    </xf>
    <xf numFmtId="164" fontId="30" fillId="0" borderId="25" xfId="284" applyNumberFormat="1" applyFont="1" applyBorder="1" applyAlignment="1">
      <alignment horizontal="center" vertical="center"/>
    </xf>
    <xf numFmtId="164" fontId="30" fillId="0" borderId="26" xfId="284" applyNumberFormat="1" applyFont="1" applyBorder="1" applyAlignment="1">
      <alignment horizontal="center" vertical="center"/>
    </xf>
    <xf numFmtId="164" fontId="76" fillId="0" borderId="30" xfId="284" applyNumberFormat="1" applyFont="1" applyBorder="1" applyAlignment="1">
      <alignment horizontal="center" vertical="center"/>
    </xf>
    <xf numFmtId="166" fontId="30" fillId="0" borderId="0" xfId="284" applyNumberFormat="1" applyFont="1" applyAlignment="1">
      <alignment vertical="top" wrapText="1"/>
    </xf>
    <xf numFmtId="0" fontId="31" fillId="0" borderId="0" xfId="284" applyFont="1" applyAlignment="1">
      <alignment horizontal="left" vertical="top"/>
    </xf>
    <xf numFmtId="0" fontId="31" fillId="0" borderId="41" xfId="284" applyFont="1" applyBorder="1" applyAlignment="1">
      <alignment vertical="top" wrapText="1"/>
    </xf>
    <xf numFmtId="0" fontId="31" fillId="0" borderId="40" xfId="284" applyFont="1" applyBorder="1" applyAlignment="1">
      <alignment vertical="top" wrapText="1"/>
    </xf>
    <xf numFmtId="0" fontId="31" fillId="0" borderId="42" xfId="284" applyFont="1" applyBorder="1" applyAlignment="1">
      <alignment vertical="top"/>
    </xf>
    <xf numFmtId="0" fontId="31" fillId="0" borderId="41" xfId="284" applyFont="1" applyBorder="1" applyAlignment="1">
      <alignment vertical="top"/>
    </xf>
    <xf numFmtId="0" fontId="31" fillId="0" borderId="20" xfId="284" applyFont="1" applyBorder="1" applyAlignment="1">
      <alignment vertical="top"/>
    </xf>
    <xf numFmtId="0" fontId="61" fillId="0" borderId="0" xfId="0" applyFont="1"/>
    <xf numFmtId="164" fontId="76" fillId="0" borderId="31" xfId="284" applyNumberFormat="1" applyFont="1" applyBorder="1" applyAlignment="1">
      <alignment horizontal="center" vertical="center"/>
    </xf>
    <xf numFmtId="164" fontId="76" fillId="0" borderId="29" xfId="284" applyNumberFormat="1" applyFont="1" applyBorder="1" applyAlignment="1">
      <alignment horizontal="center" vertical="center"/>
    </xf>
    <xf numFmtId="0" fontId="31" fillId="22" borderId="17" xfId="259" applyFont="1" applyFill="1" applyBorder="1" applyAlignment="1">
      <alignment vertical="top" wrapText="1"/>
    </xf>
    <xf numFmtId="0" fontId="31" fillId="22" borderId="24" xfId="259" applyFont="1" applyFill="1" applyBorder="1" applyAlignment="1">
      <alignment vertical="top" wrapText="1"/>
    </xf>
    <xf numFmtId="0" fontId="31" fillId="22" borderId="0" xfId="259" applyFont="1" applyFill="1" applyAlignment="1">
      <alignment vertical="top" wrapText="1"/>
    </xf>
    <xf numFmtId="164" fontId="31" fillId="22" borderId="17" xfId="259" applyNumberFormat="1" applyFont="1" applyFill="1" applyBorder="1" applyAlignment="1">
      <alignment horizontal="center" vertical="top" wrapText="1"/>
    </xf>
    <xf numFmtId="164" fontId="31" fillId="22" borderId="0" xfId="259" applyNumberFormat="1" applyFont="1" applyFill="1" applyAlignment="1">
      <alignment horizontal="center" vertical="top" wrapText="1"/>
    </xf>
    <xf numFmtId="0" fontId="31" fillId="0" borderId="0" xfId="259" applyFont="1"/>
    <xf numFmtId="0" fontId="30" fillId="22" borderId="0" xfId="259" applyFont="1" applyFill="1" applyAlignment="1">
      <alignment horizontal="left" vertical="center"/>
    </xf>
    <xf numFmtId="0" fontId="31" fillId="22" borderId="0" xfId="259" applyFont="1" applyFill="1" applyAlignment="1">
      <alignment horizontal="center" vertical="center"/>
    </xf>
    <xf numFmtId="0" fontId="31" fillId="22" borderId="17" xfId="259" applyFont="1" applyFill="1" applyBorder="1"/>
    <xf numFmtId="0" fontId="31" fillId="22" borderId="41" xfId="259" applyFont="1" applyFill="1" applyBorder="1" applyAlignment="1">
      <alignment horizontal="center" vertical="center" wrapText="1"/>
    </xf>
    <xf numFmtId="0" fontId="31" fillId="22" borderId="0" xfId="259" applyFont="1" applyFill="1" applyAlignment="1">
      <alignment horizontal="center" vertical="center" wrapText="1"/>
    </xf>
    <xf numFmtId="0" fontId="30" fillId="22" borderId="34" xfId="259" applyFont="1" applyFill="1" applyBorder="1" applyAlignment="1">
      <alignment horizontal="center" vertical="center"/>
    </xf>
    <xf numFmtId="0" fontId="31" fillId="22" borderId="32" xfId="259" applyFont="1" applyFill="1" applyBorder="1" applyAlignment="1">
      <alignment horizontal="center" vertical="center"/>
    </xf>
    <xf numFmtId="0" fontId="30" fillId="22" borderId="30" xfId="259" applyFont="1" applyFill="1" applyBorder="1" applyAlignment="1">
      <alignment horizontal="center" vertical="center"/>
    </xf>
    <xf numFmtId="0" fontId="31" fillId="22" borderId="29" xfId="259" applyFont="1" applyFill="1" applyBorder="1" applyAlignment="1">
      <alignment horizontal="center" vertical="center"/>
    </xf>
    <xf numFmtId="0" fontId="30" fillId="22" borderId="26" xfId="259" applyFont="1" applyFill="1" applyBorder="1" applyAlignment="1">
      <alignment horizontal="center" vertical="center"/>
    </xf>
    <xf numFmtId="0" fontId="31" fillId="22" borderId="25" xfId="259" applyFont="1" applyFill="1" applyBorder="1" applyAlignment="1">
      <alignment horizontal="center" vertical="center"/>
    </xf>
    <xf numFmtId="168" fontId="31" fillId="22" borderId="0" xfId="259" applyNumberFormat="1" applyFont="1" applyFill="1" applyAlignment="1">
      <alignment horizontal="center"/>
    </xf>
    <xf numFmtId="166" fontId="31" fillId="22" borderId="0" xfId="259" applyNumberFormat="1" applyFont="1" applyFill="1" applyAlignment="1">
      <alignment vertical="top"/>
    </xf>
    <xf numFmtId="166" fontId="31" fillId="0" borderId="0" xfId="259" applyNumberFormat="1" applyFont="1" applyAlignment="1">
      <alignment vertical="top"/>
    </xf>
    <xf numFmtId="0" fontId="31" fillId="0" borderId="0" xfId="259" applyFont="1" applyAlignment="1">
      <alignment horizontal="center"/>
    </xf>
    <xf numFmtId="0" fontId="31" fillId="0" borderId="0" xfId="259" applyFont="1" applyAlignment="1">
      <alignment horizontal="right"/>
    </xf>
    <xf numFmtId="0" fontId="31" fillId="22" borderId="24" xfId="259" applyFont="1" applyFill="1" applyBorder="1" applyAlignment="1">
      <alignment horizontal="left" vertical="top" wrapText="1"/>
    </xf>
    <xf numFmtId="164" fontId="31" fillId="22" borderId="0" xfId="259" applyNumberFormat="1" applyFont="1" applyFill="1" applyAlignment="1">
      <alignment horizontal="right" vertical="top" wrapText="1"/>
    </xf>
    <xf numFmtId="0" fontId="31" fillId="22" borderId="0" xfId="259" applyFont="1" applyFill="1"/>
    <xf numFmtId="0" fontId="31" fillId="0" borderId="0" xfId="259" applyFont="1" applyAlignment="1">
      <alignment horizontal="center" vertical="center" wrapText="1"/>
    </xf>
    <xf numFmtId="0" fontId="31" fillId="0" borderId="41" xfId="259" applyFont="1" applyBorder="1" applyAlignment="1">
      <alignment horizontal="center" vertical="center" wrapText="1"/>
    </xf>
    <xf numFmtId="0" fontId="31" fillId="22" borderId="41" xfId="259" applyFont="1" applyFill="1" applyBorder="1" applyAlignment="1">
      <alignment horizontal="center" vertical="center"/>
    </xf>
    <xf numFmtId="0" fontId="30" fillId="22" borderId="54" xfId="259" applyFont="1" applyFill="1" applyBorder="1" applyAlignment="1">
      <alignment horizontal="center"/>
    </xf>
    <xf numFmtId="0" fontId="30" fillId="22" borderId="33" xfId="259" applyFont="1" applyFill="1" applyBorder="1" applyAlignment="1">
      <alignment horizontal="center"/>
    </xf>
    <xf numFmtId="0" fontId="30" fillId="22" borderId="32" xfId="259" applyFont="1" applyFill="1" applyBorder="1" applyAlignment="1">
      <alignment horizontal="center"/>
    </xf>
    <xf numFmtId="168" fontId="30" fillId="22" borderId="33" xfId="259" applyNumberFormat="1" applyFont="1" applyFill="1" applyBorder="1" applyAlignment="1">
      <alignment horizontal="center" vertical="center"/>
    </xf>
    <xf numFmtId="0" fontId="30" fillId="22" borderId="13" xfId="259" applyFont="1" applyFill="1" applyBorder="1" applyAlignment="1">
      <alignment horizontal="center"/>
    </xf>
    <xf numFmtId="0" fontId="30" fillId="22" borderId="31" xfId="259" applyFont="1" applyFill="1" applyBorder="1" applyAlignment="1">
      <alignment horizontal="center"/>
    </xf>
    <xf numFmtId="0" fontId="30" fillId="22" borderId="29" xfId="259" applyFont="1" applyFill="1" applyBorder="1" applyAlignment="1">
      <alignment horizontal="center"/>
    </xf>
    <xf numFmtId="168" fontId="30" fillId="22" borderId="31" xfId="259" applyNumberFormat="1" applyFont="1" applyFill="1" applyBorder="1" applyAlignment="1">
      <alignment horizontal="center" vertical="center"/>
    </xf>
    <xf numFmtId="0" fontId="30" fillId="22" borderId="28" xfId="259" applyFont="1" applyFill="1" applyBorder="1" applyAlignment="1">
      <alignment horizontal="center"/>
    </xf>
    <xf numFmtId="0" fontId="30" fillId="22" borderId="27" xfId="259" applyFont="1" applyFill="1" applyBorder="1" applyAlignment="1">
      <alignment horizontal="center"/>
    </xf>
    <xf numFmtId="0" fontId="30" fillId="22" borderId="25" xfId="259" applyFont="1" applyFill="1" applyBorder="1" applyAlignment="1">
      <alignment horizontal="center"/>
    </xf>
    <xf numFmtId="168" fontId="30" fillId="22" borderId="27" xfId="259" applyNumberFormat="1" applyFont="1" applyFill="1" applyBorder="1" applyAlignment="1">
      <alignment horizontal="center" vertical="center"/>
    </xf>
    <xf numFmtId="0" fontId="31" fillId="22" borderId="0" xfId="259" applyFont="1" applyFill="1" applyAlignment="1">
      <alignment vertical="center" wrapText="1"/>
    </xf>
    <xf numFmtId="0" fontId="31" fillId="22" borderId="0" xfId="259" applyFont="1" applyFill="1" applyAlignment="1">
      <alignment vertical="center"/>
    </xf>
    <xf numFmtId="0" fontId="31" fillId="22" borderId="0" xfId="259" applyFont="1" applyFill="1" applyAlignment="1">
      <alignment horizontal="center"/>
    </xf>
    <xf numFmtId="164" fontId="30" fillId="22" borderId="45" xfId="284" applyNumberFormat="1" applyFont="1" applyFill="1" applyBorder="1" applyAlignment="1">
      <alignment horizontal="center" vertical="center"/>
    </xf>
    <xf numFmtId="0" fontId="31" fillId="0" borderId="24" xfId="285" applyFont="1" applyBorder="1" applyAlignment="1">
      <alignment horizontal="left" vertical="top" wrapText="1"/>
    </xf>
    <xf numFmtId="0" fontId="31" fillId="22" borderId="43" xfId="259" applyFont="1" applyFill="1" applyBorder="1"/>
    <xf numFmtId="167" fontId="30" fillId="22" borderId="18" xfId="284" applyNumberFormat="1" applyFont="1" applyFill="1" applyBorder="1" applyAlignment="1">
      <alignment horizontal="left" vertical="top"/>
    </xf>
    <xf numFmtId="164" fontId="23" fillId="0" borderId="71" xfId="284" applyNumberFormat="1" applyFont="1" applyBorder="1" applyAlignment="1">
      <alignment horizontal="center" vertical="center"/>
    </xf>
    <xf numFmtId="164" fontId="23" fillId="0" borderId="73" xfId="284" applyNumberFormat="1" applyFont="1" applyBorder="1" applyAlignment="1">
      <alignment horizontal="center" vertical="center"/>
    </xf>
    <xf numFmtId="164" fontId="23" fillId="0" borderId="74" xfId="284" applyNumberFormat="1" applyFont="1" applyBorder="1" applyAlignment="1">
      <alignment horizontal="center" vertical="center"/>
    </xf>
    <xf numFmtId="0" fontId="30" fillId="0" borderId="13" xfId="284" applyFont="1" applyBorder="1" applyAlignment="1">
      <alignment horizontal="center" vertical="top"/>
    </xf>
    <xf numFmtId="0" fontId="31" fillId="0" borderId="0" xfId="0" applyFont="1"/>
    <xf numFmtId="0" fontId="31" fillId="0" borderId="20" xfId="0" applyFont="1" applyBorder="1"/>
    <xf numFmtId="0" fontId="31" fillId="0" borderId="30" xfId="0" applyFont="1" applyBorder="1"/>
    <xf numFmtId="0" fontId="30" fillId="0" borderId="13" xfId="284" applyFont="1" applyBorder="1" applyAlignment="1">
      <alignment horizontal="center" vertical="center" wrapText="1"/>
    </xf>
    <xf numFmtId="0" fontId="31" fillId="22" borderId="27" xfId="259" applyFont="1" applyFill="1" applyBorder="1" applyAlignment="1">
      <alignment horizontal="center" vertical="center" wrapText="1"/>
    </xf>
    <xf numFmtId="0" fontId="30" fillId="0" borderId="31" xfId="259" applyFont="1" applyBorder="1" applyAlignment="1">
      <alignment horizontal="center" vertical="center" wrapText="1"/>
    </xf>
    <xf numFmtId="0" fontId="30" fillId="0" borderId="13" xfId="259" applyFont="1" applyBorder="1" applyAlignment="1">
      <alignment horizontal="center" vertical="center" wrapText="1"/>
    </xf>
    <xf numFmtId="0" fontId="30" fillId="22" borderId="31" xfId="259" applyFont="1" applyFill="1" applyBorder="1" applyAlignment="1">
      <alignment horizontal="center" vertical="center" wrapText="1"/>
    </xf>
    <xf numFmtId="0" fontId="69" fillId="0" borderId="0" xfId="272" applyFont="1"/>
    <xf numFmtId="0" fontId="77" fillId="0" borderId="0" xfId="0" applyFont="1" applyAlignment="1">
      <alignment vertical="center"/>
    </xf>
    <xf numFmtId="0" fontId="31" fillId="0" borderId="31" xfId="0" applyFont="1" applyBorder="1" applyAlignment="1">
      <alignment vertical="center"/>
    </xf>
    <xf numFmtId="0" fontId="31" fillId="0" borderId="30" xfId="0" applyFont="1" applyBorder="1" applyAlignment="1">
      <alignment vertical="center"/>
    </xf>
    <xf numFmtId="0" fontId="31" fillId="0" borderId="29" xfId="0" applyFont="1" applyBorder="1" applyAlignment="1">
      <alignment vertical="center"/>
    </xf>
    <xf numFmtId="0" fontId="31" fillId="0" borderId="31" xfId="0" applyFont="1" applyBorder="1"/>
    <xf numFmtId="0" fontId="31" fillId="0" borderId="29" xfId="0" applyFont="1" applyBorder="1"/>
    <xf numFmtId="164" fontId="23" fillId="0" borderId="57" xfId="284" applyNumberFormat="1" applyFont="1" applyBorder="1" applyAlignment="1">
      <alignment horizontal="center" vertical="center"/>
    </xf>
    <xf numFmtId="164" fontId="23" fillId="0" borderId="56" xfId="284" applyNumberFormat="1" applyFont="1" applyBorder="1" applyAlignment="1">
      <alignment horizontal="center" vertical="center"/>
    </xf>
    <xf numFmtId="164" fontId="23" fillId="0" borderId="18" xfId="284" applyNumberFormat="1" applyFont="1" applyBorder="1" applyAlignment="1">
      <alignment horizontal="center" vertical="center"/>
    </xf>
    <xf numFmtId="0" fontId="19" fillId="0" borderId="36" xfId="272" applyFont="1" applyBorder="1"/>
    <xf numFmtId="164" fontId="23" fillId="0" borderId="77" xfId="284" applyNumberFormat="1" applyFont="1" applyBorder="1" applyAlignment="1">
      <alignment horizontal="center" vertical="center"/>
    </xf>
    <xf numFmtId="169" fontId="30" fillId="22" borderId="38" xfId="284" applyNumberFormat="1" applyFont="1" applyFill="1" applyBorder="1" applyAlignment="1">
      <alignment horizontal="left" vertical="top"/>
    </xf>
    <xf numFmtId="169" fontId="30" fillId="0" borderId="38" xfId="284" applyNumberFormat="1" applyFont="1" applyBorder="1" applyAlignment="1">
      <alignment horizontal="left" vertical="top"/>
    </xf>
    <xf numFmtId="0" fontId="30" fillId="0" borderId="13" xfId="285" applyFont="1" applyBorder="1" applyAlignment="1">
      <alignment horizontal="center" vertical="center"/>
    </xf>
    <xf numFmtId="0" fontId="30" fillId="0" borderId="30" xfId="285" applyFont="1" applyBorder="1" applyAlignment="1">
      <alignment horizontal="center" vertical="center"/>
    </xf>
    <xf numFmtId="0" fontId="30" fillId="0" borderId="20" xfId="285" applyFont="1" applyBorder="1" applyAlignment="1">
      <alignment horizontal="center" vertical="center"/>
    </xf>
    <xf numFmtId="0" fontId="30" fillId="0" borderId="31" xfId="285" applyFont="1" applyBorder="1" applyAlignment="1">
      <alignment horizontal="center" vertical="center"/>
    </xf>
    <xf numFmtId="0" fontId="30" fillId="0" borderId="48" xfId="285" applyFont="1" applyBorder="1" applyAlignment="1">
      <alignment horizontal="center" vertical="center"/>
    </xf>
    <xf numFmtId="0" fontId="30" fillId="0" borderId="23" xfId="285" applyFont="1" applyBorder="1" applyAlignment="1">
      <alignment horizontal="center" vertical="center"/>
    </xf>
    <xf numFmtId="0" fontId="21" fillId="0" borderId="0" xfId="286" applyFont="1" applyAlignment="1">
      <alignment vertical="center"/>
    </xf>
    <xf numFmtId="164" fontId="23" fillId="0" borderId="17" xfId="284" applyNumberFormat="1" applyFont="1" applyBorder="1" applyAlignment="1">
      <alignment horizontal="center" vertical="center"/>
    </xf>
    <xf numFmtId="164" fontId="23" fillId="22" borderId="78" xfId="284" applyNumberFormat="1" applyFont="1" applyFill="1" applyBorder="1" applyAlignment="1">
      <alignment horizontal="center" vertical="center"/>
    </xf>
    <xf numFmtId="164" fontId="49" fillId="24" borderId="79" xfId="284" applyNumberFormat="1" applyFont="1" applyFill="1" applyBorder="1" applyAlignment="1">
      <alignment horizontal="center" vertical="center"/>
    </xf>
    <xf numFmtId="164" fontId="23" fillId="22" borderId="80" xfId="284" applyNumberFormat="1" applyFont="1" applyFill="1" applyBorder="1" applyAlignment="1">
      <alignment horizontal="center" vertical="center"/>
    </xf>
    <xf numFmtId="164" fontId="49" fillId="0" borderId="17" xfId="284" applyNumberFormat="1" applyFont="1" applyBorder="1" applyAlignment="1">
      <alignment horizontal="center" vertical="center"/>
    </xf>
    <xf numFmtId="164" fontId="23" fillId="22" borderId="71" xfId="284" applyNumberFormat="1" applyFont="1" applyFill="1" applyBorder="1" applyAlignment="1">
      <alignment horizontal="center" vertical="center"/>
    </xf>
    <xf numFmtId="164" fontId="49" fillId="24" borderId="81" xfId="284" applyNumberFormat="1" applyFont="1" applyFill="1" applyBorder="1" applyAlignment="1">
      <alignment horizontal="center" vertical="center"/>
    </xf>
    <xf numFmtId="164" fontId="23" fillId="22" borderId="73" xfId="284" applyNumberFormat="1" applyFont="1" applyFill="1" applyBorder="1" applyAlignment="1">
      <alignment horizontal="center" vertical="center"/>
    </xf>
    <xf numFmtId="0" fontId="31" fillId="0" borderId="43" xfId="284" applyFont="1" applyBorder="1" applyAlignment="1">
      <alignment vertical="top"/>
    </xf>
    <xf numFmtId="0" fontId="30" fillId="0" borderId="41" xfId="284" applyFont="1" applyBorder="1" applyAlignment="1">
      <alignment horizontal="left" vertical="top" wrapText="1"/>
    </xf>
    <xf numFmtId="0" fontId="31" fillId="0" borderId="24" xfId="286" applyFont="1" applyBorder="1" applyAlignment="1">
      <alignment horizontal="left" vertical="top"/>
    </xf>
    <xf numFmtId="0" fontId="11" fillId="0" borderId="24" xfId="286" applyBorder="1"/>
    <xf numFmtId="0" fontId="11" fillId="0" borderId="23" xfId="286" applyBorder="1"/>
    <xf numFmtId="0" fontId="11" fillId="0" borderId="20" xfId="286" applyBorder="1"/>
    <xf numFmtId="0" fontId="11" fillId="0" borderId="22" xfId="286" applyBorder="1"/>
    <xf numFmtId="0" fontId="21" fillId="0" borderId="66" xfId="285" applyFont="1" applyBorder="1" applyAlignment="1">
      <alignment vertical="center"/>
    </xf>
    <xf numFmtId="0" fontId="21" fillId="0" borderId="53" xfId="285" applyFont="1" applyBorder="1" applyAlignment="1">
      <alignment vertical="center"/>
    </xf>
    <xf numFmtId="0" fontId="21" fillId="0" borderId="62" xfId="285" applyFont="1" applyBorder="1" applyAlignment="1">
      <alignment vertical="center"/>
    </xf>
    <xf numFmtId="164" fontId="31" fillId="0" borderId="17" xfId="284" applyNumberFormat="1" applyFont="1" applyBorder="1" applyAlignment="1">
      <alignment vertical="top" wrapText="1"/>
    </xf>
    <xf numFmtId="0" fontId="31" fillId="0" borderId="24" xfId="284" applyFont="1" applyBorder="1" applyAlignment="1">
      <alignment horizontal="center" vertical="top" wrapText="1"/>
    </xf>
    <xf numFmtId="49" fontId="31" fillId="0" borderId="24" xfId="284" applyNumberFormat="1" applyFont="1" applyBorder="1" applyAlignment="1">
      <alignment horizontal="center" vertical="top"/>
    </xf>
    <xf numFmtId="164" fontId="31" fillId="22" borderId="17" xfId="284" applyNumberFormat="1" applyFont="1" applyFill="1" applyBorder="1" applyAlignment="1">
      <alignment horizontal="center" vertical="top" wrapText="1"/>
    </xf>
    <xf numFmtId="0" fontId="31" fillId="22" borderId="0" xfId="284" applyFont="1" applyFill="1" applyAlignment="1">
      <alignment vertical="top"/>
    </xf>
    <xf numFmtId="0" fontId="31" fillId="22" borderId="24" xfId="284" applyFont="1" applyFill="1" applyBorder="1" applyAlignment="1">
      <alignment horizontal="center" vertical="top" wrapText="1"/>
    </xf>
    <xf numFmtId="164" fontId="31" fillId="22" borderId="0" xfId="284" applyNumberFormat="1" applyFont="1" applyFill="1" applyAlignment="1">
      <alignment horizontal="center" vertical="top" wrapText="1"/>
    </xf>
    <xf numFmtId="0" fontId="31" fillId="22" borderId="0" xfId="284" applyFont="1" applyFill="1" applyAlignment="1">
      <alignment horizontal="right" vertical="top" wrapText="1"/>
    </xf>
    <xf numFmtId="166" fontId="30" fillId="22" borderId="24" xfId="272" applyNumberFormat="1" applyFont="1" applyFill="1" applyBorder="1" applyAlignment="1">
      <alignment horizontal="left" vertical="center"/>
    </xf>
    <xf numFmtId="0" fontId="31" fillId="22" borderId="17" xfId="284" applyFont="1" applyFill="1" applyBorder="1" applyAlignment="1">
      <alignment vertical="top" wrapText="1"/>
    </xf>
    <xf numFmtId="0" fontId="31" fillId="22" borderId="17" xfId="283" applyFont="1" applyFill="1" applyBorder="1"/>
    <xf numFmtId="0" fontId="31" fillId="22" borderId="0" xfId="283" applyFont="1" applyFill="1"/>
    <xf numFmtId="0" fontId="31" fillId="22" borderId="24" xfId="283" applyFont="1" applyFill="1" applyBorder="1"/>
    <xf numFmtId="0" fontId="11" fillId="0" borderId="0" xfId="258"/>
    <xf numFmtId="0" fontId="11" fillId="0" borderId="17" xfId="258" applyBorder="1"/>
    <xf numFmtId="0" fontId="21" fillId="0" borderId="0" xfId="258" applyFont="1" applyAlignment="1">
      <alignment horizontal="left"/>
    </xf>
    <xf numFmtId="0" fontId="11" fillId="0" borderId="0" xfId="258" applyAlignment="1">
      <alignment horizontal="left" vertical="top"/>
    </xf>
    <xf numFmtId="0" fontId="11" fillId="0" borderId="24" xfId="258" applyBorder="1" applyAlignment="1">
      <alignment vertical="top"/>
    </xf>
    <xf numFmtId="0" fontId="11" fillId="0" borderId="17" xfId="258" applyBorder="1" applyAlignment="1">
      <alignment vertical="top"/>
    </xf>
    <xf numFmtId="0" fontId="11" fillId="0" borderId="0" xfId="258" applyAlignment="1">
      <alignment vertical="center"/>
    </xf>
    <xf numFmtId="164" fontId="31" fillId="25" borderId="17" xfId="284" applyNumberFormat="1" applyFont="1" applyFill="1" applyBorder="1" applyAlignment="1">
      <alignment horizontal="center" vertical="top" wrapText="1"/>
    </xf>
    <xf numFmtId="0" fontId="31" fillId="25" borderId="24" xfId="284" applyFont="1" applyFill="1" applyBorder="1" applyAlignment="1">
      <alignment vertical="top"/>
    </xf>
    <xf numFmtId="164" fontId="31" fillId="25" borderId="0" xfId="284" applyNumberFormat="1" applyFont="1" applyFill="1" applyAlignment="1">
      <alignment horizontal="center" vertical="top" wrapText="1"/>
    </xf>
    <xf numFmtId="0" fontId="31" fillId="25" borderId="17" xfId="284" applyFont="1" applyFill="1" applyBorder="1" applyAlignment="1">
      <alignment vertical="top" wrapText="1"/>
    </xf>
    <xf numFmtId="0" fontId="31" fillId="25" borderId="24" xfId="284" applyFont="1" applyFill="1" applyBorder="1" applyAlignment="1">
      <alignment vertical="top" wrapText="1"/>
    </xf>
    <xf numFmtId="0" fontId="31" fillId="25" borderId="0" xfId="284" applyFont="1" applyFill="1" applyAlignment="1">
      <alignment vertical="top" wrapText="1"/>
    </xf>
    <xf numFmtId="0" fontId="31" fillId="25" borderId="0" xfId="284" applyFont="1" applyFill="1" applyAlignment="1">
      <alignment vertical="top"/>
    </xf>
    <xf numFmtId="0" fontId="31" fillId="25" borderId="24" xfId="284" applyFont="1" applyFill="1" applyBorder="1" applyAlignment="1">
      <alignment horizontal="center" vertical="top" wrapText="1"/>
    </xf>
    <xf numFmtId="164" fontId="31" fillId="25" borderId="0" xfId="284" applyNumberFormat="1" applyFont="1" applyFill="1" applyAlignment="1">
      <alignment horizontal="center" vertical="top"/>
    </xf>
    <xf numFmtId="0" fontId="31" fillId="25" borderId="0" xfId="284" applyFont="1" applyFill="1" applyAlignment="1">
      <alignment horizontal="center" vertical="top" wrapText="1"/>
    </xf>
    <xf numFmtId="164" fontId="31" fillId="25" borderId="17" xfId="283" applyNumberFormat="1" applyFont="1" applyFill="1" applyBorder="1" applyAlignment="1">
      <alignment horizontal="center" vertical="top"/>
    </xf>
    <xf numFmtId="0" fontId="31" fillId="25" borderId="24" xfId="283" applyFont="1" applyFill="1" applyBorder="1"/>
    <xf numFmtId="0" fontId="31" fillId="25" borderId="0" xfId="284" applyFont="1" applyFill="1" applyAlignment="1">
      <alignment horizontal="right" vertical="top" wrapText="1"/>
    </xf>
    <xf numFmtId="166" fontId="30" fillId="25" borderId="24" xfId="284" applyNumberFormat="1" applyFont="1" applyFill="1" applyBorder="1" applyAlignment="1">
      <alignment horizontal="left" vertical="top" wrapText="1"/>
    </xf>
    <xf numFmtId="164" fontId="31" fillId="25" borderId="17" xfId="284" applyNumberFormat="1" applyFont="1" applyFill="1" applyBorder="1" applyAlignment="1">
      <alignment vertical="top" wrapText="1"/>
    </xf>
    <xf numFmtId="166" fontId="30" fillId="25" borderId="24" xfId="284" applyNumberFormat="1" applyFont="1" applyFill="1" applyBorder="1" applyAlignment="1">
      <alignment horizontal="center" vertical="top" wrapText="1"/>
    </xf>
    <xf numFmtId="166" fontId="30" fillId="25" borderId="0" xfId="284" applyNumberFormat="1" applyFont="1" applyFill="1" applyAlignment="1">
      <alignment horizontal="center" vertical="top" wrapText="1"/>
    </xf>
    <xf numFmtId="164" fontId="31" fillId="25" borderId="0" xfId="284" applyNumberFormat="1" applyFont="1" applyFill="1" applyAlignment="1">
      <alignment vertical="top" wrapText="1"/>
    </xf>
    <xf numFmtId="164" fontId="31" fillId="25" borderId="17" xfId="284" applyNumberFormat="1" applyFont="1" applyFill="1" applyBorder="1" applyAlignment="1">
      <alignment horizontal="center" vertical="top"/>
    </xf>
    <xf numFmtId="0" fontId="68" fillId="25" borderId="0" xfId="272" applyFont="1" applyFill="1"/>
    <xf numFmtId="0" fontId="31" fillId="25" borderId="17" xfId="283" applyFont="1" applyFill="1" applyBorder="1"/>
    <xf numFmtId="0" fontId="31" fillId="25" borderId="0" xfId="283" applyFont="1" applyFill="1"/>
    <xf numFmtId="0" fontId="31" fillId="25" borderId="24" xfId="0" applyFont="1" applyFill="1" applyBorder="1" applyAlignment="1">
      <alignment vertical="top"/>
    </xf>
    <xf numFmtId="0" fontId="79" fillId="25" borderId="24" xfId="0" applyFont="1" applyFill="1" applyBorder="1" applyAlignment="1">
      <alignment vertical="top"/>
    </xf>
    <xf numFmtId="0" fontId="31" fillId="25" borderId="17" xfId="284" applyFont="1" applyFill="1" applyBorder="1" applyAlignment="1">
      <alignment vertical="top"/>
    </xf>
    <xf numFmtId="0" fontId="31" fillId="25" borderId="0" xfId="284" applyFont="1" applyFill="1" applyAlignment="1">
      <alignment horizontal="center" vertical="top"/>
    </xf>
    <xf numFmtId="0" fontId="79" fillId="25" borderId="24" xfId="284" applyFont="1" applyFill="1" applyBorder="1" applyAlignment="1">
      <alignment vertical="top"/>
    </xf>
    <xf numFmtId="0" fontId="31" fillId="25" borderId="24" xfId="284" applyFont="1" applyFill="1" applyBorder="1" applyAlignment="1">
      <alignment horizontal="center" vertical="top"/>
    </xf>
    <xf numFmtId="164" fontId="31" fillId="25" borderId="17" xfId="283" applyNumberFormat="1" applyFont="1" applyFill="1" applyBorder="1" applyAlignment="1">
      <alignment horizontal="center"/>
    </xf>
    <xf numFmtId="0" fontId="68" fillId="25" borderId="24" xfId="272" applyFont="1" applyFill="1" applyBorder="1"/>
    <xf numFmtId="0" fontId="68" fillId="25" borderId="23" xfId="272" applyFont="1" applyFill="1" applyBorder="1"/>
    <xf numFmtId="0" fontId="68" fillId="25" borderId="22" xfId="272" applyFont="1" applyFill="1" applyBorder="1"/>
    <xf numFmtId="164" fontId="31" fillId="25" borderId="23" xfId="284" applyNumberFormat="1" applyFont="1" applyFill="1" applyBorder="1" applyAlignment="1">
      <alignment horizontal="center" vertical="top" wrapText="1"/>
    </xf>
    <xf numFmtId="0" fontId="30" fillId="25" borderId="31" xfId="272" applyFont="1" applyFill="1" applyBorder="1" applyAlignment="1">
      <alignment horizontal="center" vertical="top" wrapText="1"/>
    </xf>
    <xf numFmtId="0" fontId="79" fillId="25" borderId="24" xfId="0" applyFont="1" applyFill="1" applyBorder="1"/>
    <xf numFmtId="0" fontId="31" fillId="25" borderId="17" xfId="272" applyFont="1" applyFill="1" applyBorder="1" applyAlignment="1">
      <alignment vertical="top" wrapText="1"/>
    </xf>
    <xf numFmtId="0" fontId="30" fillId="25" borderId="31" xfId="284" applyFont="1" applyFill="1" applyBorder="1" applyAlignment="1">
      <alignment horizontal="center" vertical="center" wrapText="1"/>
    </xf>
    <xf numFmtId="0" fontId="31" fillId="0" borderId="24" xfId="284" applyFont="1" applyBorder="1" applyAlignment="1">
      <alignment vertical="top"/>
    </xf>
    <xf numFmtId="0" fontId="31" fillId="0" borderId="0" xfId="259" applyFont="1" applyAlignment="1">
      <alignment horizontal="left"/>
    </xf>
    <xf numFmtId="49" fontId="31" fillId="0" borderId="0" xfId="284" applyNumberFormat="1" applyFont="1" applyAlignment="1">
      <alignment horizontal="center" vertical="top"/>
    </xf>
    <xf numFmtId="0" fontId="11" fillId="22" borderId="17" xfId="267" applyFill="1" applyBorder="1" applyAlignment="1">
      <alignment horizontal="center" vertical="top" wrapText="1"/>
    </xf>
    <xf numFmtId="0" fontId="11" fillId="22" borderId="82" xfId="267" applyFill="1" applyBorder="1" applyAlignment="1">
      <alignment horizontal="center" vertical="top" wrapText="1"/>
    </xf>
    <xf numFmtId="0" fontId="11" fillId="22" borderId="83" xfId="267" applyFill="1" applyBorder="1" applyAlignment="1">
      <alignment horizontal="center" vertical="top" wrapText="1"/>
    </xf>
    <xf numFmtId="0" fontId="11" fillId="22" borderId="84" xfId="267" applyFill="1" applyBorder="1" applyAlignment="1">
      <alignment horizontal="center" vertical="top" wrapText="1"/>
    </xf>
    <xf numFmtId="0" fontId="11" fillId="22" borderId="16" xfId="0" applyFont="1" applyFill="1" applyBorder="1" applyAlignment="1">
      <alignment vertical="center"/>
    </xf>
    <xf numFmtId="0" fontId="11" fillId="22" borderId="82" xfId="267" applyFill="1" applyBorder="1" applyAlignment="1">
      <alignment horizontal="center" vertical="top"/>
    </xf>
    <xf numFmtId="0" fontId="11" fillId="22" borderId="83" xfId="267" applyFill="1" applyBorder="1" applyAlignment="1">
      <alignment horizontal="center" vertical="top"/>
    </xf>
    <xf numFmtId="0" fontId="11" fillId="22" borderId="84" xfId="267" applyFill="1" applyBorder="1" applyAlignment="1">
      <alignment horizontal="center" vertical="top"/>
    </xf>
    <xf numFmtId="0" fontId="11" fillId="22" borderId="17" xfId="267" applyFill="1" applyBorder="1" applyAlignment="1">
      <alignment horizontal="center"/>
    </xf>
    <xf numFmtId="0" fontId="11" fillId="22" borderId="0" xfId="267" applyFill="1"/>
    <xf numFmtId="0" fontId="11" fillId="22" borderId="24" xfId="267" applyFill="1" applyBorder="1"/>
    <xf numFmtId="0" fontId="11" fillId="22" borderId="70" xfId="267" applyFill="1" applyBorder="1" applyAlignment="1">
      <alignment vertical="top" wrapText="1"/>
    </xf>
    <xf numFmtId="0" fontId="11" fillId="22" borderId="17" xfId="267" applyFill="1" applyBorder="1"/>
    <xf numFmtId="0" fontId="11" fillId="22" borderId="84" xfId="267" applyFill="1" applyBorder="1" applyAlignment="1">
      <alignment horizontal="center" vertical="center" wrapText="1"/>
    </xf>
    <xf numFmtId="0" fontId="11" fillId="22" borderId="16" xfId="267" applyFill="1" applyBorder="1" applyAlignment="1">
      <alignment vertical="top" wrapText="1"/>
    </xf>
    <xf numFmtId="0" fontId="11" fillId="22" borderId="19" xfId="0" applyFont="1" applyFill="1" applyBorder="1" applyAlignment="1">
      <alignment horizontal="center" vertical="center"/>
    </xf>
    <xf numFmtId="166" fontId="11" fillId="22" borderId="69" xfId="267" applyNumberFormat="1" applyFill="1" applyBorder="1" applyAlignment="1">
      <alignment horizontal="left" vertical="center"/>
    </xf>
    <xf numFmtId="166" fontId="11" fillId="22" borderId="19" xfId="267" applyNumberFormat="1" applyFill="1" applyBorder="1" applyAlignment="1">
      <alignment horizontal="left"/>
    </xf>
    <xf numFmtId="0" fontId="11" fillId="22" borderId="0" xfId="267" applyFill="1" applyAlignment="1">
      <alignment vertical="top" wrapText="1"/>
    </xf>
    <xf numFmtId="0" fontId="11" fillId="22" borderId="24" xfId="267" applyFill="1" applyBorder="1" applyAlignment="1">
      <alignment vertical="top" wrapText="1"/>
    </xf>
    <xf numFmtId="0" fontId="11" fillId="22" borderId="70" xfId="267" applyFill="1" applyBorder="1"/>
    <xf numFmtId="0" fontId="11" fillId="22" borderId="17" xfId="267" applyFill="1" applyBorder="1" applyAlignment="1">
      <alignment vertical="top" wrapText="1"/>
    </xf>
    <xf numFmtId="0" fontId="11" fillId="22" borderId="70" xfId="267" applyFill="1" applyBorder="1" applyAlignment="1">
      <alignment vertical="top"/>
    </xf>
    <xf numFmtId="0" fontId="11" fillId="22" borderId="0" xfId="258" applyFill="1"/>
    <xf numFmtId="0" fontId="11" fillId="22" borderId="17" xfId="258" applyFill="1" applyBorder="1"/>
    <xf numFmtId="0" fontId="11" fillId="22" borderId="24" xfId="258" applyFill="1" applyBorder="1"/>
    <xf numFmtId="0" fontId="30" fillId="22" borderId="13" xfId="267" applyFont="1" applyFill="1" applyBorder="1" applyAlignment="1">
      <alignment horizontal="center" vertical="center" wrapText="1"/>
    </xf>
    <xf numFmtId="0" fontId="81" fillId="0" borderId="0" xfId="284" applyFont="1" applyAlignment="1">
      <alignment horizontal="center" vertical="center"/>
    </xf>
    <xf numFmtId="0" fontId="11" fillId="0" borderId="13" xfId="258" applyBorder="1"/>
    <xf numFmtId="0" fontId="21" fillId="0" borderId="0" xfId="284" applyFont="1" applyAlignment="1">
      <alignment vertical="center"/>
    </xf>
    <xf numFmtId="0" fontId="21" fillId="0" borderId="0" xfId="284" applyFont="1" applyAlignment="1">
      <alignment vertical="top" wrapText="1"/>
    </xf>
    <xf numFmtId="0" fontId="21" fillId="22" borderId="0" xfId="284" applyFont="1" applyFill="1" applyAlignment="1">
      <alignment vertical="top"/>
    </xf>
    <xf numFmtId="0" fontId="11" fillId="0" borderId="0" xfId="284" applyAlignment="1">
      <alignment horizontal="left" vertical="top"/>
    </xf>
    <xf numFmtId="166" fontId="21" fillId="22" borderId="42" xfId="258" applyNumberFormat="1" applyFont="1" applyFill="1" applyBorder="1" applyAlignment="1">
      <alignment vertical="top" wrapText="1"/>
    </xf>
    <xf numFmtId="166" fontId="21" fillId="22" borderId="41" xfId="258" applyNumberFormat="1" applyFont="1" applyFill="1" applyBorder="1" applyAlignment="1">
      <alignment vertical="top" wrapText="1"/>
    </xf>
    <xf numFmtId="166" fontId="21" fillId="22" borderId="42" xfId="258" applyNumberFormat="1" applyFont="1" applyFill="1" applyBorder="1" applyAlignment="1">
      <alignment horizontal="left" vertical="top" wrapText="1"/>
    </xf>
    <xf numFmtId="0" fontId="21" fillId="22" borderId="17" xfId="258" applyFont="1" applyFill="1" applyBorder="1" applyAlignment="1">
      <alignment vertical="center"/>
    </xf>
    <xf numFmtId="0" fontId="21" fillId="22" borderId="24" xfId="258" applyFont="1" applyFill="1" applyBorder="1" applyAlignment="1">
      <alignment vertical="center"/>
    </xf>
    <xf numFmtId="0" fontId="21" fillId="22" borderId="17" xfId="258" applyFont="1" applyFill="1" applyBorder="1" applyAlignment="1">
      <alignment vertical="center" wrapText="1"/>
    </xf>
    <xf numFmtId="0" fontId="21" fillId="22" borderId="24" xfId="258" applyFont="1" applyFill="1" applyBorder="1" applyAlignment="1">
      <alignment vertical="center" wrapText="1"/>
    </xf>
    <xf numFmtId="0" fontId="21" fillId="22" borderId="39" xfId="258" applyFont="1" applyFill="1" applyBorder="1" applyAlignment="1">
      <alignment horizontal="center" vertical="center" wrapText="1"/>
    </xf>
    <xf numFmtId="166" fontId="21" fillId="22" borderId="41" xfId="258" applyNumberFormat="1" applyFont="1" applyFill="1" applyBorder="1" applyAlignment="1">
      <alignment horizontal="left" vertical="top" wrapText="1"/>
    </xf>
    <xf numFmtId="49" fontId="21" fillId="22" borderId="41" xfId="258" applyNumberFormat="1" applyFont="1" applyFill="1" applyBorder="1" applyAlignment="1">
      <alignment vertical="center" wrapText="1"/>
    </xf>
    <xf numFmtId="0" fontId="21" fillId="22" borderId="23" xfId="258" applyFont="1" applyFill="1" applyBorder="1" applyAlignment="1">
      <alignment vertical="center"/>
    </xf>
    <xf numFmtId="0" fontId="21" fillId="22" borderId="22" xfId="258" applyFont="1" applyFill="1" applyBorder="1" applyAlignment="1">
      <alignment vertical="center"/>
    </xf>
    <xf numFmtId="0" fontId="21" fillId="22" borderId="23" xfId="258" applyFont="1" applyFill="1" applyBorder="1" applyAlignment="1">
      <alignment vertical="center" wrapText="1"/>
    </xf>
    <xf numFmtId="0" fontId="21" fillId="22" borderId="22" xfId="258" applyFont="1" applyFill="1" applyBorder="1" applyAlignment="1">
      <alignment vertical="center" wrapText="1"/>
    </xf>
    <xf numFmtId="0" fontId="11" fillId="0" borderId="17" xfId="258" applyBorder="1" applyAlignment="1">
      <alignment horizontal="center" vertical="center"/>
    </xf>
    <xf numFmtId="0" fontId="11" fillId="0" borderId="24" xfId="258" applyBorder="1" applyAlignment="1">
      <alignment horizontal="center" vertical="center"/>
    </xf>
    <xf numFmtId="0" fontId="11" fillId="0" borderId="43" xfId="258" applyBorder="1" applyAlignment="1">
      <alignment horizontal="center" vertical="center"/>
    </xf>
    <xf numFmtId="0" fontId="11" fillId="0" borderId="17" xfId="258" applyBorder="1" applyAlignment="1">
      <alignment vertical="top" wrapText="1"/>
    </xf>
    <xf numFmtId="0" fontId="11" fillId="0" borderId="0" xfId="258" applyAlignment="1">
      <alignment vertical="top" wrapText="1"/>
    </xf>
    <xf numFmtId="0" fontId="11" fillId="0" borderId="24" xfId="258" applyBorder="1" applyAlignment="1">
      <alignment vertical="top" wrapText="1"/>
    </xf>
    <xf numFmtId="0" fontId="11" fillId="0" borderId="17" xfId="258" applyBorder="1" applyAlignment="1">
      <alignment horizontal="left" vertical="top" wrapText="1"/>
    </xf>
    <xf numFmtId="165" fontId="11" fillId="0" borderId="0" xfId="258" applyNumberFormat="1" applyAlignment="1">
      <alignment horizontal="center" vertical="top" wrapText="1"/>
    </xf>
    <xf numFmtId="0" fontId="11" fillId="0" borderId="16" xfId="267" applyBorder="1" applyAlignment="1">
      <alignment horizontal="center" vertical="center" wrapText="1"/>
    </xf>
    <xf numFmtId="0" fontId="11" fillId="0" borderId="70" xfId="0" applyFont="1" applyBorder="1" applyAlignment="1">
      <alignment vertical="center"/>
    </xf>
    <xf numFmtId="0" fontId="11" fillId="0" borderId="13" xfId="258" applyBorder="1" applyAlignment="1">
      <alignment horizontal="center" vertical="center"/>
    </xf>
    <xf numFmtId="0" fontId="11" fillId="0" borderId="31" xfId="258" applyBorder="1" applyAlignment="1">
      <alignment horizontal="left" vertical="center" wrapText="1"/>
    </xf>
    <xf numFmtId="0" fontId="11" fillId="0" borderId="31" xfId="258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48" xfId="258" applyBorder="1" applyAlignment="1">
      <alignment horizontal="center" vertical="center"/>
    </xf>
    <xf numFmtId="166" fontId="21" fillId="22" borderId="13" xfId="258" applyNumberFormat="1" applyFont="1" applyFill="1" applyBorder="1" applyAlignment="1">
      <alignment horizontal="left" vertical="top" wrapText="1"/>
    </xf>
    <xf numFmtId="0" fontId="11" fillId="0" borderId="13" xfId="258" applyBorder="1" applyAlignment="1">
      <alignment horizontal="left" vertical="center" wrapText="1"/>
    </xf>
    <xf numFmtId="166" fontId="21" fillId="22" borderId="0" xfId="258" applyNumberFormat="1" applyFont="1" applyFill="1" applyAlignment="1">
      <alignment vertical="top" wrapText="1"/>
    </xf>
    <xf numFmtId="166" fontId="11" fillId="22" borderId="0" xfId="258" applyNumberFormat="1" applyFill="1" applyAlignment="1">
      <alignment vertical="top" wrapText="1"/>
    </xf>
    <xf numFmtId="0" fontId="61" fillId="0" borderId="19" xfId="0" applyFont="1" applyBorder="1"/>
    <xf numFmtId="0" fontId="31" fillId="0" borderId="0" xfId="258" applyFont="1"/>
    <xf numFmtId="0" fontId="31" fillId="0" borderId="0" xfId="258" applyFont="1" applyAlignment="1">
      <alignment vertical="top" wrapText="1"/>
    </xf>
    <xf numFmtId="0" fontId="31" fillId="0" borderId="24" xfId="258" applyFont="1" applyBorder="1" applyAlignment="1">
      <alignment vertical="top" wrapText="1"/>
    </xf>
    <xf numFmtId="0" fontId="82" fillId="0" borderId="0" xfId="0" applyFont="1"/>
    <xf numFmtId="0" fontId="83" fillId="0" borderId="0" xfId="0" applyFont="1"/>
    <xf numFmtId="0" fontId="31" fillId="22" borderId="0" xfId="0" applyFont="1" applyFill="1"/>
    <xf numFmtId="166" fontId="30" fillId="22" borderId="20" xfId="259" applyNumberFormat="1" applyFont="1" applyFill="1" applyBorder="1" applyAlignment="1">
      <alignment horizontal="center" vertical="center"/>
    </xf>
    <xf numFmtId="0" fontId="74" fillId="22" borderId="41" xfId="259" applyFont="1" applyFill="1" applyBorder="1" applyAlignment="1">
      <alignment horizontal="center"/>
    </xf>
    <xf numFmtId="168" fontId="30" fillId="22" borderId="34" xfId="259" applyNumberFormat="1" applyFont="1" applyFill="1" applyBorder="1" applyAlignment="1">
      <alignment horizontal="center" vertical="center"/>
    </xf>
    <xf numFmtId="0" fontId="31" fillId="0" borderId="0" xfId="272" applyFont="1" applyAlignment="1">
      <alignment horizontal="left" vertical="top" wrapText="1"/>
    </xf>
    <xf numFmtId="0" fontId="31" fillId="22" borderId="0" xfId="284" applyFont="1" applyFill="1" applyAlignment="1">
      <alignment horizontal="left" vertical="top" wrapText="1"/>
    </xf>
    <xf numFmtId="0" fontId="31" fillId="22" borderId="0" xfId="259" applyFont="1" applyFill="1" applyAlignment="1">
      <alignment horizontal="left" vertical="top"/>
    </xf>
    <xf numFmtId="0" fontId="31" fillId="22" borderId="17" xfId="284" applyFont="1" applyFill="1" applyBorder="1" applyAlignment="1">
      <alignment vertical="top"/>
    </xf>
    <xf numFmtId="0" fontId="31" fillId="22" borderId="24" xfId="284" applyFont="1" applyFill="1" applyBorder="1" applyAlignment="1">
      <alignment horizontal="center" vertical="top"/>
    </xf>
    <xf numFmtId="0" fontId="31" fillId="22" borderId="42" xfId="259" applyFont="1" applyFill="1" applyBorder="1" applyAlignment="1">
      <alignment horizontal="center" vertical="center"/>
    </xf>
    <xf numFmtId="166" fontId="30" fillId="0" borderId="39" xfId="259" applyNumberFormat="1" applyFont="1" applyBorder="1" applyAlignment="1">
      <alignment horizontal="left" vertical="top" wrapText="1"/>
    </xf>
    <xf numFmtId="0" fontId="31" fillId="0" borderId="43" xfId="259" applyFont="1" applyBorder="1"/>
    <xf numFmtId="0" fontId="31" fillId="22" borderId="36" xfId="0" applyFont="1" applyFill="1" applyBorder="1"/>
    <xf numFmtId="166" fontId="30" fillId="0" borderId="0" xfId="272" applyNumberFormat="1" applyFont="1" applyAlignment="1">
      <alignment horizontal="center" vertical="top" wrapText="1"/>
    </xf>
    <xf numFmtId="0" fontId="31" fillId="22" borderId="0" xfId="284" applyFont="1" applyFill="1" applyAlignment="1">
      <alignment horizontal="center" vertical="top"/>
    </xf>
    <xf numFmtId="166" fontId="30" fillId="0" borderId="41" xfId="0" applyNumberFormat="1" applyFont="1" applyBorder="1" applyAlignment="1">
      <alignment horizontal="left" vertical="top"/>
    </xf>
    <xf numFmtId="0" fontId="31" fillId="0" borderId="17" xfId="258" applyFont="1" applyBorder="1" applyAlignment="1">
      <alignment vertical="top" wrapText="1"/>
    </xf>
    <xf numFmtId="0" fontId="30" fillId="0" borderId="31" xfId="283" applyFont="1" applyBorder="1" applyAlignment="1">
      <alignment horizontal="center" vertical="center"/>
    </xf>
    <xf numFmtId="0" fontId="40" fillId="22" borderId="0" xfId="0" applyFont="1" applyFill="1"/>
    <xf numFmtId="164" fontId="31" fillId="0" borderId="17" xfId="284" applyNumberFormat="1" applyFont="1" applyBorder="1" applyAlignment="1">
      <alignment horizontal="right" vertical="top" wrapText="1"/>
    </xf>
    <xf numFmtId="0" fontId="39" fillId="22" borderId="0" xfId="0" applyFont="1" applyFill="1"/>
    <xf numFmtId="0" fontId="31" fillId="0" borderId="35" xfId="0" applyFont="1" applyBorder="1" applyAlignment="1">
      <alignment horizontal="left" vertical="top" wrapText="1"/>
    </xf>
    <xf numFmtId="0" fontId="31" fillId="0" borderId="15" xfId="0" applyFont="1" applyBorder="1" applyAlignment="1">
      <alignment horizontal="left" vertical="top" wrapText="1"/>
    </xf>
    <xf numFmtId="0" fontId="21" fillId="0" borderId="42" xfId="272" applyFont="1" applyBorder="1"/>
    <xf numFmtId="0" fontId="11" fillId="0" borderId="41" xfId="272" applyFont="1" applyBorder="1"/>
    <xf numFmtId="0" fontId="25" fillId="0" borderId="41" xfId="272" applyFont="1" applyBorder="1" applyAlignment="1">
      <alignment vertical="center"/>
    </xf>
    <xf numFmtId="0" fontId="21" fillId="0" borderId="17" xfId="272" applyFont="1" applyBorder="1" applyAlignment="1">
      <alignment horizontal="center"/>
    </xf>
    <xf numFmtId="0" fontId="31" fillId="0" borderId="0" xfId="0" applyFont="1" applyAlignment="1">
      <alignment vertical="top" wrapText="1"/>
    </xf>
    <xf numFmtId="0" fontId="31" fillId="0" borderId="15" xfId="0" applyFont="1" applyBorder="1" applyAlignment="1">
      <alignment vertical="top" wrapText="1"/>
    </xf>
    <xf numFmtId="0" fontId="31" fillId="0" borderId="0" xfId="259" applyFont="1" applyAlignment="1">
      <alignment horizontal="left" vertical="top" wrapText="1"/>
    </xf>
    <xf numFmtId="166" fontId="30" fillId="0" borderId="41" xfId="259" applyNumberFormat="1" applyFont="1" applyBorder="1" applyAlignment="1">
      <alignment horizontal="left" vertical="top" wrapText="1"/>
    </xf>
    <xf numFmtId="49" fontId="31" fillId="0" borderId="0" xfId="259" applyNumberFormat="1" applyFont="1" applyAlignment="1">
      <alignment horizontal="left" vertical="top" wrapText="1"/>
    </xf>
    <xf numFmtId="0" fontId="31" fillId="0" borderId="24" xfId="0" applyFont="1" applyBorder="1" applyAlignment="1">
      <alignment vertical="top" wrapText="1"/>
    </xf>
    <xf numFmtId="0" fontId="31" fillId="0" borderId="17" xfId="259" applyFont="1" applyBorder="1"/>
    <xf numFmtId="169" fontId="30" fillId="0" borderId="0" xfId="259" applyNumberFormat="1" applyFont="1" applyAlignment="1">
      <alignment horizontal="left" vertical="top" wrapText="1"/>
    </xf>
    <xf numFmtId="0" fontId="30" fillId="0" borderId="0" xfId="259" applyFont="1" applyAlignment="1">
      <alignment horizontal="left" vertical="top" wrapText="1"/>
    </xf>
    <xf numFmtId="0" fontId="31" fillId="0" borderId="24" xfId="284" applyFont="1" applyBorder="1" applyAlignment="1">
      <alignment horizontal="left" vertical="top" wrapText="1"/>
    </xf>
    <xf numFmtId="0" fontId="30" fillId="0" borderId="0" xfId="283" applyFont="1" applyAlignment="1">
      <alignment horizontal="right" vertical="top"/>
    </xf>
    <xf numFmtId="166" fontId="30" fillId="0" borderId="0" xfId="283" applyNumberFormat="1" applyFont="1" applyAlignment="1">
      <alignment horizontal="left" vertical="top"/>
    </xf>
    <xf numFmtId="0" fontId="31" fillId="0" borderId="13" xfId="284" applyFont="1" applyBorder="1" applyAlignment="1">
      <alignment horizontal="center" vertical="top"/>
    </xf>
    <xf numFmtId="166" fontId="30" fillId="0" borderId="24" xfId="283" applyNumberFormat="1" applyFont="1" applyBorder="1" applyAlignment="1">
      <alignment horizontal="left" vertical="top"/>
    </xf>
    <xf numFmtId="0" fontId="31" fillId="0" borderId="0" xfId="0" applyFont="1" applyAlignment="1">
      <alignment vertical="top"/>
    </xf>
    <xf numFmtId="0" fontId="30" fillId="0" borderId="0" xfId="284" applyFont="1" applyAlignment="1">
      <alignment horizontal="right" vertical="top" wrapText="1"/>
    </xf>
    <xf numFmtId="166" fontId="30" fillId="0" borderId="24" xfId="284" applyNumberFormat="1" applyFont="1" applyBorder="1" applyAlignment="1">
      <alignment horizontal="left" vertical="top" wrapText="1"/>
    </xf>
    <xf numFmtId="169" fontId="30" fillId="0" borderId="0" xfId="284" applyNumberFormat="1" applyFont="1" applyAlignment="1">
      <alignment horizontal="left" vertical="top" wrapText="1"/>
    </xf>
    <xf numFmtId="0" fontId="31" fillId="0" borderId="0" xfId="284" applyFont="1" applyAlignment="1">
      <alignment horizontal="right" vertical="top" wrapText="1"/>
    </xf>
    <xf numFmtId="166" fontId="31" fillId="0" borderId="24" xfId="284" applyNumberFormat="1" applyFont="1" applyBorder="1" applyAlignment="1">
      <alignment horizontal="left" vertical="top" wrapText="1"/>
    </xf>
    <xf numFmtId="166" fontId="30" fillId="0" borderId="24" xfId="283" applyNumberFormat="1" applyFont="1" applyBorder="1" applyAlignment="1">
      <alignment vertical="top"/>
    </xf>
    <xf numFmtId="0" fontId="31" fillId="0" borderId="0" xfId="0" applyFont="1" applyAlignment="1">
      <alignment horizontal="left" vertical="top"/>
    </xf>
    <xf numFmtId="0" fontId="31" fillId="0" borderId="23" xfId="284" applyFont="1" applyBorder="1" applyAlignment="1">
      <alignment vertical="top" wrapText="1"/>
    </xf>
    <xf numFmtId="0" fontId="31" fillId="0" borderId="20" xfId="284" applyFont="1" applyBorder="1" applyAlignment="1">
      <alignment vertical="top" wrapText="1"/>
    </xf>
    <xf numFmtId="0" fontId="31" fillId="0" borderId="22" xfId="284" applyFont="1" applyBorder="1" applyAlignment="1">
      <alignment vertical="top" wrapText="1"/>
    </xf>
    <xf numFmtId="0" fontId="31" fillId="0" borderId="17" xfId="284" applyFont="1" applyBorder="1" applyAlignment="1">
      <alignment horizontal="center" vertical="top"/>
    </xf>
    <xf numFmtId="0" fontId="31" fillId="0" borderId="0" xfId="272" applyFont="1" applyAlignment="1">
      <alignment horizontal="left" vertical="top"/>
    </xf>
    <xf numFmtId="0" fontId="30" fillId="0" borderId="0" xfId="259" applyFont="1" applyAlignment="1">
      <alignment horizontal="right"/>
    </xf>
    <xf numFmtId="0" fontId="30" fillId="0" borderId="0" xfId="259" applyFont="1"/>
    <xf numFmtId="0" fontId="30" fillId="0" borderId="20" xfId="259" applyFont="1" applyBorder="1"/>
    <xf numFmtId="166" fontId="30" fillId="0" borderId="41" xfId="259" applyNumberFormat="1" applyFont="1" applyBorder="1" applyAlignment="1">
      <alignment horizontal="left" vertical="top"/>
    </xf>
    <xf numFmtId="166" fontId="31" fillId="0" borderId="41" xfId="259" applyNumberFormat="1" applyFont="1" applyBorder="1" applyAlignment="1">
      <alignment horizontal="center" vertical="top"/>
    </xf>
    <xf numFmtId="164" fontId="39" fillId="0" borderId="0" xfId="259" applyNumberFormat="1" applyFont="1" applyAlignment="1">
      <alignment horizontal="center" vertical="top" readingOrder="1"/>
    </xf>
    <xf numFmtId="0" fontId="31" fillId="0" borderId="0" xfId="259" applyFont="1" applyAlignment="1">
      <alignment vertical="top" wrapText="1"/>
    </xf>
    <xf numFmtId="164" fontId="31" fillId="0" borderId="0" xfId="259" applyNumberFormat="1" applyFont="1" applyAlignment="1">
      <alignment horizontal="center" vertical="top" wrapText="1"/>
    </xf>
    <xf numFmtId="164" fontId="31" fillId="0" borderId="17" xfId="259" applyNumberFormat="1" applyFont="1" applyBorder="1" applyAlignment="1">
      <alignment horizontal="center" vertical="top" wrapText="1"/>
    </xf>
    <xf numFmtId="0" fontId="31" fillId="0" borderId="43" xfId="259" applyFont="1" applyBorder="1" applyAlignment="1">
      <alignment vertical="top" wrapText="1"/>
    </xf>
    <xf numFmtId="0" fontId="30" fillId="0" borderId="0" xfId="259" applyFont="1" applyAlignment="1">
      <alignment horizontal="left" vertical="center"/>
    </xf>
    <xf numFmtId="0" fontId="31" fillId="0" borderId="0" xfId="259" applyFont="1" applyAlignment="1">
      <alignment horizontal="center" vertical="center"/>
    </xf>
    <xf numFmtId="164" fontId="31" fillId="0" borderId="17" xfId="259" applyNumberFormat="1" applyFont="1" applyBorder="1" applyAlignment="1">
      <alignment horizontal="left" vertical="top" wrapText="1"/>
    </xf>
    <xf numFmtId="164" fontId="31" fillId="0" borderId="0" xfId="259" applyNumberFormat="1" applyFont="1" applyAlignment="1">
      <alignment horizontal="right" vertical="top" wrapText="1"/>
    </xf>
    <xf numFmtId="0" fontId="39" fillId="0" borderId="0" xfId="0" applyFont="1" applyAlignment="1">
      <alignment horizontal="right" vertical="center"/>
    </xf>
    <xf numFmtId="0" fontId="39" fillId="0" borderId="0" xfId="0" applyFont="1"/>
    <xf numFmtId="0" fontId="39" fillId="0" borderId="0" xfId="0" applyFont="1" applyAlignment="1">
      <alignment vertical="top" wrapText="1"/>
    </xf>
    <xf numFmtId="0" fontId="39" fillId="0" borderId="24" xfId="0" applyFont="1" applyBorder="1" applyAlignment="1">
      <alignment vertical="top" wrapText="1"/>
    </xf>
    <xf numFmtId="164" fontId="31" fillId="0" borderId="17" xfId="0" applyNumberFormat="1" applyFont="1" applyBorder="1" applyAlignment="1">
      <alignment horizontal="center" vertical="top" wrapText="1"/>
    </xf>
    <xf numFmtId="0" fontId="31" fillId="0" borderId="24" xfId="0" applyFont="1" applyBorder="1" applyAlignment="1">
      <alignment vertical="top"/>
    </xf>
    <xf numFmtId="0" fontId="31" fillId="0" borderId="17" xfId="0" applyFont="1" applyBorder="1" applyAlignment="1">
      <alignment vertical="top" wrapText="1"/>
    </xf>
    <xf numFmtId="0" fontId="31" fillId="0" borderId="87" xfId="0" applyFont="1" applyBorder="1" applyAlignment="1">
      <alignment vertical="top"/>
    </xf>
    <xf numFmtId="0" fontId="31" fillId="0" borderId="17" xfId="0" applyFont="1" applyBorder="1" applyAlignment="1">
      <alignment vertical="top"/>
    </xf>
    <xf numFmtId="0" fontId="31" fillId="0" borderId="24" xfId="0" applyFont="1" applyBorder="1" applyAlignment="1">
      <alignment horizontal="center" vertical="top"/>
    </xf>
    <xf numFmtId="0" fontId="39" fillId="0" borderId="31" xfId="0" applyFont="1" applyBorder="1"/>
    <xf numFmtId="0" fontId="38" fillId="0" borderId="0" xfId="272" applyFont="1" applyAlignment="1">
      <alignment horizontal="center" vertical="center"/>
    </xf>
    <xf numFmtId="0" fontId="31" fillId="0" borderId="0" xfId="0" applyFont="1" applyAlignment="1">
      <alignment horizontal="left" vertical="top" wrapText="1"/>
    </xf>
    <xf numFmtId="0" fontId="31" fillId="0" borderId="31" xfId="284" applyFont="1" applyBorder="1" applyAlignment="1">
      <alignment horizontal="center" vertical="top"/>
    </xf>
    <xf numFmtId="169" fontId="30" fillId="0" borderId="41" xfId="284" applyNumberFormat="1" applyFont="1" applyBorder="1" applyAlignment="1">
      <alignment horizontal="left" vertical="top" wrapText="1"/>
    </xf>
    <xf numFmtId="0" fontId="30" fillId="0" borderId="31" xfId="284" applyFont="1" applyBorder="1" applyAlignment="1">
      <alignment horizontal="center" vertical="top"/>
    </xf>
    <xf numFmtId="0" fontId="30" fillId="0" borderId="30" xfId="284" applyFont="1" applyBorder="1" applyAlignment="1">
      <alignment horizontal="center" vertical="top"/>
    </xf>
    <xf numFmtId="0" fontId="31" fillId="22" borderId="0" xfId="259" applyFont="1" applyFill="1" applyAlignment="1">
      <alignment horizontal="left" vertical="top" wrapText="1"/>
    </xf>
    <xf numFmtId="168" fontId="30" fillId="22" borderId="56" xfId="259" applyNumberFormat="1" applyFont="1" applyFill="1" applyBorder="1" applyAlignment="1">
      <alignment horizontal="center" vertical="center"/>
    </xf>
    <xf numFmtId="0" fontId="31" fillId="0" borderId="17" xfId="0" applyFont="1" applyBorder="1" applyAlignment="1">
      <alignment horizontal="center" vertical="top" wrapText="1"/>
    </xf>
    <xf numFmtId="0" fontId="31" fillId="0" borderId="23" xfId="0" applyFont="1" applyBorder="1" applyAlignment="1">
      <alignment horizontal="center" vertical="top" wrapText="1"/>
    </xf>
    <xf numFmtId="0" fontId="31" fillId="0" borderId="23" xfId="284" applyFont="1" applyBorder="1" applyAlignment="1">
      <alignment horizontal="center" vertical="top"/>
    </xf>
    <xf numFmtId="0" fontId="31" fillId="0" borderId="20" xfId="284" applyFont="1" applyBorder="1" applyAlignment="1">
      <alignment horizontal="center" vertical="top"/>
    </xf>
    <xf numFmtId="0" fontId="40" fillId="0" borderId="0" xfId="0" applyFont="1"/>
    <xf numFmtId="0" fontId="11" fillId="0" borderId="0" xfId="272" applyFont="1" applyAlignment="1">
      <alignment vertical="top" wrapText="1"/>
    </xf>
    <xf numFmtId="166" fontId="21" fillId="0" borderId="18" xfId="272" applyNumberFormat="1" applyFont="1" applyBorder="1" applyAlignment="1">
      <alignment vertical="center"/>
    </xf>
    <xf numFmtId="0" fontId="21" fillId="0" borderId="13" xfId="272" applyFont="1" applyBorder="1" applyAlignment="1">
      <alignment horizontal="center"/>
    </xf>
    <xf numFmtId="0" fontId="21" fillId="0" borderId="16" xfId="272" applyFont="1" applyBorder="1" applyAlignment="1">
      <alignment horizontal="left"/>
    </xf>
    <xf numFmtId="0" fontId="56" fillId="0" borderId="0" xfId="272" applyFont="1" applyAlignment="1">
      <alignment vertical="center" wrapText="1"/>
    </xf>
    <xf numFmtId="0" fontId="31" fillId="0" borderId="36" xfId="0" applyFont="1" applyBorder="1" applyAlignment="1">
      <alignment vertical="top"/>
    </xf>
    <xf numFmtId="0" fontId="31" fillId="22" borderId="0" xfId="0" applyFont="1" applyFill="1" applyAlignment="1">
      <alignment vertical="top"/>
    </xf>
    <xf numFmtId="0" fontId="30" fillId="22" borderId="0" xfId="0" applyFont="1" applyFill="1" applyAlignment="1">
      <alignment vertical="top"/>
    </xf>
    <xf numFmtId="0" fontId="31" fillId="0" borderId="35" xfId="0" applyFont="1" applyBorder="1" applyAlignment="1">
      <alignment vertical="top"/>
    </xf>
    <xf numFmtId="169" fontId="30" fillId="0" borderId="38" xfId="0" applyNumberFormat="1" applyFont="1" applyBorder="1" applyAlignment="1">
      <alignment vertical="top"/>
    </xf>
    <xf numFmtId="0" fontId="30" fillId="0" borderId="18" xfId="0" applyFont="1" applyBorder="1" applyAlignment="1">
      <alignment vertical="top"/>
    </xf>
    <xf numFmtId="0" fontId="31" fillId="0" borderId="15" xfId="0" applyFont="1" applyBorder="1" applyAlignment="1">
      <alignment vertical="top"/>
    </xf>
    <xf numFmtId="0" fontId="31" fillId="0" borderId="18" xfId="0" applyFont="1" applyBorder="1" applyAlignment="1">
      <alignment vertical="top"/>
    </xf>
    <xf numFmtId="164" fontId="31" fillId="0" borderId="18" xfId="0" applyNumberFormat="1" applyFont="1" applyBorder="1" applyAlignment="1">
      <alignment vertical="top"/>
    </xf>
    <xf numFmtId="0" fontId="31" fillId="22" borderId="0" xfId="0" applyFont="1" applyFill="1" applyAlignment="1">
      <alignment horizontal="center" vertical="top"/>
    </xf>
    <xf numFmtId="0" fontId="31" fillId="0" borderId="88" xfId="0" applyFont="1" applyBorder="1" applyAlignment="1">
      <alignment vertical="top"/>
    </xf>
    <xf numFmtId="169" fontId="30" fillId="0" borderId="0" xfId="0" applyNumberFormat="1" applyFont="1" applyAlignment="1">
      <alignment vertical="top"/>
    </xf>
    <xf numFmtId="0" fontId="31" fillId="0" borderId="0" xfId="0" applyFont="1" applyAlignment="1">
      <alignment horizontal="right" vertical="top"/>
    </xf>
    <xf numFmtId="164" fontId="31" fillId="22" borderId="18" xfId="0" applyNumberFormat="1" applyFont="1" applyFill="1" applyBorder="1" applyAlignment="1">
      <alignment vertical="top"/>
    </xf>
    <xf numFmtId="0" fontId="31" fillId="22" borderId="0" xfId="0" applyFont="1" applyFill="1" applyAlignment="1">
      <alignment horizontal="left" vertical="top"/>
    </xf>
    <xf numFmtId="0" fontId="31" fillId="22" borderId="15" xfId="0" applyFont="1" applyFill="1" applyBorder="1" applyAlignment="1">
      <alignment vertical="top"/>
    </xf>
    <xf numFmtId="0" fontId="31" fillId="22" borderId="18" xfId="0" applyFont="1" applyFill="1" applyBorder="1" applyAlignment="1">
      <alignment vertical="top"/>
    </xf>
    <xf numFmtId="0" fontId="31" fillId="0" borderId="44" xfId="0" applyFont="1" applyBorder="1" applyAlignment="1">
      <alignment horizontal="right" vertical="top"/>
    </xf>
    <xf numFmtId="0" fontId="31" fillId="0" borderId="45" xfId="0" applyFont="1" applyBorder="1" applyAlignment="1">
      <alignment horizontal="right" vertical="top"/>
    </xf>
    <xf numFmtId="0" fontId="31" fillId="0" borderId="0" xfId="0" applyFont="1" applyAlignment="1">
      <alignment horizontal="center" vertical="top"/>
    </xf>
    <xf numFmtId="0" fontId="31" fillId="0" borderId="44" xfId="0" applyFont="1" applyBorder="1" applyAlignment="1">
      <alignment vertical="top" wrapText="1"/>
    </xf>
    <xf numFmtId="0" fontId="31" fillId="0" borderId="76" xfId="0" applyFont="1" applyBorder="1" applyAlignment="1">
      <alignment vertical="top" wrapText="1"/>
    </xf>
    <xf numFmtId="0" fontId="31" fillId="0" borderId="37" xfId="0" applyFont="1" applyBorder="1" applyAlignment="1">
      <alignment vertical="top" wrapText="1"/>
    </xf>
    <xf numFmtId="0" fontId="31" fillId="0" borderId="23" xfId="0" applyFont="1" applyBorder="1" applyAlignment="1">
      <alignment vertical="top"/>
    </xf>
    <xf numFmtId="0" fontId="31" fillId="0" borderId="20" xfId="0" applyFont="1" applyBorder="1" applyAlignment="1">
      <alignment vertical="top"/>
    </xf>
    <xf numFmtId="0" fontId="31" fillId="0" borderId="37" xfId="0" applyFont="1" applyBorder="1" applyAlignment="1">
      <alignment vertical="top"/>
    </xf>
    <xf numFmtId="0" fontId="109" fillId="0" borderId="0" xfId="0" applyFont="1" applyAlignment="1">
      <alignment vertical="top"/>
    </xf>
    <xf numFmtId="0" fontId="23" fillId="22" borderId="0" xfId="0" applyFont="1" applyFill="1" applyAlignment="1">
      <alignment vertical="top"/>
    </xf>
    <xf numFmtId="0" fontId="31" fillId="0" borderId="45" xfId="0" applyFont="1" applyBorder="1" applyAlignment="1">
      <alignment vertical="top" wrapText="1"/>
    </xf>
    <xf numFmtId="164" fontId="31" fillId="0" borderId="0" xfId="0" applyNumberFormat="1" applyFont="1" applyAlignment="1">
      <alignment vertical="top"/>
    </xf>
    <xf numFmtId="0" fontId="31" fillId="0" borderId="15" xfId="0" applyFont="1" applyBorder="1" applyAlignment="1">
      <alignment horizontal="left" vertical="top"/>
    </xf>
    <xf numFmtId="0" fontId="110" fillId="0" borderId="0" xfId="0" applyFont="1"/>
    <xf numFmtId="169" fontId="30" fillId="22" borderId="42" xfId="284" applyNumberFormat="1" applyFont="1" applyFill="1" applyBorder="1" applyAlignment="1">
      <alignment horizontal="center" vertical="top"/>
    </xf>
    <xf numFmtId="169" fontId="30" fillId="0" borderId="42" xfId="284" applyNumberFormat="1" applyFont="1" applyBorder="1" applyAlignment="1">
      <alignment horizontal="center" vertical="top"/>
    </xf>
    <xf numFmtId="169" fontId="30" fillId="0" borderId="17" xfId="284" applyNumberFormat="1" applyFont="1" applyBorder="1" applyAlignment="1">
      <alignment horizontal="center" vertical="top"/>
    </xf>
    <xf numFmtId="0" fontId="23" fillId="0" borderId="0" xfId="0" applyFont="1" applyAlignment="1">
      <alignment horizontal="left" vertical="top"/>
    </xf>
    <xf numFmtId="0" fontId="31" fillId="0" borderId="41" xfId="0" applyFont="1" applyBorder="1" applyAlignment="1">
      <alignment vertical="top"/>
    </xf>
    <xf numFmtId="0" fontId="31" fillId="22" borderId="41" xfId="0" applyFont="1" applyFill="1" applyBorder="1" applyAlignment="1">
      <alignment vertical="top"/>
    </xf>
    <xf numFmtId="169" fontId="30" fillId="22" borderId="42" xfId="0" applyNumberFormat="1" applyFont="1" applyFill="1" applyBorder="1" applyAlignment="1">
      <alignment horizontal="center" vertical="top"/>
    </xf>
    <xf numFmtId="0" fontId="30" fillId="22" borderId="17" xfId="0" applyFont="1" applyFill="1" applyBorder="1" applyAlignment="1">
      <alignment horizontal="left" vertical="top"/>
    </xf>
    <xf numFmtId="164" fontId="31" fillId="22" borderId="17" xfId="0" applyNumberFormat="1" applyFont="1" applyFill="1" applyBorder="1" applyAlignment="1">
      <alignment horizontal="center" vertical="top"/>
    </xf>
    <xf numFmtId="0" fontId="31" fillId="22" borderId="13" xfId="0" applyFont="1" applyFill="1" applyBorder="1" applyAlignment="1">
      <alignment vertical="top"/>
    </xf>
    <xf numFmtId="0" fontId="31" fillId="22" borderId="24" xfId="0" applyFont="1" applyFill="1" applyBorder="1" applyAlignment="1">
      <alignment vertical="top"/>
    </xf>
    <xf numFmtId="0" fontId="31" fillId="0" borderId="13" xfId="0" applyFont="1" applyBorder="1" applyAlignment="1">
      <alignment vertical="top"/>
    </xf>
    <xf numFmtId="0" fontId="31" fillId="22" borderId="17" xfId="0" applyFont="1" applyFill="1" applyBorder="1" applyAlignment="1">
      <alignment horizontal="center" vertical="top"/>
    </xf>
    <xf numFmtId="0" fontId="31" fillId="0" borderId="48" xfId="0" applyFont="1" applyBorder="1" applyAlignment="1">
      <alignment vertical="top"/>
    </xf>
    <xf numFmtId="0" fontId="31" fillId="0" borderId="43" xfId="0" applyFont="1" applyBorder="1" applyAlignment="1">
      <alignment vertical="top"/>
    </xf>
    <xf numFmtId="169" fontId="30" fillId="0" borderId="42" xfId="0" applyNumberFormat="1" applyFont="1" applyBorder="1" applyAlignment="1">
      <alignment horizontal="center" vertical="top"/>
    </xf>
    <xf numFmtId="0" fontId="31" fillId="0" borderId="17" xfId="0" applyFont="1" applyBorder="1" applyAlignment="1">
      <alignment horizontal="center" vertical="top"/>
    </xf>
    <xf numFmtId="0" fontId="31" fillId="0" borderId="23" xfId="0" applyFont="1" applyBorder="1" applyAlignment="1">
      <alignment horizontal="center" vertical="top"/>
    </xf>
    <xf numFmtId="0" fontId="31" fillId="0" borderId="20" xfId="0" applyFont="1" applyBorder="1" applyAlignment="1">
      <alignment horizontal="left" vertical="top"/>
    </xf>
    <xf numFmtId="0" fontId="31" fillId="22" borderId="22" xfId="0" applyFont="1" applyFill="1" applyBorder="1" applyAlignment="1">
      <alignment vertical="top"/>
    </xf>
    <xf numFmtId="0" fontId="31" fillId="22" borderId="0" xfId="0" applyFont="1" applyFill="1" applyAlignment="1">
      <alignment horizontal="right" vertical="top"/>
    </xf>
    <xf numFmtId="164" fontId="31" fillId="0" borderId="17" xfId="0" applyNumberFormat="1" applyFont="1" applyBorder="1" applyAlignment="1">
      <alignment horizontal="center" vertical="top"/>
    </xf>
    <xf numFmtId="0" fontId="31" fillId="22" borderId="23" xfId="0" applyFont="1" applyFill="1" applyBorder="1" applyAlignment="1">
      <alignment horizontal="center" vertical="top"/>
    </xf>
    <xf numFmtId="0" fontId="31" fillId="22" borderId="20" xfId="0" applyFont="1" applyFill="1" applyBorder="1" applyAlignment="1">
      <alignment vertical="top"/>
    </xf>
    <xf numFmtId="0" fontId="110" fillId="0" borderId="0" xfId="0" applyFont="1" applyAlignment="1">
      <alignment vertical="top"/>
    </xf>
    <xf numFmtId="169" fontId="30" fillId="22" borderId="0" xfId="0" applyNumberFormat="1" applyFont="1" applyFill="1" applyAlignment="1">
      <alignment vertical="top"/>
    </xf>
    <xf numFmtId="0" fontId="31" fillId="0" borderId="22" xfId="0" applyFont="1" applyBorder="1" applyAlignment="1">
      <alignment vertical="top"/>
    </xf>
    <xf numFmtId="164" fontId="31" fillId="22" borderId="23" xfId="0" applyNumberFormat="1" applyFont="1" applyFill="1" applyBorder="1" applyAlignment="1">
      <alignment horizontal="center" vertical="top"/>
    </xf>
    <xf numFmtId="0" fontId="31" fillId="0" borderId="0" xfId="259" applyFont="1" applyAlignment="1">
      <alignment vertical="top"/>
    </xf>
    <xf numFmtId="0" fontId="30" fillId="0" borderId="0" xfId="284" applyFont="1" applyAlignment="1">
      <alignment vertical="top" textRotation="90"/>
    </xf>
    <xf numFmtId="0" fontId="31" fillId="0" borderId="41" xfId="259" applyFont="1" applyBorder="1" applyAlignment="1">
      <alignment vertical="top"/>
    </xf>
    <xf numFmtId="0" fontId="31" fillId="0" borderId="17" xfId="259" applyFont="1" applyBorder="1" applyAlignment="1">
      <alignment vertical="top"/>
    </xf>
    <xf numFmtId="0" fontId="31" fillId="0" borderId="90" xfId="0" applyFont="1" applyBorder="1" applyAlignment="1">
      <alignment horizontal="left" vertical="top"/>
    </xf>
    <xf numFmtId="0" fontId="31" fillId="0" borderId="90" xfId="259" applyFont="1" applyBorder="1" applyAlignment="1">
      <alignment horizontal="center" vertical="top"/>
    </xf>
    <xf numFmtId="0" fontId="31" fillId="0" borderId="91" xfId="259" applyFont="1" applyBorder="1" applyAlignment="1">
      <alignment horizontal="center" vertical="top"/>
    </xf>
    <xf numFmtId="0" fontId="31" fillId="0" borderId="89" xfId="259" applyFont="1" applyBorder="1" applyAlignment="1">
      <alignment vertical="top"/>
    </xf>
    <xf numFmtId="0" fontId="31" fillId="0" borderId="90" xfId="259" applyFont="1" applyBorder="1" applyAlignment="1">
      <alignment vertical="top"/>
    </xf>
    <xf numFmtId="0" fontId="31" fillId="0" borderId="91" xfId="259" applyFont="1" applyBorder="1" applyAlignment="1">
      <alignment vertical="top"/>
    </xf>
    <xf numFmtId="0" fontId="31" fillId="0" borderId="84" xfId="259" applyFont="1" applyBorder="1" applyAlignment="1">
      <alignment vertical="top"/>
    </xf>
    <xf numFmtId="0" fontId="31" fillId="0" borderId="16" xfId="259" applyFont="1" applyBorder="1" applyAlignment="1">
      <alignment vertical="top"/>
    </xf>
    <xf numFmtId="0" fontId="31" fillId="0" borderId="70" xfId="259" applyFont="1" applyBorder="1" applyAlignment="1">
      <alignment vertical="top"/>
    </xf>
    <xf numFmtId="0" fontId="31" fillId="0" borderId="16" xfId="0" applyFont="1" applyBorder="1" applyAlignment="1">
      <alignment horizontal="left" vertical="top"/>
    </xf>
    <xf numFmtId="0" fontId="31" fillId="0" borderId="84" xfId="259" applyFont="1" applyBorder="1" applyAlignment="1">
      <alignment horizontal="center" vertical="top"/>
    </xf>
    <xf numFmtId="0" fontId="31" fillId="0" borderId="16" xfId="259" applyFont="1" applyBorder="1" applyAlignment="1">
      <alignment horizontal="center" vertical="top"/>
    </xf>
    <xf numFmtId="0" fontId="31" fillId="0" borderId="70" xfId="259" applyFont="1" applyBorder="1" applyAlignment="1">
      <alignment horizontal="center" vertical="top"/>
    </xf>
    <xf numFmtId="0" fontId="31" fillId="0" borderId="93" xfId="0" applyFont="1" applyBorder="1" applyAlignment="1">
      <alignment horizontal="left" vertical="top"/>
    </xf>
    <xf numFmtId="0" fontId="31" fillId="0" borderId="93" xfId="259" applyFont="1" applyBorder="1" applyAlignment="1">
      <alignment vertical="top"/>
    </xf>
    <xf numFmtId="0" fontId="31" fillId="0" borderId="94" xfId="259" applyFont="1" applyBorder="1" applyAlignment="1">
      <alignment vertical="top"/>
    </xf>
    <xf numFmtId="0" fontId="31" fillId="0" borderId="92" xfId="259" applyFont="1" applyBorder="1" applyAlignment="1">
      <alignment horizontal="center" vertical="top"/>
    </xf>
    <xf numFmtId="0" fontId="31" fillId="0" borderId="93" xfId="259" applyFont="1" applyBorder="1" applyAlignment="1">
      <alignment horizontal="center" vertical="top"/>
    </xf>
    <xf numFmtId="0" fontId="31" fillId="0" borderId="94" xfId="259" applyFont="1" applyBorder="1" applyAlignment="1">
      <alignment horizontal="center" vertical="top"/>
    </xf>
    <xf numFmtId="0" fontId="31" fillId="0" borderId="0" xfId="259" applyFont="1" applyAlignment="1">
      <alignment horizontal="center" vertical="top"/>
    </xf>
    <xf numFmtId="0" fontId="31" fillId="0" borderId="0" xfId="259" applyFont="1" applyAlignment="1">
      <alignment horizontal="right" vertical="top"/>
    </xf>
    <xf numFmtId="0" fontId="31" fillId="0" borderId="0" xfId="259" applyFont="1" applyAlignment="1">
      <alignment horizontal="left" vertical="top"/>
    </xf>
    <xf numFmtId="0" fontId="23" fillId="0" borderId="0" xfId="0" applyFont="1" applyAlignment="1">
      <alignment vertical="top"/>
    </xf>
    <xf numFmtId="0" fontId="31" fillId="0" borderId="22" xfId="0" applyFont="1" applyBorder="1" applyAlignment="1">
      <alignment vertical="top" wrapText="1"/>
    </xf>
    <xf numFmtId="0" fontId="31" fillId="0" borderId="20" xfId="0" applyFont="1" applyBorder="1" applyAlignment="1">
      <alignment vertical="top" wrapText="1"/>
    </xf>
    <xf numFmtId="0" fontId="31" fillId="0" borderId="23" xfId="0" applyFont="1" applyBorder="1" applyAlignment="1">
      <alignment vertical="top" wrapText="1"/>
    </xf>
    <xf numFmtId="0" fontId="31" fillId="0" borderId="22" xfId="259" applyFont="1" applyBorder="1" applyAlignment="1">
      <alignment vertical="top"/>
    </xf>
    <xf numFmtId="0" fontId="31" fillId="0" borderId="31" xfId="259" applyFont="1" applyBorder="1" applyAlignment="1">
      <alignment horizontal="right" vertical="top" wrapText="1"/>
    </xf>
    <xf numFmtId="0" fontId="31" fillId="0" borderId="29" xfId="259" applyFont="1" applyBorder="1" applyAlignment="1">
      <alignment horizontal="right" vertical="top" wrapText="1"/>
    </xf>
    <xf numFmtId="169" fontId="31" fillId="22" borderId="0" xfId="0" applyNumberFormat="1" applyFont="1" applyFill="1" applyAlignment="1">
      <alignment vertical="top"/>
    </xf>
    <xf numFmtId="0" fontId="39" fillId="0" borderId="0" xfId="272" applyFont="1"/>
    <xf numFmtId="0" fontId="40" fillId="0" borderId="31" xfId="283" applyFont="1" applyBorder="1" applyAlignment="1">
      <alignment horizontal="center" vertical="center"/>
    </xf>
    <xf numFmtId="0" fontId="40" fillId="0" borderId="0" xfId="272" applyFont="1"/>
    <xf numFmtId="0" fontId="109" fillId="0" borderId="0" xfId="272" applyFont="1"/>
    <xf numFmtId="0" fontId="109" fillId="0" borderId="43" xfId="272" applyFont="1" applyBorder="1"/>
    <xf numFmtId="0" fontId="30" fillId="0" borderId="13" xfId="284" applyFont="1" applyBorder="1" applyAlignment="1">
      <alignment horizontal="center"/>
    </xf>
    <xf numFmtId="0" fontId="23" fillId="0" borderId="0" xfId="284" applyFont="1" applyAlignment="1">
      <alignment horizontal="left" vertical="top"/>
    </xf>
    <xf numFmtId="0" fontId="31" fillId="0" borderId="0" xfId="272" applyFont="1" applyAlignment="1">
      <alignment vertical="top"/>
    </xf>
    <xf numFmtId="0" fontId="43" fillId="0" borderId="0" xfId="0" applyFont="1" applyAlignment="1">
      <alignment vertical="top"/>
    </xf>
    <xf numFmtId="0" fontId="31" fillId="22" borderId="0" xfId="272" applyFont="1" applyFill="1" applyAlignment="1">
      <alignment vertical="top"/>
    </xf>
    <xf numFmtId="166" fontId="31" fillId="0" borderId="0" xfId="272" applyNumberFormat="1" applyFont="1" applyAlignment="1">
      <alignment vertical="top"/>
    </xf>
    <xf numFmtId="0" fontId="31" fillId="0" borderId="0" xfId="283" applyFont="1" applyAlignment="1">
      <alignment horizontal="left" vertical="top" wrapText="1"/>
    </xf>
    <xf numFmtId="0" fontId="31" fillId="0" borderId="0" xfId="283" applyFont="1" applyAlignment="1">
      <alignment vertical="top"/>
    </xf>
    <xf numFmtId="0" fontId="31" fillId="0" borderId="17" xfId="283" applyFont="1" applyBorder="1" applyAlignment="1">
      <alignment vertical="top"/>
    </xf>
    <xf numFmtId="0" fontId="31" fillId="0" borderId="24" xfId="283" applyFont="1" applyBorder="1" applyAlignment="1">
      <alignment vertical="top"/>
    </xf>
    <xf numFmtId="0" fontId="31" fillId="0" borderId="43" xfId="283" applyFont="1" applyBorder="1" applyAlignment="1">
      <alignment vertical="top"/>
    </xf>
    <xf numFmtId="164" fontId="31" fillId="0" borderId="17" xfId="283" applyNumberFormat="1" applyFont="1" applyBorder="1" applyAlignment="1">
      <alignment vertical="top"/>
    </xf>
    <xf numFmtId="0" fontId="31" fillId="0" borderId="24" xfId="272" applyFont="1" applyBorder="1" applyAlignment="1">
      <alignment vertical="top"/>
    </xf>
    <xf numFmtId="0" fontId="31" fillId="0" borderId="17" xfId="272" applyFont="1" applyBorder="1" applyAlignment="1">
      <alignment vertical="top"/>
    </xf>
    <xf numFmtId="0" fontId="31" fillId="0" borderId="17" xfId="272" applyFont="1" applyBorder="1" applyAlignment="1">
      <alignment horizontal="left" vertical="top" wrapText="1"/>
    </xf>
    <xf numFmtId="0" fontId="31" fillId="0" borderId="24" xfId="272" applyFont="1" applyBorder="1" applyAlignment="1">
      <alignment horizontal="left" vertical="top" wrapText="1"/>
    </xf>
    <xf numFmtId="0" fontId="31" fillId="0" borderId="23" xfId="272" applyFont="1" applyBorder="1" applyAlignment="1">
      <alignment vertical="top"/>
    </xf>
    <xf numFmtId="0" fontId="31" fillId="0" borderId="22" xfId="272" applyFont="1" applyBorder="1" applyAlignment="1">
      <alignment vertical="top"/>
    </xf>
    <xf numFmtId="0" fontId="30" fillId="0" borderId="31" xfId="272" applyFont="1" applyBorder="1" applyAlignment="1">
      <alignment horizontal="center" vertical="top" wrapText="1"/>
    </xf>
    <xf numFmtId="0" fontId="30" fillId="0" borderId="29" xfId="272" applyFont="1" applyBorder="1" applyAlignment="1">
      <alignment horizontal="center" vertical="top" wrapText="1"/>
    </xf>
    <xf numFmtId="0" fontId="30" fillId="0" borderId="29" xfId="284" applyFont="1" applyBorder="1" applyAlignment="1">
      <alignment horizontal="center" vertical="top" wrapText="1"/>
    </xf>
    <xf numFmtId="0" fontId="30" fillId="0" borderId="13" xfId="284" applyFont="1" applyBorder="1" applyAlignment="1">
      <alignment horizontal="center" vertical="top" wrapText="1"/>
    </xf>
    <xf numFmtId="0" fontId="30" fillId="0" borderId="13" xfId="272" applyFont="1" applyBorder="1" applyAlignment="1">
      <alignment horizontal="center" vertical="top" wrapText="1"/>
    </xf>
    <xf numFmtId="0" fontId="30" fillId="0" borderId="0" xfId="272" applyFont="1" applyAlignment="1">
      <alignment horizontal="center" vertical="top" wrapText="1"/>
    </xf>
    <xf numFmtId="0" fontId="30" fillId="0" borderId="0" xfId="272" applyFont="1" applyAlignment="1">
      <alignment vertical="top"/>
    </xf>
    <xf numFmtId="0" fontId="39" fillId="0" borderId="0" xfId="272" applyFont="1" applyAlignment="1">
      <alignment vertical="top"/>
    </xf>
    <xf numFmtId="0" fontId="109" fillId="0" borderId="0" xfId="272" applyFont="1" applyAlignment="1">
      <alignment vertical="top"/>
    </xf>
    <xf numFmtId="164" fontId="30" fillId="0" borderId="71" xfId="284" applyNumberFormat="1" applyFont="1" applyBorder="1" applyAlignment="1">
      <alignment horizontal="center" vertical="top"/>
    </xf>
    <xf numFmtId="0" fontId="30" fillId="0" borderId="54" xfId="284" applyFont="1" applyBorder="1" applyAlignment="1">
      <alignment vertical="top"/>
    </xf>
    <xf numFmtId="0" fontId="30" fillId="0" borderId="33" xfId="284" applyFont="1" applyBorder="1" applyAlignment="1">
      <alignment horizontal="center" vertical="top"/>
    </xf>
    <xf numFmtId="0" fontId="30" fillId="0" borderId="32" xfId="284" applyFont="1" applyBorder="1" applyAlignment="1">
      <alignment horizontal="center" vertical="top"/>
    </xf>
    <xf numFmtId="0" fontId="30" fillId="0" borderId="63" xfId="284" applyFont="1" applyBorder="1" applyAlignment="1">
      <alignment vertical="top"/>
    </xf>
    <xf numFmtId="0" fontId="39" fillId="0" borderId="33" xfId="272" applyFont="1" applyBorder="1" applyAlignment="1">
      <alignment vertical="top"/>
    </xf>
    <xf numFmtId="0" fontId="39" fillId="0" borderId="32" xfId="272" applyFont="1" applyBorder="1" applyAlignment="1">
      <alignment vertical="top"/>
    </xf>
    <xf numFmtId="0" fontId="39" fillId="0" borderId="54" xfId="272" applyFont="1" applyBorder="1" applyAlignment="1">
      <alignment vertical="top"/>
    </xf>
    <xf numFmtId="0" fontId="30" fillId="0" borderId="33" xfId="284" applyFont="1" applyBorder="1" applyAlignment="1">
      <alignment vertical="top"/>
    </xf>
    <xf numFmtId="0" fontId="30" fillId="0" borderId="32" xfId="284" applyFont="1" applyBorder="1" applyAlignment="1">
      <alignment vertical="top"/>
    </xf>
    <xf numFmtId="0" fontId="30" fillId="0" borderId="34" xfId="284" applyFont="1" applyBorder="1" applyAlignment="1">
      <alignment vertical="top"/>
    </xf>
    <xf numFmtId="164" fontId="76" fillId="24" borderId="72" xfId="284" applyNumberFormat="1" applyFont="1" applyFill="1" applyBorder="1" applyAlignment="1">
      <alignment horizontal="center" vertical="top"/>
    </xf>
    <xf numFmtId="0" fontId="30" fillId="0" borderId="13" xfId="284" applyFont="1" applyBorder="1" applyAlignment="1">
      <alignment vertical="top"/>
    </xf>
    <xf numFmtId="0" fontId="30" fillId="0" borderId="29" xfId="284" applyFont="1" applyBorder="1" applyAlignment="1">
      <alignment horizontal="center" vertical="top"/>
    </xf>
    <xf numFmtId="0" fontId="30" fillId="0" borderId="64" xfId="284" applyFont="1" applyBorder="1" applyAlignment="1">
      <alignment vertical="top"/>
    </xf>
    <xf numFmtId="0" fontId="39" fillId="0" borderId="31" xfId="272" applyFont="1" applyBorder="1" applyAlignment="1">
      <alignment vertical="top"/>
    </xf>
    <xf numFmtId="0" fontId="39" fillId="0" borderId="29" xfId="272" applyFont="1" applyBorder="1" applyAlignment="1">
      <alignment vertical="top"/>
    </xf>
    <xf numFmtId="0" fontId="39" fillId="0" borderId="13" xfId="272" applyFont="1" applyBorder="1" applyAlignment="1">
      <alignment vertical="top"/>
    </xf>
    <xf numFmtId="0" fontId="30" fillId="0" borderId="31" xfId="284" applyFont="1" applyBorder="1" applyAlignment="1">
      <alignment vertical="top"/>
    </xf>
    <xf numFmtId="0" fontId="30" fillId="0" borderId="29" xfId="284" applyFont="1" applyBorder="1" applyAlignment="1">
      <alignment vertical="top"/>
    </xf>
    <xf numFmtId="0" fontId="30" fillId="0" borderId="30" xfId="284" applyFont="1" applyBorder="1" applyAlignment="1">
      <alignment vertical="top"/>
    </xf>
    <xf numFmtId="164" fontId="30" fillId="0" borderId="73" xfId="284" applyNumberFormat="1" applyFont="1" applyBorder="1" applyAlignment="1">
      <alignment horizontal="center" vertical="top"/>
    </xf>
    <xf numFmtId="0" fontId="30" fillId="0" borderId="27" xfId="284" applyFont="1" applyBorder="1" applyAlignment="1">
      <alignment horizontal="center" vertical="top"/>
    </xf>
    <xf numFmtId="0" fontId="30" fillId="0" borderId="26" xfId="284" applyFont="1" applyBorder="1" applyAlignment="1">
      <alignment horizontal="center" vertical="top"/>
    </xf>
    <xf numFmtId="0" fontId="30" fillId="0" borderId="28" xfId="284" applyFont="1" applyBorder="1" applyAlignment="1">
      <alignment vertical="top"/>
    </xf>
    <xf numFmtId="0" fontId="30" fillId="0" borderId="25" xfId="284" applyFont="1" applyBorder="1" applyAlignment="1">
      <alignment horizontal="center" vertical="top"/>
    </xf>
    <xf numFmtId="0" fontId="30" fillId="0" borderId="65" xfId="284" applyFont="1" applyBorder="1" applyAlignment="1">
      <alignment vertical="top"/>
    </xf>
    <xf numFmtId="0" fontId="39" fillId="0" borderId="27" xfId="272" applyFont="1" applyBorder="1" applyAlignment="1">
      <alignment vertical="top"/>
    </xf>
    <xf numFmtId="0" fontId="39" fillId="0" borderId="25" xfId="272" applyFont="1" applyBorder="1" applyAlignment="1">
      <alignment vertical="top"/>
    </xf>
    <xf numFmtId="0" fontId="39" fillId="0" borderId="28" xfId="272" applyFont="1" applyBorder="1" applyAlignment="1">
      <alignment vertical="top"/>
    </xf>
    <xf numFmtId="0" fontId="30" fillId="0" borderId="27" xfId="284" applyFont="1" applyBorder="1" applyAlignment="1">
      <alignment vertical="top"/>
    </xf>
    <xf numFmtId="0" fontId="30" fillId="0" borderId="25" xfId="284" applyFont="1" applyBorder="1" applyAlignment="1">
      <alignment vertical="top"/>
    </xf>
    <xf numFmtId="0" fontId="30" fillId="0" borderId="26" xfId="284" applyFont="1" applyBorder="1" applyAlignment="1">
      <alignment vertical="top"/>
    </xf>
    <xf numFmtId="0" fontId="39" fillId="0" borderId="45" xfId="272" applyFont="1" applyBorder="1" applyAlignment="1">
      <alignment vertical="top"/>
    </xf>
    <xf numFmtId="164" fontId="30" fillId="0" borderId="74" xfId="284" applyNumberFormat="1" applyFont="1" applyBorder="1" applyAlignment="1">
      <alignment horizontal="center" vertical="top"/>
    </xf>
    <xf numFmtId="0" fontId="31" fillId="22" borderId="0" xfId="283" applyFont="1" applyFill="1" applyAlignment="1">
      <alignment vertical="top"/>
    </xf>
    <xf numFmtId="164" fontId="30" fillId="0" borderId="95" xfId="284" applyNumberFormat="1" applyFont="1" applyBorder="1" applyAlignment="1">
      <alignment horizontal="center" vertical="center"/>
    </xf>
    <xf numFmtId="164" fontId="76" fillId="24" borderId="85" xfId="284" applyNumberFormat="1" applyFont="1" applyFill="1" applyBorder="1" applyAlignment="1">
      <alignment horizontal="center" vertical="center"/>
    </xf>
    <xf numFmtId="164" fontId="30" fillId="0" borderId="96" xfId="284" applyNumberFormat="1" applyFont="1" applyBorder="1" applyAlignment="1">
      <alignment horizontal="center" vertical="center"/>
    </xf>
    <xf numFmtId="0" fontId="30" fillId="0" borderId="28" xfId="284" applyFont="1" applyBorder="1" applyAlignment="1">
      <alignment horizontal="center"/>
    </xf>
    <xf numFmtId="0" fontId="109" fillId="0" borderId="24" xfId="0" applyFont="1" applyBorder="1" applyAlignment="1">
      <alignment vertical="center"/>
    </xf>
    <xf numFmtId="0" fontId="109" fillId="0" borderId="24" xfId="0" applyFont="1" applyBorder="1" applyAlignment="1">
      <alignment vertical="center" wrapText="1"/>
    </xf>
    <xf numFmtId="164" fontId="31" fillId="0" borderId="23" xfId="284" applyNumberFormat="1" applyFont="1" applyBorder="1" applyAlignment="1">
      <alignment horizontal="left" vertical="top"/>
    </xf>
    <xf numFmtId="0" fontId="109" fillId="0" borderId="0" xfId="0" applyFont="1" applyAlignment="1">
      <alignment vertical="center"/>
    </xf>
    <xf numFmtId="0" fontId="109" fillId="0" borderId="0" xfId="0" applyFont="1" applyAlignment="1">
      <alignment vertical="center" wrapText="1"/>
    </xf>
    <xf numFmtId="0" fontId="31" fillId="0" borderId="20" xfId="272" applyFont="1" applyBorder="1" applyAlignment="1">
      <alignment horizontal="center" vertical="top" wrapText="1"/>
    </xf>
    <xf numFmtId="0" fontId="31" fillId="0" borderId="48" xfId="284" applyFont="1" applyBorder="1" applyAlignment="1">
      <alignment vertical="top"/>
    </xf>
    <xf numFmtId="0" fontId="44" fillId="22" borderId="30" xfId="284" applyFont="1" applyFill="1" applyBorder="1" applyAlignment="1">
      <alignment horizontal="left" vertical="top"/>
    </xf>
    <xf numFmtId="0" fontId="30" fillId="0" borderId="17" xfId="284" applyFont="1" applyBorder="1" applyAlignment="1">
      <alignment vertical="top"/>
    </xf>
    <xf numFmtId="0" fontId="30" fillId="0" borderId="24" xfId="284" applyFont="1" applyBorder="1" applyAlignment="1">
      <alignment vertical="top"/>
    </xf>
    <xf numFmtId="0" fontId="30" fillId="0" borderId="24" xfId="284" applyFont="1" applyBorder="1" applyAlignment="1">
      <alignment vertical="top" wrapText="1"/>
    </xf>
    <xf numFmtId="0" fontId="30" fillId="0" borderId="0" xfId="284" applyFont="1" applyAlignment="1">
      <alignment vertical="top"/>
    </xf>
    <xf numFmtId="0" fontId="44" fillId="22" borderId="41" xfId="284" applyFont="1" applyFill="1" applyBorder="1" applyAlignment="1">
      <alignment horizontal="left" vertical="top"/>
    </xf>
    <xf numFmtId="0" fontId="30" fillId="0" borderId="23" xfId="284" applyFont="1" applyBorder="1" applyAlignment="1">
      <alignment vertical="top"/>
    </xf>
    <xf numFmtId="0" fontId="30" fillId="0" borderId="22" xfId="284" applyFont="1" applyBorder="1" applyAlignment="1">
      <alignment vertical="top"/>
    </xf>
    <xf numFmtId="0" fontId="30" fillId="0" borderId="0" xfId="284" applyFont="1" applyAlignment="1">
      <alignment vertical="top" wrapText="1"/>
    </xf>
    <xf numFmtId="0" fontId="30" fillId="0" borderId="31" xfId="0" applyFont="1" applyBorder="1" applyAlignment="1">
      <alignment vertical="top"/>
    </xf>
    <xf numFmtId="0" fontId="30" fillId="22" borderId="29" xfId="284" applyFont="1" applyFill="1" applyBorder="1" applyAlignment="1">
      <alignment horizontal="left" vertical="top"/>
    </xf>
    <xf numFmtId="0" fontId="30" fillId="22" borderId="42" xfId="284" applyFont="1" applyFill="1" applyBorder="1" applyAlignment="1">
      <alignment horizontal="left" vertical="top"/>
    </xf>
    <xf numFmtId="0" fontId="30" fillId="22" borderId="41" xfId="284" applyFont="1" applyFill="1" applyBorder="1" applyAlignment="1">
      <alignment horizontal="left" vertical="top"/>
    </xf>
    <xf numFmtId="0" fontId="31" fillId="22" borderId="30" xfId="272" applyFont="1" applyFill="1" applyBorder="1" applyAlignment="1">
      <alignment vertical="top"/>
    </xf>
    <xf numFmtId="0" fontId="31" fillId="22" borderId="29" xfId="272" applyFont="1" applyFill="1" applyBorder="1" applyAlignment="1">
      <alignment vertical="top"/>
    </xf>
    <xf numFmtId="0" fontId="30" fillId="22" borderId="31" xfId="284" applyFont="1" applyFill="1" applyBorder="1" applyAlignment="1">
      <alignment horizontal="left" vertical="top"/>
    </xf>
    <xf numFmtId="0" fontId="30" fillId="22" borderId="30" xfId="284" applyFont="1" applyFill="1" applyBorder="1" applyAlignment="1">
      <alignment horizontal="left" vertical="top"/>
    </xf>
    <xf numFmtId="0" fontId="30" fillId="0" borderId="24" xfId="279" applyFont="1" applyBorder="1" applyAlignment="1">
      <alignment horizontal="left" vertical="top"/>
    </xf>
    <xf numFmtId="166" fontId="30" fillId="0" borderId="0" xfId="283" applyNumberFormat="1" applyFont="1" applyAlignment="1">
      <alignment vertical="top"/>
    </xf>
    <xf numFmtId="164" fontId="31" fillId="0" borderId="0" xfId="283" applyNumberFormat="1" applyFont="1" applyAlignment="1">
      <alignment vertical="top"/>
    </xf>
    <xf numFmtId="0" fontId="31" fillId="0" borderId="0" xfId="279" applyFont="1" applyAlignment="1">
      <alignment horizontal="right" vertical="top"/>
    </xf>
    <xf numFmtId="166" fontId="30" fillId="0" borderId="24" xfId="279" applyNumberFormat="1" applyFont="1" applyBorder="1" applyAlignment="1">
      <alignment horizontal="left" vertical="top"/>
    </xf>
    <xf numFmtId="164" fontId="31" fillId="0" borderId="0" xfId="279" applyNumberFormat="1" applyFont="1" applyAlignment="1">
      <alignment vertical="top"/>
    </xf>
    <xf numFmtId="0" fontId="31" fillId="0" borderId="20" xfId="283" applyFont="1" applyBorder="1" applyAlignment="1">
      <alignment vertical="top"/>
    </xf>
    <xf numFmtId="0" fontId="31" fillId="0" borderId="22" xfId="283" applyFont="1" applyBorder="1" applyAlignment="1">
      <alignment vertical="top"/>
    </xf>
    <xf numFmtId="0" fontId="30" fillId="0" borderId="36" xfId="284" applyFont="1" applyBorder="1" applyAlignment="1">
      <alignment horizontal="center" vertical="top"/>
    </xf>
    <xf numFmtId="0" fontId="30" fillId="0" borderId="51" xfId="284" applyFont="1" applyBorder="1" applyAlignment="1">
      <alignment vertical="top"/>
    </xf>
    <xf numFmtId="0" fontId="31" fillId="0" borderId="45" xfId="272" applyFont="1" applyBorder="1" applyAlignment="1">
      <alignment vertical="top"/>
    </xf>
    <xf numFmtId="164" fontId="30" fillId="0" borderId="0" xfId="284" applyNumberFormat="1" applyFont="1" applyAlignment="1">
      <alignment horizontal="left" vertical="top"/>
    </xf>
    <xf numFmtId="0" fontId="31" fillId="0" borderId="0" xfId="262" applyFont="1" applyAlignment="1">
      <alignment vertical="top"/>
    </xf>
    <xf numFmtId="164" fontId="31" fillId="0" borderId="0" xfId="284" applyNumberFormat="1" applyFont="1" applyAlignment="1">
      <alignment horizontal="center" vertical="top"/>
    </xf>
    <xf numFmtId="166" fontId="31" fillId="0" borderId="0" xfId="259" applyNumberFormat="1" applyFont="1" applyAlignment="1">
      <alignment horizontal="left" vertical="top"/>
    </xf>
    <xf numFmtId="166" fontId="31" fillId="22" borderId="0" xfId="259" applyNumberFormat="1" applyFont="1" applyFill="1" applyAlignment="1">
      <alignment horizontal="left" vertical="top"/>
    </xf>
    <xf numFmtId="0" fontId="40" fillId="0" borderId="17" xfId="0" applyFont="1" applyBorder="1" applyAlignment="1">
      <alignment vertical="center" wrapText="1" readingOrder="1"/>
    </xf>
    <xf numFmtId="0" fontId="40" fillId="0" borderId="43" xfId="0" applyFont="1" applyBorder="1" applyAlignment="1">
      <alignment vertical="center" wrapText="1" readingOrder="1"/>
    </xf>
    <xf numFmtId="0" fontId="40" fillId="0" borderId="0" xfId="0" applyFont="1" applyAlignment="1">
      <alignment vertical="center" wrapText="1" readingOrder="1"/>
    </xf>
    <xf numFmtId="0" fontId="40" fillId="0" borderId="24" xfId="0" applyFont="1" applyBorder="1" applyAlignment="1">
      <alignment vertical="center" wrapText="1" readingOrder="1"/>
    </xf>
    <xf numFmtId="0" fontId="40" fillId="22" borderId="43" xfId="0" applyFont="1" applyFill="1" applyBorder="1" applyAlignment="1">
      <alignment vertical="center" wrapText="1" readingOrder="1"/>
    </xf>
    <xf numFmtId="0" fontId="40" fillId="22" borderId="0" xfId="0" applyFont="1" applyFill="1" applyAlignment="1">
      <alignment vertical="center" wrapText="1" readingOrder="1"/>
    </xf>
    <xf numFmtId="0" fontId="40" fillId="22" borderId="24" xfId="0" applyFont="1" applyFill="1" applyBorder="1" applyAlignment="1">
      <alignment vertical="center" wrapText="1" readingOrder="1"/>
    </xf>
    <xf numFmtId="0" fontId="31" fillId="22" borderId="36" xfId="259" applyFont="1" applyFill="1" applyBorder="1"/>
    <xf numFmtId="166" fontId="31" fillId="0" borderId="24" xfId="259" applyNumberFormat="1" applyFont="1" applyBorder="1"/>
    <xf numFmtId="0" fontId="40" fillId="22" borderId="17" xfId="0" applyFont="1" applyFill="1" applyBorder="1" applyAlignment="1">
      <alignment vertical="center" wrapText="1" readingOrder="1"/>
    </xf>
    <xf numFmtId="164" fontId="30" fillId="22" borderId="95" xfId="284" applyNumberFormat="1" applyFont="1" applyFill="1" applyBorder="1" applyAlignment="1">
      <alignment horizontal="center" vertical="center"/>
    </xf>
    <xf numFmtId="0" fontId="31" fillId="22" borderId="97" xfId="259" applyFont="1" applyFill="1" applyBorder="1" applyAlignment="1">
      <alignment vertical="center"/>
    </xf>
    <xf numFmtId="0" fontId="31" fillId="22" borderId="64" xfId="259" applyFont="1" applyFill="1" applyBorder="1" applyAlignment="1">
      <alignment vertical="center"/>
    </xf>
    <xf numFmtId="164" fontId="30" fillId="22" borderId="96" xfId="284" applyNumberFormat="1" applyFont="1" applyFill="1" applyBorder="1" applyAlignment="1">
      <alignment horizontal="center" vertical="center"/>
    </xf>
    <xf numFmtId="0" fontId="31" fillId="22" borderId="98" xfId="259" applyFont="1" applyFill="1" applyBorder="1"/>
    <xf numFmtId="166" fontId="40" fillId="0" borderId="0" xfId="259" applyNumberFormat="1" applyFont="1" applyAlignment="1">
      <alignment horizontal="left" vertical="center" readingOrder="1"/>
    </xf>
    <xf numFmtId="0" fontId="31" fillId="0" borderId="17" xfId="259" applyFont="1" applyBorder="1" applyAlignment="1">
      <alignment horizontal="center"/>
    </xf>
    <xf numFmtId="0" fontId="39" fillId="22" borderId="20" xfId="0" applyFont="1" applyFill="1" applyBorder="1" applyAlignment="1">
      <alignment horizontal="right" vertical="center"/>
    </xf>
    <xf numFmtId="166" fontId="31" fillId="0" borderId="22" xfId="259" applyNumberFormat="1" applyFont="1" applyBorder="1"/>
    <xf numFmtId="166" fontId="30" fillId="0" borderId="24" xfId="259" applyNumberFormat="1" applyFont="1" applyBorder="1" applyAlignment="1">
      <alignment horizontal="center"/>
    </xf>
    <xf numFmtId="0" fontId="30" fillId="0" borderId="24" xfId="259" applyFont="1" applyBorder="1" applyAlignment="1">
      <alignment horizontal="center"/>
    </xf>
    <xf numFmtId="0" fontId="30" fillId="22" borderId="13" xfId="259" applyFont="1" applyFill="1" applyBorder="1" applyAlignment="1">
      <alignment horizontal="center" vertical="center"/>
    </xf>
    <xf numFmtId="164" fontId="30" fillId="22" borderId="74" xfId="284" applyNumberFormat="1" applyFont="1" applyFill="1" applyBorder="1" applyAlignment="1">
      <alignment horizontal="center" vertical="center"/>
    </xf>
    <xf numFmtId="0" fontId="31" fillId="22" borderId="97" xfId="259" applyFont="1" applyFill="1" applyBorder="1"/>
    <xf numFmtId="0" fontId="31" fillId="22" borderId="64" xfId="259" applyFont="1" applyFill="1" applyBorder="1"/>
    <xf numFmtId="164" fontId="30" fillId="22" borderId="73" xfId="284" applyNumberFormat="1" applyFont="1" applyFill="1" applyBorder="1" applyAlignment="1">
      <alignment horizontal="center" vertical="center"/>
    </xf>
    <xf numFmtId="166" fontId="40" fillId="22" borderId="41" xfId="0" applyNumberFormat="1" applyFont="1" applyFill="1" applyBorder="1" applyAlignment="1">
      <alignment horizontal="left" vertical="top"/>
    </xf>
    <xf numFmtId="0" fontId="31" fillId="0" borderId="17" xfId="0" applyFont="1" applyBorder="1" applyAlignment="1">
      <alignment horizontal="right" vertical="top" wrapText="1"/>
    </xf>
    <xf numFmtId="0" fontId="30" fillId="22" borderId="0" xfId="284" applyFont="1" applyFill="1" applyAlignment="1">
      <alignment vertical="top"/>
    </xf>
    <xf numFmtId="0" fontId="30" fillId="0" borderId="0" xfId="258" applyFont="1" applyAlignment="1">
      <alignment horizontal="left" vertical="top"/>
    </xf>
    <xf numFmtId="0" fontId="39" fillId="0" borderId="0" xfId="0" applyFont="1" applyAlignment="1">
      <alignment vertical="top"/>
    </xf>
    <xf numFmtId="0" fontId="90" fillId="22" borderId="0" xfId="0" applyFont="1" applyFill="1" applyAlignment="1">
      <alignment vertical="top"/>
    </xf>
    <xf numFmtId="0" fontId="31" fillId="0" borderId="0" xfId="258" applyFont="1" applyAlignment="1">
      <alignment vertical="top"/>
    </xf>
    <xf numFmtId="0" fontId="31" fillId="22" borderId="0" xfId="258" applyFont="1" applyFill="1" applyAlignment="1">
      <alignment vertical="top"/>
    </xf>
    <xf numFmtId="0" fontId="31" fillId="0" borderId="24" xfId="258" applyFont="1" applyBorder="1" applyAlignment="1">
      <alignment vertical="top"/>
    </xf>
    <xf numFmtId="0" fontId="31" fillId="0" borderId="24" xfId="258" applyFont="1" applyBorder="1" applyAlignment="1">
      <alignment horizontal="center" vertical="top"/>
    </xf>
    <xf numFmtId="164" fontId="31" fillId="22" borderId="17" xfId="0" applyNumberFormat="1" applyFont="1" applyFill="1" applyBorder="1" applyAlignment="1">
      <alignment vertical="top"/>
    </xf>
    <xf numFmtId="164" fontId="39" fillId="0" borderId="17" xfId="0" applyNumberFormat="1" applyFont="1" applyBorder="1" applyAlignment="1">
      <alignment vertical="top"/>
    </xf>
    <xf numFmtId="0" fontId="39" fillId="0" borderId="24" xfId="0" applyFont="1" applyBorder="1" applyAlignment="1">
      <alignment vertical="top"/>
    </xf>
    <xf numFmtId="164" fontId="31" fillId="0" borderId="17" xfId="0" applyNumberFormat="1" applyFont="1" applyBorder="1" applyAlignment="1">
      <alignment vertical="top"/>
    </xf>
    <xf numFmtId="0" fontId="31" fillId="23" borderId="0" xfId="0" applyFont="1" applyFill="1" applyAlignment="1">
      <alignment vertical="top"/>
    </xf>
    <xf numFmtId="166" fontId="30" fillId="22" borderId="24" xfId="0" applyNumberFormat="1" applyFont="1" applyFill="1" applyBorder="1" applyAlignment="1">
      <alignment vertical="top"/>
    </xf>
    <xf numFmtId="0" fontId="39" fillId="0" borderId="0" xfId="0" applyFont="1" applyAlignment="1">
      <alignment horizontal="right" vertical="top"/>
    </xf>
    <xf numFmtId="166" fontId="40" fillId="0" borderId="24" xfId="0" applyNumberFormat="1" applyFont="1" applyBorder="1" applyAlignment="1">
      <alignment vertical="top"/>
    </xf>
    <xf numFmtId="166" fontId="30" fillId="0" borderId="24" xfId="0" applyNumberFormat="1" applyFont="1" applyBorder="1" applyAlignment="1">
      <alignment vertical="top"/>
    </xf>
    <xf numFmtId="0" fontId="39" fillId="22" borderId="0" xfId="0" applyFont="1" applyFill="1" applyAlignment="1">
      <alignment vertical="top"/>
    </xf>
    <xf numFmtId="0" fontId="31" fillId="0" borderId="17" xfId="258" applyFont="1" applyBorder="1" applyAlignment="1">
      <alignment vertical="top"/>
    </xf>
    <xf numFmtId="0" fontId="39" fillId="22" borderId="24" xfId="0" applyFont="1" applyFill="1" applyBorder="1" applyAlignment="1">
      <alignment vertical="top"/>
    </xf>
    <xf numFmtId="0" fontId="39" fillId="0" borderId="17" xfId="0" applyFont="1" applyBorder="1" applyAlignment="1">
      <alignment vertical="top"/>
    </xf>
    <xf numFmtId="0" fontId="31" fillId="22" borderId="24" xfId="284" applyFont="1" applyFill="1" applyBorder="1" applyAlignment="1">
      <alignment vertical="top"/>
    </xf>
    <xf numFmtId="1" fontId="31" fillId="0" borderId="24" xfId="258" applyNumberFormat="1" applyFont="1" applyBorder="1" applyAlignment="1">
      <alignment horizontal="center" vertical="top"/>
    </xf>
    <xf numFmtId="0" fontId="31" fillId="0" borderId="22" xfId="258" applyFont="1" applyBorder="1" applyAlignment="1">
      <alignment vertical="top"/>
    </xf>
    <xf numFmtId="0" fontId="31" fillId="0" borderId="20" xfId="258" applyFont="1" applyBorder="1" applyAlignment="1">
      <alignment vertical="top"/>
    </xf>
    <xf numFmtId="0" fontId="31" fillId="0" borderId="23" xfId="258" applyFont="1" applyBorder="1" applyAlignment="1">
      <alignment vertical="top"/>
    </xf>
    <xf numFmtId="0" fontId="30" fillId="0" borderId="13" xfId="258" applyFont="1" applyBorder="1" applyAlignment="1">
      <alignment horizontal="center" vertical="top" wrapText="1"/>
    </xf>
    <xf numFmtId="164" fontId="31" fillId="0" borderId="13" xfId="262" applyNumberFormat="1" applyFont="1" applyBorder="1" applyAlignment="1">
      <alignment horizontal="center" vertical="top"/>
    </xf>
    <xf numFmtId="0" fontId="39" fillId="0" borderId="30" xfId="0" applyFont="1" applyBorder="1" applyAlignment="1">
      <alignment horizontal="center" vertical="top"/>
    </xf>
    <xf numFmtId="0" fontId="39" fillId="0" borderId="29" xfId="0" applyFont="1" applyBorder="1" applyAlignment="1">
      <alignment horizontal="center" vertical="top"/>
    </xf>
    <xf numFmtId="164" fontId="31" fillId="21" borderId="48" xfId="262" applyNumberFormat="1" applyFont="1" applyFill="1" applyBorder="1" applyAlignment="1">
      <alignment horizontal="center" vertical="top"/>
    </xf>
    <xf numFmtId="164" fontId="31" fillId="0" borderId="48" xfId="262" applyNumberFormat="1" applyFont="1" applyBorder="1" applyAlignment="1">
      <alignment horizontal="center" vertical="top"/>
    </xf>
    <xf numFmtId="0" fontId="31" fillId="0" borderId="0" xfId="258" applyFont="1" applyAlignment="1">
      <alignment horizontal="center" vertical="top"/>
    </xf>
    <xf numFmtId="166" fontId="30" fillId="0" borderId="24" xfId="0" applyNumberFormat="1" applyFont="1" applyBorder="1" applyAlignment="1">
      <alignment horizontal="left" vertical="top"/>
    </xf>
    <xf numFmtId="164" fontId="39" fillId="0" borderId="17" xfId="0" applyNumberFormat="1" applyFont="1" applyBorder="1" applyAlignment="1">
      <alignment horizontal="center" vertical="top"/>
    </xf>
    <xf numFmtId="1" fontId="30" fillId="22" borderId="20" xfId="258" applyNumberFormat="1" applyFont="1" applyFill="1" applyBorder="1" applyAlignment="1">
      <alignment vertical="top" wrapText="1"/>
    </xf>
    <xf numFmtId="166" fontId="30" fillId="0" borderId="24" xfId="258" applyNumberFormat="1" applyFont="1" applyBorder="1" applyAlignment="1">
      <alignment horizontal="left" vertical="top"/>
    </xf>
    <xf numFmtId="166" fontId="30" fillId="0" borderId="24" xfId="258" applyNumberFormat="1" applyFont="1" applyBorder="1" applyAlignment="1">
      <alignment horizontal="right" vertical="top"/>
    </xf>
    <xf numFmtId="0" fontId="30" fillId="0" borderId="0" xfId="0" applyFont="1" applyAlignment="1">
      <alignment horizontal="left" vertical="top"/>
    </xf>
    <xf numFmtId="0" fontId="30" fillId="0" borderId="39" xfId="258" applyFont="1" applyBorder="1" applyAlignment="1">
      <alignment horizontal="center" vertical="top" wrapText="1"/>
    </xf>
    <xf numFmtId="0" fontId="31" fillId="0" borderId="22" xfId="258" applyFont="1" applyBorder="1" applyAlignment="1">
      <alignment horizontal="center" vertical="top"/>
    </xf>
    <xf numFmtId="0" fontId="30" fillId="0" borderId="42" xfId="0" applyFont="1" applyBorder="1" applyAlignment="1">
      <alignment horizontal="left" vertical="top"/>
    </xf>
    <xf numFmtId="0" fontId="30" fillId="0" borderId="39" xfId="0" applyFont="1" applyBorder="1" applyAlignment="1">
      <alignment horizontal="left" vertical="top"/>
    </xf>
    <xf numFmtId="0" fontId="109" fillId="37" borderId="0" xfId="0" applyFont="1" applyFill="1" applyAlignment="1">
      <alignment vertical="center"/>
    </xf>
    <xf numFmtId="0" fontId="30" fillId="0" borderId="24" xfId="0" applyFont="1" applyBorder="1" applyAlignment="1">
      <alignment vertical="top"/>
    </xf>
    <xf numFmtId="166" fontId="30" fillId="0" borderId="0" xfId="0" applyNumberFormat="1" applyFont="1" applyAlignment="1">
      <alignment vertical="top"/>
    </xf>
    <xf numFmtId="0" fontId="109" fillId="37" borderId="0" xfId="0" applyFont="1" applyFill="1" applyAlignment="1">
      <alignment vertical="top"/>
    </xf>
    <xf numFmtId="166" fontId="30" fillId="22" borderId="0" xfId="0" applyNumberFormat="1" applyFont="1" applyFill="1" applyAlignment="1">
      <alignment vertical="top"/>
    </xf>
    <xf numFmtId="0" fontId="31" fillId="22" borderId="17" xfId="0" applyFont="1" applyFill="1" applyBorder="1" applyAlignment="1">
      <alignment vertical="top"/>
    </xf>
    <xf numFmtId="0" fontId="30" fillId="0" borderId="30" xfId="0" applyFont="1" applyBorder="1" applyAlignment="1">
      <alignment horizontal="center" vertical="top"/>
    </xf>
    <xf numFmtId="0" fontId="30" fillId="0" borderId="0" xfId="0" applyFont="1" applyAlignment="1">
      <alignment vertical="top"/>
    </xf>
    <xf numFmtId="0" fontId="30" fillId="0" borderId="0" xfId="0" applyFont="1" applyAlignment="1">
      <alignment horizontal="center" vertical="top"/>
    </xf>
    <xf numFmtId="0" fontId="30" fillId="22" borderId="0" xfId="0" applyFont="1" applyFill="1" applyAlignment="1">
      <alignment horizontal="center" vertical="top"/>
    </xf>
    <xf numFmtId="0" fontId="109" fillId="22" borderId="0" xfId="0" applyFont="1" applyFill="1" applyAlignment="1">
      <alignment vertical="top"/>
    </xf>
    <xf numFmtId="0" fontId="30" fillId="0" borderId="0" xfId="258" applyFont="1" applyAlignment="1">
      <alignment horizontal="center" vertical="top"/>
    </xf>
    <xf numFmtId="0" fontId="40" fillId="0" borderId="0" xfId="0" applyFont="1" applyAlignment="1">
      <alignment vertical="top"/>
    </xf>
    <xf numFmtId="0" fontId="40" fillId="0" borderId="0" xfId="0" applyFont="1" applyAlignment="1">
      <alignment horizontal="left" vertical="top"/>
    </xf>
    <xf numFmtId="0" fontId="30" fillId="0" borderId="17" xfId="284" applyFont="1" applyBorder="1" applyAlignment="1">
      <alignment horizontal="center" vertical="top" textRotation="90"/>
    </xf>
    <xf numFmtId="0" fontId="30" fillId="0" borderId="0" xfId="284" applyFont="1" applyAlignment="1">
      <alignment horizontal="center" vertical="top" textRotation="90"/>
    </xf>
    <xf numFmtId="166" fontId="30" fillId="0" borderId="0" xfId="0" applyNumberFormat="1" applyFont="1" applyAlignment="1">
      <alignment horizontal="left" vertical="top"/>
    </xf>
    <xf numFmtId="1" fontId="31" fillId="22" borderId="24" xfId="258" applyNumberFormat="1" applyFont="1" applyFill="1" applyBorder="1" applyAlignment="1">
      <alignment horizontal="center" vertical="top"/>
    </xf>
    <xf numFmtId="0" fontId="30" fillId="0" borderId="13" xfId="0" applyFont="1" applyBorder="1" applyAlignment="1">
      <alignment horizontal="center" vertical="top"/>
    </xf>
    <xf numFmtId="164" fontId="31" fillId="0" borderId="13" xfId="262" applyNumberFormat="1" applyFont="1" applyBorder="1" applyAlignment="1">
      <alignment vertical="top"/>
    </xf>
    <xf numFmtId="164" fontId="31" fillId="21" borderId="13" xfId="262" applyNumberFormat="1" applyFont="1" applyFill="1" applyBorder="1" applyAlignment="1">
      <alignment vertical="top"/>
    </xf>
    <xf numFmtId="0" fontId="91" fillId="0" borderId="0" xfId="284" applyFont="1" applyAlignment="1">
      <alignment horizontal="center" vertical="center"/>
    </xf>
    <xf numFmtId="0" fontId="31" fillId="0" borderId="13" xfId="258" applyFont="1" applyBorder="1"/>
    <xf numFmtId="0" fontId="31" fillId="0" borderId="13" xfId="258" applyFont="1" applyBorder="1" applyAlignment="1">
      <alignment horizontal="center"/>
    </xf>
    <xf numFmtId="0" fontId="30" fillId="0" borderId="0" xfId="284" applyFont="1" applyAlignment="1">
      <alignment horizontal="left" vertical="top" wrapText="1"/>
    </xf>
    <xf numFmtId="0" fontId="30" fillId="0" borderId="0" xfId="258" applyFont="1" applyAlignment="1">
      <alignment horizontal="left"/>
    </xf>
    <xf numFmtId="0" fontId="31" fillId="0" borderId="17" xfId="258" applyFont="1" applyBorder="1" applyAlignment="1">
      <alignment horizontal="center" vertical="center"/>
    </xf>
    <xf numFmtId="0" fontId="31" fillId="0" borderId="24" xfId="258" applyFont="1" applyBorder="1" applyAlignment="1">
      <alignment horizontal="left" vertical="center"/>
    </xf>
    <xf numFmtId="0" fontId="30" fillId="22" borderId="13" xfId="258" applyFont="1" applyFill="1" applyBorder="1" applyAlignment="1">
      <alignment horizontal="center" vertical="center"/>
    </xf>
    <xf numFmtId="0" fontId="30" fillId="0" borderId="13" xfId="258" applyFont="1" applyBorder="1" applyAlignment="1">
      <alignment horizontal="right" vertical="center"/>
    </xf>
    <xf numFmtId="0" fontId="30" fillId="0" borderId="13" xfId="0" applyFont="1" applyBorder="1" applyAlignment="1">
      <alignment horizontal="center" vertical="center"/>
    </xf>
    <xf numFmtId="0" fontId="31" fillId="0" borderId="23" xfId="258" applyFont="1" applyBorder="1" applyAlignment="1">
      <alignment horizontal="center" vertical="center"/>
    </xf>
    <xf numFmtId="0" fontId="31" fillId="0" borderId="22" xfId="258" applyFont="1" applyBorder="1" applyAlignment="1">
      <alignment horizontal="left" vertical="center"/>
    </xf>
    <xf numFmtId="0" fontId="31" fillId="26" borderId="24" xfId="258" applyFont="1" applyFill="1" applyBorder="1" applyAlignment="1">
      <alignment vertical="top" wrapText="1"/>
    </xf>
    <xf numFmtId="0" fontId="31" fillId="26" borderId="22" xfId="258" applyFont="1" applyFill="1" applyBorder="1" applyAlignment="1">
      <alignment vertical="top" wrapText="1"/>
    </xf>
    <xf numFmtId="0" fontId="31" fillId="0" borderId="24" xfId="0" applyFont="1" applyBorder="1" applyAlignment="1">
      <alignment horizontal="left" vertical="top" wrapText="1"/>
    </xf>
    <xf numFmtId="0" fontId="31" fillId="0" borderId="0" xfId="284" applyFont="1" applyAlignment="1">
      <alignment horizontal="left" vertical="top" wrapText="1"/>
    </xf>
    <xf numFmtId="0" fontId="31" fillId="0" borderId="20" xfId="284" applyFont="1" applyBorder="1" applyAlignment="1">
      <alignment horizontal="left" vertical="top" wrapText="1"/>
    </xf>
    <xf numFmtId="164" fontId="30" fillId="0" borderId="34" xfId="284" applyNumberFormat="1" applyFont="1" applyBorder="1" applyAlignment="1">
      <alignment horizontal="center" vertical="top"/>
    </xf>
    <xf numFmtId="0" fontId="39" fillId="0" borderId="24" xfId="0" applyFont="1" applyBorder="1" applyAlignment="1">
      <alignment horizontal="left" vertical="top" wrapText="1"/>
    </xf>
    <xf numFmtId="0" fontId="31" fillId="0" borderId="20" xfId="284" applyFont="1" applyBorder="1" applyAlignment="1">
      <alignment horizontal="center" vertical="top" wrapText="1"/>
    </xf>
    <xf numFmtId="0" fontId="31" fillId="0" borderId="22" xfId="284" applyFont="1" applyBorder="1" applyAlignment="1">
      <alignment horizontal="center" vertical="top" wrapText="1"/>
    </xf>
    <xf numFmtId="0" fontId="31" fillId="0" borderId="41" xfId="284" applyFont="1" applyBorder="1" applyAlignment="1">
      <alignment horizontal="left" vertical="top" wrapText="1"/>
    </xf>
    <xf numFmtId="0" fontId="39" fillId="22" borderId="24" xfId="0" applyFont="1" applyFill="1" applyBorder="1" applyAlignment="1">
      <alignment horizontal="left" vertical="top"/>
    </xf>
    <xf numFmtId="0" fontId="109" fillId="0" borderId="0" xfId="0" applyFont="1"/>
    <xf numFmtId="0" fontId="109" fillId="0" borderId="24" xfId="0" applyFont="1" applyBorder="1" applyAlignment="1">
      <alignment horizontal="left" vertical="center" wrapText="1"/>
    </xf>
    <xf numFmtId="0" fontId="85" fillId="22" borderId="0" xfId="0" applyFont="1" applyFill="1" applyAlignment="1">
      <alignment vertical="top"/>
    </xf>
    <xf numFmtId="164" fontId="31" fillId="0" borderId="23" xfId="0" applyNumberFormat="1" applyFont="1" applyBorder="1" applyAlignment="1">
      <alignment vertical="top"/>
    </xf>
    <xf numFmtId="164" fontId="31" fillId="0" borderId="20" xfId="0" applyNumberFormat="1" applyFont="1" applyBorder="1" applyAlignment="1">
      <alignment vertical="top"/>
    </xf>
    <xf numFmtId="0" fontId="30" fillId="0" borderId="29" xfId="0" applyFont="1" applyBorder="1" applyAlignment="1">
      <alignment vertical="top"/>
    </xf>
    <xf numFmtId="0" fontId="30" fillId="22" borderId="0" xfId="284" applyFont="1" applyFill="1" applyAlignment="1">
      <alignment vertical="top" textRotation="90"/>
    </xf>
    <xf numFmtId="164" fontId="30" fillId="22" borderId="33" xfId="284" applyNumberFormat="1" applyFont="1" applyFill="1" applyBorder="1" applyAlignment="1">
      <alignment vertical="top"/>
    </xf>
    <xf numFmtId="164" fontId="30" fillId="22" borderId="32" xfId="284" applyNumberFormat="1" applyFont="1" applyFill="1" applyBorder="1" applyAlignment="1">
      <alignment vertical="top"/>
    </xf>
    <xf numFmtId="164" fontId="30" fillId="22" borderId="34" xfId="284" applyNumberFormat="1" applyFont="1" applyFill="1" applyBorder="1" applyAlignment="1">
      <alignment vertical="top"/>
    </xf>
    <xf numFmtId="164" fontId="30" fillId="22" borderId="54" xfId="284" applyNumberFormat="1" applyFont="1" applyFill="1" applyBorder="1" applyAlignment="1">
      <alignment vertical="top"/>
    </xf>
    <xf numFmtId="164" fontId="30" fillId="22" borderId="31" xfId="284" applyNumberFormat="1" applyFont="1" applyFill="1" applyBorder="1" applyAlignment="1">
      <alignment vertical="top"/>
    </xf>
    <xf numFmtId="164" fontId="30" fillId="22" borderId="29" xfId="284" applyNumberFormat="1" applyFont="1" applyFill="1" applyBorder="1" applyAlignment="1">
      <alignment vertical="top"/>
    </xf>
    <xf numFmtId="164" fontId="30" fillId="22" borderId="30" xfId="284" applyNumberFormat="1" applyFont="1" applyFill="1" applyBorder="1" applyAlignment="1">
      <alignment vertical="top"/>
    </xf>
    <xf numFmtId="164" fontId="30" fillId="22" borderId="13" xfId="284" applyNumberFormat="1" applyFont="1" applyFill="1" applyBorder="1" applyAlignment="1">
      <alignment vertical="top"/>
    </xf>
    <xf numFmtId="164" fontId="30" fillId="22" borderId="27" xfId="284" applyNumberFormat="1" applyFont="1" applyFill="1" applyBorder="1" applyAlignment="1">
      <alignment vertical="top"/>
    </xf>
    <xf numFmtId="164" fontId="30" fillId="22" borderId="25" xfId="284" applyNumberFormat="1" applyFont="1" applyFill="1" applyBorder="1" applyAlignment="1">
      <alignment vertical="top"/>
    </xf>
    <xf numFmtId="164" fontId="30" fillId="22" borderId="26" xfId="284" applyNumberFormat="1" applyFont="1" applyFill="1" applyBorder="1" applyAlignment="1">
      <alignment vertical="top"/>
    </xf>
    <xf numFmtId="164" fontId="30" fillId="22" borderId="28" xfId="284" applyNumberFormat="1" applyFont="1" applyFill="1" applyBorder="1" applyAlignment="1">
      <alignment vertical="top"/>
    </xf>
    <xf numFmtId="164" fontId="30" fillId="22" borderId="45" xfId="284" applyNumberFormat="1" applyFont="1" applyFill="1" applyBorder="1" applyAlignment="1">
      <alignment horizontal="center" vertical="top"/>
    </xf>
    <xf numFmtId="164" fontId="30" fillId="22" borderId="45" xfId="284" applyNumberFormat="1" applyFont="1" applyFill="1" applyBorder="1" applyAlignment="1">
      <alignment vertical="top"/>
    </xf>
    <xf numFmtId="0" fontId="31" fillId="22" borderId="45" xfId="272" applyFont="1" applyFill="1" applyBorder="1" applyAlignment="1">
      <alignment vertical="top"/>
    </xf>
    <xf numFmtId="166" fontId="40" fillId="0" borderId="41" xfId="0" applyNumberFormat="1" applyFont="1" applyBorder="1" applyAlignment="1">
      <alignment horizontal="left" vertical="top"/>
    </xf>
    <xf numFmtId="0" fontId="40" fillId="0" borderId="40" xfId="0" applyFont="1" applyBorder="1" applyAlignment="1">
      <alignment horizontal="left" vertical="top"/>
    </xf>
    <xf numFmtId="166" fontId="40" fillId="0" borderId="40" xfId="0" applyNumberFormat="1" applyFont="1" applyBorder="1" applyAlignment="1">
      <alignment horizontal="left" vertical="top"/>
    </xf>
    <xf numFmtId="0" fontId="39" fillId="0" borderId="17" xfId="0" applyFont="1" applyBorder="1"/>
    <xf numFmtId="0" fontId="39" fillId="0" borderId="24" xfId="0" applyFont="1" applyBorder="1"/>
    <xf numFmtId="0" fontId="39" fillId="0" borderId="22" xfId="0" applyFont="1" applyBorder="1"/>
    <xf numFmtId="164" fontId="30" fillId="0" borderId="38" xfId="284" applyNumberFormat="1" applyFont="1" applyBorder="1" applyAlignment="1">
      <alignment horizontal="center" vertical="center"/>
    </xf>
    <xf numFmtId="164" fontId="76" fillId="24" borderId="55" xfId="284" applyNumberFormat="1" applyFont="1" applyFill="1" applyBorder="1" applyAlignment="1">
      <alignment horizontal="center" vertical="center"/>
    </xf>
    <xf numFmtId="164" fontId="30" fillId="0" borderId="57" xfId="284" applyNumberFormat="1" applyFont="1" applyBorder="1" applyAlignment="1">
      <alignment horizontal="center" vertical="center"/>
    </xf>
    <xf numFmtId="164" fontId="30" fillId="0" borderId="56" xfId="284" applyNumberFormat="1" applyFont="1" applyBorder="1" applyAlignment="1">
      <alignment horizontal="center" vertical="center"/>
    </xf>
    <xf numFmtId="164" fontId="30" fillId="0" borderId="55" xfId="284" applyNumberFormat="1" applyFont="1" applyBorder="1" applyAlignment="1">
      <alignment horizontal="center" vertical="center"/>
    </xf>
    <xf numFmtId="164" fontId="30" fillId="0" borderId="18" xfId="284" applyNumberFormat="1" applyFont="1" applyBorder="1" applyAlignment="1">
      <alignment horizontal="center" vertical="center"/>
    </xf>
    <xf numFmtId="164" fontId="39" fillId="0" borderId="0" xfId="0" applyNumberFormat="1" applyFont="1" applyAlignment="1">
      <alignment vertical="top"/>
    </xf>
    <xf numFmtId="0" fontId="85" fillId="0" borderId="0" xfId="0" applyFont="1" applyAlignment="1">
      <alignment vertical="top"/>
    </xf>
    <xf numFmtId="0" fontId="39" fillId="0" borderId="0" xfId="0" applyFont="1" applyAlignment="1">
      <alignment horizontal="left" vertical="top"/>
    </xf>
    <xf numFmtId="0" fontId="39" fillId="0" borderId="24" xfId="0" applyFont="1" applyBorder="1" applyAlignment="1">
      <alignment horizontal="left" vertical="top"/>
    </xf>
    <xf numFmtId="166" fontId="40" fillId="0" borderId="24" xfId="0" applyNumberFormat="1" applyFont="1" applyBorder="1" applyAlignment="1">
      <alignment horizontal="left" vertical="top"/>
    </xf>
    <xf numFmtId="0" fontId="39" fillId="22" borderId="0" xfId="0" applyFont="1" applyFill="1" applyAlignment="1">
      <alignment horizontal="left" vertical="top"/>
    </xf>
    <xf numFmtId="164" fontId="39" fillId="0" borderId="23" xfId="0" applyNumberFormat="1" applyFont="1" applyBorder="1" applyAlignment="1">
      <alignment vertical="top"/>
    </xf>
    <xf numFmtId="0" fontId="39" fillId="22" borderId="20" xfId="0" applyFont="1" applyFill="1" applyBorder="1" applyAlignment="1">
      <alignment horizontal="left" vertical="top"/>
    </xf>
    <xf numFmtId="0" fontId="39" fillId="0" borderId="22" xfId="0" applyFont="1" applyBorder="1" applyAlignment="1">
      <alignment vertical="top"/>
    </xf>
    <xf numFmtId="0" fontId="31" fillId="22" borderId="17" xfId="283" applyFont="1" applyFill="1" applyBorder="1" applyAlignment="1">
      <alignment vertical="top"/>
    </xf>
    <xf numFmtId="0" fontId="31" fillId="22" borderId="24" xfId="283" applyFont="1" applyFill="1" applyBorder="1" applyAlignment="1">
      <alignment vertical="top"/>
    </xf>
    <xf numFmtId="0" fontId="39" fillId="0" borderId="23" xfId="0" applyFont="1" applyBorder="1" applyAlignment="1">
      <alignment vertical="top"/>
    </xf>
    <xf numFmtId="0" fontId="40" fillId="0" borderId="13" xfId="0" applyFont="1" applyBorder="1" applyAlignment="1">
      <alignment horizontal="center" vertical="top"/>
    </xf>
    <xf numFmtId="0" fontId="40" fillId="0" borderId="30" xfId="0" applyFont="1" applyBorder="1" applyAlignment="1">
      <alignment horizontal="center" vertical="top"/>
    </xf>
    <xf numFmtId="164" fontId="30" fillId="0" borderId="38" xfId="284" applyNumberFormat="1" applyFont="1" applyBorder="1" applyAlignment="1">
      <alignment horizontal="center" vertical="top"/>
    </xf>
    <xf numFmtId="164" fontId="30" fillId="0" borderId="33" xfId="284" applyNumberFormat="1" applyFont="1" applyBorder="1" applyAlignment="1">
      <alignment vertical="top"/>
    </xf>
    <xf numFmtId="164" fontId="30" fillId="0" borderId="32" xfId="284" applyNumberFormat="1" applyFont="1" applyBorder="1" applyAlignment="1">
      <alignment vertical="top"/>
    </xf>
    <xf numFmtId="164" fontId="30" fillId="0" borderId="34" xfId="284" applyNumberFormat="1" applyFont="1" applyBorder="1" applyAlignment="1">
      <alignment vertical="top"/>
    </xf>
    <xf numFmtId="164" fontId="30" fillId="0" borderId="32" xfId="284" applyNumberFormat="1" applyFont="1" applyBorder="1" applyAlignment="1">
      <alignment horizontal="center" vertical="top"/>
    </xf>
    <xf numFmtId="164" fontId="76" fillId="24" borderId="55" xfId="284" applyNumberFormat="1" applyFont="1" applyFill="1" applyBorder="1" applyAlignment="1">
      <alignment horizontal="center" vertical="top"/>
    </xf>
    <xf numFmtId="164" fontId="30" fillId="0" borderId="31" xfId="284" applyNumberFormat="1" applyFont="1" applyBorder="1" applyAlignment="1">
      <alignment vertical="top"/>
    </xf>
    <xf numFmtId="164" fontId="30" fillId="0" borderId="29" xfId="284" applyNumberFormat="1" applyFont="1" applyBorder="1" applyAlignment="1">
      <alignment vertical="top"/>
    </xf>
    <xf numFmtId="164" fontId="30" fillId="0" borderId="30" xfId="284" applyNumberFormat="1" applyFont="1" applyBorder="1" applyAlignment="1">
      <alignment vertical="top"/>
    </xf>
    <xf numFmtId="164" fontId="30" fillId="0" borderId="30" xfId="284" applyNumberFormat="1" applyFont="1" applyBorder="1" applyAlignment="1">
      <alignment horizontal="center" vertical="top"/>
    </xf>
    <xf numFmtId="164" fontId="30" fillId="0" borderId="29" xfId="284" applyNumberFormat="1" applyFont="1" applyBorder="1" applyAlignment="1">
      <alignment horizontal="center" vertical="top"/>
    </xf>
    <xf numFmtId="164" fontId="30" fillId="0" borderId="57" xfId="284" applyNumberFormat="1" applyFont="1" applyBorder="1" applyAlignment="1">
      <alignment horizontal="center" vertical="top"/>
    </xf>
    <xf numFmtId="164" fontId="30" fillId="0" borderId="27" xfId="284" applyNumberFormat="1" applyFont="1" applyBorder="1" applyAlignment="1">
      <alignment vertical="top"/>
    </xf>
    <xf numFmtId="164" fontId="30" fillId="0" borderId="25" xfId="284" applyNumberFormat="1" applyFont="1" applyBorder="1" applyAlignment="1">
      <alignment vertical="top"/>
    </xf>
    <xf numFmtId="164" fontId="30" fillId="0" borderId="26" xfId="284" applyNumberFormat="1" applyFont="1" applyBorder="1" applyAlignment="1">
      <alignment vertical="top"/>
    </xf>
    <xf numFmtId="164" fontId="30" fillId="0" borderId="26" xfId="284" applyNumberFormat="1" applyFont="1" applyBorder="1" applyAlignment="1">
      <alignment horizontal="center" vertical="top"/>
    </xf>
    <xf numFmtId="164" fontId="30" fillId="0" borderId="25" xfId="284" applyNumberFormat="1" applyFont="1" applyBorder="1" applyAlignment="1">
      <alignment horizontal="center" vertical="top"/>
    </xf>
    <xf numFmtId="164" fontId="30" fillId="0" borderId="45" xfId="284" applyNumberFormat="1" applyFont="1" applyBorder="1" applyAlignment="1">
      <alignment vertical="top"/>
    </xf>
    <xf numFmtId="164" fontId="30" fillId="0" borderId="56" xfId="284" applyNumberFormat="1" applyFont="1" applyBorder="1" applyAlignment="1">
      <alignment horizontal="center" vertical="top"/>
    </xf>
    <xf numFmtId="164" fontId="30" fillId="0" borderId="18" xfId="284" applyNumberFormat="1" applyFont="1" applyBorder="1" applyAlignment="1">
      <alignment horizontal="center" vertical="top"/>
    </xf>
    <xf numFmtId="0" fontId="39" fillId="0" borderId="43" xfId="0" applyFont="1" applyBorder="1" applyAlignment="1">
      <alignment vertical="top"/>
    </xf>
    <xf numFmtId="164" fontId="30" fillId="0" borderId="54" xfId="284" applyNumberFormat="1" applyFont="1" applyBorder="1" applyAlignment="1">
      <alignment horizontal="center" vertical="top"/>
    </xf>
    <xf numFmtId="164" fontId="30" fillId="0" borderId="13" xfId="284" applyNumberFormat="1" applyFont="1" applyBorder="1" applyAlignment="1">
      <alignment horizontal="center" vertical="top"/>
    </xf>
    <xf numFmtId="164" fontId="30" fillId="0" borderId="28" xfId="284" applyNumberFormat="1" applyFont="1" applyBorder="1" applyAlignment="1">
      <alignment horizontal="center" vertical="top"/>
    </xf>
    <xf numFmtId="164" fontId="30" fillId="0" borderId="46" xfId="284" applyNumberFormat="1" applyFont="1" applyBorder="1" applyAlignment="1">
      <alignment vertical="top"/>
    </xf>
    <xf numFmtId="0" fontId="31" fillId="0" borderId="0" xfId="0" applyFont="1" applyAlignment="1">
      <alignment horizontal="right" vertical="top" wrapText="1"/>
    </xf>
    <xf numFmtId="0" fontId="39" fillId="0" borderId="43" xfId="0" applyFont="1" applyBorder="1"/>
    <xf numFmtId="0" fontId="39" fillId="0" borderId="13" xfId="0" applyFont="1" applyBorder="1"/>
    <xf numFmtId="0" fontId="39" fillId="0" borderId="20" xfId="0" applyFont="1" applyBorder="1" applyAlignment="1">
      <alignment vertical="top"/>
    </xf>
    <xf numFmtId="166" fontId="40" fillId="0" borderId="39" xfId="0" applyNumberFormat="1" applyFont="1" applyBorder="1" applyAlignment="1">
      <alignment horizontal="left" vertical="top"/>
    </xf>
    <xf numFmtId="0" fontId="40" fillId="0" borderId="24" xfId="0" applyFont="1" applyBorder="1" applyAlignment="1">
      <alignment horizontal="left" vertical="top"/>
    </xf>
    <xf numFmtId="0" fontId="39" fillId="0" borderId="38" xfId="0" applyFont="1" applyBorder="1" applyAlignment="1">
      <alignment vertical="top"/>
    </xf>
    <xf numFmtId="0" fontId="39" fillId="0" borderId="36" xfId="0" applyFont="1" applyBorder="1" applyAlignment="1">
      <alignment vertical="top"/>
    </xf>
    <xf numFmtId="0" fontId="39" fillId="0" borderId="4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50" xfId="0" applyFont="1" applyBorder="1" applyAlignment="1">
      <alignment vertical="top"/>
    </xf>
    <xf numFmtId="0" fontId="31" fillId="0" borderId="36" xfId="272" applyFont="1" applyBorder="1" applyAlignment="1">
      <alignment vertical="top"/>
    </xf>
    <xf numFmtId="0" fontId="40" fillId="0" borderId="0" xfId="0" applyFont="1" applyAlignment="1">
      <alignment horizontal="center" vertical="center"/>
    </xf>
    <xf numFmtId="0" fontId="39" fillId="0" borderId="29" xfId="0" applyFont="1" applyBorder="1"/>
    <xf numFmtId="166" fontId="40" fillId="0" borderId="42" xfId="0" applyNumberFormat="1" applyFont="1" applyBorder="1" applyAlignment="1">
      <alignment horizontal="left" vertical="top"/>
    </xf>
    <xf numFmtId="0" fontId="109" fillId="0" borderId="0" xfId="0" applyFont="1" applyAlignment="1">
      <alignment vertical="top" wrapText="1"/>
    </xf>
    <xf numFmtId="0" fontId="40" fillId="22" borderId="0" xfId="0" applyFont="1" applyFill="1" applyAlignment="1">
      <alignment horizontal="center"/>
    </xf>
    <xf numFmtId="166" fontId="40" fillId="22" borderId="0" xfId="0" applyNumberFormat="1" applyFont="1" applyFill="1" applyAlignment="1">
      <alignment horizontal="center"/>
    </xf>
    <xf numFmtId="0" fontId="39" fillId="0" borderId="30" xfId="0" applyFont="1" applyBorder="1"/>
    <xf numFmtId="0" fontId="39" fillId="22" borderId="30" xfId="0" applyFont="1" applyFill="1" applyBorder="1"/>
    <xf numFmtId="0" fontId="39" fillId="22" borderId="29" xfId="0" applyFont="1" applyFill="1" applyBorder="1"/>
    <xf numFmtId="0" fontId="39" fillId="22" borderId="13" xfId="0" applyFont="1" applyFill="1" applyBorder="1" applyAlignment="1">
      <alignment horizontal="center"/>
    </xf>
    <xf numFmtId="0" fontId="40" fillId="22" borderId="0" xfId="0" applyFont="1" applyFill="1" applyAlignment="1">
      <alignment horizontal="left"/>
    </xf>
    <xf numFmtId="0" fontId="85" fillId="22" borderId="0" xfId="0" applyFont="1" applyFill="1" applyAlignment="1">
      <alignment horizontal="left"/>
    </xf>
    <xf numFmtId="0" fontId="40" fillId="26" borderId="13" xfId="0" applyFont="1" applyFill="1" applyBorder="1" applyAlignment="1">
      <alignment horizontal="center"/>
    </xf>
    <xf numFmtId="0" fontId="40" fillId="0" borderId="13" xfId="0" applyFont="1" applyBorder="1" applyAlignment="1">
      <alignment horizontal="center"/>
    </xf>
    <xf numFmtId="0" fontId="39" fillId="0" borderId="0" xfId="0" applyFont="1" applyAlignment="1">
      <alignment horizontal="left"/>
    </xf>
    <xf numFmtId="0" fontId="39" fillId="0" borderId="71" xfId="0" applyFont="1" applyBorder="1" applyAlignment="1">
      <alignment horizontal="left" vertical="center" wrapText="1"/>
    </xf>
    <xf numFmtId="0" fontId="40" fillId="0" borderId="71" xfId="0" applyFont="1" applyBorder="1" applyAlignment="1">
      <alignment horizontal="center" vertical="center"/>
    </xf>
    <xf numFmtId="0" fontId="39" fillId="0" borderId="76" xfId="0" applyFont="1" applyBorder="1" applyAlignment="1">
      <alignment horizontal="left" vertical="center" wrapText="1"/>
    </xf>
    <xf numFmtId="0" fontId="39" fillId="0" borderId="76" xfId="0" applyFont="1" applyBorder="1" applyAlignment="1">
      <alignment horizontal="center" vertical="center"/>
    </xf>
    <xf numFmtId="0" fontId="39" fillId="0" borderId="71" xfId="0" applyFont="1" applyBorder="1" applyAlignment="1">
      <alignment horizontal="center" vertical="center"/>
    </xf>
    <xf numFmtId="0" fontId="39" fillId="0" borderId="37" xfId="0" applyFont="1" applyBorder="1" applyAlignment="1">
      <alignment horizontal="left" vertical="center" wrapText="1"/>
    </xf>
    <xf numFmtId="0" fontId="39" fillId="0" borderId="37" xfId="0" applyFont="1" applyBorder="1" applyAlignment="1">
      <alignment horizontal="center" vertical="center"/>
    </xf>
    <xf numFmtId="0" fontId="85" fillId="23" borderId="0" xfId="0" applyFont="1" applyFill="1"/>
    <xf numFmtId="169" fontId="40" fillId="0" borderId="77" xfId="0" applyNumberFormat="1" applyFont="1" applyBorder="1" applyAlignment="1">
      <alignment horizontal="center" vertical="center" wrapText="1"/>
    </xf>
    <xf numFmtId="0" fontId="40" fillId="0" borderId="37" xfId="0" applyFont="1" applyBorder="1" applyAlignment="1">
      <alignment horizontal="center" vertical="center"/>
    </xf>
    <xf numFmtId="0" fontId="40" fillId="0" borderId="76" xfId="0" applyFont="1" applyBorder="1" applyAlignment="1">
      <alignment horizontal="center" vertical="center"/>
    </xf>
    <xf numFmtId="0" fontId="40" fillId="0" borderId="76" xfId="0" applyFont="1" applyBorder="1" applyAlignment="1">
      <alignment horizontal="center" vertical="center" wrapText="1"/>
    </xf>
    <xf numFmtId="169" fontId="40" fillId="0" borderId="77" xfId="0" applyNumberFormat="1" applyFont="1" applyBorder="1" applyAlignment="1">
      <alignment horizontal="center" vertical="center"/>
    </xf>
    <xf numFmtId="166" fontId="39" fillId="0" borderId="0" xfId="272" applyNumberFormat="1" applyFont="1"/>
    <xf numFmtId="0" fontId="39" fillId="0" borderId="39" xfId="0" applyFont="1" applyBorder="1"/>
    <xf numFmtId="0" fontId="39" fillId="0" borderId="48" xfId="0" applyFont="1" applyBorder="1"/>
    <xf numFmtId="166" fontId="39" fillId="0" borderId="0" xfId="0" applyNumberFormat="1" applyFont="1"/>
    <xf numFmtId="0" fontId="39" fillId="0" borderId="41" xfId="272" applyFont="1" applyBorder="1"/>
    <xf numFmtId="0" fontId="39" fillId="0" borderId="40" xfId="272" applyFont="1" applyBorder="1"/>
    <xf numFmtId="166" fontId="30" fillId="0" borderId="41" xfId="284" applyNumberFormat="1" applyFont="1" applyBorder="1" applyAlignment="1">
      <alignment vertical="top"/>
    </xf>
    <xf numFmtId="166" fontId="30" fillId="0" borderId="40" xfId="284" applyNumberFormat="1" applyFont="1" applyBorder="1" applyAlignment="1">
      <alignment vertical="top"/>
    </xf>
    <xf numFmtId="166" fontId="30" fillId="0" borderId="0" xfId="284" applyNumberFormat="1" applyFont="1" applyAlignment="1">
      <alignment vertical="top"/>
    </xf>
    <xf numFmtId="166" fontId="30" fillId="0" borderId="42" xfId="284" applyNumberFormat="1" applyFont="1" applyBorder="1" applyAlignment="1">
      <alignment vertical="top"/>
    </xf>
    <xf numFmtId="166" fontId="39" fillId="0" borderId="41" xfId="272" applyNumberFormat="1" applyFont="1" applyBorder="1"/>
    <xf numFmtId="166" fontId="39" fillId="0" borderId="40" xfId="272" applyNumberFormat="1" applyFont="1" applyBorder="1"/>
    <xf numFmtId="0" fontId="39" fillId="0" borderId="19" xfId="272" applyFont="1" applyBorder="1" applyAlignment="1">
      <alignment horizontal="center" vertical="center"/>
    </xf>
    <xf numFmtId="0" fontId="39" fillId="0" borderId="19" xfId="272" applyFont="1" applyBorder="1" applyAlignment="1">
      <alignment vertical="center"/>
    </xf>
    <xf numFmtId="0" fontId="39" fillId="0" borderId="69" xfId="272" applyFont="1" applyBorder="1"/>
    <xf numFmtId="166" fontId="31" fillId="0" borderId="17" xfId="284" applyNumberFormat="1" applyFont="1" applyBorder="1" applyAlignment="1">
      <alignment vertical="top" wrapText="1"/>
    </xf>
    <xf numFmtId="166" fontId="31" fillId="0" borderId="0" xfId="284" applyNumberFormat="1" applyFont="1" applyAlignment="1">
      <alignment vertical="top" wrapText="1"/>
    </xf>
    <xf numFmtId="0" fontId="39" fillId="0" borderId="16" xfId="272" applyFont="1" applyBorder="1" applyAlignment="1">
      <alignment horizontal="center" vertical="center"/>
    </xf>
    <xf numFmtId="0" fontId="39" fillId="0" borderId="16" xfId="272" applyFont="1" applyBorder="1" applyAlignment="1">
      <alignment vertical="center"/>
    </xf>
    <xf numFmtId="0" fontId="39" fillId="0" borderId="70" xfId="272" applyFont="1" applyBorder="1"/>
    <xf numFmtId="166" fontId="31" fillId="0" borderId="24" xfId="284" applyNumberFormat="1" applyFont="1" applyBorder="1" applyAlignment="1">
      <alignment vertical="top" wrapText="1"/>
    </xf>
    <xf numFmtId="0" fontId="30" fillId="0" borderId="0" xfId="284" applyFont="1" applyAlignment="1">
      <alignment horizontal="center" vertical="center" wrapText="1"/>
    </xf>
    <xf numFmtId="0" fontId="40" fillId="0" borderId="0" xfId="272" applyFont="1" applyAlignment="1">
      <alignment horizontal="center" vertical="center"/>
    </xf>
    <xf numFmtId="0" fontId="40" fillId="0" borderId="13" xfId="272" applyFont="1" applyBorder="1" applyAlignment="1">
      <alignment horizontal="center" vertical="center"/>
    </xf>
    <xf numFmtId="166" fontId="30" fillId="0" borderId="31" xfId="284" applyNumberFormat="1" applyFont="1" applyBorder="1" applyAlignment="1">
      <alignment vertical="top" wrapText="1"/>
    </xf>
    <xf numFmtId="166" fontId="30" fillId="0" borderId="30" xfId="284" applyNumberFormat="1" applyFont="1" applyBorder="1" applyAlignment="1">
      <alignment vertical="top" wrapText="1"/>
    </xf>
    <xf numFmtId="166" fontId="30" fillId="0" borderId="29" xfId="284" applyNumberFormat="1" applyFont="1" applyBorder="1" applyAlignment="1">
      <alignment vertical="top" wrapText="1"/>
    </xf>
    <xf numFmtId="0" fontId="31" fillId="0" borderId="31" xfId="284" applyFont="1" applyBorder="1" applyAlignment="1">
      <alignment vertical="top" wrapText="1"/>
    </xf>
    <xf numFmtId="0" fontId="31" fillId="0" borderId="30" xfId="284" applyFont="1" applyBorder="1" applyAlignment="1">
      <alignment vertical="top" wrapText="1"/>
    </xf>
    <xf numFmtId="0" fontId="31" fillId="0" borderId="29" xfId="284" applyFont="1" applyBorder="1" applyAlignment="1">
      <alignment vertical="top" wrapText="1"/>
    </xf>
    <xf numFmtId="0" fontId="39" fillId="0" borderId="30" xfId="272" applyFont="1" applyBorder="1"/>
    <xf numFmtId="0" fontId="39" fillId="0" borderId="29" xfId="272" applyFont="1" applyBorder="1"/>
    <xf numFmtId="0" fontId="39" fillId="0" borderId="0" xfId="272" applyFont="1" applyAlignment="1">
      <alignment horizontal="center"/>
    </xf>
    <xf numFmtId="166" fontId="30" fillId="0" borderId="0" xfId="284" applyNumberFormat="1" applyFont="1" applyAlignment="1">
      <alignment horizontal="center" vertical="top" wrapText="1"/>
    </xf>
    <xf numFmtId="0" fontId="39" fillId="0" borderId="24" xfId="272" applyFont="1" applyBorder="1"/>
    <xf numFmtId="0" fontId="31" fillId="0" borderId="0" xfId="284" applyFont="1" applyAlignment="1">
      <alignment horizontal="right" vertical="center"/>
    </xf>
    <xf numFmtId="0" fontId="39" fillId="0" borderId="13" xfId="272" applyFont="1" applyBorder="1"/>
    <xf numFmtId="0" fontId="31" fillId="0" borderId="42" xfId="284" applyFont="1" applyBorder="1" applyAlignment="1">
      <alignment horizontal="left" vertical="top"/>
    </xf>
    <xf numFmtId="0" fontId="31" fillId="0" borderId="41" xfId="284" applyFont="1" applyBorder="1" applyAlignment="1">
      <alignment horizontal="left" vertical="top"/>
    </xf>
    <xf numFmtId="0" fontId="39" fillId="0" borderId="41" xfId="272" applyFont="1" applyBorder="1" applyAlignment="1">
      <alignment horizontal="left"/>
    </xf>
    <xf numFmtId="0" fontId="39" fillId="0" borderId="40" xfId="272" applyFont="1" applyBorder="1" applyAlignment="1">
      <alignment horizontal="left"/>
    </xf>
    <xf numFmtId="0" fontId="31" fillId="0" borderId="23" xfId="284" applyFont="1" applyBorder="1" applyAlignment="1">
      <alignment horizontal="left" vertical="top"/>
    </xf>
    <xf numFmtId="0" fontId="31" fillId="0" borderId="20" xfId="284" applyFont="1" applyBorder="1" applyAlignment="1">
      <alignment horizontal="left" vertical="top"/>
    </xf>
    <xf numFmtId="0" fontId="31" fillId="0" borderId="22" xfId="284" applyFont="1" applyBorder="1" applyAlignment="1">
      <alignment horizontal="left" vertical="top"/>
    </xf>
    <xf numFmtId="166" fontId="30" fillId="0" borderId="0" xfId="284" applyNumberFormat="1" applyFont="1" applyAlignment="1">
      <alignment vertical="center" wrapText="1"/>
    </xf>
    <xf numFmtId="166" fontId="30" fillId="0" borderId="0" xfId="284" applyNumberFormat="1" applyFont="1" applyAlignment="1">
      <alignment horizontal="center" vertical="center" textRotation="90"/>
    </xf>
    <xf numFmtId="166" fontId="30" fillId="0" borderId="42" xfId="284" applyNumberFormat="1" applyFont="1" applyBorder="1" applyAlignment="1">
      <alignment vertical="top" wrapText="1"/>
    </xf>
    <xf numFmtId="0" fontId="30" fillId="0" borderId="0" xfId="284" applyFont="1" applyAlignment="1">
      <alignment horizontal="center" vertical="center" textRotation="90"/>
    </xf>
    <xf numFmtId="1" fontId="31" fillId="0" borderId="0" xfId="284" applyNumberFormat="1" applyFont="1" applyAlignment="1">
      <alignment horizontal="center" vertical="center" wrapText="1"/>
    </xf>
    <xf numFmtId="0" fontId="31" fillId="0" borderId="0" xfId="284" applyFont="1" applyAlignment="1">
      <alignment vertical="center"/>
    </xf>
    <xf numFmtId="166" fontId="30" fillId="0" borderId="17" xfId="284" applyNumberFormat="1" applyFont="1" applyBorder="1" applyAlignment="1">
      <alignment vertical="top" wrapText="1"/>
    </xf>
    <xf numFmtId="0" fontId="31" fillId="0" borderId="0" xfId="256" applyFont="1"/>
    <xf numFmtId="0" fontId="31" fillId="0" borderId="0" xfId="284" applyFont="1" applyAlignment="1">
      <alignment horizontal="left" vertical="center"/>
    </xf>
    <xf numFmtId="0" fontId="31" fillId="0" borderId="20" xfId="284" applyFont="1" applyBorder="1" applyAlignment="1">
      <alignment horizontal="left" vertical="center" wrapText="1"/>
    </xf>
    <xf numFmtId="0" fontId="31" fillId="0" borderId="20" xfId="284" applyFont="1" applyBorder="1" applyAlignment="1">
      <alignment horizontal="left" vertical="center"/>
    </xf>
    <xf numFmtId="166" fontId="53" fillId="0" borderId="0" xfId="284" applyNumberFormat="1" applyFont="1" applyAlignment="1">
      <alignment horizontal="left" vertical="top" wrapText="1"/>
    </xf>
    <xf numFmtId="166" fontId="31" fillId="0" borderId="0" xfId="256" applyNumberFormat="1" applyFont="1"/>
    <xf numFmtId="0" fontId="31" fillId="0" borderId="0" xfId="256" applyFont="1" applyAlignment="1">
      <alignment horizontal="center" vertical="top"/>
    </xf>
    <xf numFmtId="0" fontId="31" fillId="0" borderId="0" xfId="256" applyFont="1" applyAlignment="1">
      <alignment vertical="center"/>
    </xf>
    <xf numFmtId="0" fontId="31" fillId="0" borderId="20" xfId="256" applyFont="1" applyBorder="1"/>
    <xf numFmtId="0" fontId="31" fillId="0" borderId="41" xfId="256" applyFont="1" applyBorder="1" applyAlignment="1">
      <alignment horizontal="left" vertical="top" wrapText="1"/>
    </xf>
    <xf numFmtId="0" fontId="31" fillId="0" borderId="0" xfId="256" applyFont="1" applyAlignment="1">
      <alignment horizontal="left" vertical="top" wrapText="1"/>
    </xf>
    <xf numFmtId="0" fontId="31" fillId="0" borderId="20" xfId="256" applyFont="1" applyBorder="1" applyAlignment="1">
      <alignment horizontal="center"/>
    </xf>
    <xf numFmtId="0" fontId="31" fillId="0" borderId="20" xfId="256" applyFont="1" applyBorder="1" applyAlignment="1">
      <alignment horizontal="center" wrapText="1"/>
    </xf>
    <xf numFmtId="1" fontId="31" fillId="0" borderId="41" xfId="256" applyNumberFormat="1" applyFont="1" applyBorder="1" applyAlignment="1">
      <alignment horizontal="left" vertical="center" wrapText="1"/>
    </xf>
    <xf numFmtId="1" fontId="31" fillId="0" borderId="0" xfId="256" applyNumberFormat="1" applyFont="1" applyAlignment="1">
      <alignment horizontal="left" vertical="center" wrapText="1"/>
    </xf>
    <xf numFmtId="0" fontId="31" fillId="0" borderId="20" xfId="256" applyFont="1" applyBorder="1" applyAlignment="1">
      <alignment horizontal="left"/>
    </xf>
    <xf numFmtId="0" fontId="31" fillId="0" borderId="0" xfId="256" applyFont="1" applyAlignment="1">
      <alignment vertical="top"/>
    </xf>
    <xf numFmtId="0" fontId="31" fillId="0" borderId="24" xfId="256" applyFont="1" applyBorder="1"/>
    <xf numFmtId="0" fontId="31" fillId="0" borderId="0" xfId="256" applyFont="1" applyAlignment="1">
      <alignment vertical="top" wrapText="1"/>
    </xf>
    <xf numFmtId="0" fontId="31" fillId="0" borderId="22" xfId="256" applyFont="1" applyBorder="1"/>
    <xf numFmtId="0" fontId="31" fillId="0" borderId="41" xfId="256" applyFont="1" applyBorder="1" applyAlignment="1">
      <alignment vertical="top"/>
    </xf>
    <xf numFmtId="0" fontId="31" fillId="0" borderId="41" xfId="256" applyFont="1" applyBorder="1" applyAlignment="1">
      <alignment vertical="top" wrapText="1"/>
    </xf>
    <xf numFmtId="0" fontId="31" fillId="0" borderId="40" xfId="256" applyFont="1" applyBorder="1"/>
    <xf numFmtId="0" fontId="31" fillId="0" borderId="0" xfId="256" applyFont="1" applyAlignment="1">
      <alignment horizontal="left"/>
    </xf>
    <xf numFmtId="0" fontId="31" fillId="0" borderId="0" xfId="256" applyFont="1" applyAlignment="1">
      <alignment wrapText="1"/>
    </xf>
    <xf numFmtId="0" fontId="30" fillId="0" borderId="42" xfId="256" applyFont="1" applyBorder="1"/>
    <xf numFmtId="0" fontId="31" fillId="0" borderId="41" xfId="256" applyFont="1" applyBorder="1"/>
    <xf numFmtId="0" fontId="31" fillId="0" borderId="41" xfId="256" applyFont="1" applyBorder="1" applyAlignment="1">
      <alignment horizontal="left"/>
    </xf>
    <xf numFmtId="0" fontId="31" fillId="0" borderId="17" xfId="256" applyFont="1" applyBorder="1"/>
    <xf numFmtId="1" fontId="31" fillId="0" borderId="0" xfId="256" applyNumberFormat="1" applyFont="1" applyAlignment="1">
      <alignment horizontal="center" vertical="center"/>
    </xf>
    <xf numFmtId="0" fontId="31" fillId="0" borderId="23" xfId="256" applyFont="1" applyBorder="1"/>
    <xf numFmtId="164" fontId="30" fillId="0" borderId="0" xfId="284" applyNumberFormat="1" applyFont="1" applyAlignment="1">
      <alignment horizontal="left" vertical="center"/>
    </xf>
    <xf numFmtId="164" fontId="31" fillId="0" borderId="41" xfId="256" applyNumberFormat="1" applyFont="1" applyBorder="1" applyAlignment="1">
      <alignment horizontal="left" vertical="top"/>
    </xf>
    <xf numFmtId="164" fontId="31" fillId="0" borderId="0" xfId="284" applyNumberFormat="1" applyFont="1" applyAlignment="1">
      <alignment horizontal="center" vertical="center" wrapText="1"/>
    </xf>
    <xf numFmtId="164" fontId="31" fillId="0" borderId="20" xfId="256" applyNumberFormat="1" applyFont="1" applyBorder="1"/>
    <xf numFmtId="164" fontId="31" fillId="0" borderId="0" xfId="256" applyNumberFormat="1" applyFont="1" applyAlignment="1">
      <alignment horizontal="left" vertical="center"/>
    </xf>
    <xf numFmtId="164" fontId="31" fillId="0" borderId="20" xfId="284" applyNumberFormat="1" applyFont="1" applyBorder="1" applyAlignment="1">
      <alignment horizontal="left" vertical="center" wrapText="1"/>
    </xf>
    <xf numFmtId="164" fontId="31" fillId="0" borderId="41" xfId="256" applyNumberFormat="1" applyFont="1" applyBorder="1" applyAlignment="1">
      <alignment horizontal="left" vertical="center"/>
    </xf>
    <xf numFmtId="164" fontId="31" fillId="0" borderId="20" xfId="284" applyNumberFormat="1" applyFont="1" applyBorder="1" applyAlignment="1">
      <alignment horizontal="center" vertical="center" wrapText="1"/>
    </xf>
    <xf numFmtId="164" fontId="31" fillId="0" borderId="0" xfId="256" applyNumberFormat="1" applyFont="1" applyAlignment="1">
      <alignment vertical="top"/>
    </xf>
    <xf numFmtId="164" fontId="31" fillId="0" borderId="41" xfId="256" applyNumberFormat="1" applyFont="1" applyBorder="1" applyAlignment="1">
      <alignment vertical="top"/>
    </xf>
    <xf numFmtId="164" fontId="31" fillId="0" borderId="0" xfId="256" applyNumberFormat="1" applyFont="1" applyAlignment="1">
      <alignment horizontal="center" vertical="center"/>
    </xf>
    <xf numFmtId="164" fontId="31" fillId="0" borderId="20" xfId="256" applyNumberFormat="1" applyFont="1" applyBorder="1" applyAlignment="1">
      <alignment horizontal="left" vertical="center"/>
    </xf>
    <xf numFmtId="164" fontId="53" fillId="0" borderId="0" xfId="284" applyNumberFormat="1" applyFont="1" applyAlignment="1">
      <alignment horizontal="left" vertical="center"/>
    </xf>
    <xf numFmtId="164" fontId="30" fillId="0" borderId="0" xfId="284" applyNumberFormat="1" applyFont="1" applyAlignment="1">
      <alignment vertical="center" wrapText="1"/>
    </xf>
    <xf numFmtId="164" fontId="31" fillId="0" borderId="0" xfId="256" applyNumberFormat="1" applyFont="1" applyAlignment="1">
      <alignment horizontal="left" vertical="top" wrapText="1"/>
    </xf>
    <xf numFmtId="164" fontId="31" fillId="0" borderId="0" xfId="284" applyNumberFormat="1" applyFont="1" applyAlignment="1">
      <alignment horizontal="center" vertical="top" wrapText="1"/>
    </xf>
    <xf numFmtId="164" fontId="31" fillId="0" borderId="0" xfId="256" applyNumberFormat="1" applyFont="1" applyAlignment="1">
      <alignment horizontal="left" vertical="center" wrapText="1"/>
    </xf>
    <xf numFmtId="164" fontId="31" fillId="0" borderId="0" xfId="284" applyNumberFormat="1" applyFont="1" applyAlignment="1">
      <alignment horizontal="left" vertical="center" wrapText="1"/>
    </xf>
    <xf numFmtId="0" fontId="39" fillId="22" borderId="43" xfId="0" applyFont="1" applyFill="1" applyBorder="1"/>
    <xf numFmtId="164" fontId="39" fillId="0" borderId="17" xfId="0" applyNumberFormat="1" applyFont="1" applyBorder="1" applyAlignment="1">
      <alignment horizontal="left" vertical="top"/>
    </xf>
    <xf numFmtId="0" fontId="39" fillId="0" borderId="17" xfId="0" applyFont="1" applyBorder="1" applyAlignment="1">
      <alignment horizontal="left" vertical="top" wrapText="1"/>
    </xf>
    <xf numFmtId="164" fontId="39" fillId="0" borderId="17" xfId="0" applyNumberFormat="1" applyFont="1" applyBorder="1" applyAlignment="1">
      <alignment horizontal="left"/>
    </xf>
    <xf numFmtId="164" fontId="39" fillId="0" borderId="0" xfId="0" applyNumberFormat="1" applyFont="1" applyAlignment="1">
      <alignment horizontal="left"/>
    </xf>
    <xf numFmtId="164" fontId="39" fillId="22" borderId="17" xfId="0" applyNumberFormat="1" applyFont="1" applyFill="1" applyBorder="1" applyAlignment="1">
      <alignment horizontal="left"/>
    </xf>
    <xf numFmtId="0" fontId="39" fillId="22" borderId="0" xfId="0" applyFont="1" applyFill="1" applyAlignment="1">
      <alignment horizontal="left"/>
    </xf>
    <xf numFmtId="0" fontId="39" fillId="22" borderId="0" xfId="0" applyFont="1" applyFill="1" applyAlignment="1">
      <alignment horizontal="right"/>
    </xf>
    <xf numFmtId="166" fontId="40" fillId="0" borderId="24" xfId="0" applyNumberFormat="1" applyFont="1" applyBorder="1"/>
    <xf numFmtId="0" fontId="39" fillId="22" borderId="17" xfId="0" applyFont="1" applyFill="1" applyBorder="1" applyAlignment="1">
      <alignment horizontal="left" vertical="top"/>
    </xf>
    <xf numFmtId="0" fontId="39" fillId="22" borderId="24" xfId="0" applyFont="1" applyFill="1" applyBorder="1"/>
    <xf numFmtId="0" fontId="39" fillId="22" borderId="23" xfId="0" applyFont="1" applyFill="1" applyBorder="1"/>
    <xf numFmtId="0" fontId="39" fillId="22" borderId="20" xfId="0" applyFont="1" applyFill="1" applyBorder="1"/>
    <xf numFmtId="0" fontId="39" fillId="0" borderId="23" xfId="0" applyFont="1" applyBorder="1" applyAlignment="1">
      <alignment horizontal="left" vertical="top"/>
    </xf>
    <xf numFmtId="0" fontId="39" fillId="0" borderId="20" xfId="0" applyFont="1" applyBorder="1" applyAlignment="1">
      <alignment horizontal="left" vertical="top"/>
    </xf>
    <xf numFmtId="0" fontId="39" fillId="0" borderId="22" xfId="0" applyFont="1" applyBorder="1" applyAlignment="1">
      <alignment horizontal="left" vertical="top"/>
    </xf>
    <xf numFmtId="0" fontId="39" fillId="0" borderId="23" xfId="0" applyFont="1" applyBorder="1" applyAlignment="1">
      <alignment horizontal="left" vertical="top" wrapText="1"/>
    </xf>
    <xf numFmtId="0" fontId="40" fillId="22" borderId="13" xfId="0" applyFont="1" applyFill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/>
    </xf>
    <xf numFmtId="0" fontId="30" fillId="0" borderId="43" xfId="284" applyFont="1" applyBorder="1" applyAlignment="1">
      <alignment vertical="center" textRotation="90"/>
    </xf>
    <xf numFmtId="164" fontId="30" fillId="0" borderId="51" xfId="284" applyNumberFormat="1" applyFont="1" applyBorder="1" applyAlignment="1">
      <alignment horizontal="center" vertical="top"/>
    </xf>
    <xf numFmtId="0" fontId="39" fillId="0" borderId="35" xfId="0" applyFont="1" applyBorder="1"/>
    <xf numFmtId="0" fontId="39" fillId="0" borderId="53" xfId="0" applyFont="1" applyBorder="1"/>
    <xf numFmtId="164" fontId="30" fillId="0" borderId="52" xfId="284" applyNumberFormat="1" applyFont="1" applyBorder="1" applyAlignment="1">
      <alignment horizontal="center" vertical="top"/>
    </xf>
    <xf numFmtId="0" fontId="39" fillId="0" borderId="76" xfId="0" applyFont="1" applyBorder="1"/>
    <xf numFmtId="0" fontId="39" fillId="0" borderId="15" xfId="0" applyFont="1" applyBorder="1"/>
    <xf numFmtId="0" fontId="31" fillId="0" borderId="44" xfId="272" applyFont="1" applyBorder="1"/>
    <xf numFmtId="0" fontId="113" fillId="0" borderId="0" xfId="0" applyFont="1"/>
    <xf numFmtId="166" fontId="40" fillId="0" borderId="42" xfId="0" applyNumberFormat="1" applyFont="1" applyBorder="1" applyAlignment="1">
      <alignment horizontal="center" vertical="top"/>
    </xf>
    <xf numFmtId="0" fontId="112" fillId="0" borderId="0" xfId="0" applyFont="1" applyAlignment="1">
      <alignment horizontal="center"/>
    </xf>
    <xf numFmtId="0" fontId="109" fillId="0" borderId="0" xfId="0" applyFont="1" applyAlignment="1">
      <alignment horizontal="center"/>
    </xf>
    <xf numFmtId="0" fontId="112" fillId="0" borderId="0" xfId="0" applyFont="1" applyAlignment="1">
      <alignment horizontal="left"/>
    </xf>
    <xf numFmtId="0" fontId="116" fillId="0" borderId="0" xfId="0" applyFont="1" applyAlignment="1">
      <alignment vertical="center"/>
    </xf>
    <xf numFmtId="0" fontId="109" fillId="0" borderId="42" xfId="0" applyFont="1" applyBorder="1" applyAlignment="1">
      <alignment vertical="center"/>
    </xf>
    <xf numFmtId="0" fontId="109" fillId="0" borderId="41" xfId="0" applyFont="1" applyBorder="1" applyAlignment="1">
      <alignment vertical="center"/>
    </xf>
    <xf numFmtId="0" fontId="109" fillId="0" borderId="40" xfId="0" applyFont="1" applyBorder="1" applyAlignment="1">
      <alignment vertical="center" wrapText="1"/>
    </xf>
    <xf numFmtId="0" fontId="109" fillId="0" borderId="17" xfId="0" applyFont="1" applyBorder="1" applyAlignment="1">
      <alignment vertical="center"/>
    </xf>
    <xf numFmtId="0" fontId="109" fillId="0" borderId="23" xfId="0" applyFont="1" applyBorder="1" applyAlignment="1">
      <alignment vertical="center"/>
    </xf>
    <xf numFmtId="0" fontId="109" fillId="0" borderId="20" xfId="0" applyFont="1" applyBorder="1" applyAlignment="1">
      <alignment vertical="center"/>
    </xf>
    <xf numFmtId="0" fontId="109" fillId="0" borderId="22" xfId="0" applyFont="1" applyBorder="1" applyAlignment="1">
      <alignment vertical="center" wrapText="1"/>
    </xf>
    <xf numFmtId="0" fontId="109" fillId="0" borderId="27" xfId="0" applyFont="1" applyBorder="1" applyAlignment="1">
      <alignment horizontal="center"/>
    </xf>
    <xf numFmtId="0" fontId="109" fillId="0" borderId="17" xfId="0" applyFont="1" applyBorder="1" applyAlignment="1">
      <alignment horizontal="center"/>
    </xf>
    <xf numFmtId="0" fontId="109" fillId="0" borderId="23" xfId="0" applyFont="1" applyBorder="1" applyAlignment="1">
      <alignment horizontal="center"/>
    </xf>
    <xf numFmtId="166" fontId="111" fillId="0" borderId="42" xfId="0" applyNumberFormat="1" applyFont="1" applyBorder="1" applyAlignment="1">
      <alignment horizontal="center"/>
    </xf>
    <xf numFmtId="0" fontId="109" fillId="0" borderId="55" xfId="0" applyFont="1" applyBorder="1" applyAlignment="1">
      <alignment vertical="center" wrapText="1"/>
    </xf>
    <xf numFmtId="0" fontId="109" fillId="0" borderId="41" xfId="0" applyFont="1" applyBorder="1" applyAlignment="1">
      <alignment vertical="center" wrapText="1"/>
    </xf>
    <xf numFmtId="0" fontId="109" fillId="0" borderId="108" xfId="0" applyFont="1" applyBorder="1" applyAlignment="1">
      <alignment vertical="center" wrapText="1"/>
    </xf>
    <xf numFmtId="0" fontId="109" fillId="0" borderId="20" xfId="0" applyFont="1" applyBorder="1" applyAlignment="1">
      <alignment vertical="center" wrapText="1"/>
    </xf>
    <xf numFmtId="0" fontId="109" fillId="0" borderId="50" xfId="0" applyFont="1" applyBorder="1" applyAlignment="1">
      <alignment vertical="center" wrapText="1"/>
    </xf>
    <xf numFmtId="0" fontId="109" fillId="0" borderId="24" xfId="0" applyFont="1" applyBorder="1" applyAlignment="1">
      <alignment vertical="top" wrapText="1"/>
    </xf>
    <xf numFmtId="0" fontId="109" fillId="0" borderId="42" xfId="0" applyFont="1" applyBorder="1" applyAlignment="1">
      <alignment vertical="center" wrapText="1"/>
    </xf>
    <xf numFmtId="0" fontId="109" fillId="0" borderId="17" xfId="0" applyFont="1" applyBorder="1" applyAlignment="1">
      <alignment vertical="center" wrapText="1"/>
    </xf>
    <xf numFmtId="0" fontId="109" fillId="0" borderId="23" xfId="0" applyFont="1" applyBorder="1" applyAlignment="1">
      <alignment vertical="center" wrapText="1"/>
    </xf>
    <xf numFmtId="0" fontId="109" fillId="0" borderId="60" xfId="0" applyFont="1" applyBorder="1" applyAlignment="1">
      <alignment vertical="center" wrapText="1"/>
    </xf>
    <xf numFmtId="0" fontId="109" fillId="0" borderId="17" xfId="0" applyFont="1" applyBorder="1" applyAlignment="1">
      <alignment vertical="top" wrapText="1"/>
    </xf>
    <xf numFmtId="0" fontId="109" fillId="0" borderId="42" xfId="0" applyFont="1" applyBorder="1" applyAlignment="1">
      <alignment horizontal="center"/>
    </xf>
    <xf numFmtId="0" fontId="114" fillId="0" borderId="41" xfId="0" applyFont="1" applyBorder="1" applyAlignment="1">
      <alignment vertical="center" wrapText="1"/>
    </xf>
    <xf numFmtId="166" fontId="111" fillId="0" borderId="17" xfId="0" applyNumberFormat="1" applyFont="1" applyBorder="1" applyAlignment="1">
      <alignment horizontal="center"/>
    </xf>
    <xf numFmtId="0" fontId="116" fillId="0" borderId="40" xfId="0" applyFont="1" applyBorder="1" applyAlignment="1">
      <alignment vertical="center" wrapText="1"/>
    </xf>
    <xf numFmtId="0" fontId="116" fillId="0" borderId="0" xfId="0" applyFont="1" applyAlignment="1">
      <alignment vertical="center" wrapText="1"/>
    </xf>
    <xf numFmtId="0" fontId="111" fillId="0" borderId="40" xfId="0" applyFont="1" applyBorder="1" applyAlignment="1">
      <alignment vertical="center" wrapText="1"/>
    </xf>
    <xf numFmtId="0" fontId="109" fillId="0" borderId="22" xfId="0" applyFont="1" applyBorder="1" applyAlignment="1">
      <alignment vertical="top" wrapText="1"/>
    </xf>
    <xf numFmtId="0" fontId="116" fillId="0" borderId="42" xfId="0" applyFont="1" applyBorder="1" applyAlignment="1">
      <alignment vertical="center" wrapText="1"/>
    </xf>
    <xf numFmtId="0" fontId="116" fillId="0" borderId="41" xfId="0" applyFont="1" applyBorder="1" applyAlignment="1">
      <alignment vertical="center" wrapText="1"/>
    </xf>
    <xf numFmtId="0" fontId="114" fillId="0" borderId="40" xfId="0" applyFont="1" applyBorder="1" applyAlignment="1">
      <alignment vertical="center" wrapText="1"/>
    </xf>
    <xf numFmtId="0" fontId="39" fillId="0" borderId="24" xfId="0" applyFont="1" applyBorder="1" applyAlignment="1">
      <alignment vertical="center" wrapText="1"/>
    </xf>
    <xf numFmtId="166" fontId="111" fillId="0" borderId="23" xfId="0" applyNumberFormat="1" applyFont="1" applyBorder="1" applyAlignment="1">
      <alignment horizontal="center"/>
    </xf>
    <xf numFmtId="0" fontId="39" fillId="0" borderId="22" xfId="0" applyFont="1" applyBorder="1" applyAlignment="1">
      <alignment vertical="center" wrapText="1"/>
    </xf>
    <xf numFmtId="0" fontId="39" fillId="0" borderId="40" xfId="0" applyFont="1" applyBorder="1" applyAlignment="1">
      <alignment vertical="center" wrapText="1"/>
    </xf>
    <xf numFmtId="0" fontId="109" fillId="0" borderId="109" xfId="0" applyFont="1" applyBorder="1" applyAlignment="1">
      <alignment vertical="center" wrapText="1"/>
    </xf>
    <xf numFmtId="0" fontId="109" fillId="0" borderId="110" xfId="0" applyFont="1" applyBorder="1" applyAlignment="1">
      <alignment vertical="center" wrapText="1"/>
    </xf>
    <xf numFmtId="0" fontId="109" fillId="0" borderId="111" xfId="0" applyFont="1" applyBorder="1" applyAlignment="1">
      <alignment vertical="center" wrapText="1"/>
    </xf>
    <xf numFmtId="0" fontId="116" fillId="0" borderId="41" xfId="0" applyFont="1" applyBorder="1" applyAlignment="1">
      <alignment horizontal="center" vertical="center" wrapText="1"/>
    </xf>
    <xf numFmtId="0" fontId="116" fillId="0" borderId="0" xfId="0" applyFont="1" applyAlignment="1">
      <alignment horizontal="center" vertical="center" wrapText="1"/>
    </xf>
    <xf numFmtId="0" fontId="118" fillId="0" borderId="20" xfId="0" applyFont="1" applyBorder="1" applyAlignment="1">
      <alignment horizontal="center" vertical="center" wrapText="1"/>
    </xf>
    <xf numFmtId="0" fontId="109" fillId="0" borderId="0" xfId="0" applyFont="1" applyAlignment="1">
      <alignment horizontal="center" vertical="center" wrapText="1"/>
    </xf>
    <xf numFmtId="0" fontId="109" fillId="0" borderId="17" xfId="0" applyFont="1" applyBorder="1"/>
    <xf numFmtId="0" fontId="116" fillId="0" borderId="17" xfId="0" applyFont="1" applyBorder="1" applyAlignment="1">
      <alignment vertical="center" wrapText="1"/>
    </xf>
    <xf numFmtId="0" fontId="113" fillId="0" borderId="0" xfId="0" applyFont="1" applyAlignment="1">
      <alignment horizontal="center"/>
    </xf>
    <xf numFmtId="0" fontId="111" fillId="0" borderId="26" xfId="0" applyFont="1" applyBorder="1" applyAlignment="1">
      <alignment horizontal="center" vertical="center" wrapText="1"/>
    </xf>
    <xf numFmtId="0" fontId="109" fillId="0" borderId="41" xfId="0" applyFont="1" applyBorder="1" applyAlignment="1">
      <alignment horizontal="center" vertical="center" wrapText="1"/>
    </xf>
    <xf numFmtId="0" fontId="109" fillId="0" borderId="0" xfId="0" applyFont="1" applyAlignment="1">
      <alignment horizontal="center" vertical="center"/>
    </xf>
    <xf numFmtId="0" fontId="109" fillId="0" borderId="20" xfId="0" applyFont="1" applyBorder="1" applyAlignment="1">
      <alignment horizontal="center" vertical="center"/>
    </xf>
    <xf numFmtId="0" fontId="109" fillId="0" borderId="20" xfId="0" applyFont="1" applyBorder="1" applyAlignment="1">
      <alignment horizontal="center" vertical="center" wrapText="1"/>
    </xf>
    <xf numFmtId="0" fontId="109" fillId="0" borderId="41" xfId="0" applyFont="1" applyBorder="1" applyAlignment="1">
      <alignment horizontal="center" vertical="center"/>
    </xf>
    <xf numFmtId="0" fontId="116" fillId="0" borderId="0" xfId="0" applyFont="1" applyAlignment="1">
      <alignment horizontal="center" vertical="center"/>
    </xf>
    <xf numFmtId="166" fontId="111" fillId="0" borderId="20" xfId="0" applyNumberFormat="1" applyFont="1" applyBorder="1" applyAlignment="1">
      <alignment horizontal="center" vertical="center" wrapText="1"/>
    </xf>
    <xf numFmtId="0" fontId="119" fillId="0" borderId="42" xfId="0" applyFont="1" applyBorder="1" applyAlignment="1">
      <alignment vertical="center" wrapText="1"/>
    </xf>
    <xf numFmtId="0" fontId="119" fillId="0" borderId="41" xfId="0" applyFont="1" applyBorder="1" applyAlignment="1">
      <alignment vertical="center" wrapText="1"/>
    </xf>
    <xf numFmtId="0" fontId="119" fillId="0" borderId="41" xfId="0" applyFont="1" applyBorder="1" applyAlignment="1">
      <alignment horizontal="center" vertical="center" wrapText="1"/>
    </xf>
    <xf numFmtId="0" fontId="39" fillId="0" borderId="40" xfId="0" applyFont="1" applyBorder="1" applyAlignment="1">
      <alignment vertical="top" wrapText="1"/>
    </xf>
    <xf numFmtId="0" fontId="115" fillId="0" borderId="24" xfId="0" applyFont="1" applyBorder="1" applyAlignment="1">
      <alignment vertical="top" wrapText="1"/>
    </xf>
    <xf numFmtId="0" fontId="115" fillId="0" borderId="22" xfId="0" applyFont="1" applyBorder="1" applyAlignment="1">
      <alignment vertical="top" wrapText="1"/>
    </xf>
    <xf numFmtId="0" fontId="115" fillId="0" borderId="40" xfId="0" applyFont="1" applyBorder="1" applyAlignment="1">
      <alignment vertical="center" wrapText="1"/>
    </xf>
    <xf numFmtId="0" fontId="115" fillId="0" borderId="24" xfId="0" applyFont="1" applyBorder="1" applyAlignment="1">
      <alignment vertical="center" wrapText="1"/>
    </xf>
    <xf numFmtId="0" fontId="115" fillId="0" borderId="22" xfId="0" applyFont="1" applyBorder="1" applyAlignment="1">
      <alignment vertical="center" wrapText="1"/>
    </xf>
    <xf numFmtId="0" fontId="109" fillId="0" borderId="40" xfId="0" applyFont="1" applyBorder="1"/>
    <xf numFmtId="0" fontId="109" fillId="0" borderId="40" xfId="0" applyFont="1" applyBorder="1" applyAlignment="1">
      <alignment horizontal="left" vertical="center" wrapText="1"/>
    </xf>
    <xf numFmtId="0" fontId="109" fillId="0" borderId="22" xfId="0" applyFont="1" applyBorder="1" applyAlignment="1">
      <alignment horizontal="left" vertical="center" wrapText="1"/>
    </xf>
    <xf numFmtId="0" fontId="116" fillId="0" borderId="20" xfId="0" applyFont="1" applyBorder="1" applyAlignment="1">
      <alignment vertical="center" wrapText="1"/>
    </xf>
    <xf numFmtId="0" fontId="116" fillId="0" borderId="20" xfId="0" applyFont="1" applyBorder="1" applyAlignment="1">
      <alignment horizontal="center" vertical="center" wrapText="1"/>
    </xf>
    <xf numFmtId="0" fontId="116" fillId="0" borderId="22" xfId="0" applyFont="1" applyBorder="1" applyAlignment="1">
      <alignment vertical="center" wrapText="1"/>
    </xf>
    <xf numFmtId="0" fontId="109" fillId="0" borderId="14" xfId="0" applyFont="1" applyBorder="1" applyAlignment="1">
      <alignment vertical="center" wrapText="1"/>
    </xf>
    <xf numFmtId="166" fontId="111" fillId="0" borderId="0" xfId="0" applyNumberFormat="1" applyFont="1" applyAlignment="1">
      <alignment horizontal="center" vertical="center" wrapText="1"/>
    </xf>
    <xf numFmtId="0" fontId="84" fillId="0" borderId="0" xfId="0" applyFont="1" applyAlignment="1">
      <alignment vertical="center" wrapText="1"/>
    </xf>
    <xf numFmtId="166" fontId="116" fillId="0" borderId="0" xfId="0" applyNumberFormat="1" applyFont="1" applyAlignment="1">
      <alignment horizontal="left" vertical="center" wrapText="1"/>
    </xf>
    <xf numFmtId="166" fontId="111" fillId="0" borderId="41" xfId="0" applyNumberFormat="1" applyFont="1" applyBorder="1" applyAlignment="1">
      <alignment horizontal="center" vertical="center" wrapText="1"/>
    </xf>
    <xf numFmtId="166" fontId="111" fillId="0" borderId="0" xfId="0" applyNumberFormat="1" applyFont="1" applyAlignment="1">
      <alignment horizontal="left" vertical="center" wrapText="1"/>
    </xf>
    <xf numFmtId="0" fontId="111" fillId="0" borderId="20" xfId="0" applyFont="1" applyBorder="1" applyAlignment="1">
      <alignment horizontal="center" vertical="center" wrapText="1"/>
    </xf>
    <xf numFmtId="0" fontId="111" fillId="0" borderId="57" xfId="0" applyFont="1" applyBorder="1" applyAlignment="1">
      <alignment horizontal="center" vertical="center" wrapText="1"/>
    </xf>
    <xf numFmtId="0" fontId="111" fillId="0" borderId="25" xfId="0" applyFont="1" applyBorder="1" applyAlignment="1">
      <alignment horizontal="center" vertical="center" wrapText="1"/>
    </xf>
    <xf numFmtId="0" fontId="30" fillId="0" borderId="41" xfId="258" applyFont="1" applyBorder="1" applyAlignment="1">
      <alignment horizontal="center" vertical="top" wrapText="1"/>
    </xf>
    <xf numFmtId="166" fontId="30" fillId="22" borderId="41" xfId="0" applyNumberFormat="1" applyFont="1" applyFill="1" applyBorder="1" applyAlignment="1">
      <alignment horizontal="left" vertical="top"/>
    </xf>
    <xf numFmtId="0" fontId="31" fillId="0" borderId="17" xfId="267" applyFont="1" applyBorder="1" applyAlignment="1">
      <alignment horizontal="center" vertical="top" wrapText="1"/>
    </xf>
    <xf numFmtId="0" fontId="31" fillId="0" borderId="84" xfId="267" applyFont="1" applyBorder="1" applyAlignment="1">
      <alignment horizontal="center" vertical="top" wrapText="1"/>
    </xf>
    <xf numFmtId="0" fontId="31" fillId="0" borderId="16" xfId="0" applyFont="1" applyBorder="1" applyAlignment="1">
      <alignment vertical="top"/>
    </xf>
    <xf numFmtId="0" fontId="31" fillId="0" borderId="17" xfId="267" applyFont="1" applyBorder="1" applyAlignment="1">
      <alignment horizontal="center" vertical="top"/>
    </xf>
    <xf numFmtId="0" fontId="31" fillId="0" borderId="0" xfId="267" applyFont="1" applyAlignment="1">
      <alignment vertical="top"/>
    </xf>
    <xf numFmtId="0" fontId="31" fillId="0" borderId="24" xfId="267" applyFont="1" applyBorder="1" applyAlignment="1">
      <alignment vertical="top"/>
    </xf>
    <xf numFmtId="0" fontId="31" fillId="0" borderId="16" xfId="267" applyFont="1" applyBorder="1" applyAlignment="1">
      <alignment vertical="top" wrapText="1"/>
    </xf>
    <xf numFmtId="0" fontId="31" fillId="0" borderId="19" xfId="0" applyFont="1" applyBorder="1" applyAlignment="1">
      <alignment horizontal="center" vertical="top"/>
    </xf>
    <xf numFmtId="166" fontId="31" fillId="0" borderId="19" xfId="267" applyNumberFormat="1" applyFont="1" applyBorder="1" applyAlignment="1">
      <alignment horizontal="left" vertical="top"/>
    </xf>
    <xf numFmtId="0" fontId="31" fillId="0" borderId="0" xfId="267" applyFont="1" applyAlignment="1">
      <alignment vertical="top" wrapText="1"/>
    </xf>
    <xf numFmtId="0" fontId="31" fillId="0" borderId="24" xfId="267" applyFont="1" applyBorder="1" applyAlignment="1">
      <alignment vertical="top" wrapText="1"/>
    </xf>
    <xf numFmtId="0" fontId="39" fillId="0" borderId="23" xfId="0" applyFont="1" applyBorder="1" applyAlignment="1">
      <alignment vertical="top" wrapText="1"/>
    </xf>
    <xf numFmtId="0" fontId="31" fillId="0" borderId="23" xfId="267" applyFont="1" applyBorder="1" applyAlignment="1">
      <alignment horizontal="center" vertical="top" wrapText="1"/>
    </xf>
    <xf numFmtId="0" fontId="31" fillId="0" borderId="20" xfId="267" applyFont="1" applyBorder="1" applyAlignment="1">
      <alignment vertical="top" wrapText="1"/>
    </xf>
    <xf numFmtId="0" fontId="31" fillId="0" borderId="22" xfId="267" applyFont="1" applyBorder="1" applyAlignment="1">
      <alignment vertical="top" wrapText="1"/>
    </xf>
    <xf numFmtId="164" fontId="31" fillId="21" borderId="31" xfId="262" applyNumberFormat="1" applyFont="1" applyFill="1" applyBorder="1" applyAlignment="1">
      <alignment vertical="top"/>
    </xf>
    <xf numFmtId="0" fontId="30" fillId="0" borderId="48" xfId="267" applyFont="1" applyBorder="1" applyAlignment="1">
      <alignment horizontal="center" vertical="top" wrapText="1"/>
    </xf>
    <xf numFmtId="0" fontId="30" fillId="26" borderId="0" xfId="284" applyFont="1" applyFill="1" applyAlignment="1">
      <alignment vertical="center"/>
    </xf>
    <xf numFmtId="0" fontId="121" fillId="0" borderId="54" xfId="284" applyFont="1" applyBorder="1" applyAlignment="1">
      <alignment horizontal="center"/>
    </xf>
    <xf numFmtId="0" fontId="31" fillId="0" borderId="0" xfId="267" applyFont="1" applyAlignment="1">
      <alignment horizontal="center" vertical="top" wrapText="1"/>
    </xf>
    <xf numFmtId="0" fontId="31" fillId="0" borderId="0" xfId="267" applyFont="1" applyAlignment="1">
      <alignment horizontal="center" vertical="top"/>
    </xf>
    <xf numFmtId="166" fontId="31" fillId="0" borderId="24" xfId="267" applyNumberFormat="1" applyFont="1" applyBorder="1" applyAlignment="1">
      <alignment horizontal="left" vertical="top"/>
    </xf>
    <xf numFmtId="0" fontId="31" fillId="0" borderId="76" xfId="0" applyFont="1" applyBorder="1" applyAlignment="1">
      <alignment horizontal="right" vertical="top"/>
    </xf>
    <xf numFmtId="0" fontId="31" fillId="0" borderId="37" xfId="0" applyFont="1" applyBorder="1" applyAlignment="1">
      <alignment horizontal="right" vertical="top"/>
    </xf>
    <xf numFmtId="1" fontId="31" fillId="0" borderId="0" xfId="258" applyNumberFormat="1" applyFont="1" applyAlignment="1">
      <alignment horizontal="left" vertical="top"/>
    </xf>
    <xf numFmtId="1" fontId="31" fillId="0" borderId="24" xfId="258" applyNumberFormat="1" applyFont="1" applyBorder="1" applyAlignment="1">
      <alignment horizontal="left" vertical="top"/>
    </xf>
    <xf numFmtId="0" fontId="31" fillId="22" borderId="0" xfId="0" applyFont="1" applyFill="1" applyAlignment="1">
      <alignment horizontal="center" vertical="top" wrapText="1"/>
    </xf>
    <xf numFmtId="0" fontId="31" fillId="0" borderId="24" xfId="0" applyFont="1" applyBorder="1" applyAlignment="1">
      <alignment horizontal="right" vertical="top"/>
    </xf>
    <xf numFmtId="166" fontId="40" fillId="0" borderId="24" xfId="0" applyNumberFormat="1" applyFont="1" applyBorder="1" applyAlignment="1" applyProtection="1">
      <alignment horizontal="left" vertical="top"/>
      <protection locked="0"/>
    </xf>
    <xf numFmtId="0" fontId="39" fillId="0" borderId="24" xfId="0" applyFont="1" applyBorder="1" applyAlignment="1" applyProtection="1">
      <alignment vertical="top"/>
      <protection locked="0"/>
    </xf>
    <xf numFmtId="0" fontId="40" fillId="0" borderId="24" xfId="0" applyFont="1" applyBorder="1" applyAlignment="1" applyProtection="1">
      <alignment vertical="top"/>
      <protection locked="0"/>
    </xf>
    <xf numFmtId="0" fontId="125" fillId="39" borderId="0" xfId="255" applyFont="1" applyFill="1"/>
    <xf numFmtId="0" fontId="23" fillId="39" borderId="0" xfId="255" applyFont="1" applyFill="1" applyAlignment="1">
      <alignment horizontal="left" vertical="top"/>
    </xf>
    <xf numFmtId="0" fontId="92" fillId="39" borderId="0" xfId="255" applyFill="1"/>
    <xf numFmtId="0" fontId="30" fillId="39" borderId="0" xfId="255" applyFont="1" applyFill="1" applyAlignment="1">
      <alignment horizontal="left" vertical="top"/>
    </xf>
    <xf numFmtId="0" fontId="31" fillId="39" borderId="0" xfId="255" applyFont="1" applyFill="1" applyAlignment="1">
      <alignment vertical="top"/>
    </xf>
    <xf numFmtId="166" fontId="30" fillId="39" borderId="0" xfId="255" applyNumberFormat="1" applyFont="1" applyFill="1" applyAlignment="1">
      <alignment horizontal="center" vertical="top"/>
    </xf>
    <xf numFmtId="164" fontId="31" fillId="39" borderId="0" xfId="255" applyNumberFormat="1" applyFont="1" applyFill="1" applyAlignment="1">
      <alignment horizontal="center" vertical="top"/>
    </xf>
    <xf numFmtId="0" fontId="31" fillId="39" borderId="0" xfId="255" applyFont="1" applyFill="1" applyAlignment="1">
      <alignment vertical="top" wrapText="1"/>
    </xf>
    <xf numFmtId="0" fontId="31" fillId="39" borderId="0" xfId="255" applyFont="1" applyFill="1" applyAlignment="1">
      <alignment horizontal="center" vertical="top" wrapText="1"/>
    </xf>
    <xf numFmtId="164" fontId="31" fillId="39" borderId="0" xfId="255" applyNumberFormat="1" applyFont="1" applyFill="1" applyAlignment="1">
      <alignment vertical="top"/>
    </xf>
    <xf numFmtId="0" fontId="31" fillId="39" borderId="0" xfId="255" applyFont="1" applyFill="1" applyAlignment="1">
      <alignment horizontal="center" vertical="top"/>
    </xf>
    <xf numFmtId="0" fontId="31" fillId="39" borderId="13" xfId="255" applyFont="1" applyFill="1" applyBorder="1" applyAlignment="1">
      <alignment vertical="top"/>
    </xf>
    <xf numFmtId="0" fontId="30" fillId="39" borderId="0" xfId="255" applyFont="1" applyFill="1" applyAlignment="1">
      <alignment vertical="center" wrapText="1"/>
    </xf>
    <xf numFmtId="0" fontId="125" fillId="39" borderId="37" xfId="255" applyFont="1" applyFill="1" applyBorder="1"/>
    <xf numFmtId="0" fontId="31" fillId="0" borderId="0" xfId="255" applyFont="1" applyAlignment="1">
      <alignment vertical="top"/>
    </xf>
    <xf numFmtId="0" fontId="30" fillId="0" borderId="0" xfId="255" applyFont="1" applyAlignment="1">
      <alignment vertical="center" wrapText="1"/>
    </xf>
    <xf numFmtId="0" fontId="30" fillId="39" borderId="0" xfId="255" applyFont="1" applyFill="1" applyAlignment="1">
      <alignment vertical="center"/>
    </xf>
    <xf numFmtId="166" fontId="30" fillId="39" borderId="0" xfId="255" applyNumberFormat="1" applyFont="1" applyFill="1" applyAlignment="1">
      <alignment horizontal="center" vertical="top" wrapText="1"/>
    </xf>
    <xf numFmtId="164" fontId="31" fillId="39" borderId="0" xfId="255" applyNumberFormat="1" applyFont="1" applyFill="1" applyAlignment="1">
      <alignment horizontal="center" vertical="top" wrapText="1"/>
    </xf>
    <xf numFmtId="0" fontId="30" fillId="39" borderId="0" xfId="255" applyFont="1" applyFill="1" applyAlignment="1">
      <alignment horizontal="center" vertical="top"/>
    </xf>
    <xf numFmtId="0" fontId="30" fillId="0" borderId="0" xfId="255" applyFont="1" applyAlignment="1">
      <alignment vertical="top" wrapText="1"/>
    </xf>
    <xf numFmtId="0" fontId="126" fillId="39" borderId="0" xfId="255" applyFont="1" applyFill="1" applyAlignment="1">
      <alignment vertical="top"/>
    </xf>
    <xf numFmtId="0" fontId="31" fillId="39" borderId="0" xfId="255" applyFont="1" applyFill="1" applyAlignment="1">
      <alignment vertical="center" wrapText="1"/>
    </xf>
    <xf numFmtId="0" fontId="128" fillId="39" borderId="0" xfId="255" applyFont="1" applyFill="1" applyAlignment="1">
      <alignment vertical="top"/>
    </xf>
    <xf numFmtId="0" fontId="31" fillId="39" borderId="0" xfId="255" applyFont="1" applyFill="1" applyAlignment="1">
      <alignment horizontal="left" vertical="top" wrapText="1"/>
    </xf>
    <xf numFmtId="0" fontId="39" fillId="39" borderId="0" xfId="255" applyFont="1" applyFill="1" applyAlignment="1">
      <alignment vertical="top"/>
    </xf>
    <xf numFmtId="0" fontId="31" fillId="39" borderId="0" xfId="255" applyFont="1" applyFill="1" applyAlignment="1">
      <alignment horizontal="right" vertical="top"/>
    </xf>
    <xf numFmtId="0" fontId="31" fillId="39" borderId="0" xfId="255" applyFont="1" applyFill="1" applyAlignment="1">
      <alignment horizontal="left" vertical="top"/>
    </xf>
    <xf numFmtId="0" fontId="31" fillId="39" borderId="37" xfId="255" applyFont="1" applyFill="1" applyBorder="1" applyAlignment="1">
      <alignment vertical="top"/>
    </xf>
    <xf numFmtId="0" fontId="125" fillId="39" borderId="0" xfId="255" applyFont="1" applyFill="1" applyAlignment="1">
      <alignment horizontal="left"/>
    </xf>
    <xf numFmtId="0" fontId="109" fillId="39" borderId="0" xfId="255" applyFont="1" applyFill="1" applyAlignment="1">
      <alignment vertical="top" wrapText="1"/>
    </xf>
    <xf numFmtId="164" fontId="31" fillId="39" borderId="44" xfId="255" applyNumberFormat="1" applyFont="1" applyFill="1" applyBorder="1" applyAlignment="1">
      <alignment horizontal="center" vertical="top"/>
    </xf>
    <xf numFmtId="0" fontId="31" fillId="39" borderId="76" xfId="255" applyFont="1" applyFill="1" applyBorder="1" applyAlignment="1">
      <alignment vertical="top"/>
    </xf>
    <xf numFmtId="0" fontId="31" fillId="39" borderId="39" xfId="255" applyFont="1" applyFill="1" applyBorder="1" applyAlignment="1">
      <alignment vertical="top" wrapText="1"/>
    </xf>
    <xf numFmtId="0" fontId="31" fillId="39" borderId="48" xfId="255" applyFont="1" applyFill="1" applyBorder="1" applyAlignment="1">
      <alignment vertical="top" wrapText="1"/>
    </xf>
    <xf numFmtId="0" fontId="30" fillId="39" borderId="0" xfId="255" applyFont="1" applyFill="1" applyAlignment="1">
      <alignment horizontal="left" vertical="center" wrapText="1"/>
    </xf>
    <xf numFmtId="164" fontId="31" fillId="0" borderId="0" xfId="0" applyNumberFormat="1" applyFont="1" applyAlignment="1">
      <alignment horizontal="right" vertical="top"/>
    </xf>
    <xf numFmtId="164" fontId="31" fillId="0" borderId="89" xfId="259" applyNumberFormat="1" applyFont="1" applyBorder="1" applyAlignment="1">
      <alignment horizontal="right" vertical="top" wrapText="1"/>
    </xf>
    <xf numFmtId="164" fontId="31" fillId="0" borderId="84" xfId="259" applyNumberFormat="1" applyFont="1" applyBorder="1" applyAlignment="1">
      <alignment horizontal="right" vertical="top" wrapText="1"/>
    </xf>
    <xf numFmtId="1" fontId="31" fillId="0" borderId="17" xfId="258" applyNumberFormat="1" applyFont="1" applyBorder="1" applyAlignment="1">
      <alignment horizontal="right" vertical="top"/>
    </xf>
    <xf numFmtId="0" fontId="130" fillId="0" borderId="41" xfId="284" applyFont="1" applyBorder="1" applyAlignment="1">
      <alignment horizontal="left" vertical="top" wrapText="1"/>
    </xf>
    <xf numFmtId="0" fontId="130" fillId="0" borderId="41" xfId="284" applyFont="1" applyBorder="1" applyAlignment="1">
      <alignment vertical="top" wrapText="1"/>
    </xf>
    <xf numFmtId="0" fontId="130" fillId="0" borderId="40" xfId="284" applyFont="1" applyBorder="1" applyAlignment="1">
      <alignment vertical="top" wrapText="1"/>
    </xf>
    <xf numFmtId="0" fontId="130" fillId="0" borderId="17" xfId="284" applyFont="1" applyBorder="1" applyAlignment="1">
      <alignment vertical="top" wrapText="1"/>
    </xf>
    <xf numFmtId="0" fontId="130" fillId="0" borderId="0" xfId="284" applyFont="1" applyAlignment="1">
      <alignment vertical="top" wrapText="1"/>
    </xf>
    <xf numFmtId="0" fontId="131" fillId="0" borderId="0" xfId="256" applyFont="1"/>
    <xf numFmtId="0" fontId="130" fillId="0" borderId="24" xfId="284" applyFont="1" applyBorder="1" applyAlignment="1">
      <alignment vertical="top" wrapText="1"/>
    </xf>
    <xf numFmtId="1" fontId="130" fillId="0" borderId="0" xfId="284" applyNumberFormat="1" applyFont="1" applyAlignment="1">
      <alignment horizontal="center" vertical="center" wrapText="1"/>
    </xf>
    <xf numFmtId="0" fontId="130" fillId="0" borderId="0" xfId="284" applyFont="1" applyAlignment="1">
      <alignment horizontal="left" vertical="center"/>
    </xf>
    <xf numFmtId="0" fontId="132" fillId="0" borderId="42" xfId="284" applyFont="1" applyBorder="1" applyAlignment="1">
      <alignment horizontal="center" vertical="center" wrapText="1"/>
    </xf>
    <xf numFmtId="0" fontId="132" fillId="0" borderId="40" xfId="284" applyFont="1" applyBorder="1" applyAlignment="1">
      <alignment horizontal="center" vertical="center" wrapText="1"/>
    </xf>
    <xf numFmtId="0" fontId="132" fillId="0" borderId="23" xfId="284" applyFont="1" applyBorder="1" applyAlignment="1">
      <alignment horizontal="center" vertical="center" wrapText="1"/>
    </xf>
    <xf numFmtId="0" fontId="132" fillId="0" borderId="22" xfId="284" applyFont="1" applyBorder="1" applyAlignment="1">
      <alignment horizontal="center" vertical="center" wrapText="1"/>
    </xf>
    <xf numFmtId="1" fontId="130" fillId="0" borderId="0" xfId="284" applyNumberFormat="1" applyFont="1" applyAlignment="1">
      <alignment horizontal="left" vertical="center" wrapText="1"/>
    </xf>
    <xf numFmtId="0" fontId="130" fillId="0" borderId="0" xfId="284" applyFont="1" applyAlignment="1">
      <alignment horizontal="left" vertical="top" wrapText="1"/>
    </xf>
    <xf numFmtId="0" fontId="130" fillId="0" borderId="0" xfId="284" applyFont="1" applyAlignment="1">
      <alignment horizontal="center" vertical="top" wrapText="1"/>
    </xf>
    <xf numFmtId="0" fontId="31" fillId="39" borderId="113" xfId="255" applyFont="1" applyFill="1" applyBorder="1" applyAlignment="1">
      <alignment horizontal="center" vertical="top"/>
    </xf>
    <xf numFmtId="0" fontId="31" fillId="39" borderId="114" xfId="255" applyFont="1" applyFill="1" applyBorder="1" applyAlignment="1">
      <alignment horizontal="center" vertical="top"/>
    </xf>
    <xf numFmtId="0" fontId="103" fillId="0" borderId="0" xfId="0" applyFont="1" applyAlignment="1">
      <alignment vertical="center" wrapText="1"/>
    </xf>
    <xf numFmtId="0" fontId="103" fillId="0" borderId="0" xfId="0" applyFont="1" applyAlignment="1">
      <alignment vertical="center"/>
    </xf>
    <xf numFmtId="0" fontId="133" fillId="39" borderId="0" xfId="255" applyFont="1" applyFill="1"/>
    <xf numFmtId="0" fontId="110" fillId="39" borderId="0" xfId="255" applyFont="1" applyFill="1"/>
    <xf numFmtId="0" fontId="133" fillId="39" borderId="37" xfId="255" applyFont="1" applyFill="1" applyBorder="1"/>
    <xf numFmtId="0" fontId="110" fillId="0" borderId="0" xfId="255" applyFont="1"/>
    <xf numFmtId="0" fontId="134" fillId="39" borderId="0" xfId="255" applyFont="1" applyFill="1"/>
    <xf numFmtId="0" fontId="135" fillId="39" borderId="0" xfId="255" applyFont="1" applyFill="1"/>
    <xf numFmtId="0" fontId="133" fillId="39" borderId="0" xfId="255" quotePrefix="1" applyFont="1" applyFill="1"/>
    <xf numFmtId="0" fontId="133" fillId="39" borderId="0" xfId="255" applyFont="1" applyFill="1" applyAlignment="1">
      <alignment horizontal="center" vertical="center"/>
    </xf>
    <xf numFmtId="0" fontId="110" fillId="39" borderId="0" xfId="255" applyFont="1" applyFill="1" applyAlignment="1">
      <alignment horizontal="center" vertical="center"/>
    </xf>
    <xf numFmtId="0" fontId="133" fillId="39" borderId="17" xfId="255" applyFont="1" applyFill="1" applyBorder="1"/>
    <xf numFmtId="0" fontId="30" fillId="0" borderId="13" xfId="258" applyFont="1" applyBorder="1" applyAlignment="1">
      <alignment horizontal="center" vertical="center"/>
    </xf>
    <xf numFmtId="0" fontId="11" fillId="0" borderId="38" xfId="272" applyFont="1" applyBorder="1"/>
    <xf numFmtId="0" fontId="11" fillId="0" borderId="36" xfId="272" applyFont="1" applyBorder="1"/>
    <xf numFmtId="0" fontId="11" fillId="0" borderId="35" xfId="272" applyFont="1" applyBorder="1"/>
    <xf numFmtId="0" fontId="11" fillId="0" borderId="115" xfId="272" applyFont="1" applyBorder="1"/>
    <xf numFmtId="0" fontId="11" fillId="0" borderId="116" xfId="272" applyFont="1" applyBorder="1"/>
    <xf numFmtId="0" fontId="11" fillId="0" borderId="117" xfId="272" applyFont="1" applyBorder="1"/>
    <xf numFmtId="0" fontId="137" fillId="0" borderId="0" xfId="272" applyFont="1"/>
    <xf numFmtId="0" fontId="137" fillId="0" borderId="116" xfId="272" applyFont="1" applyBorder="1"/>
    <xf numFmtId="166" fontId="138" fillId="0" borderId="18" xfId="272" applyNumberFormat="1" applyFont="1" applyBorder="1"/>
    <xf numFmtId="0" fontId="11" fillId="0" borderId="0" xfId="0" applyFont="1" applyAlignment="1">
      <alignment horizontal="left" vertical="top"/>
    </xf>
    <xf numFmtId="0" fontId="128" fillId="0" borderId="0" xfId="0" applyFont="1" applyAlignment="1">
      <alignment horizontal="left" vertical="top"/>
    </xf>
    <xf numFmtId="0" fontId="137" fillId="0" borderId="0" xfId="0" applyFont="1" applyAlignment="1">
      <alignment horizontal="left" vertical="top"/>
    </xf>
    <xf numFmtId="164" fontId="128" fillId="0" borderId="17" xfId="0" applyNumberFormat="1" applyFont="1" applyBorder="1" applyAlignment="1">
      <alignment horizontal="center" vertical="top"/>
    </xf>
    <xf numFmtId="0" fontId="128" fillId="0" borderId="0" xfId="0" applyFont="1" applyAlignment="1">
      <alignment vertical="top"/>
    </xf>
    <xf numFmtId="0" fontId="128" fillId="0" borderId="13" xfId="0" applyFont="1" applyBorder="1" applyAlignment="1">
      <alignment vertical="top"/>
    </xf>
    <xf numFmtId="164" fontId="128" fillId="22" borderId="17" xfId="0" applyNumberFormat="1" applyFont="1" applyFill="1" applyBorder="1" applyAlignment="1">
      <alignment horizontal="center" vertical="top"/>
    </xf>
    <xf numFmtId="164" fontId="128" fillId="22" borderId="23" xfId="0" applyNumberFormat="1" applyFont="1" applyFill="1" applyBorder="1" applyAlignment="1">
      <alignment horizontal="center" vertical="top"/>
    </xf>
    <xf numFmtId="0" fontId="128" fillId="0" borderId="20" xfId="0" applyFont="1" applyBorder="1" applyAlignment="1">
      <alignment horizontal="left" vertical="top"/>
    </xf>
    <xf numFmtId="0" fontId="128" fillId="0" borderId="93" xfId="0" applyFont="1" applyBorder="1" applyAlignment="1">
      <alignment horizontal="left" vertical="top"/>
    </xf>
    <xf numFmtId="0" fontId="31" fillId="41" borderId="0" xfId="0" applyFont="1" applyFill="1" applyAlignment="1">
      <alignment vertical="top"/>
    </xf>
    <xf numFmtId="0" fontId="128" fillId="0" borderId="0" xfId="0" applyFont="1" applyAlignment="1">
      <alignment vertical="center"/>
    </xf>
    <xf numFmtId="0" fontId="115" fillId="0" borderId="0" xfId="609" applyFont="1" applyAlignment="1">
      <alignment vertical="top"/>
    </xf>
    <xf numFmtId="0" fontId="115" fillId="0" borderId="0" xfId="609" applyFont="1" applyAlignment="1">
      <alignment horizontal="left" vertical="top"/>
    </xf>
    <xf numFmtId="0" fontId="142" fillId="0" borderId="0" xfId="609" applyFont="1" applyAlignment="1">
      <alignment horizontal="left" vertical="top"/>
    </xf>
    <xf numFmtId="0" fontId="142" fillId="0" borderId="0" xfId="609" applyFont="1" applyAlignment="1">
      <alignment vertical="top"/>
    </xf>
    <xf numFmtId="0" fontId="142" fillId="0" borderId="0" xfId="609" applyFont="1"/>
    <xf numFmtId="0" fontId="115" fillId="0" borderId="17" xfId="609" applyFont="1" applyBorder="1" applyAlignment="1">
      <alignment horizontal="center" vertical="center" wrapText="1"/>
    </xf>
    <xf numFmtId="0" fontId="115" fillId="0" borderId="23" xfId="609" applyFont="1" applyBorder="1" applyAlignment="1">
      <alignment horizontal="center" vertical="center" wrapText="1"/>
    </xf>
    <xf numFmtId="0" fontId="142" fillId="0" borderId="0" xfId="609" applyFont="1" applyAlignment="1">
      <alignment horizontal="center" vertical="center"/>
    </xf>
    <xf numFmtId="0" fontId="115" fillId="0" borderId="0" xfId="609" applyFont="1" applyAlignment="1">
      <alignment horizontal="center" vertical="center"/>
    </xf>
    <xf numFmtId="0" fontId="142" fillId="0" borderId="89" xfId="609" applyFont="1" applyBorder="1"/>
    <xf numFmtId="0" fontId="142" fillId="0" borderId="90" xfId="609" applyFont="1" applyBorder="1"/>
    <xf numFmtId="0" fontId="142" fillId="0" borderId="91" xfId="609" applyFont="1" applyBorder="1"/>
    <xf numFmtId="0" fontId="31" fillId="0" borderId="90" xfId="609" applyFont="1" applyBorder="1" applyAlignment="1">
      <alignment horizontal="center" vertical="top"/>
    </xf>
    <xf numFmtId="0" fontId="142" fillId="0" borderId="84" xfId="609" applyFont="1" applyBorder="1"/>
    <xf numFmtId="0" fontId="142" fillId="0" borderId="16" xfId="609" applyFont="1" applyBorder="1"/>
    <xf numFmtId="0" fontId="142" fillId="0" borderId="70" xfId="609" applyFont="1" applyBorder="1"/>
    <xf numFmtId="0" fontId="31" fillId="0" borderId="16" xfId="609" applyFont="1" applyBorder="1" applyAlignment="1">
      <alignment horizontal="center" vertical="top"/>
    </xf>
    <xf numFmtId="0" fontId="142" fillId="0" borderId="92" xfId="609" applyFont="1" applyBorder="1"/>
    <xf numFmtId="0" fontId="142" fillId="0" borderId="93" xfId="609" applyFont="1" applyBorder="1"/>
    <xf numFmtId="0" fontId="142" fillId="0" borderId="94" xfId="609" applyFont="1" applyBorder="1"/>
    <xf numFmtId="0" fontId="31" fillId="0" borderId="93" xfId="609" applyFont="1" applyBorder="1" applyAlignment="1">
      <alignment horizontal="center" vertical="top"/>
    </xf>
    <xf numFmtId="0" fontId="142" fillId="0" borderId="0" xfId="609" applyFont="1" applyAlignment="1">
      <alignment horizontal="center"/>
    </xf>
    <xf numFmtId="0" fontId="39" fillId="0" borderId="0" xfId="609" applyFont="1"/>
    <xf numFmtId="0" fontId="39" fillId="0" borderId="0" xfId="0" applyFont="1" applyAlignment="1">
      <alignment wrapText="1"/>
    </xf>
    <xf numFmtId="0" fontId="30" fillId="22" borderId="29" xfId="258" applyFont="1" applyFill="1" applyBorder="1" applyAlignment="1">
      <alignment horizontal="center" vertical="center" wrapText="1"/>
    </xf>
    <xf numFmtId="0" fontId="30" fillId="0" borderId="29" xfId="258" applyFont="1" applyBorder="1" applyAlignment="1">
      <alignment horizontal="right" vertical="center"/>
    </xf>
    <xf numFmtId="0" fontId="30" fillId="0" borderId="29" xfId="0" applyFont="1" applyBorder="1" applyAlignment="1">
      <alignment horizontal="right" vertical="center"/>
    </xf>
    <xf numFmtId="0" fontId="40" fillId="0" borderId="48" xfId="0" applyFont="1" applyBorder="1" applyAlignment="1">
      <alignment wrapText="1"/>
    </xf>
    <xf numFmtId="0" fontId="143" fillId="0" borderId="13" xfId="0" applyFont="1" applyBorder="1" applyAlignment="1">
      <alignment horizontal="left" vertical="top" wrapText="1"/>
    </xf>
    <xf numFmtId="0" fontId="146" fillId="0" borderId="13" xfId="0" applyFont="1" applyBorder="1" applyAlignment="1">
      <alignment horizontal="left" vertical="top" wrapText="1"/>
    </xf>
    <xf numFmtId="0" fontId="144" fillId="0" borderId="13" xfId="0" applyFont="1" applyBorder="1" applyAlignment="1">
      <alignment horizontal="left" vertical="top" wrapText="1"/>
    </xf>
    <xf numFmtId="0" fontId="30" fillId="0" borderId="23" xfId="0" applyFont="1" applyBorder="1" applyAlignment="1">
      <alignment vertical="top"/>
    </xf>
    <xf numFmtId="0" fontId="30" fillId="0" borderId="22" xfId="0" applyFont="1" applyBorder="1" applyAlignment="1">
      <alignment vertical="top"/>
    </xf>
    <xf numFmtId="0" fontId="128" fillId="0" borderId="24" xfId="0" applyFont="1" applyBorder="1" applyAlignment="1">
      <alignment vertical="top"/>
    </xf>
    <xf numFmtId="0" fontId="128" fillId="0" borderId="24" xfId="0" applyFont="1" applyBorder="1" applyAlignment="1">
      <alignment vertical="top" wrapText="1"/>
    </xf>
    <xf numFmtId="0" fontId="128" fillId="22" borderId="23" xfId="0" applyFont="1" applyFill="1" applyBorder="1" applyAlignment="1">
      <alignment vertical="top"/>
    </xf>
    <xf numFmtId="0" fontId="128" fillId="22" borderId="22" xfId="0" applyFont="1" applyFill="1" applyBorder="1" applyAlignment="1">
      <alignment vertical="top"/>
    </xf>
    <xf numFmtId="0" fontId="31" fillId="39" borderId="13" xfId="255" applyFont="1" applyFill="1" applyBorder="1" applyAlignment="1">
      <alignment vertical="top" wrapText="1"/>
    </xf>
    <xf numFmtId="0" fontId="110" fillId="39" borderId="0" xfId="255" applyFont="1" applyFill="1" applyAlignment="1">
      <alignment wrapText="1"/>
    </xf>
    <xf numFmtId="0" fontId="30" fillId="40" borderId="0" xfId="255" applyFont="1" applyFill="1" applyAlignment="1">
      <alignment horizontal="left" vertical="top"/>
    </xf>
    <xf numFmtId="0" fontId="133" fillId="40" borderId="0" xfId="255" applyFont="1" applyFill="1"/>
    <xf numFmtId="0" fontId="133" fillId="40" borderId="0" xfId="255" applyFont="1" applyFill="1" applyAlignment="1">
      <alignment horizontal="center" vertical="center"/>
    </xf>
    <xf numFmtId="166" fontId="30" fillId="40" borderId="0" xfId="255" applyNumberFormat="1" applyFont="1" applyFill="1" applyAlignment="1">
      <alignment vertical="center" wrapText="1"/>
    </xf>
    <xf numFmtId="0" fontId="31" fillId="40" borderId="0" xfId="255" applyFont="1" applyFill="1" applyAlignment="1">
      <alignment vertical="top" wrapText="1"/>
    </xf>
    <xf numFmtId="164" fontId="31" fillId="40" borderId="0" xfId="255" applyNumberFormat="1" applyFont="1" applyFill="1" applyAlignment="1">
      <alignment horizontal="center" vertical="top" wrapText="1"/>
    </xf>
    <xf numFmtId="0" fontId="127" fillId="40" borderId="0" xfId="255" applyFont="1" applyFill="1" applyAlignment="1">
      <alignment vertical="top" wrapText="1"/>
    </xf>
    <xf numFmtId="0" fontId="127" fillId="40" borderId="0" xfId="255" applyFont="1" applyFill="1" applyAlignment="1">
      <alignment horizontal="center" vertical="top" wrapText="1"/>
    </xf>
    <xf numFmtId="0" fontId="31" fillId="40" borderId="0" xfId="255" applyFont="1" applyFill="1" applyAlignment="1">
      <alignment vertical="top"/>
    </xf>
    <xf numFmtId="0" fontId="31" fillId="40" borderId="0" xfId="255" applyFont="1" applyFill="1" applyAlignment="1">
      <alignment horizontal="center" vertical="top" wrapText="1"/>
    </xf>
    <xf numFmtId="0" fontId="31" fillId="40" borderId="13" xfId="255" applyFont="1" applyFill="1" applyBorder="1" applyAlignment="1">
      <alignment vertical="top"/>
    </xf>
    <xf numFmtId="0" fontId="31" fillId="40" borderId="0" xfId="255" applyFont="1" applyFill="1" applyAlignment="1">
      <alignment vertical="center" wrapText="1"/>
    </xf>
    <xf numFmtId="0" fontId="30" fillId="40" borderId="0" xfId="255" applyFont="1" applyFill="1" applyAlignment="1">
      <alignment vertical="center" wrapText="1"/>
    </xf>
    <xf numFmtId="164" fontId="31" fillId="40" borderId="0" xfId="255" applyNumberFormat="1" applyFont="1" applyFill="1" applyAlignment="1">
      <alignment horizontal="center" vertical="top"/>
    </xf>
    <xf numFmtId="0" fontId="31" fillId="40" borderId="0" xfId="255" applyFont="1" applyFill="1" applyAlignment="1">
      <alignment horizontal="center" vertical="top"/>
    </xf>
    <xf numFmtId="166" fontId="30" fillId="40" borderId="0" xfId="255" applyNumberFormat="1" applyFont="1" applyFill="1" applyAlignment="1">
      <alignment horizontal="center" vertical="center" wrapText="1"/>
    </xf>
    <xf numFmtId="0" fontId="31" fillId="40" borderId="0" xfId="255" applyFont="1" applyFill="1" applyAlignment="1">
      <alignment horizontal="left" vertical="top" wrapText="1"/>
    </xf>
    <xf numFmtId="0" fontId="31" fillId="40" borderId="0" xfId="255" applyFont="1" applyFill="1" applyAlignment="1">
      <alignment horizontal="center" vertical="center"/>
    </xf>
    <xf numFmtId="164" fontId="11" fillId="22" borderId="24" xfId="259" applyNumberFormat="1" applyFill="1" applyBorder="1" applyAlignment="1">
      <alignment horizontal="left" vertical="top" wrapText="1"/>
    </xf>
    <xf numFmtId="1" fontId="129" fillId="0" borderId="41" xfId="256" applyNumberFormat="1" applyFont="1" applyBorder="1" applyAlignment="1">
      <alignment horizontal="left" vertical="center"/>
    </xf>
    <xf numFmtId="0" fontId="131" fillId="0" borderId="41" xfId="256" applyFont="1" applyBorder="1"/>
    <xf numFmtId="0" fontId="129" fillId="0" borderId="30" xfId="256" applyFont="1" applyBorder="1"/>
    <xf numFmtId="164" fontId="31" fillId="0" borderId="0" xfId="0" applyNumberFormat="1" applyFont="1"/>
    <xf numFmtId="1" fontId="31" fillId="0" borderId="20" xfId="284" applyNumberFormat="1" applyFont="1" applyBorder="1" applyAlignment="1">
      <alignment horizontal="center" vertical="center" wrapText="1"/>
    </xf>
    <xf numFmtId="166" fontId="30" fillId="0" borderId="42" xfId="259" applyNumberFormat="1" applyFont="1" applyBorder="1" applyAlignment="1">
      <alignment horizontal="left" vertical="top" wrapText="1"/>
    </xf>
    <xf numFmtId="0" fontId="31" fillId="0" borderId="24" xfId="259" applyFont="1" applyBorder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0" fontId="39" fillId="0" borderId="43" xfId="0" applyFont="1" applyBorder="1" applyAlignment="1">
      <alignment horizontal="left" vertical="top" wrapText="1"/>
    </xf>
    <xf numFmtId="0" fontId="39" fillId="0" borderId="0" xfId="0" applyFont="1" applyAlignment="1">
      <alignment horizontal="center" vertical="top" wrapText="1"/>
    </xf>
    <xf numFmtId="0" fontId="39" fillId="22" borderId="0" xfId="0" applyFont="1" applyFill="1" applyAlignment="1">
      <alignment horizontal="left" vertical="top" wrapText="1"/>
    </xf>
    <xf numFmtId="0" fontId="39" fillId="22" borderId="24" xfId="0" applyFont="1" applyFill="1" applyBorder="1" applyAlignment="1">
      <alignment horizontal="left" vertical="top" wrapText="1"/>
    </xf>
    <xf numFmtId="0" fontId="39" fillId="0" borderId="26" xfId="0" applyFont="1" applyBorder="1" applyAlignment="1">
      <alignment horizontal="center"/>
    </xf>
    <xf numFmtId="0" fontId="40" fillId="22" borderId="31" xfId="0" applyFont="1" applyFill="1" applyBorder="1" applyAlignment="1">
      <alignment horizontal="center" vertical="center"/>
    </xf>
    <xf numFmtId="0" fontId="40" fillId="22" borderId="30" xfId="0" applyFont="1" applyFill="1" applyBorder="1" applyAlignment="1">
      <alignment horizontal="center" vertical="center"/>
    </xf>
    <xf numFmtId="166" fontId="40" fillId="22" borderId="42" xfId="0" applyNumberFormat="1" applyFont="1" applyFill="1" applyBorder="1" applyAlignment="1">
      <alignment horizontal="left" vertical="top"/>
    </xf>
    <xf numFmtId="0" fontId="39" fillId="0" borderId="41" xfId="0" applyFont="1" applyBorder="1" applyAlignment="1">
      <alignment vertical="top" wrapText="1"/>
    </xf>
    <xf numFmtId="0" fontId="39" fillId="0" borderId="24" xfId="0" applyFont="1" applyBorder="1" applyAlignment="1">
      <alignment horizontal="left" vertical="center" wrapText="1"/>
    </xf>
    <xf numFmtId="164" fontId="128" fillId="0" borderId="18" xfId="0" applyNumberFormat="1" applyFont="1" applyBorder="1" applyAlignment="1">
      <alignment vertical="top"/>
    </xf>
    <xf numFmtId="169" fontId="128" fillId="22" borderId="0" xfId="0" applyNumberFormat="1" applyFont="1" applyFill="1" applyAlignment="1">
      <alignment vertical="top"/>
    </xf>
    <xf numFmtId="164" fontId="128" fillId="0" borderId="92" xfId="259" applyNumberFormat="1" applyFont="1" applyBorder="1" applyAlignment="1">
      <alignment horizontal="right" vertical="top" wrapText="1"/>
    </xf>
    <xf numFmtId="0" fontId="30" fillId="22" borderId="24" xfId="0" applyFont="1" applyFill="1" applyBorder="1" applyAlignment="1">
      <alignment vertical="top" wrapText="1"/>
    </xf>
    <xf numFmtId="0" fontId="30" fillId="22" borderId="17" xfId="0" applyFont="1" applyFill="1" applyBorder="1" applyAlignment="1">
      <alignment vertical="top" wrapText="1"/>
    </xf>
    <xf numFmtId="1" fontId="30" fillId="23" borderId="0" xfId="0" applyNumberFormat="1" applyFont="1" applyFill="1" applyAlignment="1">
      <alignment vertical="top" wrapText="1"/>
    </xf>
    <xf numFmtId="1" fontId="148" fillId="23" borderId="13" xfId="0" applyNumberFormat="1" applyFont="1" applyFill="1" applyBorder="1" applyAlignment="1">
      <alignment vertical="top" wrapText="1"/>
    </xf>
    <xf numFmtId="1" fontId="148" fillId="23" borderId="39" xfId="0" applyNumberFormat="1" applyFont="1" applyFill="1" applyBorder="1" applyAlignment="1">
      <alignment vertical="top" wrapText="1"/>
    </xf>
    <xf numFmtId="0" fontId="128" fillId="22" borderId="48" xfId="0" applyFont="1" applyFill="1" applyBorder="1" applyAlignment="1">
      <alignment vertical="top"/>
    </xf>
    <xf numFmtId="1" fontId="148" fillId="0" borderId="13" xfId="258" applyNumberFormat="1" applyFont="1" applyBorder="1" applyAlignment="1">
      <alignment horizontal="center" vertical="top"/>
    </xf>
    <xf numFmtId="164" fontId="128" fillId="0" borderId="17" xfId="284" applyNumberFormat="1" applyFont="1" applyBorder="1" applyAlignment="1">
      <alignment vertical="top" wrapText="1"/>
    </xf>
    <xf numFmtId="164" fontId="31" fillId="22" borderId="23" xfId="259" applyNumberFormat="1" applyFont="1" applyFill="1" applyBorder="1" applyAlignment="1">
      <alignment horizontal="center" vertical="top" wrapText="1"/>
    </xf>
    <xf numFmtId="0" fontId="31" fillId="22" borderId="22" xfId="259" applyFont="1" applyFill="1" applyBorder="1" applyAlignment="1">
      <alignment vertical="top" wrapText="1"/>
    </xf>
    <xf numFmtId="164" fontId="128" fillId="0" borderId="17" xfId="259" applyNumberFormat="1" applyFont="1" applyBorder="1" applyAlignment="1">
      <alignment horizontal="center" vertical="top" wrapText="1"/>
    </xf>
    <xf numFmtId="0" fontId="128" fillId="22" borderId="17" xfId="0" applyFont="1" applyFill="1" applyBorder="1" applyAlignment="1">
      <alignment horizontal="right" vertical="center"/>
    </xf>
    <xf numFmtId="0" fontId="128" fillId="22" borderId="17" xfId="259" applyFont="1" applyFill="1" applyBorder="1"/>
    <xf numFmtId="0" fontId="137" fillId="0" borderId="0" xfId="0" applyFont="1" applyAlignment="1">
      <alignment vertical="center" wrapText="1"/>
    </xf>
    <xf numFmtId="164" fontId="128" fillId="0" borderId="0" xfId="0" applyNumberFormat="1" applyFont="1" applyAlignment="1">
      <alignment vertical="top"/>
    </xf>
    <xf numFmtId="164" fontId="128" fillId="0" borderId="17" xfId="0" applyNumberFormat="1" applyFont="1" applyBorder="1" applyAlignment="1">
      <alignment vertical="top"/>
    </xf>
    <xf numFmtId="0" fontId="128" fillId="0" borderId="17" xfId="267" applyFont="1" applyBorder="1" applyAlignment="1">
      <alignment horizontal="center" vertical="top"/>
    </xf>
    <xf numFmtId="0" fontId="128" fillId="0" borderId="0" xfId="267" applyFont="1" applyAlignment="1">
      <alignment horizontal="center" vertical="top"/>
    </xf>
    <xf numFmtId="166" fontId="148" fillId="0" borderId="24" xfId="0" applyNumberFormat="1" applyFont="1" applyBorder="1" applyAlignment="1">
      <alignment vertical="top"/>
    </xf>
    <xf numFmtId="0" fontId="128" fillId="0" borderId="17" xfId="0" applyFont="1" applyBorder="1" applyAlignment="1">
      <alignment vertical="top"/>
    </xf>
    <xf numFmtId="164" fontId="128" fillId="39" borderId="0" xfId="255" applyNumberFormat="1" applyFont="1" applyFill="1" applyAlignment="1">
      <alignment horizontal="center" vertical="top"/>
    </xf>
    <xf numFmtId="0" fontId="133" fillId="39" borderId="0" xfId="255" applyFont="1" applyFill="1" applyAlignment="1">
      <alignment horizontal="center"/>
    </xf>
    <xf numFmtId="0" fontId="135" fillId="39" borderId="0" xfId="255" applyFont="1" applyFill="1" applyAlignment="1">
      <alignment horizontal="center"/>
    </xf>
    <xf numFmtId="0" fontId="128" fillId="22" borderId="0" xfId="0" applyFont="1" applyFill="1"/>
    <xf numFmtId="166" fontId="148" fillId="39" borderId="0" xfId="255" applyNumberFormat="1" applyFont="1" applyFill="1" applyAlignment="1">
      <alignment horizontal="center" vertical="top"/>
    </xf>
    <xf numFmtId="0" fontId="128" fillId="39" borderId="0" xfId="255" applyFont="1" applyFill="1" applyAlignment="1">
      <alignment vertical="top" wrapText="1"/>
    </xf>
    <xf numFmtId="0" fontId="148" fillId="39" borderId="0" xfId="255" applyFont="1" applyFill="1" applyAlignment="1">
      <alignment vertical="center" wrapText="1"/>
    </xf>
    <xf numFmtId="0" fontId="11" fillId="0" borderId="13" xfId="272" applyFont="1" applyBorder="1" applyAlignment="1">
      <alignment horizontal="center"/>
    </xf>
    <xf numFmtId="0" fontId="38" fillId="0" borderId="0" xfId="272" applyFont="1" applyAlignment="1">
      <alignment horizontal="center" vertical="center"/>
    </xf>
    <xf numFmtId="0" fontId="22" fillId="0" borderId="31" xfId="272" applyFont="1" applyBorder="1" applyAlignment="1">
      <alignment horizontal="center"/>
    </xf>
    <xf numFmtId="0" fontId="22" fillId="0" borderId="29" xfId="272" applyFont="1" applyBorder="1" applyAlignment="1">
      <alignment horizontal="center"/>
    </xf>
    <xf numFmtId="0" fontId="11" fillId="0" borderId="31" xfId="272" applyFont="1" applyBorder="1" applyAlignment="1">
      <alignment horizontal="center"/>
    </xf>
    <xf numFmtId="0" fontId="11" fillId="0" borderId="29" xfId="272" applyFont="1" applyBorder="1" applyAlignment="1">
      <alignment horizontal="center"/>
    </xf>
    <xf numFmtId="0" fontId="11" fillId="0" borderId="0" xfId="272" applyFont="1" applyAlignment="1">
      <alignment horizontal="center"/>
    </xf>
    <xf numFmtId="0" fontId="21" fillId="0" borderId="13" xfId="272" applyFont="1" applyBorder="1" applyAlignment="1">
      <alignment horizontal="center"/>
    </xf>
    <xf numFmtId="0" fontId="21" fillId="0" borderId="13" xfId="272" applyFont="1" applyBorder="1" applyAlignment="1">
      <alignment horizontal="center" vertical="center" textRotation="90"/>
    </xf>
    <xf numFmtId="166" fontId="21" fillId="0" borderId="13" xfId="272" applyNumberFormat="1" applyFont="1" applyBorder="1" applyAlignment="1">
      <alignment horizontal="center"/>
    </xf>
    <xf numFmtId="0" fontId="21" fillId="0" borderId="13" xfId="272" applyFont="1" applyBorder="1" applyAlignment="1">
      <alignment horizontal="center" vertical="center"/>
    </xf>
    <xf numFmtId="0" fontId="11" fillId="0" borderId="20" xfId="272" applyFont="1" applyBorder="1" applyAlignment="1">
      <alignment horizontal="center"/>
    </xf>
    <xf numFmtId="0" fontId="11" fillId="0" borderId="0" xfId="272" applyFont="1" applyAlignment="1">
      <alignment horizontal="center" vertical="top" wrapText="1"/>
    </xf>
    <xf numFmtId="0" fontId="21" fillId="0" borderId="24" xfId="272" applyFont="1" applyBorder="1" applyAlignment="1">
      <alignment horizontal="center" textRotation="90"/>
    </xf>
    <xf numFmtId="0" fontId="21" fillId="0" borderId="22" xfId="272" applyFont="1" applyBorder="1" applyAlignment="1">
      <alignment horizontal="center" textRotation="90"/>
    </xf>
    <xf numFmtId="0" fontId="21" fillId="0" borderId="42" xfId="272" applyFont="1" applyBorder="1" applyAlignment="1">
      <alignment horizontal="center" vertical="center" wrapText="1"/>
    </xf>
    <xf numFmtId="0" fontId="21" fillId="0" borderId="17" xfId="272" applyFont="1" applyBorder="1" applyAlignment="1">
      <alignment horizontal="center" vertical="center" wrapText="1"/>
    </xf>
    <xf numFmtId="0" fontId="21" fillId="0" borderId="24" xfId="272" applyFont="1" applyBorder="1" applyAlignment="1">
      <alignment horizontal="center" vertical="center" wrapText="1"/>
    </xf>
    <xf numFmtId="0" fontId="21" fillId="0" borderId="23" xfId="272" applyFont="1" applyBorder="1" applyAlignment="1">
      <alignment horizontal="center" vertical="center" wrapText="1"/>
    </xf>
    <xf numFmtId="0" fontId="21" fillId="0" borderId="22" xfId="272" applyFont="1" applyBorder="1" applyAlignment="1">
      <alignment horizontal="center" vertical="center" wrapText="1"/>
    </xf>
    <xf numFmtId="0" fontId="23" fillId="0" borderId="44" xfId="272" applyFont="1" applyBorder="1" applyAlignment="1">
      <alignment horizontal="center" vertical="center"/>
    </xf>
    <xf numFmtId="0" fontId="23" fillId="0" borderId="45" xfId="272" applyFont="1" applyBorder="1" applyAlignment="1">
      <alignment horizontal="center" vertical="center"/>
    </xf>
    <xf numFmtId="0" fontId="23" fillId="0" borderId="76" xfId="272" applyFont="1" applyBorder="1" applyAlignment="1">
      <alignment horizontal="center" vertical="center"/>
    </xf>
    <xf numFmtId="0" fontId="26" fillId="0" borderId="0" xfId="272" applyFont="1" applyAlignment="1">
      <alignment horizontal="center" vertical="center" wrapText="1"/>
    </xf>
    <xf numFmtId="0" fontId="11" fillId="0" borderId="0" xfId="272" applyFont="1" applyAlignment="1">
      <alignment horizontal="left" vertical="top" wrapText="1"/>
    </xf>
    <xf numFmtId="0" fontId="21" fillId="26" borderId="31" xfId="272" applyFont="1" applyFill="1" applyBorder="1" applyAlignment="1">
      <alignment horizontal="center" vertical="center"/>
    </xf>
    <xf numFmtId="0" fontId="21" fillId="26" borderId="30" xfId="272" applyFont="1" applyFill="1" applyBorder="1" applyAlignment="1">
      <alignment horizontal="center" vertical="center"/>
    </xf>
    <xf numFmtId="0" fontId="21" fillId="26" borderId="29" xfId="272" applyFont="1" applyFill="1" applyBorder="1" applyAlignment="1">
      <alignment horizontal="center" vertical="center"/>
    </xf>
    <xf numFmtId="0" fontId="21" fillId="26" borderId="13" xfId="272" applyFont="1" applyFill="1" applyBorder="1" applyAlignment="1">
      <alignment horizontal="center"/>
    </xf>
    <xf numFmtId="0" fontId="21" fillId="26" borderId="31" xfId="272" applyFont="1" applyFill="1" applyBorder="1" applyAlignment="1">
      <alignment horizontal="center"/>
    </xf>
    <xf numFmtId="0" fontId="21" fillId="26" borderId="30" xfId="272" applyFont="1" applyFill="1" applyBorder="1" applyAlignment="1">
      <alignment horizontal="center"/>
    </xf>
    <xf numFmtId="0" fontId="21" fillId="26" borderId="29" xfId="272" applyFont="1" applyFill="1" applyBorder="1" applyAlignment="1">
      <alignment horizontal="center"/>
    </xf>
    <xf numFmtId="0" fontId="31" fillId="0" borderId="0" xfId="0" applyFont="1" applyAlignment="1">
      <alignment horizontal="right" vertical="top"/>
    </xf>
    <xf numFmtId="0" fontId="31" fillId="0" borderId="15" xfId="0" applyFont="1" applyBorder="1" applyAlignment="1">
      <alignment horizontal="right" vertical="top"/>
    </xf>
    <xf numFmtId="0" fontId="31" fillId="0" borderId="36" xfId="0" applyFont="1" applyBorder="1" applyAlignment="1">
      <alignment horizontal="left" vertical="top" wrapText="1"/>
    </xf>
    <xf numFmtId="0" fontId="31" fillId="0" borderId="35" xfId="0" applyFont="1" applyBorder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31" fillId="0" borderId="15" xfId="0" applyFont="1" applyBorder="1" applyAlignment="1">
      <alignment horizontal="left" vertical="top" wrapText="1"/>
    </xf>
    <xf numFmtId="0" fontId="31" fillId="0" borderId="41" xfId="0" applyFont="1" applyBorder="1" applyAlignment="1">
      <alignment horizontal="left" vertical="top" wrapText="1"/>
    </xf>
    <xf numFmtId="0" fontId="31" fillId="0" borderId="24" xfId="0" applyFont="1" applyBorder="1" applyAlignment="1">
      <alignment horizontal="left" vertical="top" wrapText="1"/>
    </xf>
    <xf numFmtId="0" fontId="31" fillId="0" borderId="17" xfId="0" applyFont="1" applyBorder="1" applyAlignment="1">
      <alignment horizontal="center" vertical="top"/>
    </xf>
    <xf numFmtId="0" fontId="31" fillId="0" borderId="0" xfId="0" applyFont="1" applyAlignment="1">
      <alignment horizontal="center" vertical="top"/>
    </xf>
    <xf numFmtId="0" fontId="31" fillId="0" borderId="31" xfId="0" applyFont="1" applyBorder="1" applyAlignment="1">
      <alignment horizontal="center" vertical="top"/>
    </xf>
    <xf numFmtId="0" fontId="31" fillId="0" borderId="29" xfId="0" applyFont="1" applyBorder="1" applyAlignment="1">
      <alignment horizontal="center" vertical="top"/>
    </xf>
    <xf numFmtId="0" fontId="31" fillId="0" borderId="0" xfId="259" applyFont="1" applyAlignment="1">
      <alignment horizontal="left" vertical="top" wrapText="1"/>
    </xf>
    <xf numFmtId="0" fontId="31" fillId="0" borderId="17" xfId="259" applyFont="1" applyBorder="1" applyAlignment="1">
      <alignment horizontal="left" vertical="top" wrapText="1"/>
    </xf>
    <xf numFmtId="0" fontId="30" fillId="0" borderId="31" xfId="259" applyFont="1" applyBorder="1" applyAlignment="1">
      <alignment horizontal="center" vertical="top" wrapText="1"/>
    </xf>
    <xf numFmtId="0" fontId="30" fillId="0" borderId="30" xfId="259" applyFont="1" applyBorder="1" applyAlignment="1">
      <alignment horizontal="center" vertical="top" wrapText="1"/>
    </xf>
    <xf numFmtId="0" fontId="30" fillId="0" borderId="29" xfId="259" applyFont="1" applyBorder="1" applyAlignment="1">
      <alignment horizontal="center" vertical="top" wrapText="1"/>
    </xf>
    <xf numFmtId="164" fontId="31" fillId="0" borderId="31" xfId="259" applyNumberFormat="1" applyFont="1" applyBorder="1" applyAlignment="1">
      <alignment horizontal="center" vertical="top" wrapText="1"/>
    </xf>
    <xf numFmtId="164" fontId="31" fillId="0" borderId="30" xfId="259" applyNumberFormat="1" applyFont="1" applyBorder="1" applyAlignment="1">
      <alignment horizontal="center" vertical="top" wrapText="1"/>
    </xf>
    <xf numFmtId="164" fontId="31" fillId="0" borderId="29" xfId="259" applyNumberFormat="1" applyFont="1" applyBorder="1" applyAlignment="1">
      <alignment horizontal="center" vertical="top" wrapText="1"/>
    </xf>
    <xf numFmtId="166" fontId="30" fillId="0" borderId="42" xfId="259" applyNumberFormat="1" applyFont="1" applyBorder="1" applyAlignment="1">
      <alignment horizontal="left" vertical="top" wrapText="1"/>
    </xf>
    <xf numFmtId="166" fontId="30" fillId="0" borderId="41" xfId="259" applyNumberFormat="1" applyFont="1" applyBorder="1" applyAlignment="1">
      <alignment horizontal="left" vertical="top" wrapText="1"/>
    </xf>
    <xf numFmtId="0" fontId="31" fillId="0" borderId="21" xfId="0" applyFont="1" applyBorder="1" applyAlignment="1">
      <alignment horizontal="left" vertical="top" wrapText="1"/>
    </xf>
    <xf numFmtId="0" fontId="31" fillId="0" borderId="86" xfId="0" applyFont="1" applyBorder="1" applyAlignment="1">
      <alignment horizontal="left" vertical="top" wrapText="1"/>
    </xf>
    <xf numFmtId="0" fontId="31" fillId="0" borderId="20" xfId="0" applyFont="1" applyBorder="1" applyAlignment="1">
      <alignment horizontal="left" vertical="top" wrapText="1"/>
    </xf>
    <xf numFmtId="0" fontId="31" fillId="0" borderId="17" xfId="0" applyFont="1" applyBorder="1" applyAlignment="1">
      <alignment horizontal="left" vertical="top" wrapText="1"/>
    </xf>
    <xf numFmtId="0" fontId="31" fillId="0" borderId="89" xfId="259" applyFont="1" applyBorder="1" applyAlignment="1">
      <alignment horizontal="center" vertical="top"/>
    </xf>
    <xf numFmtId="0" fontId="31" fillId="0" borderId="90" xfId="259" applyFont="1" applyBorder="1" applyAlignment="1">
      <alignment horizontal="center" vertical="top"/>
    </xf>
    <xf numFmtId="0" fontId="31" fillId="0" borderId="91" xfId="259" applyFont="1" applyBorder="1" applyAlignment="1">
      <alignment horizontal="center" vertical="top"/>
    </xf>
    <xf numFmtId="0" fontId="31" fillId="0" borderId="31" xfId="259" applyFont="1" applyBorder="1" applyAlignment="1">
      <alignment horizontal="center" vertical="top"/>
    </xf>
    <xf numFmtId="0" fontId="31" fillId="0" borderId="30" xfId="259" applyFont="1" applyBorder="1" applyAlignment="1">
      <alignment horizontal="center" vertical="top"/>
    </xf>
    <xf numFmtId="0" fontId="31" fillId="0" borderId="29" xfId="259" applyFont="1" applyBorder="1" applyAlignment="1">
      <alignment horizontal="center" vertical="top"/>
    </xf>
    <xf numFmtId="0" fontId="31" fillId="0" borderId="31" xfId="0" applyFont="1" applyBorder="1" applyAlignment="1">
      <alignment horizontal="center" vertical="top" wrapText="1"/>
    </xf>
    <xf numFmtId="0" fontId="31" fillId="0" borderId="30" xfId="0" applyFont="1" applyBorder="1" applyAlignment="1">
      <alignment horizontal="center" vertical="top" wrapText="1"/>
    </xf>
    <xf numFmtId="0" fontId="31" fillId="0" borderId="29" xfId="0" applyFont="1" applyBorder="1" applyAlignment="1">
      <alignment horizontal="center" vertical="top" wrapText="1"/>
    </xf>
    <xf numFmtId="0" fontId="31" fillId="0" borderId="0" xfId="259" applyFont="1" applyAlignment="1">
      <alignment horizontal="center" vertical="top" wrapText="1"/>
    </xf>
    <xf numFmtId="0" fontId="39" fillId="0" borderId="17" xfId="284" applyFont="1" applyBorder="1" applyAlignment="1">
      <alignment horizontal="left" vertical="top" wrapText="1"/>
    </xf>
    <xf numFmtId="0" fontId="39" fillId="0" borderId="24" xfId="284" applyFont="1" applyBorder="1" applyAlignment="1">
      <alignment horizontal="left" vertical="top" wrapText="1"/>
    </xf>
    <xf numFmtId="0" fontId="39" fillId="0" borderId="23" xfId="284" applyFont="1" applyBorder="1" applyAlignment="1">
      <alignment horizontal="left" vertical="top" wrapText="1"/>
    </xf>
    <xf numFmtId="0" fontId="39" fillId="0" borderId="22" xfId="284" applyFont="1" applyBorder="1" applyAlignment="1">
      <alignment horizontal="left" vertical="top" wrapText="1"/>
    </xf>
    <xf numFmtId="0" fontId="31" fillId="0" borderId="43" xfId="284" applyFont="1" applyBorder="1" applyAlignment="1">
      <alignment horizontal="left" vertical="top" wrapText="1"/>
    </xf>
    <xf numFmtId="0" fontId="30" fillId="0" borderId="39" xfId="284" applyFont="1" applyBorder="1" applyAlignment="1">
      <alignment horizontal="center" vertical="center" textRotation="90"/>
    </xf>
    <xf numFmtId="0" fontId="30" fillId="0" borderId="43" xfId="284" applyFont="1" applyBorder="1" applyAlignment="1">
      <alignment horizontal="center" vertical="center" textRotation="90"/>
    </xf>
    <xf numFmtId="0" fontId="30" fillId="0" borderId="48" xfId="284" applyFont="1" applyBorder="1" applyAlignment="1">
      <alignment horizontal="center" vertical="center" textRotation="90"/>
    </xf>
    <xf numFmtId="169" fontId="30" fillId="0" borderId="42" xfId="284" applyNumberFormat="1" applyFont="1" applyBorder="1" applyAlignment="1">
      <alignment horizontal="left" vertical="top"/>
    </xf>
    <xf numFmtId="169" fontId="30" fillId="0" borderId="41" xfId="284" applyNumberFormat="1" applyFont="1" applyBorder="1" applyAlignment="1">
      <alignment horizontal="left" vertical="top"/>
    </xf>
    <xf numFmtId="0" fontId="31" fillId="0" borderId="17" xfId="284" applyFont="1" applyBorder="1" applyAlignment="1">
      <alignment horizontal="left" vertical="top" wrapText="1"/>
    </xf>
    <xf numFmtId="0" fontId="31" fillId="0" borderId="24" xfId="284" applyFont="1" applyBorder="1" applyAlignment="1">
      <alignment horizontal="left" vertical="top" wrapText="1"/>
    </xf>
    <xf numFmtId="0" fontId="30" fillId="0" borderId="31" xfId="284" applyFont="1" applyBorder="1" applyAlignment="1">
      <alignment horizontal="center" vertical="center"/>
    </xf>
    <xf numFmtId="0" fontId="30" fillId="0" borderId="30" xfId="284" applyFont="1" applyBorder="1" applyAlignment="1">
      <alignment horizontal="center" vertical="center"/>
    </xf>
    <xf numFmtId="169" fontId="30" fillId="0" borderId="17" xfId="284" applyNumberFormat="1" applyFont="1" applyBorder="1" applyAlignment="1">
      <alignment horizontal="left" vertical="top"/>
    </xf>
    <xf numFmtId="169" fontId="30" fillId="0" borderId="0" xfId="284" applyNumberFormat="1" applyFont="1" applyAlignment="1">
      <alignment horizontal="left" vertical="top"/>
    </xf>
    <xf numFmtId="0" fontId="30" fillId="0" borderId="24" xfId="284" applyFont="1" applyBorder="1" applyAlignment="1">
      <alignment horizontal="left" vertical="top"/>
    </xf>
    <xf numFmtId="0" fontId="31" fillId="0" borderId="0" xfId="284" applyFont="1" applyAlignment="1">
      <alignment horizontal="left" vertical="top" wrapText="1"/>
    </xf>
    <xf numFmtId="0" fontId="30" fillId="0" borderId="33" xfId="284" applyFont="1" applyBorder="1" applyAlignment="1">
      <alignment horizontal="center" vertical="top"/>
    </xf>
    <xf numFmtId="0" fontId="30" fillId="0" borderId="32" xfId="284" applyFont="1" applyBorder="1" applyAlignment="1">
      <alignment horizontal="center" vertical="top"/>
    </xf>
    <xf numFmtId="0" fontId="30" fillId="0" borderId="31" xfId="284" applyFont="1" applyBorder="1" applyAlignment="1">
      <alignment horizontal="center" vertical="top"/>
    </xf>
    <xf numFmtId="0" fontId="30" fillId="0" borderId="29" xfId="284" applyFont="1" applyBorder="1" applyAlignment="1">
      <alignment horizontal="center" vertical="top"/>
    </xf>
    <xf numFmtId="0" fontId="30" fillId="0" borderId="27" xfId="284" applyFont="1" applyBorder="1" applyAlignment="1">
      <alignment horizontal="center" vertical="top"/>
    </xf>
    <xf numFmtId="0" fontId="30" fillId="0" borderId="25" xfId="284" applyFont="1" applyBorder="1" applyAlignment="1">
      <alignment horizontal="center" vertical="top"/>
    </xf>
    <xf numFmtId="0" fontId="30" fillId="0" borderId="30" xfId="284" applyFont="1" applyBorder="1" applyAlignment="1">
      <alignment horizontal="center" vertical="top"/>
    </xf>
    <xf numFmtId="0" fontId="30" fillId="0" borderId="26" xfId="284" applyFont="1" applyBorder="1" applyAlignment="1">
      <alignment horizontal="center" vertical="top"/>
    </xf>
    <xf numFmtId="166" fontId="30" fillId="0" borderId="42" xfId="272" applyNumberFormat="1" applyFont="1" applyBorder="1" applyAlignment="1">
      <alignment horizontal="center" vertical="center" wrapText="1"/>
    </xf>
    <xf numFmtId="166" fontId="30" fillId="0" borderId="41" xfId="272" applyNumberFormat="1" applyFont="1" applyBorder="1" applyAlignment="1">
      <alignment horizontal="center" vertical="center" wrapText="1"/>
    </xf>
    <xf numFmtId="166" fontId="30" fillId="0" borderId="23" xfId="272" applyNumberFormat="1" applyFont="1" applyBorder="1" applyAlignment="1">
      <alignment horizontal="center" vertical="center" wrapText="1"/>
    </xf>
    <xf numFmtId="166" fontId="30" fillId="0" borderId="20" xfId="272" applyNumberFormat="1" applyFont="1" applyBorder="1" applyAlignment="1">
      <alignment horizontal="center" vertical="center" wrapText="1"/>
    </xf>
    <xf numFmtId="166" fontId="30" fillId="0" borderId="22" xfId="272" applyNumberFormat="1" applyFont="1" applyBorder="1" applyAlignment="1">
      <alignment horizontal="center" vertical="center" wrapText="1"/>
    </xf>
    <xf numFmtId="0" fontId="30" fillId="0" borderId="41" xfId="284" applyFont="1" applyBorder="1" applyAlignment="1">
      <alignment horizontal="left" vertical="top"/>
    </xf>
    <xf numFmtId="0" fontId="31" fillId="0" borderId="31" xfId="284" applyFont="1" applyBorder="1" applyAlignment="1">
      <alignment horizontal="center" vertical="top"/>
    </xf>
    <xf numFmtId="0" fontId="31" fillId="0" borderId="30" xfId="284" applyFont="1" applyBorder="1" applyAlignment="1">
      <alignment horizontal="center" vertical="top"/>
    </xf>
    <xf numFmtId="0" fontId="30" fillId="0" borderId="34" xfId="284" applyFont="1" applyBorder="1" applyAlignment="1">
      <alignment horizontal="center" vertical="top"/>
    </xf>
    <xf numFmtId="0" fontId="30" fillId="0" borderId="23" xfId="272" applyFont="1" applyBorder="1" applyAlignment="1">
      <alignment horizontal="center" vertical="top" wrapText="1"/>
    </xf>
    <xf numFmtId="0" fontId="30" fillId="0" borderId="20" xfId="272" applyFont="1" applyBorder="1" applyAlignment="1">
      <alignment horizontal="center" vertical="top" wrapText="1"/>
    </xf>
    <xf numFmtId="0" fontId="30" fillId="0" borderId="62" xfId="284" applyFont="1" applyBorder="1" applyAlignment="1">
      <alignment horizontal="center" vertical="top"/>
    </xf>
    <xf numFmtId="0" fontId="30" fillId="0" borderId="53" xfId="284" applyFont="1" applyBorder="1" applyAlignment="1">
      <alignment horizontal="center" vertical="top"/>
    </xf>
    <xf numFmtId="0" fontId="30" fillId="0" borderId="66" xfId="284" applyFont="1" applyBorder="1" applyAlignment="1">
      <alignment horizontal="center" vertical="top"/>
    </xf>
    <xf numFmtId="0" fontId="30" fillId="0" borderId="31" xfId="272" applyFont="1" applyBorder="1" applyAlignment="1">
      <alignment horizontal="center" vertical="top" wrapText="1"/>
    </xf>
    <xf numFmtId="0" fontId="30" fillId="0" borderId="30" xfId="272" applyFont="1" applyBorder="1" applyAlignment="1">
      <alignment horizontal="center" vertical="top" wrapText="1"/>
    </xf>
    <xf numFmtId="0" fontId="30" fillId="0" borderId="29" xfId="272" applyFont="1" applyBorder="1" applyAlignment="1">
      <alignment horizontal="center" vertical="top" wrapText="1"/>
    </xf>
    <xf numFmtId="166" fontId="30" fillId="0" borderId="24" xfId="284" applyNumberFormat="1" applyFont="1" applyBorder="1" applyAlignment="1">
      <alignment horizontal="left" vertical="top" wrapText="1"/>
    </xf>
    <xf numFmtId="166" fontId="30" fillId="0" borderId="42" xfId="272" applyNumberFormat="1" applyFont="1" applyBorder="1" applyAlignment="1">
      <alignment horizontal="center" vertical="top" wrapText="1"/>
    </xf>
    <xf numFmtId="166" fontId="30" fillId="0" borderId="41" xfId="272" applyNumberFormat="1" applyFont="1" applyBorder="1" applyAlignment="1">
      <alignment horizontal="center" vertical="top" wrapText="1"/>
    </xf>
    <xf numFmtId="166" fontId="30" fillId="0" borderId="23" xfId="272" applyNumberFormat="1" applyFont="1" applyBorder="1" applyAlignment="1">
      <alignment horizontal="center" vertical="top" wrapText="1"/>
    </xf>
    <xf numFmtId="166" fontId="30" fillId="0" borderId="20" xfId="272" applyNumberFormat="1" applyFont="1" applyBorder="1" applyAlignment="1">
      <alignment horizontal="center" vertical="top" wrapText="1"/>
    </xf>
    <xf numFmtId="0" fontId="109" fillId="0" borderId="24" xfId="0" applyFont="1" applyBorder="1" applyAlignment="1">
      <alignment horizontal="left" vertical="center" wrapText="1"/>
    </xf>
    <xf numFmtId="0" fontId="30" fillId="0" borderId="0" xfId="284" applyFont="1" applyAlignment="1">
      <alignment horizontal="center" vertical="top" wrapText="1"/>
    </xf>
    <xf numFmtId="0" fontId="30" fillId="0" borderId="24" xfId="284" applyFont="1" applyBorder="1" applyAlignment="1">
      <alignment horizontal="center" vertical="top" wrapText="1"/>
    </xf>
    <xf numFmtId="164" fontId="30" fillId="0" borderId="33" xfId="284" applyNumberFormat="1" applyFont="1" applyBorder="1" applyAlignment="1">
      <alignment horizontal="center" vertical="top"/>
    </xf>
    <xf numFmtId="164" fontId="30" fillId="0" borderId="34" xfId="284" applyNumberFormat="1" applyFont="1" applyBorder="1" applyAlignment="1">
      <alignment horizontal="center" vertical="top"/>
    </xf>
    <xf numFmtId="166" fontId="30" fillId="40" borderId="42" xfId="272" applyNumberFormat="1" applyFont="1" applyFill="1" applyBorder="1" applyAlignment="1">
      <alignment horizontal="center" vertical="center" wrapText="1"/>
    </xf>
    <xf numFmtId="166" fontId="30" fillId="40" borderId="41" xfId="272" applyNumberFormat="1" applyFont="1" applyFill="1" applyBorder="1" applyAlignment="1">
      <alignment horizontal="center" vertical="center" wrapText="1"/>
    </xf>
    <xf numFmtId="166" fontId="30" fillId="40" borderId="23" xfId="272" applyNumberFormat="1" applyFont="1" applyFill="1" applyBorder="1" applyAlignment="1">
      <alignment horizontal="center" vertical="center" wrapText="1"/>
    </xf>
    <xf numFmtId="166" fontId="30" fillId="40" borderId="20" xfId="272" applyNumberFormat="1" applyFont="1" applyFill="1" applyBorder="1" applyAlignment="1">
      <alignment horizontal="center" vertical="center" wrapText="1"/>
    </xf>
    <xf numFmtId="166" fontId="30" fillId="40" borderId="22" xfId="272" applyNumberFormat="1" applyFont="1" applyFill="1" applyBorder="1" applyAlignment="1">
      <alignment horizontal="center" vertical="center" wrapText="1"/>
    </xf>
    <xf numFmtId="166" fontId="30" fillId="22" borderId="41" xfId="258" applyNumberFormat="1" applyFont="1" applyFill="1" applyBorder="1" applyAlignment="1">
      <alignment horizontal="left" vertical="top"/>
    </xf>
    <xf numFmtId="0" fontId="31" fillId="0" borderId="23" xfId="272" applyFont="1" applyBorder="1" applyAlignment="1">
      <alignment horizontal="left" vertical="top" wrapText="1"/>
    </xf>
    <xf numFmtId="0" fontId="31" fillId="0" borderId="20" xfId="272" applyFont="1" applyBorder="1" applyAlignment="1">
      <alignment horizontal="left" vertical="top" wrapText="1"/>
    </xf>
    <xf numFmtId="0" fontId="31" fillId="0" borderId="22" xfId="272" applyFont="1" applyBorder="1" applyAlignment="1">
      <alignment horizontal="left" vertical="top" wrapText="1"/>
    </xf>
    <xf numFmtId="0" fontId="148" fillId="22" borderId="17" xfId="0" applyFont="1" applyFill="1" applyBorder="1" applyAlignment="1">
      <alignment horizontal="left" vertical="top" wrapText="1"/>
    </xf>
    <xf numFmtId="0" fontId="148" fillId="22" borderId="24" xfId="0" applyFont="1" applyFill="1" applyBorder="1" applyAlignment="1">
      <alignment horizontal="left" vertical="top" wrapText="1"/>
    </xf>
    <xf numFmtId="1" fontId="30" fillId="23" borderId="17" xfId="0" applyNumberFormat="1" applyFont="1" applyFill="1" applyBorder="1" applyAlignment="1">
      <alignment horizontal="center" vertical="top" wrapText="1"/>
    </xf>
    <xf numFmtId="1" fontId="30" fillId="23" borderId="24" xfId="0" applyNumberFormat="1" applyFont="1" applyFill="1" applyBorder="1" applyAlignment="1">
      <alignment horizontal="center" vertical="top" wrapText="1"/>
    </xf>
    <xf numFmtId="0" fontId="31" fillId="0" borderId="42" xfId="283" applyFont="1" applyBorder="1" applyAlignment="1">
      <alignment horizontal="center" vertical="top" wrapText="1"/>
    </xf>
    <xf numFmtId="0" fontId="31" fillId="0" borderId="41" xfId="283" applyFont="1" applyBorder="1" applyAlignment="1">
      <alignment horizontal="center" vertical="top" wrapText="1"/>
    </xf>
    <xf numFmtId="0" fontId="31" fillId="0" borderId="17" xfId="283" applyFont="1" applyBorder="1" applyAlignment="1">
      <alignment horizontal="center" vertical="top" wrapText="1"/>
    </xf>
    <xf numFmtId="0" fontId="31" fillId="0" borderId="0" xfId="283" applyFont="1" applyAlignment="1">
      <alignment horizontal="center" vertical="top" wrapText="1"/>
    </xf>
    <xf numFmtId="0" fontId="31" fillId="0" borderId="24" xfId="283" applyFont="1" applyBorder="1" applyAlignment="1">
      <alignment horizontal="center" vertical="top" wrapText="1"/>
    </xf>
    <xf numFmtId="169" fontId="30" fillId="0" borderId="42" xfId="284" applyNumberFormat="1" applyFont="1" applyBorder="1" applyAlignment="1">
      <alignment horizontal="left" vertical="top" wrapText="1"/>
    </xf>
    <xf numFmtId="0" fontId="30" fillId="0" borderId="41" xfId="284" applyFont="1" applyBorder="1" applyAlignment="1">
      <alignment horizontal="left" vertical="top" wrapText="1"/>
    </xf>
    <xf numFmtId="0" fontId="31" fillId="0" borderId="23" xfId="284" applyFont="1" applyBorder="1" applyAlignment="1">
      <alignment horizontal="left" vertical="top" wrapText="1"/>
    </xf>
    <xf numFmtId="0" fontId="31" fillId="0" borderId="20" xfId="284" applyFont="1" applyBorder="1" applyAlignment="1">
      <alignment horizontal="left" vertical="top" wrapText="1"/>
    </xf>
    <xf numFmtId="0" fontId="31" fillId="0" borderId="22" xfId="284" applyFont="1" applyBorder="1" applyAlignment="1">
      <alignment horizontal="left" vertical="top" wrapText="1"/>
    </xf>
    <xf numFmtId="0" fontId="31" fillId="0" borderId="17" xfId="284" applyFont="1" applyBorder="1" applyAlignment="1">
      <alignment horizontal="center" vertical="top" wrapText="1"/>
    </xf>
    <xf numFmtId="0" fontId="31" fillId="0" borderId="0" xfId="284" applyFont="1" applyAlignment="1">
      <alignment horizontal="center" vertical="top" wrapText="1"/>
    </xf>
    <xf numFmtId="0" fontId="31" fillId="0" borderId="24" xfId="284" applyFont="1" applyBorder="1" applyAlignment="1">
      <alignment horizontal="center" vertical="top" wrapText="1"/>
    </xf>
    <xf numFmtId="1" fontId="31" fillId="0" borderId="0" xfId="258" applyNumberFormat="1" applyFont="1" applyAlignment="1">
      <alignment horizontal="left" vertical="top"/>
    </xf>
    <xf numFmtId="1" fontId="31" fillId="0" borderId="24" xfId="258" applyNumberFormat="1" applyFont="1" applyBorder="1" applyAlignment="1">
      <alignment horizontal="left" vertical="top"/>
    </xf>
    <xf numFmtId="0" fontId="31" fillId="22" borderId="0" xfId="258" applyFont="1" applyFill="1" applyAlignment="1">
      <alignment horizontal="left" vertical="top" wrapText="1"/>
    </xf>
    <xf numFmtId="0" fontId="31" fillId="22" borderId="24" xfId="258" applyFont="1" applyFill="1" applyBorder="1" applyAlignment="1">
      <alignment horizontal="left" vertical="top" wrapText="1"/>
    </xf>
    <xf numFmtId="0" fontId="30" fillId="0" borderId="57" xfId="284" applyFont="1" applyBorder="1" applyAlignment="1">
      <alignment horizontal="center" vertical="top"/>
    </xf>
    <xf numFmtId="0" fontId="30" fillId="0" borderId="60" xfId="284" applyFont="1" applyBorder="1" applyAlignment="1">
      <alignment horizontal="center" vertical="top"/>
    </xf>
    <xf numFmtId="0" fontId="30" fillId="0" borderId="36" xfId="284" applyFont="1" applyBorder="1" applyAlignment="1">
      <alignment horizontal="center" vertical="top"/>
    </xf>
    <xf numFmtId="0" fontId="30" fillId="0" borderId="49" xfId="284" applyFont="1" applyBorder="1" applyAlignment="1">
      <alignment horizontal="center" vertical="top"/>
    </xf>
    <xf numFmtId="0" fontId="30" fillId="0" borderId="47" xfId="284" applyFont="1" applyBorder="1" applyAlignment="1">
      <alignment horizontal="center" vertical="top"/>
    </xf>
    <xf numFmtId="0" fontId="30" fillId="0" borderId="56" xfId="284" applyFont="1" applyBorder="1" applyAlignment="1">
      <alignment horizontal="center" vertical="top"/>
    </xf>
    <xf numFmtId="0" fontId="30" fillId="0" borderId="23" xfId="284" applyFont="1" applyBorder="1" applyAlignment="1">
      <alignment horizontal="center" vertical="top" wrapText="1"/>
    </xf>
    <xf numFmtId="0" fontId="30" fillId="0" borderId="20" xfId="284" applyFont="1" applyBorder="1" applyAlignment="1">
      <alignment horizontal="center" vertical="top" wrapText="1"/>
    </xf>
    <xf numFmtId="0" fontId="30" fillId="0" borderId="22" xfId="284" applyFont="1" applyBorder="1" applyAlignment="1">
      <alignment horizontal="center" vertical="top" wrapText="1"/>
    </xf>
    <xf numFmtId="169" fontId="30" fillId="22" borderId="42" xfId="284" applyNumberFormat="1" applyFont="1" applyFill="1" applyBorder="1" applyAlignment="1">
      <alignment horizontal="left" vertical="top"/>
    </xf>
    <xf numFmtId="169" fontId="30" fillId="22" borderId="41" xfId="284" applyNumberFormat="1" applyFont="1" applyFill="1" applyBorder="1" applyAlignment="1">
      <alignment horizontal="left" vertical="top"/>
    </xf>
    <xf numFmtId="0" fontId="30" fillId="22" borderId="41" xfId="284" applyFont="1" applyFill="1" applyBorder="1" applyAlignment="1">
      <alignment horizontal="left" vertical="top"/>
    </xf>
    <xf numFmtId="169" fontId="30" fillId="0" borderId="42" xfId="0" applyNumberFormat="1" applyFont="1" applyBorder="1" applyAlignment="1">
      <alignment horizontal="left" vertical="top"/>
    </xf>
    <xf numFmtId="0" fontId="30" fillId="0" borderId="41" xfId="0" applyFont="1" applyBorder="1" applyAlignment="1">
      <alignment horizontal="left" vertical="top"/>
    </xf>
    <xf numFmtId="0" fontId="30" fillId="0" borderId="31" xfId="284" applyFont="1" applyBorder="1" applyAlignment="1">
      <alignment horizontal="center" vertical="top" wrapText="1"/>
    </xf>
    <xf numFmtId="0" fontId="30" fillId="0" borderId="30" xfId="284" applyFont="1" applyBorder="1" applyAlignment="1">
      <alignment horizontal="center" vertical="top" wrapText="1"/>
    </xf>
    <xf numFmtId="0" fontId="30" fillId="0" borderId="29" xfId="284" applyFont="1" applyBorder="1" applyAlignment="1">
      <alignment horizontal="center" vertical="top" wrapText="1"/>
    </xf>
    <xf numFmtId="0" fontId="128" fillId="0" borderId="17" xfId="284" applyFont="1" applyBorder="1" applyAlignment="1">
      <alignment horizontal="left" vertical="top" wrapText="1"/>
    </xf>
    <xf numFmtId="0" fontId="30" fillId="0" borderId="24" xfId="283" applyFont="1" applyBorder="1" applyAlignment="1">
      <alignment horizontal="center" vertical="top" wrapText="1"/>
    </xf>
    <xf numFmtId="0" fontId="31" fillId="0" borderId="17" xfId="284" applyFont="1" applyBorder="1" applyAlignment="1">
      <alignment horizontal="center" vertical="top"/>
    </xf>
    <xf numFmtId="0" fontId="31" fillId="0" borderId="0" xfId="284" applyFont="1" applyAlignment="1">
      <alignment horizontal="center" vertical="top"/>
    </xf>
    <xf numFmtId="0" fontId="30" fillId="0" borderId="35" xfId="284" applyFont="1" applyBorder="1" applyAlignment="1">
      <alignment horizontal="center" vertical="top"/>
    </xf>
    <xf numFmtId="168" fontId="30" fillId="22" borderId="47" xfId="259" applyNumberFormat="1" applyFont="1" applyFill="1" applyBorder="1" applyAlignment="1">
      <alignment horizontal="center" vertical="center"/>
    </xf>
    <xf numFmtId="168" fontId="30" fillId="22" borderId="30" xfId="259" applyNumberFormat="1" applyFont="1" applyFill="1" applyBorder="1" applyAlignment="1">
      <alignment horizontal="center" vertical="center"/>
    </xf>
    <xf numFmtId="168" fontId="30" fillId="22" borderId="31" xfId="259" applyNumberFormat="1" applyFont="1" applyFill="1" applyBorder="1" applyAlignment="1">
      <alignment horizontal="center" vertical="center"/>
    </xf>
    <xf numFmtId="168" fontId="30" fillId="22" borderId="29" xfId="259" applyNumberFormat="1" applyFont="1" applyFill="1" applyBorder="1" applyAlignment="1">
      <alignment horizontal="center" vertical="center"/>
    </xf>
    <xf numFmtId="168" fontId="30" fillId="22" borderId="57" xfId="259" applyNumberFormat="1" applyFont="1" applyFill="1" applyBorder="1" applyAlignment="1">
      <alignment horizontal="center" vertical="center"/>
    </xf>
    <xf numFmtId="168" fontId="30" fillId="22" borderId="26" xfId="259" applyNumberFormat="1" applyFont="1" applyFill="1" applyBorder="1" applyAlignment="1">
      <alignment horizontal="center" vertical="center"/>
    </xf>
    <xf numFmtId="0" fontId="30" fillId="22" borderId="31" xfId="259" applyFont="1" applyFill="1" applyBorder="1" applyAlignment="1">
      <alignment horizontal="center"/>
    </xf>
    <xf numFmtId="0" fontId="30" fillId="22" borderId="29" xfId="259" applyFont="1" applyFill="1" applyBorder="1" applyAlignment="1">
      <alignment horizontal="center"/>
    </xf>
    <xf numFmtId="0" fontId="30" fillId="22" borderId="27" xfId="259" applyFont="1" applyFill="1" applyBorder="1" applyAlignment="1">
      <alignment horizontal="center" vertical="center"/>
    </xf>
    <xf numFmtId="0" fontId="30" fillId="22" borderId="26" xfId="259" applyFont="1" applyFill="1" applyBorder="1" applyAlignment="1">
      <alignment horizontal="center" vertical="center"/>
    </xf>
    <xf numFmtId="0" fontId="30" fillId="22" borderId="25" xfId="259" applyFont="1" applyFill="1" applyBorder="1" applyAlignment="1">
      <alignment horizontal="center" vertical="center"/>
    </xf>
    <xf numFmtId="0" fontId="30" fillId="22" borderId="31" xfId="259" applyFont="1" applyFill="1" applyBorder="1" applyAlignment="1">
      <alignment horizontal="center" vertical="center"/>
    </xf>
    <xf numFmtId="0" fontId="30" fillId="22" borderId="30" xfId="259" applyFont="1" applyFill="1" applyBorder="1" applyAlignment="1">
      <alignment horizontal="center" vertical="center"/>
    </xf>
    <xf numFmtId="0" fontId="30" fillId="22" borderId="29" xfId="259" applyFont="1" applyFill="1" applyBorder="1" applyAlignment="1">
      <alignment horizontal="center" vertical="center"/>
    </xf>
    <xf numFmtId="168" fontId="30" fillId="22" borderId="56" xfId="259" applyNumberFormat="1" applyFont="1" applyFill="1" applyBorder="1" applyAlignment="1">
      <alignment horizontal="center" vertical="center"/>
    </xf>
    <xf numFmtId="168" fontId="30" fillId="22" borderId="34" xfId="259" applyNumberFormat="1" applyFont="1" applyFill="1" applyBorder="1" applyAlignment="1">
      <alignment horizontal="center" vertical="center"/>
    </xf>
    <xf numFmtId="168" fontId="30" fillId="22" borderId="33" xfId="259" applyNumberFormat="1" applyFont="1" applyFill="1" applyBorder="1" applyAlignment="1">
      <alignment horizontal="center" vertical="center"/>
    </xf>
    <xf numFmtId="168" fontId="30" fillId="22" borderId="32" xfId="259" applyNumberFormat="1" applyFont="1" applyFill="1" applyBorder="1" applyAlignment="1">
      <alignment horizontal="center" vertical="center"/>
    </xf>
    <xf numFmtId="0" fontId="30" fillId="22" borderId="33" xfId="259" applyFont="1" applyFill="1" applyBorder="1" applyAlignment="1">
      <alignment horizontal="center" vertical="center"/>
    </xf>
    <xf numFmtId="0" fontId="30" fillId="22" borderId="34" xfId="259" applyFont="1" applyFill="1" applyBorder="1" applyAlignment="1">
      <alignment horizontal="center" vertical="center"/>
    </xf>
    <xf numFmtId="0" fontId="30" fillId="22" borderId="32" xfId="259" applyFont="1" applyFill="1" applyBorder="1" applyAlignment="1">
      <alignment horizontal="center" vertical="center"/>
    </xf>
    <xf numFmtId="0" fontId="30" fillId="22" borderId="33" xfId="259" applyFont="1" applyFill="1" applyBorder="1" applyAlignment="1">
      <alignment horizontal="center"/>
    </xf>
    <xf numFmtId="0" fontId="30" fillId="22" borderId="32" xfId="259" applyFont="1" applyFill="1" applyBorder="1" applyAlignment="1">
      <alignment horizontal="center"/>
    </xf>
    <xf numFmtId="168" fontId="30" fillId="22" borderId="27" xfId="259" applyNumberFormat="1" applyFont="1" applyFill="1" applyBorder="1" applyAlignment="1">
      <alignment horizontal="center"/>
    </xf>
    <xf numFmtId="168" fontId="30" fillId="22" borderId="25" xfId="259" applyNumberFormat="1" applyFont="1" applyFill="1" applyBorder="1" applyAlignment="1">
      <alignment horizontal="center"/>
    </xf>
    <xf numFmtId="168" fontId="30" fillId="22" borderId="33" xfId="259" applyNumberFormat="1" applyFont="1" applyFill="1" applyBorder="1" applyAlignment="1">
      <alignment horizontal="center"/>
    </xf>
    <xf numFmtId="168" fontId="30" fillId="22" borderId="32" xfId="259" applyNumberFormat="1" applyFont="1" applyFill="1" applyBorder="1" applyAlignment="1">
      <alignment horizontal="center"/>
    </xf>
    <xf numFmtId="168" fontId="30" fillId="22" borderId="27" xfId="259" applyNumberFormat="1" applyFont="1" applyFill="1" applyBorder="1" applyAlignment="1">
      <alignment horizontal="center" vertical="center"/>
    </xf>
    <xf numFmtId="168" fontId="30" fillId="22" borderId="25" xfId="259" applyNumberFormat="1" applyFont="1" applyFill="1" applyBorder="1" applyAlignment="1">
      <alignment horizontal="center" vertical="center"/>
    </xf>
    <xf numFmtId="0" fontId="30" fillId="22" borderId="27" xfId="259" applyFont="1" applyFill="1" applyBorder="1" applyAlignment="1">
      <alignment horizontal="center"/>
    </xf>
    <xf numFmtId="0" fontId="30" fillId="22" borderId="25" xfId="259" applyFont="1" applyFill="1" applyBorder="1" applyAlignment="1">
      <alignment horizontal="center"/>
    </xf>
    <xf numFmtId="0" fontId="31" fillId="0" borderId="24" xfId="259" applyFont="1" applyBorder="1" applyAlignment="1">
      <alignment horizontal="left" vertical="top" wrapText="1"/>
    </xf>
    <xf numFmtId="0" fontId="39" fillId="0" borderId="17" xfId="0" applyFont="1" applyBorder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0" fontId="39" fillId="0" borderId="24" xfId="0" applyFont="1" applyBorder="1" applyAlignment="1">
      <alignment horizontal="left" vertical="top" wrapText="1"/>
    </xf>
    <xf numFmtId="0" fontId="30" fillId="0" borderId="31" xfId="259" applyFont="1" applyBorder="1" applyAlignment="1">
      <alignment horizontal="center" vertical="center" wrapText="1"/>
    </xf>
    <xf numFmtId="0" fontId="30" fillId="0" borderId="29" xfId="259" applyFont="1" applyBorder="1" applyAlignment="1">
      <alignment horizontal="center" vertical="center" wrapText="1"/>
    </xf>
    <xf numFmtId="0" fontId="30" fillId="22" borderId="31" xfId="259" applyFont="1" applyFill="1" applyBorder="1" applyAlignment="1">
      <alignment horizontal="center" vertical="center" wrapText="1"/>
    </xf>
    <xf numFmtId="0" fontId="30" fillId="22" borderId="30" xfId="259" applyFont="1" applyFill="1" applyBorder="1" applyAlignment="1">
      <alignment horizontal="center" vertical="center" wrapText="1"/>
    </xf>
    <xf numFmtId="166" fontId="30" fillId="0" borderId="24" xfId="259" applyNumberFormat="1" applyFont="1" applyBorder="1" applyAlignment="1">
      <alignment horizontal="center" wrapText="1"/>
    </xf>
    <xf numFmtId="0" fontId="39" fillId="0" borderId="0" xfId="259" applyFont="1" applyAlignment="1">
      <alignment horizontal="left" vertical="top" wrapText="1"/>
    </xf>
    <xf numFmtId="0" fontId="30" fillId="22" borderId="29" xfId="259" applyFont="1" applyFill="1" applyBorder="1" applyAlignment="1">
      <alignment horizontal="center" vertical="center" wrapText="1"/>
    </xf>
    <xf numFmtId="0" fontId="31" fillId="22" borderId="0" xfId="259" applyFont="1" applyFill="1" applyAlignment="1">
      <alignment horizontal="left" vertical="top" wrapText="1"/>
    </xf>
    <xf numFmtId="0" fontId="30" fillId="0" borderId="31" xfId="259" applyFont="1" applyBorder="1" applyAlignment="1">
      <alignment horizontal="center" vertical="center"/>
    </xf>
    <xf numFmtId="0" fontId="30" fillId="0" borderId="29" xfId="259" applyFont="1" applyBorder="1" applyAlignment="1">
      <alignment horizontal="center" vertical="center"/>
    </xf>
    <xf numFmtId="0" fontId="39" fillId="0" borderId="43" xfId="0" applyFont="1" applyBorder="1" applyAlignment="1">
      <alignment horizontal="left" vertical="top" wrapText="1"/>
    </xf>
    <xf numFmtId="164" fontId="128" fillId="0" borderId="17" xfId="259" applyNumberFormat="1" applyFont="1" applyBorder="1" applyAlignment="1">
      <alignment horizontal="center" vertical="top" wrapText="1"/>
    </xf>
    <xf numFmtId="164" fontId="128" fillId="0" borderId="24" xfId="259" applyNumberFormat="1" applyFont="1" applyBorder="1" applyAlignment="1">
      <alignment horizontal="center" vertical="top" wrapText="1"/>
    </xf>
    <xf numFmtId="166" fontId="148" fillId="0" borderId="24" xfId="259" applyNumberFormat="1" applyFont="1" applyBorder="1" applyAlignment="1">
      <alignment horizontal="center" wrapText="1"/>
    </xf>
    <xf numFmtId="0" fontId="30" fillId="0" borderId="41" xfId="259" applyFont="1" applyBorder="1" applyAlignment="1">
      <alignment horizontal="left" vertical="top" wrapText="1"/>
    </xf>
    <xf numFmtId="0" fontId="30" fillId="0" borderId="118" xfId="259" applyFont="1" applyBorder="1" applyAlignment="1">
      <alignment horizontal="left" vertical="top" wrapText="1"/>
    </xf>
    <xf numFmtId="0" fontId="30" fillId="0" borderId="52" xfId="284" applyFont="1" applyBorder="1" applyAlignment="1">
      <alignment horizontal="center" vertical="center" textRotation="90"/>
    </xf>
    <xf numFmtId="0" fontId="30" fillId="0" borderId="57" xfId="284" applyFont="1" applyBorder="1" applyAlignment="1">
      <alignment horizontal="center"/>
    </xf>
    <xf numFmtId="0" fontId="30" fillId="0" borderId="26" xfId="284" applyFont="1" applyBorder="1" applyAlignment="1">
      <alignment horizontal="center"/>
    </xf>
    <xf numFmtId="0" fontId="30" fillId="0" borderId="25" xfId="284" applyFont="1" applyBorder="1" applyAlignment="1">
      <alignment horizontal="center"/>
    </xf>
    <xf numFmtId="0" fontId="30" fillId="0" borderId="27" xfId="284" applyFont="1" applyBorder="1" applyAlignment="1">
      <alignment horizontal="center"/>
    </xf>
    <xf numFmtId="0" fontId="31" fillId="25" borderId="39" xfId="272" applyFont="1" applyFill="1" applyBorder="1" applyAlignment="1">
      <alignment horizontal="left" vertical="top" wrapText="1"/>
    </xf>
    <xf numFmtId="0" fontId="31" fillId="25" borderId="43" xfId="272" applyFont="1" applyFill="1" applyBorder="1" applyAlignment="1">
      <alignment horizontal="left" vertical="top" wrapText="1"/>
    </xf>
    <xf numFmtId="0" fontId="30" fillId="0" borderId="62" xfId="284" applyFont="1" applyBorder="1" applyAlignment="1">
      <alignment horizontal="center"/>
    </xf>
    <xf numFmtId="0" fontId="30" fillId="0" borderId="33" xfId="284" applyFont="1" applyBorder="1" applyAlignment="1">
      <alignment horizontal="center"/>
    </xf>
    <xf numFmtId="0" fontId="30" fillId="0" borderId="34" xfId="284" applyFont="1" applyBorder="1" applyAlignment="1">
      <alignment horizontal="center"/>
    </xf>
    <xf numFmtId="0" fontId="30" fillId="0" borderId="32" xfId="284" applyFont="1" applyBorder="1" applyAlignment="1">
      <alignment horizontal="center"/>
    </xf>
    <xf numFmtId="0" fontId="31" fillId="0" borderId="33" xfId="284" applyFont="1" applyBorder="1" applyAlignment="1">
      <alignment horizontal="center" vertical="center" wrapText="1"/>
    </xf>
    <xf numFmtId="0" fontId="31" fillId="0" borderId="34" xfId="284" applyFont="1" applyBorder="1" applyAlignment="1">
      <alignment horizontal="center" vertical="center" wrapText="1"/>
    </xf>
    <xf numFmtId="0" fontId="31" fillId="0" borderId="27" xfId="284" applyFont="1" applyBorder="1" applyAlignment="1">
      <alignment horizontal="center" vertical="center" wrapText="1"/>
    </xf>
    <xf numFmtId="0" fontId="31" fillId="0" borderId="26" xfId="284" applyFont="1" applyBorder="1" applyAlignment="1">
      <alignment horizontal="center" vertical="center" wrapText="1"/>
    </xf>
    <xf numFmtId="0" fontId="30" fillId="0" borderId="31" xfId="284" applyFont="1" applyBorder="1" applyAlignment="1">
      <alignment horizontal="center"/>
    </xf>
    <xf numFmtId="0" fontId="30" fillId="0" borderId="30" xfId="284" applyFont="1" applyBorder="1" applyAlignment="1">
      <alignment horizontal="center"/>
    </xf>
    <xf numFmtId="0" fontId="30" fillId="0" borderId="29" xfId="284" applyFont="1" applyBorder="1" applyAlignment="1">
      <alignment horizontal="center"/>
    </xf>
    <xf numFmtId="0" fontId="30" fillId="0" borderId="56" xfId="284" applyFont="1" applyBorder="1" applyAlignment="1">
      <alignment horizontal="center"/>
    </xf>
    <xf numFmtId="0" fontId="30" fillId="0" borderId="47" xfId="284" applyFont="1" applyBorder="1" applyAlignment="1">
      <alignment horizontal="center"/>
    </xf>
    <xf numFmtId="0" fontId="30" fillId="0" borderId="53" xfId="284" applyFont="1" applyBorder="1" applyAlignment="1">
      <alignment horizontal="center"/>
    </xf>
    <xf numFmtId="0" fontId="31" fillId="0" borderId="31" xfId="284" applyFont="1" applyBorder="1" applyAlignment="1">
      <alignment horizontal="center" vertical="center" wrapText="1"/>
    </xf>
    <xf numFmtId="0" fontId="31" fillId="0" borderId="30" xfId="284" applyFont="1" applyBorder="1" applyAlignment="1">
      <alignment horizontal="center" vertical="center" wrapText="1"/>
    </xf>
    <xf numFmtId="0" fontId="30" fillId="25" borderId="31" xfId="284" applyFont="1" applyFill="1" applyBorder="1" applyAlignment="1">
      <alignment horizontal="center" vertical="center" wrapText="1"/>
    </xf>
    <xf numFmtId="0" fontId="30" fillId="25" borderId="29" xfId="284" applyFont="1" applyFill="1" applyBorder="1" applyAlignment="1">
      <alignment horizontal="center" vertical="center" wrapText="1"/>
    </xf>
    <xf numFmtId="0" fontId="30" fillId="25" borderId="30" xfId="284" applyFont="1" applyFill="1" applyBorder="1" applyAlignment="1">
      <alignment horizontal="center" vertical="center" wrapText="1"/>
    </xf>
    <xf numFmtId="0" fontId="30" fillId="25" borderId="23" xfId="284" applyFont="1" applyFill="1" applyBorder="1" applyAlignment="1">
      <alignment horizontal="center" vertical="center" wrapText="1"/>
    </xf>
    <xf numFmtId="0" fontId="30" fillId="25" borderId="20" xfId="284" applyFont="1" applyFill="1" applyBorder="1" applyAlignment="1">
      <alignment horizontal="center" vertical="center" wrapText="1"/>
    </xf>
    <xf numFmtId="0" fontId="31" fillId="25" borderId="17" xfId="284" applyFont="1" applyFill="1" applyBorder="1" applyAlignment="1">
      <alignment horizontal="left" vertical="top" wrapText="1"/>
    </xf>
    <xf numFmtId="0" fontId="31" fillId="25" borderId="24" xfId="284" applyFont="1" applyFill="1" applyBorder="1" applyAlignment="1">
      <alignment horizontal="left" vertical="top" wrapText="1"/>
    </xf>
    <xf numFmtId="0" fontId="31" fillId="25" borderId="17" xfId="272" applyFont="1" applyFill="1" applyBorder="1" applyAlignment="1">
      <alignment horizontal="left" vertical="top" wrapText="1"/>
    </xf>
    <xf numFmtId="0" fontId="31" fillId="25" borderId="0" xfId="284" applyFont="1" applyFill="1" applyAlignment="1">
      <alignment horizontal="left" vertical="top" wrapText="1"/>
    </xf>
    <xf numFmtId="166" fontId="30" fillId="25" borderId="42" xfId="284" applyNumberFormat="1" applyFont="1" applyFill="1" applyBorder="1" applyAlignment="1">
      <alignment horizontal="left" vertical="top"/>
    </xf>
    <xf numFmtId="0" fontId="30" fillId="25" borderId="41" xfId="284" applyFont="1" applyFill="1" applyBorder="1" applyAlignment="1">
      <alignment horizontal="left" vertical="top"/>
    </xf>
    <xf numFmtId="0" fontId="31" fillId="25" borderId="31" xfId="283" applyFont="1" applyFill="1" applyBorder="1" applyAlignment="1">
      <alignment horizontal="center" vertical="center"/>
    </xf>
    <xf numFmtId="0" fontId="31" fillId="25" borderId="30" xfId="283" applyFont="1" applyFill="1" applyBorder="1" applyAlignment="1">
      <alignment horizontal="center" vertical="center"/>
    </xf>
    <xf numFmtId="0" fontId="31" fillId="25" borderId="23" xfId="283" applyFont="1" applyFill="1" applyBorder="1" applyAlignment="1">
      <alignment horizontal="center"/>
    </xf>
    <xf numFmtId="0" fontId="31" fillId="25" borderId="22" xfId="283" applyFont="1" applyFill="1" applyBorder="1" applyAlignment="1">
      <alignment horizontal="center"/>
    </xf>
    <xf numFmtId="0" fontId="31" fillId="25" borderId="17" xfId="283" applyFont="1" applyFill="1" applyBorder="1" applyAlignment="1">
      <alignment horizontal="center" wrapText="1"/>
    </xf>
    <xf numFmtId="0" fontId="31" fillId="25" borderId="0" xfId="283" applyFont="1" applyFill="1" applyAlignment="1">
      <alignment horizontal="center" wrapText="1"/>
    </xf>
    <xf numFmtId="166" fontId="30" fillId="25" borderId="41" xfId="284" applyNumberFormat="1" applyFont="1" applyFill="1" applyBorder="1" applyAlignment="1">
      <alignment horizontal="left" vertical="top"/>
    </xf>
    <xf numFmtId="0" fontId="30" fillId="25" borderId="39" xfId="284" applyFont="1" applyFill="1" applyBorder="1" applyAlignment="1">
      <alignment horizontal="center" vertical="center" textRotation="90"/>
    </xf>
    <xf numFmtId="0" fontId="30" fillId="25" borderId="43" xfId="284" applyFont="1" applyFill="1" applyBorder="1" applyAlignment="1">
      <alignment horizontal="center" vertical="center" textRotation="90"/>
    </xf>
    <xf numFmtId="0" fontId="30" fillId="25" borderId="48" xfId="284" applyFont="1" applyFill="1" applyBorder="1" applyAlignment="1">
      <alignment horizontal="center" vertical="center" textRotation="90"/>
    </xf>
    <xf numFmtId="166" fontId="30" fillId="22" borderId="42" xfId="284" applyNumberFormat="1" applyFont="1" applyFill="1" applyBorder="1" applyAlignment="1">
      <alignment horizontal="left" vertical="top"/>
    </xf>
    <xf numFmtId="166" fontId="30" fillId="22" borderId="41" xfId="284" applyNumberFormat="1" applyFont="1" applyFill="1" applyBorder="1" applyAlignment="1">
      <alignment horizontal="left" vertical="top"/>
    </xf>
    <xf numFmtId="0" fontId="30" fillId="0" borderId="31" xfId="284" applyFont="1" applyBorder="1" applyAlignment="1">
      <alignment horizontal="center" vertical="center" wrapText="1"/>
    </xf>
    <xf numFmtId="0" fontId="30" fillId="0" borderId="30" xfId="284" applyFont="1" applyBorder="1" applyAlignment="1">
      <alignment horizontal="center" vertical="center" wrapText="1"/>
    </xf>
    <xf numFmtId="0" fontId="31" fillId="22" borderId="0" xfId="284" applyFont="1" applyFill="1" applyAlignment="1">
      <alignment horizontal="center" vertical="top" wrapText="1"/>
    </xf>
    <xf numFmtId="0" fontId="31" fillId="22" borderId="17" xfId="284" applyFont="1" applyFill="1" applyBorder="1" applyAlignment="1">
      <alignment horizontal="left" vertical="top" wrapText="1"/>
    </xf>
    <xf numFmtId="0" fontId="31" fillId="22" borderId="0" xfId="284" applyFont="1" applyFill="1" applyAlignment="1">
      <alignment horizontal="left" vertical="top" wrapText="1"/>
    </xf>
    <xf numFmtId="0" fontId="31" fillId="22" borderId="24" xfId="284" applyFont="1" applyFill="1" applyBorder="1" applyAlignment="1">
      <alignment horizontal="left" vertical="top" wrapText="1"/>
    </xf>
    <xf numFmtId="0" fontId="30" fillId="0" borderId="29" xfId="284" applyFont="1" applyBorder="1" applyAlignment="1">
      <alignment horizontal="center" vertical="center" wrapText="1"/>
    </xf>
    <xf numFmtId="0" fontId="30" fillId="25" borderId="22" xfId="284" applyFont="1" applyFill="1" applyBorder="1" applyAlignment="1">
      <alignment horizontal="center" vertical="center" wrapText="1"/>
    </xf>
    <xf numFmtId="0" fontId="84" fillId="25" borderId="17" xfId="272" applyFont="1" applyFill="1" applyBorder="1" applyAlignment="1">
      <alignment horizontal="center" vertical="top"/>
    </xf>
    <xf numFmtId="0" fontId="84" fillId="25" borderId="24" xfId="272" applyFont="1" applyFill="1" applyBorder="1" applyAlignment="1">
      <alignment horizontal="center" vertical="top"/>
    </xf>
    <xf numFmtId="164" fontId="30" fillId="0" borderId="33" xfId="284" applyNumberFormat="1" applyFont="1" applyBorder="1" applyAlignment="1">
      <alignment horizontal="center" vertical="center"/>
    </xf>
    <xf numFmtId="164" fontId="30" fillId="0" borderId="32" xfId="284" applyNumberFormat="1" applyFont="1" applyBorder="1" applyAlignment="1">
      <alignment horizontal="center" vertical="center"/>
    </xf>
    <xf numFmtId="164" fontId="76" fillId="0" borderId="31" xfId="284" applyNumberFormat="1" applyFont="1" applyBorder="1" applyAlignment="1">
      <alignment horizontal="center" vertical="center"/>
    </xf>
    <xf numFmtId="164" fontId="76" fillId="0" borderId="29" xfId="284" applyNumberFormat="1" applyFont="1" applyBorder="1" applyAlignment="1">
      <alignment horizontal="center" vertical="center"/>
    </xf>
    <xf numFmtId="164" fontId="30" fillId="0" borderId="27" xfId="284" applyNumberFormat="1" applyFont="1" applyBorder="1" applyAlignment="1">
      <alignment horizontal="center" vertical="center"/>
    </xf>
    <xf numFmtId="164" fontId="30" fillId="0" borderId="25" xfId="284" applyNumberFormat="1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1" fillId="22" borderId="31" xfId="0" applyFont="1" applyFill="1" applyBorder="1" applyAlignment="1">
      <alignment horizontal="center" vertical="center"/>
    </xf>
    <xf numFmtId="0" fontId="31" fillId="22" borderId="30" xfId="0" applyFont="1" applyFill="1" applyBorder="1" applyAlignment="1">
      <alignment horizontal="center" vertical="center"/>
    </xf>
    <xf numFmtId="0" fontId="31" fillId="22" borderId="29" xfId="0" applyFont="1" applyFill="1" applyBorder="1" applyAlignment="1">
      <alignment horizontal="center" vertical="center"/>
    </xf>
    <xf numFmtId="0" fontId="68" fillId="22" borderId="0" xfId="0" applyFont="1" applyFill="1" applyAlignment="1">
      <alignment horizontal="center"/>
    </xf>
    <xf numFmtId="0" fontId="68" fillId="22" borderId="15" xfId="0" applyFont="1" applyFill="1" applyBorder="1" applyAlignment="1">
      <alignment horizontal="center"/>
    </xf>
    <xf numFmtId="0" fontId="30" fillId="0" borderId="31" xfId="0" applyFont="1" applyBorder="1" applyAlignment="1">
      <alignment horizontal="center" vertical="top"/>
    </xf>
    <xf numFmtId="0" fontId="30" fillId="0" borderId="29" xfId="0" applyFont="1" applyBorder="1" applyAlignment="1">
      <alignment horizontal="center" vertical="top"/>
    </xf>
    <xf numFmtId="0" fontId="30" fillId="0" borderId="30" xfId="0" applyFont="1" applyBorder="1" applyAlignment="1">
      <alignment horizontal="center" vertical="top"/>
    </xf>
    <xf numFmtId="166" fontId="30" fillId="0" borderId="42" xfId="0" applyNumberFormat="1" applyFont="1" applyBorder="1" applyAlignment="1">
      <alignment horizontal="left" vertical="top"/>
    </xf>
    <xf numFmtId="166" fontId="30" fillId="0" borderId="41" xfId="0" applyNumberFormat="1" applyFont="1" applyBorder="1" applyAlignment="1">
      <alignment horizontal="left" vertical="top"/>
    </xf>
    <xf numFmtId="0" fontId="139" fillId="0" borderId="17" xfId="0" applyFont="1" applyBorder="1" applyAlignment="1">
      <alignment horizontal="left" wrapText="1"/>
    </xf>
    <xf numFmtId="0" fontId="139" fillId="0" borderId="24" xfId="0" applyFont="1" applyBorder="1" applyAlignment="1">
      <alignment horizontal="left" wrapText="1"/>
    </xf>
    <xf numFmtId="0" fontId="30" fillId="0" borderId="17" xfId="284" applyFont="1" applyBorder="1" applyAlignment="1">
      <alignment horizontal="center" vertical="center" textRotation="90"/>
    </xf>
    <xf numFmtId="0" fontId="30" fillId="0" borderId="23" xfId="284" applyFont="1" applyBorder="1" applyAlignment="1">
      <alignment horizontal="center" vertical="center" textRotation="90"/>
    </xf>
    <xf numFmtId="0" fontId="30" fillId="0" borderId="43" xfId="284" applyFont="1" applyBorder="1" applyAlignment="1">
      <alignment horizontal="center" vertical="center" textRotation="90" wrapText="1"/>
    </xf>
    <xf numFmtId="0" fontId="30" fillId="0" borderId="48" xfId="284" applyFont="1" applyBorder="1" applyAlignment="1">
      <alignment horizontal="center" vertical="center" textRotation="90" wrapText="1"/>
    </xf>
    <xf numFmtId="0" fontId="31" fillId="22" borderId="0" xfId="0" applyFont="1" applyFill="1" applyAlignment="1">
      <alignment horizontal="left" vertical="top" wrapText="1"/>
    </xf>
    <xf numFmtId="0" fontId="31" fillId="22" borderId="24" xfId="0" applyFont="1" applyFill="1" applyBorder="1" applyAlignment="1">
      <alignment horizontal="left" vertical="top" wrapText="1"/>
    </xf>
    <xf numFmtId="0" fontId="30" fillId="22" borderId="31" xfId="0" applyFont="1" applyFill="1" applyBorder="1" applyAlignment="1">
      <alignment horizontal="center" vertical="top"/>
    </xf>
    <xf numFmtId="0" fontId="30" fillId="22" borderId="29" xfId="0" applyFont="1" applyFill="1" applyBorder="1" applyAlignment="1">
      <alignment horizontal="center" vertical="top"/>
    </xf>
    <xf numFmtId="0" fontId="31" fillId="22" borderId="17" xfId="0" applyFont="1" applyFill="1" applyBorder="1" applyAlignment="1">
      <alignment horizontal="left" vertical="top" wrapText="1"/>
    </xf>
    <xf numFmtId="164" fontId="31" fillId="0" borderId="39" xfId="258" applyNumberFormat="1" applyFont="1" applyBorder="1" applyAlignment="1">
      <alignment horizontal="center" vertical="top"/>
    </xf>
    <xf numFmtId="164" fontId="31" fillId="0" borderId="43" xfId="258" applyNumberFormat="1" applyFont="1" applyBorder="1" applyAlignment="1">
      <alignment horizontal="center" vertical="top"/>
    </xf>
    <xf numFmtId="164" fontId="31" fillId="0" borderId="48" xfId="258" applyNumberFormat="1" applyFont="1" applyBorder="1" applyAlignment="1">
      <alignment horizontal="center" vertical="top"/>
    </xf>
    <xf numFmtId="164" fontId="31" fillId="0" borderId="31" xfId="262" applyNumberFormat="1" applyFont="1" applyBorder="1" applyAlignment="1">
      <alignment horizontal="center" vertical="top"/>
    </xf>
    <xf numFmtId="164" fontId="31" fillId="0" borderId="30" xfId="262" applyNumberFormat="1" applyFont="1" applyBorder="1" applyAlignment="1">
      <alignment horizontal="center" vertical="top"/>
    </xf>
    <xf numFmtId="164" fontId="31" fillId="0" borderId="29" xfId="262" applyNumberFormat="1" applyFont="1" applyBorder="1" applyAlignment="1">
      <alignment horizontal="center" vertical="top"/>
    </xf>
    <xf numFmtId="164" fontId="31" fillId="21" borderId="31" xfId="262" applyNumberFormat="1" applyFont="1" applyFill="1" applyBorder="1" applyAlignment="1">
      <alignment horizontal="center" vertical="top"/>
    </xf>
    <xf numFmtId="164" fontId="31" fillId="21" borderId="30" xfId="262" applyNumberFormat="1" applyFont="1" applyFill="1" applyBorder="1" applyAlignment="1">
      <alignment horizontal="center" vertical="top"/>
    </xf>
    <xf numFmtId="164" fontId="31" fillId="21" borderId="29" xfId="262" applyNumberFormat="1" applyFont="1" applyFill="1" applyBorder="1" applyAlignment="1">
      <alignment horizontal="center" vertical="top"/>
    </xf>
    <xf numFmtId="0" fontId="11" fillId="22" borderId="21" xfId="0" applyFont="1" applyFill="1" applyBorder="1" applyAlignment="1">
      <alignment horizontal="left" vertical="top" wrapText="1"/>
    </xf>
    <xf numFmtId="0" fontId="11" fillId="22" borderId="86" xfId="0" applyFont="1" applyFill="1" applyBorder="1" applyAlignment="1">
      <alignment horizontal="left" vertical="top" wrapText="1"/>
    </xf>
    <xf numFmtId="0" fontId="11" fillId="22" borderId="19" xfId="0" applyFont="1" applyFill="1" applyBorder="1" applyAlignment="1">
      <alignment horizontal="left" vertical="top" wrapText="1"/>
    </xf>
    <xf numFmtId="0" fontId="11" fillId="22" borderId="69" xfId="0" applyFont="1" applyFill="1" applyBorder="1" applyAlignment="1">
      <alignment horizontal="left" vertical="top" wrapText="1"/>
    </xf>
    <xf numFmtId="0" fontId="11" fillId="22" borderId="0" xfId="0" applyFont="1" applyFill="1" applyAlignment="1">
      <alignment horizontal="left" vertical="top" wrapText="1"/>
    </xf>
    <xf numFmtId="0" fontId="11" fillId="22" borderId="24" xfId="0" applyFont="1" applyFill="1" applyBorder="1" applyAlignment="1">
      <alignment horizontal="left" vertical="top" wrapText="1"/>
    </xf>
    <xf numFmtId="0" fontId="11" fillId="22" borderId="0" xfId="0" applyFont="1" applyFill="1" applyAlignment="1">
      <alignment horizontal="left" vertical="center" wrapText="1"/>
    </xf>
    <xf numFmtId="0" fontId="11" fillId="22" borderId="24" xfId="0" applyFont="1" applyFill="1" applyBorder="1" applyAlignment="1">
      <alignment horizontal="left" vertical="center" wrapText="1"/>
    </xf>
    <xf numFmtId="0" fontId="11" fillId="22" borderId="19" xfId="0" applyFont="1" applyFill="1" applyBorder="1" applyAlignment="1">
      <alignment horizontal="left" vertical="center" wrapText="1"/>
    </xf>
    <xf numFmtId="0" fontId="11" fillId="22" borderId="69" xfId="0" applyFont="1" applyFill="1" applyBorder="1" applyAlignment="1">
      <alignment horizontal="left" vertical="center" wrapText="1"/>
    </xf>
    <xf numFmtId="0" fontId="11" fillId="22" borderId="42" xfId="267" applyFill="1" applyBorder="1" applyAlignment="1">
      <alignment horizontal="left" vertical="top" wrapText="1"/>
    </xf>
    <xf numFmtId="0" fontId="11" fillId="22" borderId="41" xfId="267" applyFill="1" applyBorder="1" applyAlignment="1">
      <alignment horizontal="left" vertical="top" wrapText="1"/>
    </xf>
    <xf numFmtId="0" fontId="11" fillId="22" borderId="17" xfId="267" applyFill="1" applyBorder="1" applyAlignment="1">
      <alignment horizontal="left" vertical="top" wrapText="1"/>
    </xf>
    <xf numFmtId="0" fontId="11" fillId="22" borderId="0" xfId="267" applyFill="1" applyAlignment="1">
      <alignment horizontal="left" vertical="top" wrapText="1"/>
    </xf>
    <xf numFmtId="0" fontId="11" fillId="22" borderId="24" xfId="267" applyFill="1" applyBorder="1" applyAlignment="1">
      <alignment horizontal="left" vertical="top" wrapText="1"/>
    </xf>
    <xf numFmtId="0" fontId="11" fillId="22" borderId="16" xfId="0" applyFont="1" applyFill="1" applyBorder="1" applyAlignment="1">
      <alignment horizontal="left" vertical="top"/>
    </xf>
    <xf numFmtId="0" fontId="11" fillId="22" borderId="70" xfId="0" applyFont="1" applyFill="1" applyBorder="1" applyAlignment="1">
      <alignment horizontal="left" vertical="top"/>
    </xf>
    <xf numFmtId="0" fontId="11" fillId="22" borderId="82" xfId="267" applyFill="1" applyBorder="1" applyAlignment="1">
      <alignment horizontal="center" vertical="top" wrapText="1"/>
    </xf>
    <xf numFmtId="0" fontId="11" fillId="22" borderId="83" xfId="267" applyFill="1" applyBorder="1" applyAlignment="1">
      <alignment horizontal="center" vertical="top" wrapText="1"/>
    </xf>
    <xf numFmtId="0" fontId="11" fillId="22" borderId="16" xfId="0" applyFont="1" applyFill="1" applyBorder="1" applyAlignment="1">
      <alignment horizontal="left" vertical="center"/>
    </xf>
    <xf numFmtId="0" fontId="11" fillId="22" borderId="70" xfId="0" applyFont="1" applyFill="1" applyBorder="1" applyAlignment="1">
      <alignment horizontal="left" vertical="center"/>
    </xf>
    <xf numFmtId="0" fontId="11" fillId="22" borderId="17" xfId="267" applyFill="1" applyBorder="1" applyAlignment="1">
      <alignment horizontal="center" vertical="top"/>
    </xf>
    <xf numFmtId="0" fontId="11" fillId="22" borderId="83" xfId="267" applyFill="1" applyBorder="1" applyAlignment="1">
      <alignment horizontal="center" vertical="top"/>
    </xf>
    <xf numFmtId="166" fontId="21" fillId="22" borderId="42" xfId="283" applyNumberFormat="1" applyFont="1" applyFill="1" applyBorder="1" applyAlignment="1">
      <alignment horizontal="left" vertical="center"/>
    </xf>
    <xf numFmtId="166" fontId="21" fillId="22" borderId="41" xfId="283" applyNumberFormat="1" applyFont="1" applyFill="1" applyBorder="1" applyAlignment="1">
      <alignment horizontal="left" vertical="center"/>
    </xf>
    <xf numFmtId="0" fontId="30" fillId="22" borderId="31" xfId="267" applyFont="1" applyFill="1" applyBorder="1" applyAlignment="1">
      <alignment horizontal="center" vertical="center" wrapText="1"/>
    </xf>
    <xf numFmtId="0" fontId="30" fillId="22" borderId="30" xfId="267" applyFont="1" applyFill="1" applyBorder="1" applyAlignment="1">
      <alignment horizontal="center" vertical="center" wrapText="1"/>
    </xf>
    <xf numFmtId="0" fontId="30" fillId="22" borderId="29" xfId="267" applyFont="1" applyFill="1" applyBorder="1" applyAlignment="1">
      <alignment horizontal="center" vertical="center" wrapText="1"/>
    </xf>
    <xf numFmtId="0" fontId="61" fillId="22" borderId="0" xfId="0" applyFont="1" applyFill="1" applyAlignment="1">
      <alignment horizontal="left" wrapText="1"/>
    </xf>
    <xf numFmtId="0" fontId="21" fillId="22" borderId="17" xfId="267" applyFont="1" applyFill="1" applyBorder="1" applyAlignment="1">
      <alignment horizontal="center" vertical="top" wrapText="1"/>
    </xf>
    <xf numFmtId="0" fontId="21" fillId="22" borderId="0" xfId="267" applyFont="1" applyFill="1" applyAlignment="1">
      <alignment horizontal="center" vertical="top" wrapText="1"/>
    </xf>
    <xf numFmtId="0" fontId="11" fillId="22" borderId="17" xfId="267" applyFill="1" applyBorder="1" applyAlignment="1">
      <alignment horizontal="center" vertical="top" wrapText="1"/>
    </xf>
    <xf numFmtId="0" fontId="11" fillId="0" borderId="31" xfId="258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13" xfId="258" applyBorder="1" applyAlignment="1">
      <alignment horizontal="center" vertical="center"/>
    </xf>
    <xf numFmtId="0" fontId="21" fillId="26" borderId="17" xfId="258" applyFont="1" applyFill="1" applyBorder="1" applyAlignment="1">
      <alignment horizontal="center" vertical="top" wrapText="1"/>
    </xf>
    <xf numFmtId="0" fontId="21" fillId="26" borderId="0" xfId="258" applyFont="1" applyFill="1" applyAlignment="1">
      <alignment horizontal="center" vertical="top" wrapText="1"/>
    </xf>
    <xf numFmtId="0" fontId="21" fillId="26" borderId="24" xfId="258" applyFont="1" applyFill="1" applyBorder="1" applyAlignment="1">
      <alignment horizontal="center" vertical="top" wrapText="1"/>
    </xf>
    <xf numFmtId="0" fontId="21" fillId="22" borderId="39" xfId="258" applyFont="1" applyFill="1" applyBorder="1" applyAlignment="1">
      <alignment horizontal="center" vertical="center"/>
    </xf>
    <xf numFmtId="0" fontId="21" fillId="22" borderId="43" xfId="258" applyFont="1" applyFill="1" applyBorder="1" applyAlignment="1">
      <alignment horizontal="center" vertical="center"/>
    </xf>
    <xf numFmtId="0" fontId="21" fillId="22" borderId="48" xfId="258" applyFont="1" applyFill="1" applyBorder="1" applyAlignment="1">
      <alignment horizontal="center" vertical="center"/>
    </xf>
    <xf numFmtId="0" fontId="21" fillId="22" borderId="17" xfId="258" applyFont="1" applyFill="1" applyBorder="1" applyAlignment="1">
      <alignment horizontal="center" vertical="center" wrapText="1"/>
    </xf>
    <xf numFmtId="0" fontId="21" fillId="22" borderId="24" xfId="258" applyFont="1" applyFill="1" applyBorder="1" applyAlignment="1">
      <alignment horizontal="center" vertical="center" wrapText="1"/>
    </xf>
    <xf numFmtId="0" fontId="21" fillId="22" borderId="17" xfId="258" applyFont="1" applyFill="1" applyBorder="1" applyAlignment="1">
      <alignment horizontal="center" vertical="center"/>
    </xf>
    <xf numFmtId="0" fontId="21" fillId="22" borderId="24" xfId="258" applyFont="1" applyFill="1" applyBorder="1" applyAlignment="1">
      <alignment horizontal="center" vertical="center"/>
    </xf>
    <xf numFmtId="0" fontId="11" fillId="0" borderId="42" xfId="258" applyBorder="1" applyAlignment="1">
      <alignment horizontal="center" vertical="center"/>
    </xf>
    <xf numFmtId="0" fontId="11" fillId="0" borderId="41" xfId="258" applyBorder="1" applyAlignment="1">
      <alignment horizontal="center" vertical="center"/>
    </xf>
    <xf numFmtId="0" fontId="11" fillId="0" borderId="23" xfId="258" applyBorder="1" applyAlignment="1">
      <alignment horizontal="center" vertical="center"/>
    </xf>
    <xf numFmtId="0" fontId="11" fillId="0" borderId="20" xfId="258" applyBorder="1" applyAlignment="1">
      <alignment horizontal="center" vertical="center"/>
    </xf>
    <xf numFmtId="0" fontId="11" fillId="22" borderId="42" xfId="258" applyFill="1" applyBorder="1" applyAlignment="1">
      <alignment horizontal="center" vertical="center" wrapText="1"/>
    </xf>
    <xf numFmtId="0" fontId="11" fillId="22" borderId="23" xfId="258" applyFill="1" applyBorder="1" applyAlignment="1">
      <alignment horizontal="center" vertical="center" wrapText="1"/>
    </xf>
    <xf numFmtId="0" fontId="11" fillId="22" borderId="22" xfId="258" applyFill="1" applyBorder="1" applyAlignment="1">
      <alignment horizontal="center" vertical="center" wrapText="1"/>
    </xf>
    <xf numFmtId="0" fontId="21" fillId="22" borderId="39" xfId="258" applyFont="1" applyFill="1" applyBorder="1" applyAlignment="1">
      <alignment horizontal="left" vertical="top" wrapText="1"/>
    </xf>
    <xf numFmtId="0" fontId="21" fillId="22" borderId="48" xfId="258" applyFont="1" applyFill="1" applyBorder="1" applyAlignment="1">
      <alignment horizontal="left" vertical="top" wrapText="1"/>
    </xf>
    <xf numFmtId="166" fontId="21" fillId="22" borderId="42" xfId="258" applyNumberFormat="1" applyFont="1" applyFill="1" applyBorder="1" applyAlignment="1">
      <alignment horizontal="left" vertical="top" wrapText="1"/>
    </xf>
    <xf numFmtId="166" fontId="21" fillId="22" borderId="41" xfId="258" applyNumberFormat="1" applyFont="1" applyFill="1" applyBorder="1" applyAlignment="1">
      <alignment horizontal="left" vertical="top" wrapText="1"/>
    </xf>
    <xf numFmtId="0" fontId="11" fillId="0" borderId="17" xfId="258" applyBorder="1" applyAlignment="1">
      <alignment horizontal="left" vertical="top" wrapText="1"/>
    </xf>
    <xf numFmtId="0" fontId="11" fillId="0" borderId="0" xfId="258" applyAlignment="1">
      <alignment horizontal="left" vertical="top" wrapText="1"/>
    </xf>
    <xf numFmtId="0" fontId="11" fillId="0" borderId="24" xfId="258" applyBorder="1" applyAlignment="1">
      <alignment horizontal="left" vertical="top" wrapText="1"/>
    </xf>
    <xf numFmtId="0" fontId="21" fillId="0" borderId="0" xfId="284" applyFont="1" applyAlignment="1">
      <alignment horizontal="left" vertical="top" wrapText="1"/>
    </xf>
    <xf numFmtId="0" fontId="21" fillId="22" borderId="0" xfId="284" applyFont="1" applyFill="1" applyAlignment="1">
      <alignment horizontal="right" vertical="center" wrapText="1"/>
    </xf>
    <xf numFmtId="0" fontId="21" fillId="22" borderId="24" xfId="284" applyFont="1" applyFill="1" applyBorder="1" applyAlignment="1">
      <alignment horizontal="right" vertical="center" wrapText="1"/>
    </xf>
    <xf numFmtId="0" fontId="11" fillId="0" borderId="31" xfId="258" applyBorder="1" applyAlignment="1">
      <alignment horizontal="center"/>
    </xf>
    <xf numFmtId="0" fontId="11" fillId="0" borderId="29" xfId="258" applyBorder="1" applyAlignment="1">
      <alignment horizontal="center"/>
    </xf>
    <xf numFmtId="0" fontId="21" fillId="22" borderId="13" xfId="258" applyFont="1" applyFill="1" applyBorder="1" applyAlignment="1">
      <alignment horizontal="center" vertical="center" wrapText="1"/>
    </xf>
    <xf numFmtId="0" fontId="128" fillId="0" borderId="17" xfId="267" applyFont="1" applyBorder="1" applyAlignment="1">
      <alignment horizontal="left" vertical="top" wrapText="1"/>
    </xf>
    <xf numFmtId="0" fontId="128" fillId="0" borderId="0" xfId="267" applyFont="1" applyAlignment="1">
      <alignment horizontal="left" vertical="top" wrapText="1"/>
    </xf>
    <xf numFmtId="166" fontId="30" fillId="0" borderId="42" xfId="283" applyNumberFormat="1" applyFont="1" applyBorder="1" applyAlignment="1">
      <alignment horizontal="left" vertical="top"/>
    </xf>
    <xf numFmtId="166" fontId="30" fillId="0" borderId="41" xfId="283" applyNumberFormat="1" applyFont="1" applyBorder="1" applyAlignment="1">
      <alignment horizontal="left" vertical="top"/>
    </xf>
    <xf numFmtId="0" fontId="31" fillId="0" borderId="0" xfId="267" applyFont="1" applyAlignment="1">
      <alignment horizontal="center" vertical="top" wrapText="1"/>
    </xf>
    <xf numFmtId="166" fontId="30" fillId="22" borderId="42" xfId="0" applyNumberFormat="1" applyFont="1" applyFill="1" applyBorder="1" applyAlignment="1">
      <alignment horizontal="left" vertical="top"/>
    </xf>
    <xf numFmtId="166" fontId="40" fillId="0" borderId="42" xfId="0" applyNumberFormat="1" applyFont="1" applyBorder="1" applyAlignment="1">
      <alignment horizontal="left" vertical="top"/>
    </xf>
    <xf numFmtId="166" fontId="40" fillId="0" borderId="40" xfId="0" applyNumberFormat="1" applyFont="1" applyBorder="1" applyAlignment="1">
      <alignment horizontal="left" vertical="top"/>
    </xf>
    <xf numFmtId="166" fontId="31" fillId="0" borderId="17" xfId="258" applyNumberFormat="1" applyFont="1" applyBorder="1" applyAlignment="1">
      <alignment horizontal="left" vertical="top" wrapText="1"/>
    </xf>
    <xf numFmtId="166" fontId="31" fillId="0" borderId="0" xfId="258" applyNumberFormat="1" applyFont="1" applyAlignment="1">
      <alignment horizontal="left" vertical="top" wrapText="1"/>
    </xf>
    <xf numFmtId="166" fontId="31" fillId="0" borderId="24" xfId="258" applyNumberFormat="1" applyFont="1" applyBorder="1" applyAlignment="1">
      <alignment horizontal="left" vertical="top" wrapText="1"/>
    </xf>
    <xf numFmtId="0" fontId="31" fillId="22" borderId="17" xfId="0" applyFont="1" applyFill="1" applyBorder="1" applyAlignment="1">
      <alignment horizontal="center" vertical="top" wrapText="1"/>
    </xf>
    <xf numFmtId="0" fontId="31" fillId="22" borderId="24" xfId="0" applyFont="1" applyFill="1" applyBorder="1" applyAlignment="1">
      <alignment horizontal="center" vertical="top" wrapText="1"/>
    </xf>
    <xf numFmtId="0" fontId="40" fillId="0" borderId="31" xfId="0" applyFont="1" applyBorder="1" applyAlignment="1">
      <alignment horizontal="center" vertical="top"/>
    </xf>
    <xf numFmtId="0" fontId="40" fillId="0" borderId="29" xfId="0" applyFont="1" applyBorder="1" applyAlignment="1">
      <alignment horizontal="center" vertical="top"/>
    </xf>
    <xf numFmtId="0" fontId="30" fillId="22" borderId="17" xfId="284" applyFont="1" applyFill="1" applyBorder="1" applyAlignment="1">
      <alignment horizontal="center" vertical="top"/>
    </xf>
    <xf numFmtId="0" fontId="30" fillId="22" borderId="0" xfId="284" applyFont="1" applyFill="1" applyAlignment="1">
      <alignment horizontal="center" vertical="top"/>
    </xf>
    <xf numFmtId="0" fontId="30" fillId="22" borderId="24" xfId="284" applyFont="1" applyFill="1" applyBorder="1" applyAlignment="1">
      <alignment horizontal="center" vertical="top"/>
    </xf>
    <xf numFmtId="0" fontId="30" fillId="0" borderId="23" xfId="258" applyFont="1" applyBorder="1" applyAlignment="1">
      <alignment horizontal="center" vertical="top" wrapText="1"/>
    </xf>
    <xf numFmtId="0" fontId="30" fillId="0" borderId="22" xfId="258" applyFont="1" applyBorder="1" applyAlignment="1">
      <alignment horizontal="center" vertical="top" wrapText="1"/>
    </xf>
    <xf numFmtId="0" fontId="30" fillId="0" borderId="23" xfId="267" applyFont="1" applyBorder="1" applyAlignment="1">
      <alignment horizontal="center" vertical="top" wrapText="1"/>
    </xf>
    <xf numFmtId="0" fontId="30" fillId="0" borderId="22" xfId="267" applyFont="1" applyBorder="1" applyAlignment="1">
      <alignment horizontal="center" vertical="top" wrapText="1"/>
    </xf>
    <xf numFmtId="0" fontId="128" fillId="0" borderId="24" xfId="267" applyFont="1" applyBorder="1" applyAlignment="1">
      <alignment horizontal="left" vertical="top" wrapText="1"/>
    </xf>
    <xf numFmtId="0" fontId="39" fillId="40" borderId="17" xfId="0" applyFont="1" applyFill="1" applyBorder="1" applyAlignment="1">
      <alignment horizontal="left" vertical="top" wrapText="1"/>
    </xf>
    <xf numFmtId="0" fontId="39" fillId="40" borderId="24" xfId="0" applyFont="1" applyFill="1" applyBorder="1" applyAlignment="1">
      <alignment horizontal="left" vertical="top" wrapText="1"/>
    </xf>
    <xf numFmtId="0" fontId="30" fillId="0" borderId="17" xfId="284" applyFont="1" applyBorder="1" applyAlignment="1">
      <alignment horizontal="center" vertical="top"/>
    </xf>
    <xf numFmtId="0" fontId="30" fillId="0" borderId="0" xfId="284" applyFont="1" applyAlignment="1">
      <alignment horizontal="center" vertical="top"/>
    </xf>
    <xf numFmtId="0" fontId="30" fillId="0" borderId="24" xfId="284" applyFont="1" applyBorder="1" applyAlignment="1">
      <alignment horizontal="center" vertical="top"/>
    </xf>
    <xf numFmtId="0" fontId="31" fillId="0" borderId="0" xfId="0" applyFont="1" applyAlignment="1">
      <alignment horizontal="left" vertical="top"/>
    </xf>
    <xf numFmtId="0" fontId="31" fillId="0" borderId="24" xfId="0" applyFont="1" applyBorder="1" applyAlignment="1">
      <alignment horizontal="left" vertical="top"/>
    </xf>
    <xf numFmtId="0" fontId="31" fillId="0" borderId="0" xfId="267" applyFont="1" applyAlignment="1">
      <alignment horizontal="center" vertical="top"/>
    </xf>
    <xf numFmtId="0" fontId="31" fillId="0" borderId="0" xfId="267" applyFont="1" applyAlignment="1">
      <alignment horizontal="left" vertical="top" wrapText="1"/>
    </xf>
    <xf numFmtId="0" fontId="31" fillId="0" borderId="24" xfId="267" applyFont="1" applyBorder="1" applyAlignment="1">
      <alignment horizontal="left" vertical="top" wrapText="1"/>
    </xf>
    <xf numFmtId="0" fontId="30" fillId="0" borderId="20" xfId="267" applyFont="1" applyBorder="1" applyAlignment="1">
      <alignment horizontal="center" vertical="top" wrapText="1"/>
    </xf>
    <xf numFmtId="0" fontId="30" fillId="0" borderId="31" xfId="267" applyFont="1" applyBorder="1" applyAlignment="1">
      <alignment horizontal="center" vertical="top" wrapText="1"/>
    </xf>
    <xf numFmtId="0" fontId="30" fillId="0" borderId="30" xfId="267" applyFont="1" applyBorder="1" applyAlignment="1">
      <alignment horizontal="center" vertical="top" wrapText="1"/>
    </xf>
    <xf numFmtId="0" fontId="30" fillId="0" borderId="29" xfId="267" applyFont="1" applyBorder="1" applyAlignment="1">
      <alignment horizontal="center" vertical="top" wrapText="1"/>
    </xf>
    <xf numFmtId="166" fontId="128" fillId="0" borderId="17" xfId="258" applyNumberFormat="1" applyFont="1" applyBorder="1" applyAlignment="1">
      <alignment horizontal="left" vertical="top" wrapText="1"/>
    </xf>
    <xf numFmtId="166" fontId="128" fillId="0" borderId="0" xfId="258" applyNumberFormat="1" applyFont="1" applyAlignment="1">
      <alignment horizontal="left" vertical="top" wrapText="1"/>
    </xf>
    <xf numFmtId="166" fontId="128" fillId="0" borderId="24" xfId="258" applyNumberFormat="1" applyFont="1" applyBorder="1" applyAlignment="1">
      <alignment horizontal="left" vertical="top" wrapText="1"/>
    </xf>
    <xf numFmtId="0" fontId="31" fillId="0" borderId="17" xfId="0" applyFont="1" applyBorder="1" applyAlignment="1">
      <alignment horizontal="center" vertical="top" wrapText="1"/>
    </xf>
    <xf numFmtId="0" fontId="31" fillId="0" borderId="0" xfId="0" applyFont="1" applyAlignment="1">
      <alignment horizontal="center" vertical="top" wrapText="1"/>
    </xf>
    <xf numFmtId="0" fontId="128" fillId="0" borderId="17" xfId="0" applyFont="1" applyBorder="1" applyAlignment="1">
      <alignment horizontal="left" vertical="top" wrapText="1"/>
    </xf>
    <xf numFmtId="0" fontId="128" fillId="0" borderId="0" xfId="0" applyFont="1" applyAlignment="1">
      <alignment horizontal="left" vertical="top" wrapText="1"/>
    </xf>
    <xf numFmtId="0" fontId="128" fillId="0" borderId="24" xfId="0" applyFont="1" applyBorder="1" applyAlignment="1">
      <alignment horizontal="left" vertical="top" wrapText="1"/>
    </xf>
    <xf numFmtId="0" fontId="30" fillId="0" borderId="24" xfId="284" applyFont="1" applyBorder="1" applyAlignment="1">
      <alignment horizontal="center" vertical="center" textRotation="90"/>
    </xf>
    <xf numFmtId="0" fontId="30" fillId="40" borderId="31" xfId="0" applyFont="1" applyFill="1" applyBorder="1" applyAlignment="1">
      <alignment horizontal="center" vertical="top"/>
    </xf>
    <xf numFmtId="0" fontId="30" fillId="40" borderId="29" xfId="0" applyFont="1" applyFill="1" applyBorder="1" applyAlignment="1">
      <alignment horizontal="center" vertical="top"/>
    </xf>
    <xf numFmtId="0" fontId="30" fillId="0" borderId="42" xfId="284" applyFont="1" applyBorder="1" applyAlignment="1">
      <alignment horizontal="center" vertical="center" textRotation="90"/>
    </xf>
    <xf numFmtId="166" fontId="30" fillId="22" borderId="41" xfId="0" applyNumberFormat="1" applyFont="1" applyFill="1" applyBorder="1" applyAlignment="1">
      <alignment horizontal="left" vertical="top"/>
    </xf>
    <xf numFmtId="0" fontId="128" fillId="22" borderId="17" xfId="0" applyFont="1" applyFill="1" applyBorder="1" applyAlignment="1">
      <alignment horizontal="left" vertical="top" wrapText="1"/>
    </xf>
    <xf numFmtId="0" fontId="128" fillId="22" borderId="0" xfId="0" applyFont="1" applyFill="1" applyAlignment="1">
      <alignment horizontal="left" vertical="top" wrapText="1"/>
    </xf>
    <xf numFmtId="0" fontId="128" fillId="22" borderId="24" xfId="0" applyFont="1" applyFill="1" applyBorder="1" applyAlignment="1">
      <alignment horizontal="left" vertical="top" wrapText="1"/>
    </xf>
    <xf numFmtId="0" fontId="11" fillId="0" borderId="17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24" xfId="0" applyFont="1" applyBorder="1" applyAlignment="1">
      <alignment horizontal="center" vertical="top" wrapText="1"/>
    </xf>
    <xf numFmtId="0" fontId="31" fillId="22" borderId="0" xfId="0" applyFont="1" applyFill="1" applyAlignment="1">
      <alignment horizontal="center" vertical="top" wrapText="1"/>
    </xf>
    <xf numFmtId="0" fontId="31" fillId="0" borderId="17" xfId="267" applyFont="1" applyBorder="1" applyAlignment="1">
      <alignment horizontal="left" vertical="top" wrapText="1"/>
    </xf>
    <xf numFmtId="0" fontId="142" fillId="0" borderId="13" xfId="609" applyFont="1" applyBorder="1" applyAlignment="1">
      <alignment horizontal="center" vertical="center"/>
    </xf>
    <xf numFmtId="0" fontId="31" fillId="0" borderId="42" xfId="609" applyFont="1" applyBorder="1" applyAlignment="1">
      <alignment horizontal="center" vertical="center"/>
    </xf>
    <xf numFmtId="0" fontId="31" fillId="0" borderId="41" xfId="609" applyFont="1" applyBorder="1" applyAlignment="1">
      <alignment horizontal="center" vertical="center"/>
    </xf>
    <xf numFmtId="2" fontId="115" fillId="0" borderId="42" xfId="609" applyNumberFormat="1" applyFont="1" applyBorder="1" applyAlignment="1">
      <alignment horizontal="center" vertical="center" wrapText="1"/>
    </xf>
    <xf numFmtId="2" fontId="115" fillId="0" borderId="41" xfId="609" applyNumberFormat="1" applyFont="1" applyBorder="1" applyAlignment="1">
      <alignment horizontal="center" vertical="center" wrapText="1"/>
    </xf>
    <xf numFmtId="0" fontId="142" fillId="0" borderId="0" xfId="609" applyFont="1" applyAlignment="1">
      <alignment horizontal="left" vertical="top" wrapText="1"/>
    </xf>
    <xf numFmtId="0" fontId="142" fillId="0" borderId="24" xfId="609" applyFont="1" applyBorder="1" applyAlignment="1">
      <alignment horizontal="left" vertical="top" wrapText="1"/>
    </xf>
    <xf numFmtId="0" fontId="142" fillId="0" borderId="20" xfId="609" applyFont="1" applyBorder="1" applyAlignment="1">
      <alignment horizontal="left" vertical="top" wrapText="1"/>
    </xf>
    <xf numFmtId="0" fontId="142" fillId="0" borderId="22" xfId="609" applyFont="1" applyBorder="1" applyAlignment="1">
      <alignment horizontal="left" vertical="top" wrapText="1"/>
    </xf>
    <xf numFmtId="0" fontId="142" fillId="0" borderId="48" xfId="609" applyFont="1" applyBorder="1" applyAlignment="1">
      <alignment horizontal="center"/>
    </xf>
    <xf numFmtId="0" fontId="31" fillId="0" borderId="17" xfId="609" applyFont="1" applyBorder="1" applyAlignment="1">
      <alignment horizontal="center" vertical="top"/>
    </xf>
    <xf numFmtId="0" fontId="31" fillId="0" borderId="0" xfId="609" applyFont="1" applyAlignment="1">
      <alignment horizontal="center" vertical="top"/>
    </xf>
    <xf numFmtId="0" fontId="31" fillId="0" borderId="24" xfId="609" applyFont="1" applyBorder="1" applyAlignment="1">
      <alignment horizontal="center" vertical="top"/>
    </xf>
    <xf numFmtId="0" fontId="31" fillId="0" borderId="31" xfId="609" applyFont="1" applyBorder="1" applyAlignment="1">
      <alignment horizontal="center" vertical="top"/>
    </xf>
    <xf numFmtId="0" fontId="31" fillId="0" borderId="30" xfId="609" applyFont="1" applyBorder="1" applyAlignment="1">
      <alignment horizontal="center" vertical="top"/>
    </xf>
    <xf numFmtId="0" fontId="31" fillId="0" borderId="29" xfId="609" applyFont="1" applyBorder="1" applyAlignment="1">
      <alignment horizontal="center" vertical="top"/>
    </xf>
    <xf numFmtId="0" fontId="31" fillId="0" borderId="84" xfId="609" applyFont="1" applyBorder="1" applyAlignment="1">
      <alignment horizontal="center" vertical="top"/>
    </xf>
    <xf numFmtId="0" fontId="31" fillId="0" borderId="16" xfId="609" applyFont="1" applyBorder="1" applyAlignment="1">
      <alignment horizontal="center" vertical="top"/>
    </xf>
    <xf numFmtId="0" fontId="31" fillId="0" borderId="70" xfId="609" applyFont="1" applyBorder="1" applyAlignment="1">
      <alignment horizontal="center" vertical="top"/>
    </xf>
    <xf numFmtId="0" fontId="115" fillId="42" borderId="31" xfId="609" applyFont="1" applyFill="1" applyBorder="1" applyAlignment="1">
      <alignment horizontal="left" vertical="center"/>
    </xf>
    <xf numFmtId="0" fontId="115" fillId="42" borderId="30" xfId="609" applyFont="1" applyFill="1" applyBorder="1" applyAlignment="1">
      <alignment horizontal="left" vertical="center"/>
    </xf>
    <xf numFmtId="0" fontId="115" fillId="42" borderId="29" xfId="609" applyFont="1" applyFill="1" applyBorder="1" applyAlignment="1">
      <alignment horizontal="left" vertical="center"/>
    </xf>
    <xf numFmtId="0" fontId="30" fillId="42" borderId="31" xfId="609" applyFont="1" applyFill="1" applyBorder="1" applyAlignment="1">
      <alignment horizontal="left" vertical="center"/>
    </xf>
    <xf numFmtId="0" fontId="30" fillId="42" borderId="30" xfId="609" applyFont="1" applyFill="1" applyBorder="1" applyAlignment="1">
      <alignment horizontal="left" vertical="center"/>
    </xf>
    <xf numFmtId="0" fontId="30" fillId="42" borderId="29" xfId="609" applyFont="1" applyFill="1" applyBorder="1" applyAlignment="1">
      <alignment horizontal="left" vertical="center"/>
    </xf>
    <xf numFmtId="0" fontId="31" fillId="0" borderId="89" xfId="609" applyFont="1" applyBorder="1" applyAlignment="1">
      <alignment horizontal="center" vertical="top"/>
    </xf>
    <xf numFmtId="0" fontId="31" fillId="0" borderId="90" xfId="609" applyFont="1" applyBorder="1" applyAlignment="1">
      <alignment horizontal="center" vertical="top"/>
    </xf>
    <xf numFmtId="0" fontId="31" fillId="0" borderId="91" xfId="609" applyFont="1" applyBorder="1" applyAlignment="1">
      <alignment horizontal="center" vertical="top"/>
    </xf>
    <xf numFmtId="0" fontId="31" fillId="0" borderId="92" xfId="609" applyFont="1" applyBorder="1" applyAlignment="1">
      <alignment horizontal="center" vertical="top"/>
    </xf>
    <xf numFmtId="0" fontId="31" fillId="0" borderId="93" xfId="609" applyFont="1" applyBorder="1" applyAlignment="1">
      <alignment horizontal="center" vertical="top"/>
    </xf>
    <xf numFmtId="0" fontId="31" fillId="0" borderId="94" xfId="609" applyFont="1" applyBorder="1" applyAlignment="1">
      <alignment horizontal="center" vertical="top"/>
    </xf>
    <xf numFmtId="0" fontId="30" fillId="0" borderId="13" xfId="258" applyFont="1" applyBorder="1" applyAlignment="1">
      <alignment horizontal="center" vertical="center"/>
    </xf>
    <xf numFmtId="166" fontId="30" fillId="22" borderId="42" xfId="258" applyNumberFormat="1" applyFont="1" applyFill="1" applyBorder="1" applyAlignment="1">
      <alignment horizontal="left" vertical="top" wrapText="1"/>
    </xf>
    <xf numFmtId="166" fontId="30" fillId="22" borderId="41" xfId="258" applyNumberFormat="1" applyFont="1" applyFill="1" applyBorder="1" applyAlignment="1">
      <alignment horizontal="left" vertical="top" wrapText="1"/>
    </xf>
    <xf numFmtId="0" fontId="31" fillId="0" borderId="17" xfId="258" applyFont="1" applyBorder="1" applyAlignment="1">
      <alignment horizontal="left" vertical="top" wrapText="1"/>
    </xf>
    <xf numFmtId="0" fontId="31" fillId="0" borderId="0" xfId="258" applyFont="1" applyAlignment="1">
      <alignment horizontal="left" vertical="top" wrapText="1"/>
    </xf>
    <xf numFmtId="0" fontId="31" fillId="0" borderId="24" xfId="258" applyFont="1" applyBorder="1" applyAlignment="1">
      <alignment horizontal="left" vertical="top" wrapText="1"/>
    </xf>
    <xf numFmtId="0" fontId="31" fillId="22" borderId="17" xfId="258" applyFont="1" applyFill="1" applyBorder="1" applyAlignment="1">
      <alignment horizontal="left" vertical="top" wrapText="1"/>
    </xf>
    <xf numFmtId="0" fontId="31" fillId="22" borderId="23" xfId="258" applyFont="1" applyFill="1" applyBorder="1" applyAlignment="1">
      <alignment horizontal="left" vertical="top" wrapText="1"/>
    </xf>
    <xf numFmtId="0" fontId="31" fillId="22" borderId="22" xfId="258" applyFont="1" applyFill="1" applyBorder="1" applyAlignment="1">
      <alignment horizontal="left" vertical="top" wrapText="1"/>
    </xf>
    <xf numFmtId="0" fontId="30" fillId="26" borderId="17" xfId="258" applyFont="1" applyFill="1" applyBorder="1" applyAlignment="1">
      <alignment horizontal="left" vertical="top" wrapText="1"/>
    </xf>
    <xf numFmtId="0" fontId="30" fillId="26" borderId="0" xfId="258" applyFont="1" applyFill="1" applyAlignment="1">
      <alignment horizontal="left" vertical="top" wrapText="1"/>
    </xf>
    <xf numFmtId="0" fontId="30" fillId="26" borderId="24" xfId="258" applyFont="1" applyFill="1" applyBorder="1" applyAlignment="1">
      <alignment horizontal="left" vertical="top" wrapText="1"/>
    </xf>
    <xf numFmtId="0" fontId="30" fillId="26" borderId="23" xfId="258" applyFont="1" applyFill="1" applyBorder="1" applyAlignment="1">
      <alignment horizontal="left" vertical="top" wrapText="1"/>
    </xf>
    <xf numFmtId="0" fontId="30" fillId="26" borderId="20" xfId="258" applyFont="1" applyFill="1" applyBorder="1" applyAlignment="1">
      <alignment horizontal="left" vertical="top" wrapText="1"/>
    </xf>
    <xf numFmtId="0" fontId="31" fillId="0" borderId="42" xfId="258" applyFont="1" applyBorder="1" applyAlignment="1">
      <alignment horizontal="center" vertical="center"/>
    </xf>
    <xf numFmtId="0" fontId="31" fillId="0" borderId="13" xfId="258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23" fillId="22" borderId="0" xfId="284" applyFont="1" applyFill="1" applyAlignment="1">
      <alignment horizontal="left" vertical="top" wrapText="1"/>
    </xf>
    <xf numFmtId="0" fontId="30" fillId="22" borderId="0" xfId="284" applyFont="1" applyFill="1" applyAlignment="1">
      <alignment horizontal="right" vertical="center" wrapText="1"/>
    </xf>
    <xf numFmtId="0" fontId="30" fillId="22" borderId="24" xfId="284" applyFont="1" applyFill="1" applyBorder="1" applyAlignment="1">
      <alignment horizontal="right" vertical="center" wrapText="1"/>
    </xf>
    <xf numFmtId="164" fontId="31" fillId="0" borderId="43" xfId="0" applyNumberFormat="1" applyFont="1" applyBorder="1" applyAlignment="1">
      <alignment horizontal="center" vertical="top" textRotation="90"/>
    </xf>
    <xf numFmtId="164" fontId="31" fillId="0" borderId="48" xfId="0" applyNumberFormat="1" applyFont="1" applyBorder="1" applyAlignment="1">
      <alignment horizontal="center" vertical="top" textRotation="90"/>
    </xf>
    <xf numFmtId="0" fontId="30" fillId="0" borderId="17" xfId="0" applyFont="1" applyBorder="1" applyAlignment="1">
      <alignment horizontal="center" vertical="top" wrapText="1"/>
    </xf>
    <xf numFmtId="0" fontId="30" fillId="0" borderId="24" xfId="0" applyFont="1" applyBorder="1" applyAlignment="1">
      <alignment horizontal="center" vertical="top" wrapText="1"/>
    </xf>
    <xf numFmtId="0" fontId="30" fillId="0" borderId="23" xfId="0" applyFont="1" applyBorder="1" applyAlignment="1">
      <alignment horizontal="center" vertical="top" wrapText="1"/>
    </xf>
    <xf numFmtId="0" fontId="30" fillId="0" borderId="22" xfId="0" applyFont="1" applyBorder="1" applyAlignment="1">
      <alignment horizontal="center" vertical="top" wrapText="1"/>
    </xf>
    <xf numFmtId="164" fontId="31" fillId="0" borderId="17" xfId="0" applyNumberFormat="1" applyFont="1" applyBorder="1" applyAlignment="1">
      <alignment horizontal="center" vertical="top"/>
    </xf>
    <xf numFmtId="0" fontId="31" fillId="0" borderId="24" xfId="0" applyFont="1" applyBorder="1" applyAlignment="1">
      <alignment horizontal="center" vertical="top" wrapText="1"/>
    </xf>
    <xf numFmtId="0" fontId="31" fillId="0" borderId="23" xfId="0" applyFont="1" applyBorder="1" applyAlignment="1">
      <alignment horizontal="center" vertical="top" wrapText="1"/>
    </xf>
    <xf numFmtId="0" fontId="31" fillId="0" borderId="20" xfId="0" applyFont="1" applyBorder="1" applyAlignment="1">
      <alignment horizontal="center" vertical="top" wrapText="1"/>
    </xf>
    <xf numFmtId="0" fontId="31" fillId="0" borderId="22" xfId="0" applyFont="1" applyBorder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164" fontId="30" fillId="22" borderId="33" xfId="284" applyNumberFormat="1" applyFont="1" applyFill="1" applyBorder="1" applyAlignment="1">
      <alignment horizontal="center" vertical="top"/>
    </xf>
    <xf numFmtId="164" fontId="30" fillId="22" borderId="32" xfId="284" applyNumberFormat="1" applyFont="1" applyFill="1" applyBorder="1" applyAlignment="1">
      <alignment horizontal="center" vertical="top"/>
    </xf>
    <xf numFmtId="164" fontId="30" fillId="22" borderId="31" xfId="284" applyNumberFormat="1" applyFont="1" applyFill="1" applyBorder="1" applyAlignment="1">
      <alignment horizontal="center" vertical="top"/>
    </xf>
    <xf numFmtId="164" fontId="30" fillId="22" borderId="29" xfId="284" applyNumberFormat="1" applyFont="1" applyFill="1" applyBorder="1" applyAlignment="1">
      <alignment horizontal="center" vertical="top"/>
    </xf>
    <xf numFmtId="164" fontId="30" fillId="22" borderId="27" xfId="284" applyNumberFormat="1" applyFont="1" applyFill="1" applyBorder="1" applyAlignment="1">
      <alignment horizontal="center" vertical="top"/>
    </xf>
    <xf numFmtId="164" fontId="30" fillId="22" borderId="25" xfId="284" applyNumberFormat="1" applyFont="1" applyFill="1" applyBorder="1" applyAlignment="1">
      <alignment horizontal="center" vertical="top"/>
    </xf>
    <xf numFmtId="164" fontId="30" fillId="22" borderId="45" xfId="284" applyNumberFormat="1" applyFont="1" applyFill="1" applyBorder="1" applyAlignment="1">
      <alignment horizontal="center" vertical="top"/>
    </xf>
    <xf numFmtId="164" fontId="30" fillId="22" borderId="26" xfId="284" applyNumberFormat="1" applyFont="1" applyFill="1" applyBorder="1" applyAlignment="1">
      <alignment horizontal="center" vertical="top"/>
    </xf>
    <xf numFmtId="164" fontId="30" fillId="22" borderId="30" xfId="284" applyNumberFormat="1" applyFont="1" applyFill="1" applyBorder="1" applyAlignment="1">
      <alignment horizontal="center" vertical="top"/>
    </xf>
    <xf numFmtId="164" fontId="30" fillId="22" borderId="34" xfId="284" applyNumberFormat="1" applyFont="1" applyFill="1" applyBorder="1" applyAlignment="1">
      <alignment horizontal="center" vertical="top"/>
    </xf>
    <xf numFmtId="0" fontId="30" fillId="22" borderId="13" xfId="284" applyFont="1" applyFill="1" applyBorder="1" applyAlignment="1">
      <alignment horizontal="center" vertical="center" textRotation="90"/>
    </xf>
    <xf numFmtId="0" fontId="30" fillId="0" borderId="0" xfId="0" applyFont="1" applyAlignment="1">
      <alignment horizontal="center" vertical="top" wrapText="1"/>
    </xf>
    <xf numFmtId="0" fontId="30" fillId="0" borderId="20" xfId="0" applyFont="1" applyBorder="1" applyAlignment="1">
      <alignment horizontal="center" vertical="top" wrapText="1"/>
    </xf>
    <xf numFmtId="0" fontId="30" fillId="0" borderId="13" xfId="284" applyFont="1" applyBorder="1" applyAlignment="1">
      <alignment horizontal="center" vertical="center" textRotation="90"/>
    </xf>
    <xf numFmtId="0" fontId="128" fillId="0" borderId="42" xfId="0" applyFont="1" applyBorder="1" applyAlignment="1">
      <alignment horizontal="center" vertical="top" wrapText="1"/>
    </xf>
    <xf numFmtId="166" fontId="40" fillId="0" borderId="41" xfId="0" applyNumberFormat="1" applyFont="1" applyBorder="1" applyAlignment="1">
      <alignment horizontal="left" vertical="top"/>
    </xf>
    <xf numFmtId="164" fontId="30" fillId="0" borderId="0" xfId="284" applyNumberFormat="1" applyFont="1" applyAlignment="1">
      <alignment horizontal="center" vertical="top"/>
    </xf>
    <xf numFmtId="166" fontId="30" fillId="23" borderId="42" xfId="0" applyNumberFormat="1" applyFont="1" applyFill="1" applyBorder="1" applyAlignment="1">
      <alignment horizontal="left" vertical="top"/>
    </xf>
    <xf numFmtId="166" fontId="30" fillId="23" borderId="41" xfId="0" applyNumberFormat="1" applyFont="1" applyFill="1" applyBorder="1" applyAlignment="1">
      <alignment horizontal="left" vertical="top"/>
    </xf>
    <xf numFmtId="166" fontId="30" fillId="23" borderId="99" xfId="0" applyNumberFormat="1" applyFont="1" applyFill="1" applyBorder="1" applyAlignment="1">
      <alignment horizontal="left" vertical="top"/>
    </xf>
    <xf numFmtId="0" fontId="31" fillId="0" borderId="87" xfId="0" applyFont="1" applyBorder="1" applyAlignment="1">
      <alignment horizontal="left" vertical="top" wrapText="1"/>
    </xf>
    <xf numFmtId="164" fontId="30" fillId="0" borderId="32" xfId="284" applyNumberFormat="1" applyFont="1" applyBorder="1" applyAlignment="1">
      <alignment horizontal="center" vertical="top"/>
    </xf>
    <xf numFmtId="164" fontId="30" fillId="0" borderId="26" xfId="284" applyNumberFormat="1" applyFont="1" applyBorder="1" applyAlignment="1">
      <alignment horizontal="center" vertical="top"/>
    </xf>
    <xf numFmtId="164" fontId="30" fillId="0" borderId="25" xfId="284" applyNumberFormat="1" applyFont="1" applyBorder="1" applyAlignment="1">
      <alignment horizontal="center" vertical="top"/>
    </xf>
    <xf numFmtId="164" fontId="30" fillId="0" borderId="31" xfId="284" applyNumberFormat="1" applyFont="1" applyBorder="1" applyAlignment="1">
      <alignment horizontal="center" vertical="top"/>
    </xf>
    <xf numFmtId="164" fontId="30" fillId="0" borderId="30" xfId="284" applyNumberFormat="1" applyFont="1" applyBorder="1" applyAlignment="1">
      <alignment horizontal="center" vertical="top"/>
    </xf>
    <xf numFmtId="164" fontId="30" fillId="0" borderId="29" xfId="284" applyNumberFormat="1" applyFont="1" applyBorder="1" applyAlignment="1">
      <alignment horizontal="center" vertical="top"/>
    </xf>
    <xf numFmtId="164" fontId="30" fillId="0" borderId="27" xfId="284" applyNumberFormat="1" applyFont="1" applyBorder="1" applyAlignment="1">
      <alignment horizontal="center" vertical="top"/>
    </xf>
    <xf numFmtId="0" fontId="39" fillId="22" borderId="0" xfId="0" applyFont="1" applyFill="1" applyAlignment="1">
      <alignment horizontal="left" vertical="top" wrapText="1"/>
    </xf>
    <xf numFmtId="0" fontId="39" fillId="22" borderId="24" xfId="0" applyFont="1" applyFill="1" applyBorder="1" applyAlignment="1">
      <alignment horizontal="left" vertical="top" wrapText="1"/>
    </xf>
    <xf numFmtId="0" fontId="40" fillId="0" borderId="30" xfId="0" applyFont="1" applyBorder="1" applyAlignment="1">
      <alignment horizontal="center" vertical="top"/>
    </xf>
    <xf numFmtId="0" fontId="39" fillId="0" borderId="17" xfId="0" applyFont="1" applyBorder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39" fillId="0" borderId="24" xfId="0" applyFont="1" applyBorder="1" applyAlignment="1">
      <alignment horizontal="center" vertical="top" wrapText="1"/>
    </xf>
    <xf numFmtId="164" fontId="30" fillId="0" borderId="53" xfId="284" applyNumberFormat="1" applyFont="1" applyBorder="1" applyAlignment="1">
      <alignment horizontal="center" vertical="top"/>
    </xf>
    <xf numFmtId="164" fontId="30" fillId="0" borderId="66" xfId="284" applyNumberFormat="1" applyFont="1" applyBorder="1" applyAlignment="1">
      <alignment horizontal="center" vertical="top"/>
    </xf>
    <xf numFmtId="164" fontId="30" fillId="0" borderId="62" xfId="284" applyNumberFormat="1" applyFont="1" applyBorder="1" applyAlignment="1">
      <alignment horizontal="center" vertical="top"/>
    </xf>
    <xf numFmtId="164" fontId="30" fillId="0" borderId="45" xfId="284" applyNumberFormat="1" applyFont="1" applyBorder="1" applyAlignment="1">
      <alignment horizontal="center" vertical="top"/>
    </xf>
    <xf numFmtId="0" fontId="30" fillId="22" borderId="30" xfId="284" applyFont="1" applyFill="1" applyBorder="1" applyAlignment="1">
      <alignment horizontal="center" vertical="top" wrapText="1"/>
    </xf>
    <xf numFmtId="0" fontId="30" fillId="22" borderId="29" xfId="284" applyFont="1" applyFill="1" applyBorder="1" applyAlignment="1">
      <alignment horizontal="center" vertical="top" wrapText="1"/>
    </xf>
    <xf numFmtId="0" fontId="30" fillId="0" borderId="39" xfId="284" applyFont="1" applyBorder="1" applyAlignment="1">
      <alignment horizontal="center" vertical="center" textRotation="90" wrapText="1"/>
    </xf>
    <xf numFmtId="0" fontId="40" fillId="0" borderId="17" xfId="0" applyFont="1" applyBorder="1" applyAlignment="1">
      <alignment horizontal="center" vertical="top" wrapText="1"/>
    </xf>
    <xf numFmtId="0" fontId="40" fillId="0" borderId="0" xfId="0" applyFont="1" applyAlignment="1">
      <alignment horizontal="center" vertical="top" wrapText="1"/>
    </xf>
    <xf numFmtId="0" fontId="40" fillId="0" borderId="24" xfId="0" applyFont="1" applyBorder="1" applyAlignment="1">
      <alignment horizontal="center" vertical="top" wrapText="1"/>
    </xf>
    <xf numFmtId="0" fontId="31" fillId="39" borderId="0" xfId="255" applyFont="1" applyFill="1" applyAlignment="1">
      <alignment horizontal="left" vertical="top" wrapText="1"/>
    </xf>
    <xf numFmtId="0" fontId="133" fillId="39" borderId="0" xfId="255" applyFont="1" applyFill="1" applyAlignment="1">
      <alignment horizontal="center" wrapText="1"/>
    </xf>
    <xf numFmtId="0" fontId="30" fillId="0" borderId="0" xfId="255" applyFont="1" applyAlignment="1">
      <alignment horizontal="center" vertical="center" wrapText="1"/>
    </xf>
    <xf numFmtId="0" fontId="31" fillId="40" borderId="0" xfId="255" applyFont="1" applyFill="1" applyAlignment="1">
      <alignment horizontal="left" vertical="top" wrapText="1"/>
    </xf>
    <xf numFmtId="0" fontId="30" fillId="40" borderId="0" xfId="255" applyFont="1" applyFill="1" applyAlignment="1">
      <alignment horizontal="center" vertical="center" wrapText="1"/>
    </xf>
    <xf numFmtId="0" fontId="31" fillId="39" borderId="113" xfId="255" applyFont="1" applyFill="1" applyBorder="1" applyAlignment="1">
      <alignment horizontal="center" vertical="top"/>
    </xf>
    <xf numFmtId="0" fontId="31" fillId="39" borderId="114" xfId="255" applyFont="1" applyFill="1" applyBorder="1" applyAlignment="1">
      <alignment horizontal="center" vertical="top"/>
    </xf>
    <xf numFmtId="0" fontId="128" fillId="39" borderId="0" xfId="255" applyFont="1" applyFill="1" applyAlignment="1">
      <alignment horizontal="left" vertical="top" wrapText="1"/>
    </xf>
    <xf numFmtId="0" fontId="39" fillId="0" borderId="31" xfId="0" applyFont="1" applyBorder="1" applyAlignment="1">
      <alignment horizontal="left"/>
    </xf>
    <xf numFmtId="0" fontId="39" fillId="0" borderId="30" xfId="0" applyFont="1" applyBorder="1" applyAlignment="1">
      <alignment horizontal="left"/>
    </xf>
    <xf numFmtId="0" fontId="39" fillId="0" borderId="29" xfId="0" applyFont="1" applyBorder="1" applyAlignment="1">
      <alignment horizontal="left"/>
    </xf>
    <xf numFmtId="0" fontId="128" fillId="0" borderId="0" xfId="0" applyFont="1" applyAlignment="1">
      <alignment horizontal="left" wrapText="1"/>
    </xf>
    <xf numFmtId="0" fontId="40" fillId="0" borderId="71" xfId="0" applyFont="1" applyBorder="1" applyAlignment="1">
      <alignment horizontal="center" vertical="center" wrapText="1"/>
    </xf>
    <xf numFmtId="0" fontId="40" fillId="0" borderId="77" xfId="0" applyFont="1" applyBorder="1" applyAlignment="1">
      <alignment horizontal="center" vertical="center" wrapText="1"/>
    </xf>
    <xf numFmtId="166" fontId="31" fillId="26" borderId="0" xfId="284" applyNumberFormat="1" applyFont="1" applyFill="1" applyAlignment="1">
      <alignment horizontal="center" vertical="center" wrapText="1"/>
    </xf>
    <xf numFmtId="166" fontId="40" fillId="0" borderId="39" xfId="272" applyNumberFormat="1" applyFont="1" applyBorder="1" applyAlignment="1">
      <alignment horizontal="center" vertical="center" textRotation="90"/>
    </xf>
    <xf numFmtId="166" fontId="40" fillId="0" borderId="43" xfId="272" applyNumberFormat="1" applyFont="1" applyBorder="1" applyAlignment="1">
      <alignment horizontal="center" vertical="center" textRotation="90"/>
    </xf>
    <xf numFmtId="166" fontId="40" fillId="0" borderId="48" xfId="272" applyNumberFormat="1" applyFont="1" applyBorder="1" applyAlignment="1">
      <alignment horizontal="center" vertical="center" textRotation="90"/>
    </xf>
    <xf numFmtId="0" fontId="39" fillId="0" borderId="0" xfId="272" applyFont="1" applyAlignment="1">
      <alignment horizontal="left" vertical="center" wrapText="1"/>
    </xf>
    <xf numFmtId="0" fontId="39" fillId="0" borderId="24" xfId="272" applyFont="1" applyBorder="1" applyAlignment="1">
      <alignment horizontal="left" vertical="center" wrapText="1"/>
    </xf>
    <xf numFmtId="0" fontId="39" fillId="0" borderId="20" xfId="272" applyFont="1" applyBorder="1" applyAlignment="1">
      <alignment horizontal="left" vertical="center" wrapText="1"/>
    </xf>
    <xf numFmtId="0" fontId="39" fillId="0" borderId="22" xfId="272" applyFont="1" applyBorder="1" applyAlignment="1">
      <alignment horizontal="left" vertical="center" wrapText="1"/>
    </xf>
    <xf numFmtId="166" fontId="30" fillId="0" borderId="41" xfId="284" applyNumberFormat="1" applyFont="1" applyBorder="1" applyAlignment="1">
      <alignment horizontal="left" vertical="top"/>
    </xf>
    <xf numFmtId="0" fontId="40" fillId="0" borderId="30" xfId="272" applyFont="1" applyBorder="1" applyAlignment="1">
      <alignment horizontal="center" vertical="center"/>
    </xf>
    <xf numFmtId="0" fontId="40" fillId="0" borderId="29" xfId="272" applyFont="1" applyBorder="1" applyAlignment="1">
      <alignment horizontal="center" vertical="center"/>
    </xf>
    <xf numFmtId="166" fontId="30" fillId="0" borderId="42" xfId="284" applyNumberFormat="1" applyFont="1" applyBorder="1" applyAlignment="1">
      <alignment horizontal="left" vertical="top"/>
    </xf>
    <xf numFmtId="0" fontId="30" fillId="0" borderId="29" xfId="284" applyFont="1" applyBorder="1" applyAlignment="1">
      <alignment horizontal="center" vertical="center"/>
    </xf>
    <xf numFmtId="0" fontId="31" fillId="0" borderId="23" xfId="284" applyFont="1" applyBorder="1" applyAlignment="1">
      <alignment horizontal="center" vertical="top" wrapText="1"/>
    </xf>
    <xf numFmtId="0" fontId="31" fillId="0" borderId="20" xfId="284" applyFont="1" applyBorder="1" applyAlignment="1">
      <alignment horizontal="center" vertical="top" wrapText="1"/>
    </xf>
    <xf numFmtId="0" fontId="31" fillId="0" borderId="22" xfId="284" applyFont="1" applyBorder="1" applyAlignment="1">
      <alignment horizontal="center" vertical="top" wrapText="1"/>
    </xf>
    <xf numFmtId="0" fontId="31" fillId="0" borderId="42" xfId="284" applyFont="1" applyBorder="1" applyAlignment="1">
      <alignment horizontal="left" vertical="top" wrapText="1"/>
    </xf>
    <xf numFmtId="0" fontId="31" fillId="0" borderId="41" xfId="284" applyFont="1" applyBorder="1" applyAlignment="1">
      <alignment horizontal="left" vertical="top" wrapText="1"/>
    </xf>
    <xf numFmtId="0" fontId="31" fillId="0" borderId="40" xfId="284" applyFont="1" applyBorder="1" applyAlignment="1">
      <alignment horizontal="left" vertical="top" wrapText="1"/>
    </xf>
    <xf numFmtId="0" fontId="31" fillId="0" borderId="23" xfId="284" applyFont="1" applyBorder="1" applyAlignment="1">
      <alignment horizontal="center" vertical="top"/>
    </xf>
    <xf numFmtId="0" fontId="31" fillId="0" borderId="20" xfId="284" applyFont="1" applyBorder="1" applyAlignment="1">
      <alignment horizontal="center" vertical="top"/>
    </xf>
    <xf numFmtId="0" fontId="31" fillId="0" borderId="22" xfId="284" applyFont="1" applyBorder="1" applyAlignment="1">
      <alignment horizontal="center" vertical="top"/>
    </xf>
    <xf numFmtId="0" fontId="39" fillId="0" borderId="42" xfId="272" applyFont="1" applyBorder="1" applyAlignment="1">
      <alignment horizontal="left"/>
    </xf>
    <xf numFmtId="0" fontId="39" fillId="0" borderId="41" xfId="272" applyFont="1" applyBorder="1" applyAlignment="1">
      <alignment horizontal="left"/>
    </xf>
    <xf numFmtId="0" fontId="39" fillId="0" borderId="40" xfId="272" applyFont="1" applyBorder="1" applyAlignment="1">
      <alignment horizontal="left"/>
    </xf>
    <xf numFmtId="166" fontId="31" fillId="0" borderId="17" xfId="284" applyNumberFormat="1" applyFont="1" applyBorder="1" applyAlignment="1">
      <alignment horizontal="left" vertical="top" wrapText="1"/>
    </xf>
    <xf numFmtId="166" fontId="31" fillId="0" borderId="0" xfId="284" applyNumberFormat="1" applyFont="1" applyAlignment="1">
      <alignment horizontal="left" vertical="top" wrapText="1"/>
    </xf>
    <xf numFmtId="166" fontId="31" fillId="0" borderId="24" xfId="284" applyNumberFormat="1" applyFont="1" applyBorder="1" applyAlignment="1">
      <alignment horizontal="left" vertical="top" wrapText="1"/>
    </xf>
    <xf numFmtId="166" fontId="31" fillId="0" borderId="23" xfId="284" applyNumberFormat="1" applyFont="1" applyBorder="1" applyAlignment="1">
      <alignment horizontal="left" vertical="top" wrapText="1"/>
    </xf>
    <xf numFmtId="166" fontId="31" fillId="0" borderId="20" xfId="284" applyNumberFormat="1" applyFont="1" applyBorder="1" applyAlignment="1">
      <alignment horizontal="left" vertical="top" wrapText="1"/>
    </xf>
    <xf numFmtId="166" fontId="31" fillId="0" borderId="22" xfId="284" applyNumberFormat="1" applyFont="1" applyBorder="1" applyAlignment="1">
      <alignment horizontal="left" vertical="top" wrapText="1"/>
    </xf>
    <xf numFmtId="0" fontId="39" fillId="0" borderId="23" xfId="272" applyFont="1" applyBorder="1" applyAlignment="1">
      <alignment horizontal="center"/>
    </xf>
    <xf numFmtId="0" fontId="39" fillId="0" borderId="20" xfId="272" applyFont="1" applyBorder="1" applyAlignment="1">
      <alignment horizontal="center"/>
    </xf>
    <xf numFmtId="0" fontId="39" fillId="0" borderId="22" xfId="272" applyFont="1" applyBorder="1" applyAlignment="1">
      <alignment horizontal="center"/>
    </xf>
    <xf numFmtId="0" fontId="31" fillId="0" borderId="42" xfId="284" applyFont="1" applyBorder="1" applyAlignment="1">
      <alignment horizontal="center" vertical="center" wrapText="1"/>
    </xf>
    <xf numFmtId="0" fontId="31" fillId="0" borderId="40" xfId="284" applyFont="1" applyBorder="1" applyAlignment="1">
      <alignment horizontal="center" vertical="center" wrapText="1"/>
    </xf>
    <xf numFmtId="0" fontId="31" fillId="0" borderId="23" xfId="284" applyFont="1" applyBorder="1" applyAlignment="1">
      <alignment horizontal="center" vertical="center" wrapText="1"/>
    </xf>
    <xf numFmtId="0" fontId="31" fillId="0" borderId="22" xfId="284" applyFont="1" applyBorder="1" applyAlignment="1">
      <alignment horizontal="center" vertical="center" wrapText="1"/>
    </xf>
    <xf numFmtId="166" fontId="30" fillId="26" borderId="31" xfId="284" applyNumberFormat="1" applyFont="1" applyFill="1" applyBorder="1" applyAlignment="1">
      <alignment horizontal="center" vertical="center"/>
    </xf>
    <xf numFmtId="166" fontId="30" fillId="26" borderId="30" xfId="284" applyNumberFormat="1" applyFont="1" applyFill="1" applyBorder="1" applyAlignment="1">
      <alignment horizontal="center" vertical="center"/>
    </xf>
    <xf numFmtId="166" fontId="30" fillId="26" borderId="29" xfId="284" applyNumberFormat="1" applyFont="1" applyFill="1" applyBorder="1" applyAlignment="1">
      <alignment horizontal="center" vertical="center"/>
    </xf>
    <xf numFmtId="0" fontId="31" fillId="0" borderId="20" xfId="256" applyFont="1" applyBorder="1" applyAlignment="1">
      <alignment horizontal="center" wrapText="1"/>
    </xf>
    <xf numFmtId="0" fontId="31" fillId="0" borderId="20" xfId="284" applyFont="1" applyBorder="1" applyAlignment="1">
      <alignment horizontal="left" vertical="center" wrapText="1"/>
    </xf>
    <xf numFmtId="0" fontId="31" fillId="0" borderId="0" xfId="256" applyFont="1" applyAlignment="1">
      <alignment horizontal="left" vertical="top" wrapText="1"/>
    </xf>
    <xf numFmtId="166" fontId="30" fillId="26" borderId="31" xfId="284" applyNumberFormat="1" applyFont="1" applyFill="1" applyBorder="1" applyAlignment="1">
      <alignment horizontal="center" vertical="center" wrapText="1"/>
    </xf>
    <xf numFmtId="166" fontId="30" fillId="26" borderId="30" xfId="284" applyNumberFormat="1" applyFont="1" applyFill="1" applyBorder="1" applyAlignment="1">
      <alignment horizontal="center" vertical="center" wrapText="1"/>
    </xf>
    <xf numFmtId="166" fontId="30" fillId="26" borderId="29" xfId="284" applyNumberFormat="1" applyFont="1" applyFill="1" applyBorder="1" applyAlignment="1">
      <alignment horizontal="center" vertical="center" wrapText="1"/>
    </xf>
    <xf numFmtId="0" fontId="31" fillId="0" borderId="41" xfId="256" applyFont="1" applyBorder="1" applyAlignment="1">
      <alignment horizontal="left" vertical="top" wrapText="1"/>
    </xf>
    <xf numFmtId="0" fontId="31" fillId="0" borderId="0" xfId="256" applyFont="1" applyAlignment="1">
      <alignment horizontal="center" wrapText="1"/>
    </xf>
    <xf numFmtId="0" fontId="31" fillId="0" borderId="0" xfId="284" applyFont="1" applyAlignment="1">
      <alignment horizontal="left" vertical="center" wrapText="1"/>
    </xf>
    <xf numFmtId="0" fontId="39" fillId="22" borderId="43" xfId="0" applyFont="1" applyFill="1" applyBorder="1" applyAlignment="1">
      <alignment horizontal="left" vertical="top" wrapText="1"/>
    </xf>
    <xf numFmtId="0" fontId="40" fillId="26" borderId="31" xfId="0" applyFont="1" applyFill="1" applyBorder="1" applyAlignment="1">
      <alignment horizontal="center"/>
    </xf>
    <xf numFmtId="0" fontId="40" fillId="26" borderId="30" xfId="0" applyFont="1" applyFill="1" applyBorder="1" applyAlignment="1">
      <alignment horizontal="center"/>
    </xf>
    <xf numFmtId="0" fontId="40" fillId="26" borderId="29" xfId="0" applyFont="1" applyFill="1" applyBorder="1" applyAlignment="1">
      <alignment horizontal="center"/>
    </xf>
    <xf numFmtId="0" fontId="40" fillId="0" borderId="31" xfId="0" applyFont="1" applyBorder="1" applyAlignment="1">
      <alignment horizontal="center" vertical="center"/>
    </xf>
    <xf numFmtId="0" fontId="40" fillId="0" borderId="29" xfId="0" applyFont="1" applyBorder="1" applyAlignment="1">
      <alignment horizontal="center" vertical="center"/>
    </xf>
    <xf numFmtId="164" fontId="30" fillId="0" borderId="31" xfId="284" applyNumberFormat="1" applyFont="1" applyBorder="1" applyAlignment="1">
      <alignment horizontal="center" vertical="center"/>
    </xf>
    <xf numFmtId="164" fontId="30" fillId="0" borderId="29" xfId="284" applyNumberFormat="1" applyFont="1" applyBorder="1" applyAlignment="1">
      <alignment horizontal="center" vertical="center"/>
    </xf>
    <xf numFmtId="0" fontId="39" fillId="22" borderId="17" xfId="0" applyFont="1" applyFill="1" applyBorder="1" applyAlignment="1">
      <alignment horizontal="left" vertical="top" wrapText="1"/>
    </xf>
    <xf numFmtId="0" fontId="40" fillId="22" borderId="31" xfId="0" applyFont="1" applyFill="1" applyBorder="1" applyAlignment="1">
      <alignment horizontal="center" vertical="center"/>
    </xf>
    <xf numFmtId="0" fontId="40" fillId="22" borderId="30" xfId="0" applyFont="1" applyFill="1" applyBorder="1" applyAlignment="1">
      <alignment horizontal="center" vertical="center"/>
    </xf>
    <xf numFmtId="0" fontId="40" fillId="22" borderId="29" xfId="0" applyFont="1" applyFill="1" applyBorder="1" applyAlignment="1">
      <alignment horizontal="center" vertical="center"/>
    </xf>
    <xf numFmtId="166" fontId="40" fillId="22" borderId="42" xfId="0" applyNumberFormat="1" applyFont="1" applyFill="1" applyBorder="1" applyAlignment="1">
      <alignment horizontal="left" vertical="top"/>
    </xf>
    <xf numFmtId="166" fontId="40" fillId="22" borderId="41" xfId="0" applyNumberFormat="1" applyFont="1" applyFill="1" applyBorder="1" applyAlignment="1">
      <alignment horizontal="left" vertical="top"/>
    </xf>
    <xf numFmtId="0" fontId="40" fillId="22" borderId="24" xfId="0" applyFont="1" applyFill="1" applyBorder="1" applyAlignment="1">
      <alignment horizontal="left" vertical="top" wrapText="1"/>
    </xf>
    <xf numFmtId="0" fontId="39" fillId="0" borderId="26" xfId="0" applyFont="1" applyBorder="1" applyAlignment="1">
      <alignment horizontal="center"/>
    </xf>
    <xf numFmtId="0" fontId="39" fillId="0" borderId="48" xfId="0" applyFont="1" applyBorder="1" applyAlignment="1">
      <alignment horizontal="left" vertical="top" wrapText="1"/>
    </xf>
    <xf numFmtId="164" fontId="30" fillId="0" borderId="30" xfId="284" applyNumberFormat="1" applyFont="1" applyBorder="1" applyAlignment="1">
      <alignment horizontal="center" vertical="center"/>
    </xf>
    <xf numFmtId="164" fontId="30" fillId="0" borderId="26" xfId="284" applyNumberFormat="1" applyFont="1" applyBorder="1" applyAlignment="1">
      <alignment horizontal="center" vertical="center"/>
    </xf>
    <xf numFmtId="164" fontId="30" fillId="0" borderId="34" xfId="284" applyNumberFormat="1" applyFont="1" applyBorder="1" applyAlignment="1">
      <alignment horizontal="center" vertical="center"/>
    </xf>
    <xf numFmtId="164" fontId="30" fillId="0" borderId="100" xfId="284" applyNumberFormat="1" applyFont="1" applyBorder="1" applyAlignment="1">
      <alignment horizontal="center" vertical="center"/>
    </xf>
    <xf numFmtId="164" fontId="30" fillId="0" borderId="101" xfId="284" applyNumberFormat="1" applyFont="1" applyBorder="1" applyAlignment="1">
      <alignment horizontal="center" vertical="center"/>
    </xf>
    <xf numFmtId="164" fontId="30" fillId="0" borderId="45" xfId="284" applyNumberFormat="1" applyFont="1" applyBorder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164" fontId="30" fillId="22" borderId="33" xfId="284" applyNumberFormat="1" applyFont="1" applyFill="1" applyBorder="1" applyAlignment="1">
      <alignment horizontal="center" vertical="center"/>
    </xf>
    <xf numFmtId="164" fontId="30" fillId="22" borderId="34" xfId="284" applyNumberFormat="1" applyFont="1" applyFill="1" applyBorder="1" applyAlignment="1">
      <alignment horizontal="center" vertical="center"/>
    </xf>
    <xf numFmtId="164" fontId="30" fillId="22" borderId="32" xfId="284" applyNumberFormat="1" applyFont="1" applyFill="1" applyBorder="1" applyAlignment="1">
      <alignment horizontal="center" vertical="center"/>
    </xf>
    <xf numFmtId="164" fontId="30" fillId="22" borderId="31" xfId="284" applyNumberFormat="1" applyFont="1" applyFill="1" applyBorder="1" applyAlignment="1">
      <alignment horizontal="center" vertical="center"/>
    </xf>
    <xf numFmtId="164" fontId="30" fillId="22" borderId="30" xfId="284" applyNumberFormat="1" applyFont="1" applyFill="1" applyBorder="1" applyAlignment="1">
      <alignment horizontal="center" vertical="center"/>
    </xf>
    <xf numFmtId="164" fontId="30" fillId="22" borderId="29" xfId="284" applyNumberFormat="1" applyFont="1" applyFill="1" applyBorder="1" applyAlignment="1">
      <alignment horizontal="center" vertical="center"/>
    </xf>
    <xf numFmtId="164" fontId="30" fillId="22" borderId="27" xfId="284" applyNumberFormat="1" applyFont="1" applyFill="1" applyBorder="1" applyAlignment="1">
      <alignment horizontal="center" vertical="center"/>
    </xf>
    <xf numFmtId="164" fontId="30" fillId="22" borderId="26" xfId="284" applyNumberFormat="1" applyFont="1" applyFill="1" applyBorder="1" applyAlignment="1">
      <alignment horizontal="center" vertical="center"/>
    </xf>
    <xf numFmtId="164" fontId="30" fillId="22" borderId="25" xfId="284" applyNumberFormat="1" applyFont="1" applyFill="1" applyBorder="1" applyAlignment="1">
      <alignment horizontal="center" vertical="center"/>
    </xf>
    <xf numFmtId="164" fontId="30" fillId="22" borderId="45" xfId="284" applyNumberFormat="1" applyFont="1" applyFill="1" applyBorder="1" applyAlignment="1">
      <alignment horizontal="center" vertical="center"/>
    </xf>
    <xf numFmtId="164" fontId="30" fillId="22" borderId="101" xfId="284" applyNumberFormat="1" applyFont="1" applyFill="1" applyBorder="1" applyAlignment="1">
      <alignment horizontal="center" vertical="center"/>
    </xf>
    <xf numFmtId="0" fontId="116" fillId="0" borderId="24" xfId="0" applyFont="1" applyBorder="1" applyAlignment="1">
      <alignment horizontal="center" vertical="center" wrapText="1"/>
    </xf>
    <xf numFmtId="0" fontId="111" fillId="0" borderId="24" xfId="0" applyFont="1" applyBorder="1" applyAlignment="1">
      <alignment horizontal="left" vertical="top" wrapText="1"/>
    </xf>
    <xf numFmtId="0" fontId="39" fillId="0" borderId="24" xfId="0" applyFont="1" applyBorder="1" applyAlignment="1">
      <alignment horizontal="left" vertical="center" wrapText="1"/>
    </xf>
    <xf numFmtId="0" fontId="111" fillId="0" borderId="22" xfId="0" applyFont="1" applyBorder="1" applyAlignment="1">
      <alignment horizontal="left" vertical="center" wrapText="1"/>
    </xf>
    <xf numFmtId="0" fontId="114" fillId="36" borderId="33" xfId="0" applyFont="1" applyFill="1" applyBorder="1" applyAlignment="1">
      <alignment horizontal="center" vertical="center" wrapText="1"/>
    </xf>
    <xf numFmtId="0" fontId="114" fillId="36" borderId="34" xfId="0" applyFont="1" applyFill="1" applyBorder="1" applyAlignment="1">
      <alignment horizontal="center" vertical="center" wrapText="1"/>
    </xf>
    <xf numFmtId="0" fontId="114" fillId="36" borderId="32" xfId="0" applyFont="1" applyFill="1" applyBorder="1" applyAlignment="1">
      <alignment horizontal="center" vertical="center" wrapText="1"/>
    </xf>
    <xf numFmtId="0" fontId="111" fillId="0" borderId="30" xfId="0" applyFont="1" applyBorder="1" applyAlignment="1">
      <alignment horizontal="left" vertical="center" wrapText="1"/>
    </xf>
    <xf numFmtId="0" fontId="111" fillId="0" borderId="22" xfId="0" applyFont="1" applyBorder="1" applyAlignment="1">
      <alignment horizontal="left" vertical="top" wrapText="1"/>
    </xf>
    <xf numFmtId="0" fontId="111" fillId="0" borderId="0" xfId="0" applyFont="1" applyAlignment="1">
      <alignment horizontal="left" vertical="top" wrapText="1"/>
    </xf>
    <xf numFmtId="0" fontId="111" fillId="0" borderId="20" xfId="0" applyFont="1" applyBorder="1" applyAlignment="1">
      <alignment horizontal="left" vertical="top" wrapText="1"/>
    </xf>
    <xf numFmtId="0" fontId="39" fillId="0" borderId="40" xfId="0" applyFont="1" applyBorder="1" applyAlignment="1">
      <alignment horizontal="left" vertical="top" wrapText="1"/>
    </xf>
    <xf numFmtId="0" fontId="39" fillId="0" borderId="41" xfId="0" applyFont="1" applyBorder="1" applyAlignment="1">
      <alignment horizontal="left" vertical="top" wrapText="1"/>
    </xf>
    <xf numFmtId="0" fontId="39" fillId="0" borderId="40" xfId="0" applyFont="1" applyBorder="1" applyAlignment="1">
      <alignment horizontal="left" vertical="center" wrapText="1"/>
    </xf>
    <xf numFmtId="0" fontId="111" fillId="0" borderId="24" xfId="0" applyFont="1" applyBorder="1" applyAlignment="1">
      <alignment horizontal="left" vertical="center" wrapText="1"/>
    </xf>
    <xf numFmtId="0" fontId="39" fillId="0" borderId="41" xfId="0" applyFont="1" applyBorder="1" applyAlignment="1">
      <alignment vertical="top" wrapText="1"/>
    </xf>
    <xf numFmtId="0" fontId="115" fillId="0" borderId="0" xfId="0" applyFont="1" applyAlignment="1">
      <alignment vertical="top" wrapText="1"/>
    </xf>
    <xf numFmtId="0" fontId="115" fillId="0" borderId="20" xfId="0" applyFont="1" applyBorder="1" applyAlignment="1">
      <alignment vertical="top" wrapText="1"/>
    </xf>
    <xf numFmtId="0" fontId="111" fillId="0" borderId="0" xfId="0" applyFont="1" applyAlignment="1">
      <alignment vertical="top" wrapText="1"/>
    </xf>
    <xf numFmtId="0" fontId="111" fillId="0" borderId="20" xfId="0" applyFont="1" applyBorder="1" applyAlignment="1">
      <alignment vertical="top" wrapText="1"/>
    </xf>
    <xf numFmtId="0" fontId="111" fillId="0" borderId="40" xfId="0" applyFont="1" applyBorder="1" applyAlignment="1">
      <alignment vertical="top" wrapText="1"/>
    </xf>
    <xf numFmtId="0" fontId="111" fillId="0" borderId="24" xfId="0" applyFont="1" applyBorder="1" applyAlignment="1">
      <alignment vertical="top" wrapText="1"/>
    </xf>
    <xf numFmtId="0" fontId="111" fillId="0" borderId="22" xfId="0" applyFont="1" applyBorder="1" applyAlignment="1">
      <alignment vertical="top" wrapText="1"/>
    </xf>
    <xf numFmtId="0" fontId="39" fillId="0" borderId="40" xfId="0" applyFont="1" applyBorder="1" applyAlignment="1">
      <alignment vertical="top" wrapText="1"/>
    </xf>
    <xf numFmtId="0" fontId="40" fillId="0" borderId="40" xfId="0" applyFont="1" applyBorder="1" applyAlignment="1">
      <alignment vertical="top" wrapText="1"/>
    </xf>
    <xf numFmtId="0" fontId="39" fillId="0" borderId="40" xfId="0" applyFont="1" applyBorder="1" applyAlignment="1">
      <alignment vertical="center" wrapText="1"/>
    </xf>
    <xf numFmtId="0" fontId="111" fillId="0" borderId="22" xfId="0" applyFont="1" applyBorder="1" applyAlignment="1">
      <alignment vertical="center" wrapText="1"/>
    </xf>
    <xf numFmtId="0" fontId="109" fillId="0" borderId="40" xfId="0" applyFont="1" applyBorder="1" applyAlignment="1">
      <alignment vertical="center" wrapText="1"/>
    </xf>
    <xf numFmtId="0" fontId="109" fillId="0" borderId="22" xfId="0" applyFont="1" applyBorder="1" applyAlignment="1">
      <alignment vertical="center" wrapText="1"/>
    </xf>
    <xf numFmtId="0" fontId="39" fillId="0" borderId="112" xfId="0" applyFont="1" applyBorder="1" applyAlignment="1">
      <alignment horizontal="left" vertical="top" wrapText="1"/>
    </xf>
    <xf numFmtId="0" fontId="115" fillId="0" borderId="24" xfId="0" applyFont="1" applyBorder="1" applyAlignment="1">
      <alignment horizontal="left" vertical="top" wrapText="1"/>
    </xf>
    <xf numFmtId="0" fontId="115" fillId="0" borderId="22" xfId="0" applyFont="1" applyBorder="1" applyAlignment="1">
      <alignment horizontal="left" vertical="top" wrapText="1"/>
    </xf>
    <xf numFmtId="0" fontId="114" fillId="38" borderId="31" xfId="0" applyFont="1" applyFill="1" applyBorder="1" applyAlignment="1">
      <alignment horizontal="center" vertical="center" wrapText="1"/>
    </xf>
    <xf numFmtId="0" fontId="114" fillId="38" borderId="30" xfId="0" applyFont="1" applyFill="1" applyBorder="1" applyAlignment="1">
      <alignment horizontal="center" vertical="center" wrapText="1"/>
    </xf>
    <xf numFmtId="0" fontId="114" fillId="38" borderId="41" xfId="0" applyFont="1" applyFill="1" applyBorder="1" applyAlignment="1">
      <alignment horizontal="center" vertical="center" wrapText="1"/>
    </xf>
    <xf numFmtId="0" fontId="114" fillId="38" borderId="40" xfId="0" applyFont="1" applyFill="1" applyBorder="1" applyAlignment="1">
      <alignment horizontal="center" vertical="center" wrapText="1"/>
    </xf>
    <xf numFmtId="0" fontId="116" fillId="0" borderId="17" xfId="0" applyFont="1" applyBorder="1" applyAlignment="1">
      <alignment horizontal="center" vertical="center" wrapText="1"/>
    </xf>
    <xf numFmtId="0" fontId="116" fillId="0" borderId="23" xfId="0" applyFont="1" applyBorder="1" applyAlignment="1">
      <alignment horizontal="center" vertical="center" wrapText="1"/>
    </xf>
    <xf numFmtId="0" fontId="114" fillId="36" borderId="23" xfId="0" applyFont="1" applyFill="1" applyBorder="1" applyAlignment="1">
      <alignment horizontal="center" vertical="center" wrapText="1"/>
    </xf>
    <xf numFmtId="0" fontId="114" fillId="36" borderId="20" xfId="0" applyFont="1" applyFill="1" applyBorder="1" applyAlignment="1">
      <alignment horizontal="center" vertical="center" wrapText="1"/>
    </xf>
    <xf numFmtId="0" fontId="114" fillId="36" borderId="30" xfId="0" applyFont="1" applyFill="1" applyBorder="1" applyAlignment="1">
      <alignment horizontal="center" vertical="center" wrapText="1"/>
    </xf>
    <xf numFmtId="0" fontId="114" fillId="36" borderId="29" xfId="0" applyFont="1" applyFill="1" applyBorder="1" applyAlignment="1">
      <alignment horizontal="center" vertical="center" wrapText="1"/>
    </xf>
    <xf numFmtId="0" fontId="116" fillId="0" borderId="24" xfId="0" applyFont="1" applyBorder="1" applyAlignment="1">
      <alignment horizontal="left" vertical="center" wrapText="1"/>
    </xf>
    <xf numFmtId="0" fontId="111" fillId="0" borderId="42" xfId="0" applyFont="1" applyBorder="1" applyAlignment="1">
      <alignment vertical="center" wrapText="1"/>
    </xf>
    <xf numFmtId="0" fontId="111" fillId="0" borderId="41" xfId="0" applyFont="1" applyBorder="1" applyAlignment="1">
      <alignment vertical="center" wrapText="1"/>
    </xf>
    <xf numFmtId="0" fontId="111" fillId="0" borderId="40" xfId="0" applyFont="1" applyBorder="1" applyAlignment="1">
      <alignment vertical="center" wrapText="1"/>
    </xf>
    <xf numFmtId="0" fontId="109" fillId="0" borderId="23" xfId="0" applyFont="1" applyBorder="1" applyAlignment="1">
      <alignment vertical="center" wrapText="1"/>
    </xf>
    <xf numFmtId="0" fontId="109" fillId="0" borderId="20" xfId="0" applyFont="1" applyBorder="1" applyAlignment="1">
      <alignment vertical="center" wrapText="1"/>
    </xf>
    <xf numFmtId="0" fontId="40" fillId="0" borderId="40" xfId="0" applyFont="1" applyBorder="1" applyAlignment="1">
      <alignment horizontal="left" vertical="top" wrapText="1"/>
    </xf>
    <xf numFmtId="0" fontId="109" fillId="0" borderId="0" xfId="0" applyFont="1" applyAlignment="1">
      <alignment vertical="center" wrapText="1"/>
    </xf>
    <xf numFmtId="0" fontId="120" fillId="0" borderId="24" xfId="0" applyFont="1" applyBorder="1" applyAlignment="1">
      <alignment vertical="top" wrapText="1"/>
    </xf>
    <xf numFmtId="0" fontId="120" fillId="0" borderId="22" xfId="0" applyFont="1" applyBorder="1" applyAlignment="1">
      <alignment vertical="top" wrapText="1"/>
    </xf>
    <xf numFmtId="0" fontId="109" fillId="0" borderId="24" xfId="0" applyFont="1" applyBorder="1" applyAlignment="1">
      <alignment vertical="top" wrapText="1"/>
    </xf>
    <xf numFmtId="0" fontId="109" fillId="0" borderId="22" xfId="0" applyFont="1" applyBorder="1" applyAlignment="1">
      <alignment vertical="top" wrapText="1"/>
    </xf>
    <xf numFmtId="0" fontId="39" fillId="0" borderId="61" xfId="0" applyFont="1" applyBorder="1" applyAlignment="1">
      <alignment vertical="top" wrapText="1"/>
    </xf>
    <xf numFmtId="0" fontId="111" fillId="0" borderId="68" xfId="0" applyFont="1" applyBorder="1" applyAlignment="1">
      <alignment vertical="top" wrapText="1"/>
    </xf>
    <xf numFmtId="0" fontId="109" fillId="0" borderId="24" xfId="0" applyFont="1" applyBorder="1" applyAlignment="1">
      <alignment horizontal="center" vertical="center" wrapText="1"/>
    </xf>
    <xf numFmtId="0" fontId="109" fillId="0" borderId="22" xfId="0" applyFont="1" applyBorder="1" applyAlignment="1">
      <alignment horizontal="center" vertical="center" wrapText="1"/>
    </xf>
    <xf numFmtId="0" fontId="114" fillId="36" borderId="31" xfId="0" applyFont="1" applyFill="1" applyBorder="1" applyAlignment="1">
      <alignment horizontal="center" vertical="center" wrapText="1"/>
    </xf>
    <xf numFmtId="0" fontId="31" fillId="0" borderId="42" xfId="285" applyFont="1" applyBorder="1" applyAlignment="1">
      <alignment horizontal="left" vertical="top" wrapText="1"/>
    </xf>
    <xf numFmtId="0" fontId="31" fillId="0" borderId="41" xfId="285" applyFont="1" applyBorder="1" applyAlignment="1">
      <alignment horizontal="left" vertical="top" wrapText="1"/>
    </xf>
    <xf numFmtId="0" fontId="31" fillId="0" borderId="40" xfId="285" applyFont="1" applyBorder="1" applyAlignment="1">
      <alignment horizontal="left" vertical="top" wrapText="1"/>
    </xf>
    <xf numFmtId="0" fontId="31" fillId="0" borderId="17" xfId="285" applyFont="1" applyBorder="1" applyAlignment="1">
      <alignment horizontal="left" vertical="top" wrapText="1"/>
    </xf>
    <xf numFmtId="0" fontId="31" fillId="0" borderId="0" xfId="285" applyFont="1" applyAlignment="1">
      <alignment horizontal="left" vertical="top" wrapText="1"/>
    </xf>
    <xf numFmtId="0" fontId="31" fillId="0" borderId="24" xfId="285" applyFont="1" applyBorder="1" applyAlignment="1">
      <alignment horizontal="left" vertical="top" wrapText="1"/>
    </xf>
    <xf numFmtId="0" fontId="31" fillId="0" borderId="39" xfId="285" applyFont="1" applyBorder="1" applyAlignment="1">
      <alignment horizontal="left" vertical="top" wrapText="1"/>
    </xf>
    <xf numFmtId="0" fontId="31" fillId="0" borderId="43" xfId="285" applyFont="1" applyBorder="1" applyAlignment="1">
      <alignment horizontal="left" vertical="top" wrapText="1"/>
    </xf>
    <xf numFmtId="166" fontId="30" fillId="0" borderId="31" xfId="285" applyNumberFormat="1" applyFont="1" applyBorder="1" applyAlignment="1">
      <alignment horizontal="left" vertical="top"/>
    </xf>
    <xf numFmtId="166" fontId="30" fillId="0" borderId="30" xfId="285" applyNumberFormat="1" applyFont="1" applyBorder="1" applyAlignment="1">
      <alignment horizontal="left" vertical="top"/>
    </xf>
    <xf numFmtId="166" fontId="30" fillId="0" borderId="29" xfId="285" applyNumberFormat="1" applyFont="1" applyBorder="1" applyAlignment="1">
      <alignment horizontal="left" vertical="top"/>
    </xf>
    <xf numFmtId="0" fontId="30" fillId="0" borderId="24" xfId="285" applyFont="1" applyBorder="1" applyAlignment="1">
      <alignment horizontal="left" vertical="top" wrapText="1"/>
    </xf>
    <xf numFmtId="0" fontId="21" fillId="0" borderId="27" xfId="285" applyFont="1" applyBorder="1" applyAlignment="1">
      <alignment horizontal="center" vertical="center"/>
    </xf>
    <xf numFmtId="0" fontId="21" fillId="0" borderId="26" xfId="285" applyFont="1" applyBorder="1" applyAlignment="1">
      <alignment horizontal="center" vertical="center"/>
    </xf>
    <xf numFmtId="0" fontId="21" fillId="0" borderId="60" xfId="285" applyFont="1" applyBorder="1" applyAlignment="1">
      <alignment horizontal="center" vertical="center"/>
    </xf>
    <xf numFmtId="0" fontId="21" fillId="0" borderId="36" xfId="285" applyFont="1" applyBorder="1" applyAlignment="1">
      <alignment horizontal="center" vertical="center"/>
    </xf>
    <xf numFmtId="0" fontId="21" fillId="0" borderId="42" xfId="285" applyFont="1" applyBorder="1" applyAlignment="1">
      <alignment horizontal="center" vertical="center"/>
    </xf>
    <xf numFmtId="0" fontId="21" fillId="0" borderId="41" xfId="285" applyFont="1" applyBorder="1" applyAlignment="1">
      <alignment horizontal="center" vertical="center"/>
    </xf>
    <xf numFmtId="0" fontId="21" fillId="0" borderId="33" xfId="285" applyFont="1" applyBorder="1" applyAlignment="1">
      <alignment horizontal="center" vertical="center"/>
    </xf>
    <xf numFmtId="0" fontId="21" fillId="0" borderId="34" xfId="285" applyFont="1" applyBorder="1" applyAlignment="1">
      <alignment horizontal="center" vertical="center"/>
    </xf>
    <xf numFmtId="0" fontId="31" fillId="0" borderId="48" xfId="285" applyFont="1" applyBorder="1" applyAlignment="1">
      <alignment horizontal="left" vertical="top" wrapText="1"/>
    </xf>
    <xf numFmtId="0" fontId="30" fillId="0" borderId="31" xfId="285" applyFont="1" applyBorder="1" applyAlignment="1">
      <alignment horizontal="center" vertical="center"/>
    </xf>
    <xf numFmtId="0" fontId="30" fillId="0" borderId="30" xfId="285" applyFont="1" applyBorder="1" applyAlignment="1">
      <alignment horizontal="center" vertical="center"/>
    </xf>
    <xf numFmtId="0" fontId="30" fillId="0" borderId="29" xfId="285" applyFont="1" applyBorder="1" applyAlignment="1">
      <alignment horizontal="center" vertical="center"/>
    </xf>
    <xf numFmtId="0" fontId="31" fillId="0" borderId="0" xfId="285" applyFont="1" applyAlignment="1">
      <alignment horizontal="left" vertical="top"/>
    </xf>
    <xf numFmtId="0" fontId="31" fillId="0" borderId="24" xfId="285" applyFont="1" applyBorder="1" applyAlignment="1">
      <alignment horizontal="left" vertical="top"/>
    </xf>
    <xf numFmtId="164" fontId="31" fillId="0" borderId="24" xfId="285" applyNumberFormat="1" applyFont="1" applyBorder="1" applyAlignment="1">
      <alignment horizontal="center" vertical="top"/>
    </xf>
    <xf numFmtId="0" fontId="30" fillId="0" borderId="23" xfId="285" applyFont="1" applyBorder="1" applyAlignment="1">
      <alignment horizontal="center" vertical="center"/>
    </xf>
    <xf numFmtId="0" fontId="30" fillId="0" borderId="22" xfId="285" applyFont="1" applyBorder="1" applyAlignment="1">
      <alignment horizontal="center" vertical="center"/>
    </xf>
    <xf numFmtId="0" fontId="11" fillId="0" borderId="118" xfId="272" applyFont="1" applyBorder="1"/>
    <xf numFmtId="0" fontId="21" fillId="0" borderId="118" xfId="272" applyFont="1" applyBorder="1" applyAlignment="1">
      <alignment horizontal="center" textRotation="90"/>
    </xf>
    <xf numFmtId="0" fontId="21" fillId="0" borderId="118" xfId="272" applyFont="1" applyBorder="1" applyAlignment="1">
      <alignment horizontal="center" vertical="center" wrapText="1"/>
    </xf>
    <xf numFmtId="0" fontId="0" fillId="0" borderId="0" xfId="0" applyAlignment="1"/>
    <xf numFmtId="164" fontId="128" fillId="0" borderId="115" xfId="0" applyNumberFormat="1" applyFont="1" applyBorder="1" applyAlignment="1">
      <alignment vertical="top"/>
    </xf>
    <xf numFmtId="0" fontId="31" fillId="0" borderId="116" xfId="0" applyFont="1" applyBorder="1" applyAlignment="1">
      <alignment horizontal="left" vertical="top"/>
    </xf>
    <xf numFmtId="0" fontId="31" fillId="0" borderId="115" xfId="0" applyFont="1" applyBorder="1" applyAlignment="1">
      <alignment vertical="top"/>
    </xf>
    <xf numFmtId="0" fontId="31" fillId="0" borderId="116" xfId="0" applyFont="1" applyBorder="1" applyAlignment="1">
      <alignment vertical="top"/>
    </xf>
    <xf numFmtId="0" fontId="31" fillId="0" borderId="117" xfId="0" applyFont="1" applyBorder="1" applyAlignment="1">
      <alignment vertical="top"/>
    </xf>
    <xf numFmtId="0" fontId="128" fillId="0" borderId="116" xfId="0" applyFont="1" applyBorder="1" applyAlignment="1">
      <alignment horizontal="left" vertical="top"/>
    </xf>
    <xf numFmtId="169" fontId="31" fillId="0" borderId="117" xfId="0" applyNumberFormat="1" applyFont="1" applyBorder="1" applyAlignment="1">
      <alignment horizontal="center" vertical="top"/>
    </xf>
    <xf numFmtId="0" fontId="31" fillId="22" borderId="115" xfId="0" applyFont="1" applyFill="1" applyBorder="1" applyAlignment="1">
      <alignment vertical="top"/>
    </xf>
    <xf numFmtId="164" fontId="31" fillId="0" borderId="115" xfId="0" applyNumberFormat="1" applyFont="1" applyBorder="1" applyAlignment="1">
      <alignment vertical="top"/>
    </xf>
    <xf numFmtId="0" fontId="31" fillId="22" borderId="116" xfId="0" applyFont="1" applyFill="1" applyBorder="1" applyAlignment="1">
      <alignment vertical="top"/>
    </xf>
    <xf numFmtId="0" fontId="31" fillId="22" borderId="117" xfId="0" applyFont="1" applyFill="1" applyBorder="1" applyAlignment="1">
      <alignment vertical="top"/>
    </xf>
    <xf numFmtId="164" fontId="31" fillId="22" borderId="115" xfId="0" applyNumberFormat="1" applyFont="1" applyFill="1" applyBorder="1" applyAlignment="1">
      <alignment vertical="top"/>
    </xf>
    <xf numFmtId="0" fontId="31" fillId="22" borderId="116" xfId="0" applyFont="1" applyFill="1" applyBorder="1" applyAlignment="1">
      <alignment horizontal="left" vertical="top"/>
    </xf>
    <xf numFmtId="164" fontId="128" fillId="0" borderId="116" xfId="0" applyNumberFormat="1" applyFont="1" applyBorder="1" applyAlignment="1">
      <alignment vertical="top"/>
    </xf>
    <xf numFmtId="0" fontId="31" fillId="0" borderId="117" xfId="0" applyFont="1" applyBorder="1" applyAlignment="1">
      <alignment horizontal="left" vertical="top"/>
    </xf>
    <xf numFmtId="0" fontId="31" fillId="0" borderId="118" xfId="0" applyFont="1" applyBorder="1" applyAlignment="1">
      <alignment vertical="top"/>
    </xf>
    <xf numFmtId="0" fontId="31" fillId="22" borderId="118" xfId="0" applyFont="1" applyFill="1" applyBorder="1" applyAlignment="1">
      <alignment vertical="top"/>
    </xf>
    <xf numFmtId="0" fontId="31" fillId="0" borderId="118" xfId="0" applyFont="1" applyBorder="1" applyAlignment="1">
      <alignment horizontal="left" vertical="top" wrapText="1"/>
    </xf>
    <xf numFmtId="166" fontId="30" fillId="0" borderId="118" xfId="259" applyNumberFormat="1" applyFont="1" applyBorder="1" applyAlignment="1">
      <alignment horizontal="left" vertical="top" wrapText="1"/>
    </xf>
    <xf numFmtId="0" fontId="30" fillId="0" borderId="54" xfId="284" applyFont="1" applyBorder="1" applyAlignment="1"/>
    <xf numFmtId="0" fontId="30" fillId="0" borderId="13" xfId="284" applyFont="1" applyBorder="1" applyAlignment="1"/>
    <xf numFmtId="0" fontId="30" fillId="0" borderId="28" xfId="284" applyFont="1" applyBorder="1" applyAlignment="1"/>
    <xf numFmtId="169" fontId="30" fillId="0" borderId="118" xfId="284" applyNumberFormat="1" applyFont="1" applyBorder="1" applyAlignment="1">
      <alignment horizontal="left" vertical="top"/>
    </xf>
    <xf numFmtId="0" fontId="30" fillId="0" borderId="118" xfId="284" applyFont="1" applyBorder="1" applyAlignment="1">
      <alignment horizontal="left" vertical="top"/>
    </xf>
    <xf numFmtId="166" fontId="30" fillId="40" borderId="118" xfId="272" applyNumberFormat="1" applyFont="1" applyFill="1" applyBorder="1" applyAlignment="1">
      <alignment horizontal="center" vertical="center" wrapText="1"/>
    </xf>
    <xf numFmtId="166" fontId="30" fillId="0" borderId="118" xfId="272" applyNumberFormat="1" applyFont="1" applyBorder="1" applyAlignment="1">
      <alignment horizontal="center" vertical="center" wrapText="1"/>
    </xf>
    <xf numFmtId="0" fontId="30" fillId="0" borderId="118" xfId="284" applyFont="1" applyBorder="1" applyAlignment="1">
      <alignment horizontal="left" vertical="top" wrapText="1"/>
    </xf>
    <xf numFmtId="166" fontId="30" fillId="22" borderId="118" xfId="258" applyNumberFormat="1" applyFont="1" applyFill="1" applyBorder="1" applyAlignment="1">
      <alignment horizontal="left" vertical="top"/>
    </xf>
    <xf numFmtId="0" fontId="31" fillId="0" borderId="118" xfId="283" applyFont="1" applyBorder="1" applyAlignment="1">
      <alignment horizontal="center" vertical="top" wrapText="1"/>
    </xf>
    <xf numFmtId="0" fontId="31" fillId="0" borderId="116" xfId="284" applyFont="1" applyBorder="1" applyAlignment="1">
      <alignment horizontal="center" vertical="top"/>
    </xf>
    <xf numFmtId="169" fontId="30" fillId="22" borderId="118" xfId="284" applyNumberFormat="1" applyFont="1" applyFill="1" applyBorder="1" applyAlignment="1">
      <alignment horizontal="left" vertical="top"/>
    </xf>
    <xf numFmtId="0" fontId="30" fillId="0" borderId="118" xfId="0" applyFont="1" applyBorder="1" applyAlignment="1">
      <alignment horizontal="left" vertical="top"/>
    </xf>
    <xf numFmtId="0" fontId="31" fillId="22" borderId="118" xfId="259" applyFont="1" applyFill="1" applyBorder="1" applyAlignment="1">
      <alignment horizontal="center" vertical="center"/>
    </xf>
    <xf numFmtId="166" fontId="30" fillId="22" borderId="118" xfId="284" applyNumberFormat="1" applyFont="1" applyFill="1" applyBorder="1" applyAlignment="1">
      <alignment horizontal="left" vertical="top"/>
    </xf>
    <xf numFmtId="0" fontId="30" fillId="25" borderId="118" xfId="284" applyFont="1" applyFill="1" applyBorder="1" applyAlignment="1">
      <alignment horizontal="left" vertical="top"/>
    </xf>
    <xf numFmtId="0" fontId="39" fillId="25" borderId="24" xfId="0" applyFont="1" applyFill="1" applyBorder="1" applyAlignment="1">
      <alignment vertical="top"/>
    </xf>
    <xf numFmtId="0" fontId="39" fillId="25" borderId="0" xfId="0" applyFont="1" applyFill="1" applyAlignment="1">
      <alignment vertical="top"/>
    </xf>
    <xf numFmtId="164" fontId="39" fillId="25" borderId="17" xfId="272" applyNumberFormat="1" applyFont="1" applyFill="1" applyBorder="1" applyAlignment="1">
      <alignment horizontal="center" vertical="top"/>
    </xf>
    <xf numFmtId="0" fontId="39" fillId="25" borderId="24" xfId="0" applyFont="1" applyFill="1" applyBorder="1"/>
    <xf numFmtId="0" fontId="39" fillId="25" borderId="17" xfId="272" applyFont="1" applyFill="1" applyBorder="1"/>
    <xf numFmtId="0" fontId="40" fillId="25" borderId="24" xfId="272" applyFont="1" applyFill="1" applyBorder="1" applyAlignment="1">
      <alignment horizontal="left" wrapText="1"/>
    </xf>
    <xf numFmtId="0" fontId="39" fillId="25" borderId="17" xfId="272" applyFont="1" applyFill="1" applyBorder="1" applyAlignment="1">
      <alignment horizontal="left" vertical="top" wrapText="1"/>
    </xf>
    <xf numFmtId="0" fontId="39" fillId="25" borderId="0" xfId="272" applyFont="1" applyFill="1"/>
    <xf numFmtId="0" fontId="39" fillId="25" borderId="24" xfId="272" applyFont="1" applyFill="1" applyBorder="1"/>
    <xf numFmtId="166" fontId="40" fillId="25" borderId="0" xfId="272" applyNumberFormat="1" applyFont="1" applyFill="1" applyAlignment="1">
      <alignment horizontal="left" vertical="center"/>
    </xf>
    <xf numFmtId="0" fontId="39" fillId="25" borderId="22" xfId="0" applyFont="1" applyFill="1" applyBorder="1" applyAlignment="1">
      <alignment vertical="top"/>
    </xf>
    <xf numFmtId="164" fontId="49" fillId="24" borderId="72" xfId="284" applyNumberFormat="1" applyFont="1" applyFill="1" applyBorder="1" applyAlignment="1">
      <alignment horizontal="center" vertical="center"/>
    </xf>
    <xf numFmtId="0" fontId="39" fillId="0" borderId="49" xfId="272" applyFont="1" applyBorder="1"/>
    <xf numFmtId="0" fontId="39" fillId="22" borderId="0" xfId="0" applyFont="1" applyFill="1" applyAlignment="1">
      <alignment wrapText="1"/>
    </xf>
    <xf numFmtId="0" fontId="39" fillId="0" borderId="20" xfId="0" applyFont="1" applyBorder="1"/>
    <xf numFmtId="0" fontId="40" fillId="22" borderId="118" xfId="0" applyFont="1" applyFill="1" applyBorder="1"/>
    <xf numFmtId="166" fontId="40" fillId="22" borderId="118" xfId="0" applyNumberFormat="1" applyFont="1" applyFill="1" applyBorder="1" applyAlignment="1">
      <alignment horizontal="left" vertical="top"/>
    </xf>
    <xf numFmtId="166" fontId="40" fillId="22" borderId="42" xfId="0" applyNumberFormat="1" applyFont="1" applyFill="1" applyBorder="1" applyAlignment="1">
      <alignment horizontal="left"/>
    </xf>
    <xf numFmtId="166" fontId="40" fillId="23" borderId="42" xfId="0" applyNumberFormat="1" applyFont="1" applyFill="1" applyBorder="1" applyAlignment="1">
      <alignment horizontal="left" vertical="top"/>
    </xf>
    <xf numFmtId="166" fontId="40" fillId="23" borderId="118" xfId="0" applyNumberFormat="1" applyFont="1" applyFill="1" applyBorder="1" applyAlignment="1">
      <alignment horizontal="left" vertical="top"/>
    </xf>
    <xf numFmtId="166" fontId="40" fillId="0" borderId="118" xfId="0" applyNumberFormat="1" applyFont="1" applyBorder="1" applyAlignment="1">
      <alignment horizontal="left" vertical="top"/>
    </xf>
    <xf numFmtId="166" fontId="40" fillId="23" borderId="41" xfId="0" applyNumberFormat="1" applyFont="1" applyFill="1" applyBorder="1" applyAlignment="1">
      <alignment horizontal="left" vertical="top"/>
    </xf>
    <xf numFmtId="166" fontId="40" fillId="23" borderId="0" xfId="0" applyNumberFormat="1" applyFont="1" applyFill="1" applyAlignment="1">
      <alignment horizontal="left" vertical="top"/>
    </xf>
    <xf numFmtId="166" fontId="40" fillId="23" borderId="0" xfId="0" applyNumberFormat="1" applyFont="1" applyFill="1" applyAlignment="1">
      <alignment horizontal="left" vertical="top"/>
    </xf>
    <xf numFmtId="166" fontId="40" fillId="23" borderId="24" xfId="0" applyNumberFormat="1" applyFont="1" applyFill="1" applyBorder="1" applyAlignment="1">
      <alignment horizontal="left" vertical="top"/>
    </xf>
    <xf numFmtId="166" fontId="40" fillId="23" borderId="17" xfId="0" applyNumberFormat="1" applyFont="1" applyFill="1" applyBorder="1" applyAlignment="1">
      <alignment horizontal="left" vertical="top"/>
    </xf>
    <xf numFmtId="0" fontId="39" fillId="0" borderId="42" xfId="0" applyFont="1" applyBorder="1" applyAlignment="1">
      <alignment horizontal="left" vertical="top" wrapText="1"/>
    </xf>
    <xf numFmtId="0" fontId="39" fillId="0" borderId="118" xfId="0" applyFont="1" applyBorder="1" applyAlignment="1">
      <alignment horizontal="left" vertical="top" wrapText="1"/>
    </xf>
    <xf numFmtId="166" fontId="40" fillId="23" borderId="41" xfId="0" applyNumberFormat="1" applyFont="1" applyFill="1" applyBorder="1" applyAlignment="1">
      <alignment horizontal="left" vertical="top"/>
    </xf>
    <xf numFmtId="166" fontId="40" fillId="23" borderId="118" xfId="0" applyNumberFormat="1" applyFont="1" applyFill="1" applyBorder="1" applyAlignment="1">
      <alignment horizontal="left" vertical="top"/>
    </xf>
    <xf numFmtId="166" fontId="40" fillId="23" borderId="42" xfId="0" applyNumberFormat="1" applyFont="1" applyFill="1" applyBorder="1" applyAlignment="1">
      <alignment horizontal="left" vertical="top"/>
    </xf>
    <xf numFmtId="166" fontId="40" fillId="23" borderId="39" xfId="0" applyNumberFormat="1" applyFont="1" applyFill="1" applyBorder="1" applyAlignment="1">
      <alignment horizontal="left" vertical="top"/>
    </xf>
    <xf numFmtId="0" fontId="39" fillId="0" borderId="31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39" fillId="0" borderId="30" xfId="0" applyFont="1" applyBorder="1" applyAlignment="1">
      <alignment vertical="center"/>
    </xf>
    <xf numFmtId="0" fontId="39" fillId="0" borderId="42" xfId="0" applyFont="1" applyBorder="1" applyAlignment="1">
      <alignment horizontal="left" vertical="center"/>
    </xf>
    <xf numFmtId="0" fontId="39" fillId="0" borderId="41" xfId="0" applyFont="1" applyBorder="1" applyAlignment="1">
      <alignment horizontal="left" vertical="center"/>
    </xf>
    <xf numFmtId="0" fontId="39" fillId="0" borderId="118" xfId="0" applyFont="1" applyBorder="1" applyAlignment="1">
      <alignment horizontal="left" vertical="center"/>
    </xf>
    <xf numFmtId="0" fontId="39" fillId="0" borderId="17" xfId="0" applyFont="1" applyBorder="1" applyAlignment="1">
      <alignment horizontal="left"/>
    </xf>
    <xf numFmtId="0" fontId="39" fillId="0" borderId="24" xfId="0" applyFont="1" applyBorder="1" applyAlignment="1">
      <alignment horizontal="left"/>
    </xf>
    <xf numFmtId="166" fontId="40" fillId="23" borderId="17" xfId="0" applyNumberFormat="1" applyFont="1" applyFill="1" applyBorder="1" applyAlignment="1">
      <alignment horizontal="left" vertical="top"/>
    </xf>
    <xf numFmtId="0" fontId="39" fillId="0" borderId="17" xfId="0" applyFont="1" applyBorder="1" applyAlignment="1">
      <alignment horizontal="left" vertical="top"/>
    </xf>
    <xf numFmtId="0" fontId="39" fillId="0" borderId="24" xfId="0" applyFont="1" applyBorder="1" applyAlignment="1">
      <alignment horizontal="left" vertical="top"/>
    </xf>
    <xf numFmtId="0" fontId="39" fillId="0" borderId="17" xfId="0" applyFont="1" applyBorder="1" applyAlignment="1">
      <alignment vertical="top" wrapText="1"/>
    </xf>
    <xf numFmtId="0" fontId="39" fillId="0" borderId="24" xfId="0" applyFont="1" applyBorder="1" applyAlignment="1">
      <alignment vertical="top" wrapText="1"/>
    </xf>
    <xf numFmtId="0" fontId="39" fillId="22" borderId="17" xfId="0" applyFont="1" applyFill="1" applyBorder="1" applyAlignment="1">
      <alignment vertical="top" wrapText="1"/>
    </xf>
    <xf numFmtId="0" fontId="39" fillId="22" borderId="24" xfId="0" applyFont="1" applyFill="1" applyBorder="1" applyAlignment="1">
      <alignment vertical="top" wrapText="1"/>
    </xf>
    <xf numFmtId="0" fontId="39" fillId="0" borderId="118" xfId="0" applyFont="1" applyBorder="1" applyAlignment="1">
      <alignment vertical="top" wrapText="1"/>
    </xf>
    <xf numFmtId="0" fontId="39" fillId="0" borderId="17" xfId="0" applyFont="1" applyBorder="1" applyAlignment="1">
      <alignment horizontal="left" wrapText="1"/>
    </xf>
    <xf numFmtId="0" fontId="39" fillId="0" borderId="24" xfId="0" applyFont="1" applyBorder="1" applyAlignment="1">
      <alignment horizontal="left" wrapText="1"/>
    </xf>
    <xf numFmtId="164" fontId="39" fillId="22" borderId="0" xfId="0" applyNumberFormat="1" applyFont="1" applyFill="1"/>
    <xf numFmtId="164" fontId="39" fillId="0" borderId="17" xfId="0" applyNumberFormat="1" applyFont="1" applyBorder="1" applyAlignment="1">
      <alignment horizontal="left" vertical="top" wrapText="1"/>
    </xf>
    <xf numFmtId="0" fontId="39" fillId="0" borderId="0" xfId="0" applyFont="1" applyAlignment="1">
      <alignment horizontal="justify" vertical="center"/>
    </xf>
    <xf numFmtId="164" fontId="39" fillId="22" borderId="0" xfId="0" applyNumberFormat="1" applyFont="1" applyFill="1" applyAlignment="1">
      <alignment vertical="center" wrapText="1"/>
    </xf>
    <xf numFmtId="0" fontId="39" fillId="0" borderId="17" xfId="0" applyFont="1" applyBorder="1" applyAlignment="1">
      <alignment vertical="top" wrapText="1"/>
    </xf>
    <xf numFmtId="0" fontId="39" fillId="22" borderId="17" xfId="0" applyFont="1" applyFill="1" applyBorder="1" applyAlignment="1">
      <alignment horizontal="left" wrapText="1"/>
    </xf>
    <xf numFmtId="0" fontId="39" fillId="22" borderId="0" xfId="0" applyFont="1" applyFill="1" applyAlignment="1">
      <alignment horizontal="left" wrapText="1"/>
    </xf>
    <xf numFmtId="0" fontId="39" fillId="22" borderId="24" xfId="0" applyFont="1" applyFill="1" applyBorder="1" applyAlignment="1">
      <alignment horizontal="left" wrapText="1"/>
    </xf>
    <xf numFmtId="166" fontId="40" fillId="22" borderId="24" xfId="0" applyNumberFormat="1" applyFont="1" applyFill="1" applyBorder="1" applyAlignment="1">
      <alignment vertical="center"/>
    </xf>
    <xf numFmtId="49" fontId="39" fillId="22" borderId="24" xfId="0" applyNumberFormat="1" applyFont="1" applyFill="1" applyBorder="1"/>
    <xf numFmtId="164" fontId="39" fillId="22" borderId="0" xfId="0" applyNumberFormat="1" applyFont="1" applyFill="1" applyAlignment="1">
      <alignment horizontal="left" vertical="top" wrapText="1"/>
    </xf>
    <xf numFmtId="164" fontId="39" fillId="22" borderId="0" xfId="0" applyNumberFormat="1" applyFont="1" applyFill="1" applyAlignment="1">
      <alignment vertical="center"/>
    </xf>
    <xf numFmtId="0" fontId="39" fillId="22" borderId="0" xfId="0" applyFont="1" applyFill="1" applyAlignment="1">
      <alignment vertical="top" wrapText="1"/>
    </xf>
    <xf numFmtId="164" fontId="39" fillId="22" borderId="17" xfId="0" applyNumberFormat="1" applyFont="1" applyFill="1" applyBorder="1"/>
    <xf numFmtId="49" fontId="39" fillId="22" borderId="0" xfId="0" applyNumberFormat="1" applyFont="1" applyFill="1"/>
    <xf numFmtId="0" fontId="39" fillId="0" borderId="24" xfId="0" applyFont="1" applyBorder="1" applyAlignment="1">
      <alignment horizontal="justify" vertical="center"/>
    </xf>
    <xf numFmtId="164" fontId="39" fillId="0" borderId="0" xfId="0" applyNumberFormat="1" applyFont="1" applyAlignment="1">
      <alignment horizontal="left" vertical="top" wrapText="1"/>
    </xf>
    <xf numFmtId="164" fontId="39" fillId="22" borderId="17" xfId="0" applyNumberFormat="1" applyFont="1" applyFill="1" applyBorder="1" applyAlignment="1">
      <alignment vertical="center" wrapText="1"/>
    </xf>
    <xf numFmtId="164" fontId="39" fillId="0" borderId="43" xfId="0" applyNumberFormat="1" applyFont="1" applyBorder="1" applyAlignment="1">
      <alignment horizontal="left" vertical="top" wrapText="1"/>
    </xf>
    <xf numFmtId="164" fontId="39" fillId="22" borderId="0" xfId="0" applyNumberFormat="1" applyFont="1" applyFill="1" applyAlignment="1">
      <alignment wrapText="1"/>
    </xf>
    <xf numFmtId="0" fontId="39" fillId="22" borderId="0" xfId="0" applyFont="1" applyFill="1" applyAlignment="1">
      <alignment horizontal="right" vertical="top"/>
    </xf>
    <xf numFmtId="166" fontId="40" fillId="22" borderId="24" xfId="0" applyNumberFormat="1" applyFont="1" applyFill="1" applyBorder="1" applyAlignment="1">
      <alignment horizontal="left" vertical="top"/>
    </xf>
    <xf numFmtId="166" fontId="40" fillId="22" borderId="43" xfId="0" applyNumberFormat="1" applyFont="1" applyFill="1" applyBorder="1" applyAlignment="1">
      <alignment horizontal="left" vertical="top"/>
    </xf>
    <xf numFmtId="0" fontId="39" fillId="22" borderId="17" xfId="0" applyFont="1" applyFill="1" applyBorder="1"/>
    <xf numFmtId="164" fontId="39" fillId="0" borderId="17" xfId="0" applyNumberFormat="1" applyFont="1" applyBorder="1"/>
    <xf numFmtId="49" fontId="39" fillId="0" borderId="24" xfId="0" applyNumberFormat="1" applyFont="1" applyBorder="1"/>
    <xf numFmtId="166" fontId="40" fillId="22" borderId="17" xfId="0" applyNumberFormat="1" applyFont="1" applyFill="1" applyBorder="1" applyAlignment="1">
      <alignment horizontal="left" vertical="top"/>
    </xf>
    <xf numFmtId="166" fontId="40" fillId="22" borderId="0" xfId="0" applyNumberFormat="1" applyFont="1" applyFill="1" applyAlignment="1">
      <alignment horizontal="left" vertical="top"/>
    </xf>
    <xf numFmtId="164" fontId="39" fillId="0" borderId="0" xfId="0" applyNumberFormat="1" applyFont="1"/>
    <xf numFmtId="0" fontId="39" fillId="0" borderId="43" xfId="0" applyFont="1" applyBorder="1" applyAlignment="1">
      <alignment vertical="top" wrapText="1"/>
    </xf>
    <xf numFmtId="164" fontId="39" fillId="22" borderId="17" xfId="0" applyNumberFormat="1" applyFont="1" applyFill="1" applyBorder="1" applyAlignment="1">
      <alignment vertical="center"/>
    </xf>
    <xf numFmtId="164" fontId="39" fillId="22" borderId="17" xfId="0" applyNumberFormat="1" applyFont="1" applyFill="1" applyBorder="1" applyAlignment="1">
      <alignment wrapText="1"/>
    </xf>
    <xf numFmtId="0" fontId="39" fillId="22" borderId="24" xfId="0" applyFont="1" applyFill="1" applyBorder="1" applyAlignment="1">
      <alignment wrapText="1"/>
    </xf>
    <xf numFmtId="164" fontId="39" fillId="22" borderId="43" xfId="0" applyNumberFormat="1" applyFont="1" applyFill="1" applyBorder="1" applyAlignment="1">
      <alignment wrapText="1"/>
    </xf>
    <xf numFmtId="0" fontId="39" fillId="22" borderId="0" xfId="0" applyFont="1" applyFill="1" applyAlignment="1">
      <alignment horizontal="right" vertical="top" wrapText="1"/>
    </xf>
    <xf numFmtId="166" fontId="40" fillId="22" borderId="24" xfId="0" applyNumberFormat="1" applyFont="1" applyFill="1" applyBorder="1" applyAlignment="1">
      <alignment horizontal="left" wrapText="1"/>
    </xf>
    <xf numFmtId="0" fontId="39" fillId="0" borderId="17" xfId="0" applyFont="1" applyBorder="1" applyAlignment="1">
      <alignment vertical="center" wrapText="1"/>
    </xf>
    <xf numFmtId="166" fontId="40" fillId="0" borderId="0" xfId="0" applyNumberFormat="1" applyFont="1" applyAlignment="1">
      <alignment horizontal="left" wrapText="1"/>
    </xf>
    <xf numFmtId="166" fontId="40" fillId="0" borderId="24" xfId="0" applyNumberFormat="1" applyFont="1" applyBorder="1" applyAlignment="1">
      <alignment horizontal="left" wrapText="1"/>
    </xf>
    <xf numFmtId="166" fontId="40" fillId="0" borderId="24" xfId="0" applyNumberFormat="1" applyFont="1" applyBorder="1" applyAlignment="1">
      <alignment horizontal="center" vertical="top" wrapText="1"/>
    </xf>
    <xf numFmtId="164" fontId="39" fillId="22" borderId="43" xfId="0" applyNumberFormat="1" applyFont="1" applyFill="1" applyBorder="1" applyAlignment="1">
      <alignment vertical="center"/>
    </xf>
    <xf numFmtId="164" fontId="39" fillId="22" borderId="43" xfId="0" applyNumberFormat="1" applyFont="1" applyFill="1" applyBorder="1"/>
    <xf numFmtId="0" fontId="39" fillId="0" borderId="0" xfId="0" applyFont="1" applyAlignment="1">
      <alignment horizontal="right" wrapText="1"/>
    </xf>
    <xf numFmtId="166" fontId="40" fillId="22" borderId="24" xfId="0" applyNumberFormat="1" applyFont="1" applyFill="1" applyBorder="1" applyAlignment="1">
      <alignment wrapText="1"/>
    </xf>
    <xf numFmtId="0" fontId="39" fillId="22" borderId="0" xfId="0" applyFont="1" applyFill="1" applyAlignment="1">
      <alignment horizontal="center"/>
    </xf>
    <xf numFmtId="0" fontId="39" fillId="0" borderId="0" xfId="0" applyFont="1" applyAlignment="1">
      <alignment horizontal="right" vertical="top" wrapText="1"/>
    </xf>
    <xf numFmtId="166" fontId="40" fillId="22" borderId="0" xfId="0" applyNumberFormat="1" applyFont="1" applyFill="1"/>
    <xf numFmtId="0" fontId="39" fillId="0" borderId="0" xfId="0" applyFont="1" applyAlignment="1">
      <alignment horizontal="right" vertical="center" wrapText="1"/>
    </xf>
    <xf numFmtId="166" fontId="40" fillId="0" borderId="24" xfId="0" applyNumberFormat="1" applyFont="1" applyBorder="1" applyAlignment="1">
      <alignment vertical="center"/>
    </xf>
    <xf numFmtId="166" fontId="40" fillId="22" borderId="24" xfId="0" applyNumberFormat="1" applyFont="1" applyFill="1" applyBorder="1" applyAlignment="1">
      <alignment vertical="top" wrapText="1"/>
    </xf>
    <xf numFmtId="0" fontId="39" fillId="0" borderId="43" xfId="0" applyFont="1" applyBorder="1" applyAlignment="1">
      <alignment horizontal="left" vertical="center" wrapText="1"/>
    </xf>
    <xf numFmtId="0" fontId="39" fillId="22" borderId="17" xfId="0" applyFont="1" applyFill="1" applyBorder="1" applyAlignment="1">
      <alignment horizontal="center"/>
    </xf>
    <xf numFmtId="0" fontId="39" fillId="22" borderId="0" xfId="0" applyFont="1" applyFill="1" applyAlignment="1">
      <alignment horizontal="center"/>
    </xf>
    <xf numFmtId="0" fontId="39" fillId="22" borderId="24" xfId="0" applyFont="1" applyFill="1" applyBorder="1" applyAlignment="1">
      <alignment horizontal="center"/>
    </xf>
    <xf numFmtId="166" fontId="40" fillId="0" borderId="0" xfId="0" applyNumberFormat="1" applyFont="1" applyAlignment="1">
      <alignment horizontal="left"/>
    </xf>
    <xf numFmtId="0" fontId="39" fillId="22" borderId="24" xfId="0" applyFont="1" applyFill="1" applyBorder="1" applyAlignment="1">
      <alignment horizontal="left"/>
    </xf>
    <xf numFmtId="166" fontId="40" fillId="0" borderId="0" xfId="0" applyNumberFormat="1" applyFont="1" applyAlignment="1">
      <alignment vertical="center"/>
    </xf>
    <xf numFmtId="166" fontId="40" fillId="22" borderId="0" xfId="0" applyNumberFormat="1" applyFont="1" applyFill="1" applyAlignment="1">
      <alignment wrapText="1"/>
    </xf>
    <xf numFmtId="166" fontId="40" fillId="22" borderId="43" xfId="0" applyNumberFormat="1" applyFont="1" applyFill="1" applyBorder="1" applyAlignment="1">
      <alignment horizontal="left"/>
    </xf>
    <xf numFmtId="0" fontId="39" fillId="22" borderId="0" xfId="0" applyFont="1" applyFill="1" applyAlignment="1">
      <alignment horizontal="center" vertical="top" wrapText="1"/>
    </xf>
    <xf numFmtId="166" fontId="40" fillId="22" borderId="17" xfId="0" applyNumberFormat="1" applyFont="1" applyFill="1" applyBorder="1" applyAlignment="1">
      <alignment horizontal="left"/>
    </xf>
    <xf numFmtId="166" fontId="40" fillId="22" borderId="0" xfId="0" applyNumberFormat="1" applyFont="1" applyFill="1" applyAlignment="1">
      <alignment horizontal="left"/>
    </xf>
    <xf numFmtId="166" fontId="40" fillId="22" borderId="24" xfId="0" applyNumberFormat="1" applyFont="1" applyFill="1" applyBorder="1" applyAlignment="1">
      <alignment horizontal="left"/>
    </xf>
    <xf numFmtId="0" fontId="39" fillId="0" borderId="17" xfId="0" applyFont="1" applyBorder="1" applyAlignment="1">
      <alignment horizontal="left" vertical="center" wrapText="1"/>
    </xf>
    <xf numFmtId="166" fontId="40" fillId="0" borderId="0" xfId="0" applyNumberFormat="1" applyFont="1" applyAlignment="1">
      <alignment horizontal="left" vertical="top" wrapText="1"/>
    </xf>
    <xf numFmtId="49" fontId="39" fillId="0" borderId="0" xfId="0" applyNumberFormat="1" applyFont="1"/>
    <xf numFmtId="0" fontId="39" fillId="0" borderId="24" xfId="0" applyFont="1" applyBorder="1" applyAlignment="1">
      <alignment horizontal="right" vertical="top" wrapText="1"/>
    </xf>
    <xf numFmtId="166" fontId="40" fillId="0" borderId="0" xfId="0" applyNumberFormat="1" applyFont="1" applyAlignment="1">
      <alignment horizontal="justify" vertical="center"/>
    </xf>
    <xf numFmtId="0" fontId="39" fillId="22" borderId="43" xfId="0" applyFont="1" applyFill="1" applyBorder="1" applyAlignment="1">
      <alignment horizontal="left" vertical="top"/>
    </xf>
    <xf numFmtId="0" fontId="39" fillId="0" borderId="0" xfId="0" applyFont="1" applyAlignment="1">
      <alignment vertical="center"/>
    </xf>
    <xf numFmtId="0" fontId="39" fillId="22" borderId="17" xfId="0" applyFont="1" applyFill="1" applyBorder="1" applyAlignment="1">
      <alignment horizontal="left" vertical="center" wrapText="1"/>
    </xf>
    <xf numFmtId="0" fontId="39" fillId="22" borderId="24" xfId="0" applyFont="1" applyFill="1" applyBorder="1" applyAlignment="1">
      <alignment horizontal="left" vertical="center" wrapText="1"/>
    </xf>
    <xf numFmtId="164" fontId="39" fillId="0" borderId="24" xfId="0" applyNumberFormat="1" applyFont="1" applyBorder="1" applyAlignment="1">
      <alignment horizontal="left" vertical="top" wrapText="1"/>
    </xf>
    <xf numFmtId="0" fontId="39" fillId="0" borderId="0" xfId="0" applyFont="1" applyAlignment="1">
      <alignment horizontal="left" vertical="center" wrapText="1"/>
    </xf>
    <xf numFmtId="0" fontId="39" fillId="22" borderId="43" xfId="0" applyFont="1" applyFill="1" applyBorder="1" applyAlignment="1">
      <alignment horizontal="right"/>
    </xf>
    <xf numFmtId="49" fontId="39" fillId="22" borderId="17" xfId="0" applyNumberFormat="1" applyFont="1" applyFill="1" applyBorder="1"/>
    <xf numFmtId="0" fontId="39" fillId="0" borderId="24" xfId="0" applyFont="1" applyBorder="1" applyAlignment="1">
      <alignment horizontal="left"/>
    </xf>
    <xf numFmtId="0" fontId="39" fillId="0" borderId="17" xfId="0" applyFont="1" applyBorder="1" applyAlignment="1">
      <alignment horizontal="left"/>
    </xf>
    <xf numFmtId="0" fontId="39" fillId="22" borderId="17" xfId="0" applyFont="1" applyFill="1" applyBorder="1" applyAlignment="1">
      <alignment horizontal="right"/>
    </xf>
    <xf numFmtId="0" fontId="39" fillId="22" borderId="24" xfId="0" applyFont="1" applyFill="1" applyBorder="1" applyAlignment="1">
      <alignment horizontal="right"/>
    </xf>
    <xf numFmtId="0" fontId="39" fillId="0" borderId="43" xfId="0" applyFont="1" applyBorder="1" applyAlignment="1">
      <alignment horizontal="left"/>
    </xf>
    <xf numFmtId="0" fontId="39" fillId="22" borderId="0" xfId="0" applyFont="1" applyFill="1" applyAlignment="1">
      <alignment horizontal="left" vertical="center" wrapText="1"/>
    </xf>
    <xf numFmtId="0" fontId="39" fillId="22" borderId="24" xfId="0" applyFont="1" applyFill="1" applyBorder="1" applyAlignment="1">
      <alignment horizontal="left" vertical="center" wrapText="1"/>
    </xf>
    <xf numFmtId="49" fontId="39" fillId="22" borderId="23" xfId="0" applyNumberFormat="1" applyFont="1" applyFill="1" applyBorder="1"/>
    <xf numFmtId="0" fontId="39" fillId="22" borderId="22" xfId="0" applyFont="1" applyFill="1" applyBorder="1"/>
    <xf numFmtId="49" fontId="39" fillId="22" borderId="22" xfId="0" applyNumberFormat="1" applyFont="1" applyFill="1" applyBorder="1"/>
    <xf numFmtId="0" fontId="39" fillId="0" borderId="23" xfId="0" applyFont="1" applyBorder="1" applyAlignment="1">
      <alignment horizontal="left" vertical="top" wrapText="1"/>
    </xf>
    <xf numFmtId="0" fontId="39" fillId="0" borderId="22" xfId="0" applyFont="1" applyBorder="1" applyAlignment="1">
      <alignment horizontal="left" vertical="top" wrapText="1"/>
    </xf>
    <xf numFmtId="0" fontId="40" fillId="22" borderId="13" xfId="0" applyFont="1" applyFill="1" applyBorder="1" applyAlignment="1">
      <alignment horizontal="center" vertical="center"/>
    </xf>
    <xf numFmtId="49" fontId="40" fillId="22" borderId="31" xfId="0" applyNumberFormat="1" applyFont="1" applyFill="1" applyBorder="1" applyAlignment="1">
      <alignment horizontal="center" vertical="center"/>
    </xf>
    <xf numFmtId="49" fontId="40" fillId="22" borderId="29" xfId="0" applyNumberFormat="1" applyFont="1" applyFill="1" applyBorder="1" applyAlignment="1">
      <alignment horizontal="center" vertical="center"/>
    </xf>
    <xf numFmtId="0" fontId="40" fillId="22" borderId="31" xfId="0" applyFont="1" applyFill="1" applyBorder="1" applyAlignment="1">
      <alignment horizontal="center" vertical="center" wrapText="1"/>
    </xf>
    <xf numFmtId="0" fontId="40" fillId="22" borderId="29" xfId="0" applyFont="1" applyFill="1" applyBorder="1" applyAlignment="1">
      <alignment horizontal="center" vertical="center" wrapText="1"/>
    </xf>
    <xf numFmtId="0" fontId="40" fillId="22" borderId="31" xfId="0" applyFont="1" applyFill="1" applyBorder="1" applyAlignment="1">
      <alignment vertical="center"/>
    </xf>
    <xf numFmtId="0" fontId="40" fillId="22" borderId="13" xfId="0" applyFont="1" applyFill="1" applyBorder="1" applyAlignment="1">
      <alignment vertical="center"/>
    </xf>
    <xf numFmtId="0" fontId="40" fillId="22" borderId="30" xfId="0" applyFont="1" applyFill="1" applyBorder="1" applyAlignment="1">
      <alignment horizontal="center" vertical="center" wrapText="1"/>
    </xf>
    <xf numFmtId="0" fontId="40" fillId="0" borderId="30" xfId="0" applyFont="1" applyBorder="1" applyAlignment="1">
      <alignment horizontal="center" vertical="center"/>
    </xf>
    <xf numFmtId="0" fontId="40" fillId="22" borderId="29" xfId="0" applyFont="1" applyFill="1" applyBorder="1" applyAlignment="1">
      <alignment vertical="center"/>
    </xf>
    <xf numFmtId="0" fontId="40" fillId="22" borderId="30" xfId="0" applyFont="1" applyFill="1" applyBorder="1" applyAlignment="1">
      <alignment horizontal="center" vertical="center" wrapText="1"/>
    </xf>
    <xf numFmtId="0" fontId="40" fillId="22" borderId="31" xfId="0" applyFont="1" applyFill="1" applyBorder="1" applyAlignment="1">
      <alignment horizontal="center" vertical="center" wrapText="1"/>
    </xf>
    <xf numFmtId="0" fontId="40" fillId="22" borderId="0" xfId="0" applyFont="1" applyFill="1" applyAlignment="1">
      <alignment vertical="center" wrapText="1"/>
    </xf>
    <xf numFmtId="0" fontId="39" fillId="0" borderId="26" xfId="0" applyFont="1" applyBorder="1"/>
    <xf numFmtId="0" fontId="39" fillId="22" borderId="95" xfId="0" applyFont="1" applyFill="1" applyBorder="1" applyAlignment="1">
      <alignment horizontal="center"/>
    </xf>
    <xf numFmtId="0" fontId="39" fillId="22" borderId="54" xfId="0" applyFont="1" applyFill="1" applyBorder="1" applyAlignment="1">
      <alignment horizontal="center"/>
    </xf>
    <xf numFmtId="0" fontId="39" fillId="22" borderId="33" xfId="0" applyFont="1" applyFill="1" applyBorder="1" applyAlignment="1">
      <alignment horizontal="center"/>
    </xf>
    <xf numFmtId="0" fontId="39" fillId="22" borderId="34" xfId="0" applyFont="1" applyFill="1" applyBorder="1" applyAlignment="1">
      <alignment horizontal="center"/>
    </xf>
    <xf numFmtId="0" fontId="39" fillId="22" borderId="34" xfId="0" applyFont="1" applyFill="1" applyBorder="1" applyAlignment="1">
      <alignment horizontal="center"/>
    </xf>
    <xf numFmtId="0" fontId="39" fillId="0" borderId="32" xfId="0" applyFont="1" applyBorder="1"/>
    <xf numFmtId="0" fontId="39" fillId="0" borderId="54" xfId="0" applyFont="1" applyBorder="1"/>
    <xf numFmtId="0" fontId="39" fillId="0" borderId="33" xfId="0" applyFont="1" applyBorder="1"/>
    <xf numFmtId="0" fontId="39" fillId="0" borderId="34" xfId="0" applyFont="1" applyBorder="1"/>
    <xf numFmtId="0" fontId="39" fillId="0" borderId="34" xfId="0" applyFont="1" applyBorder="1" applyAlignment="1">
      <alignment horizontal="center"/>
    </xf>
    <xf numFmtId="0" fontId="39" fillId="0" borderId="32" xfId="0" applyFont="1" applyBorder="1" applyAlignment="1">
      <alignment horizontal="center"/>
    </xf>
    <xf numFmtId="0" fontId="39" fillId="0" borderId="33" xfId="0" applyFont="1" applyBorder="1" applyAlignment="1">
      <alignment horizontal="center"/>
    </xf>
    <xf numFmtId="0" fontId="39" fillId="0" borderId="33" xfId="0" applyFont="1" applyBorder="1" applyAlignment="1">
      <alignment horizontal="center"/>
    </xf>
    <xf numFmtId="0" fontId="39" fillId="0" borderId="34" xfId="0" applyFont="1" applyBorder="1" applyAlignment="1">
      <alignment horizontal="center"/>
    </xf>
    <xf numFmtId="0" fontId="39" fillId="0" borderId="54" xfId="0" applyFont="1" applyBorder="1" applyAlignment="1">
      <alignment horizontal="center"/>
    </xf>
    <xf numFmtId="0" fontId="39" fillId="22" borderId="32" xfId="0" applyFont="1" applyFill="1" applyBorder="1" applyAlignment="1">
      <alignment horizontal="center"/>
    </xf>
    <xf numFmtId="0" fontId="39" fillId="22" borderId="33" xfId="0" applyFont="1" applyFill="1" applyBorder="1" applyAlignment="1">
      <alignment horizontal="center"/>
    </xf>
    <xf numFmtId="0" fontId="39" fillId="0" borderId="63" xfId="0" applyFont="1" applyBorder="1" applyAlignment="1">
      <alignment horizontal="center"/>
    </xf>
    <xf numFmtId="0" fontId="39" fillId="0" borderId="54" xfId="0" applyFont="1" applyBorder="1" applyAlignment="1">
      <alignment horizontal="center"/>
    </xf>
    <xf numFmtId="0" fontId="39" fillId="0" borderId="66" xfId="0" applyFont="1" applyBorder="1"/>
    <xf numFmtId="0" fontId="39" fillId="0" borderId="32" xfId="0" applyFont="1" applyBorder="1" applyAlignment="1">
      <alignment horizontal="center"/>
    </xf>
    <xf numFmtId="164" fontId="49" fillId="24" borderId="75" xfId="284" applyNumberFormat="1" applyFont="1" applyFill="1" applyBorder="1" applyAlignment="1">
      <alignment horizontal="center" vertical="center"/>
    </xf>
    <xf numFmtId="0" fontId="39" fillId="22" borderId="55" xfId="0" applyFont="1" applyFill="1" applyBorder="1"/>
    <xf numFmtId="0" fontId="39" fillId="22" borderId="118" xfId="0" applyFont="1" applyFill="1" applyBorder="1"/>
    <xf numFmtId="0" fontId="39" fillId="22" borderId="31" xfId="0" applyFont="1" applyFill="1" applyBorder="1" applyAlignment="1">
      <alignment horizontal="center"/>
    </xf>
    <xf numFmtId="0" fontId="39" fillId="22" borderId="30" xfId="0" applyFont="1" applyFill="1" applyBorder="1" applyAlignment="1">
      <alignment horizontal="center"/>
    </xf>
    <xf numFmtId="0" fontId="39" fillId="22" borderId="30" xfId="0" applyFont="1" applyFill="1" applyBorder="1" applyAlignment="1">
      <alignment horizontal="center"/>
    </xf>
    <xf numFmtId="0" fontId="39" fillId="0" borderId="30" xfId="0" applyFont="1" applyBorder="1" applyAlignment="1">
      <alignment horizontal="center"/>
    </xf>
    <xf numFmtId="0" fontId="39" fillId="0" borderId="29" xfId="0" applyFont="1" applyBorder="1" applyAlignment="1">
      <alignment horizontal="center"/>
    </xf>
    <xf numFmtId="0" fontId="39" fillId="0" borderId="31" xfId="0" applyFont="1" applyBorder="1" applyAlignment="1">
      <alignment horizontal="center"/>
    </xf>
    <xf numFmtId="0" fontId="39" fillId="0" borderId="31" xfId="0" applyFont="1" applyBorder="1" applyAlignment="1">
      <alignment horizontal="center"/>
    </xf>
    <xf numFmtId="0" fontId="39" fillId="0" borderId="30" xfId="0" applyFont="1" applyBorder="1" applyAlignment="1">
      <alignment horizontal="center"/>
    </xf>
    <xf numFmtId="0" fontId="39" fillId="0" borderId="13" xfId="0" applyFont="1" applyBorder="1" applyAlignment="1">
      <alignment horizontal="center"/>
    </xf>
    <xf numFmtId="0" fontId="39" fillId="22" borderId="41" xfId="0" applyFont="1" applyFill="1" applyBorder="1"/>
    <xf numFmtId="0" fontId="39" fillId="22" borderId="31" xfId="0" applyFont="1" applyFill="1" applyBorder="1" applyAlignment="1">
      <alignment horizontal="center"/>
    </xf>
    <xf numFmtId="0" fontId="39" fillId="0" borderId="64" xfId="0" applyFont="1" applyBorder="1" applyAlignment="1">
      <alignment horizontal="center"/>
    </xf>
    <xf numFmtId="0" fontId="39" fillId="0" borderId="13" xfId="0" applyFont="1" applyBorder="1" applyAlignment="1">
      <alignment horizontal="center"/>
    </xf>
    <xf numFmtId="0" fontId="39" fillId="0" borderId="68" xfId="0" applyFont="1" applyBorder="1"/>
    <xf numFmtId="0" fontId="39" fillId="0" borderId="29" xfId="0" applyFont="1" applyBorder="1" applyAlignment="1">
      <alignment horizontal="center"/>
    </xf>
    <xf numFmtId="0" fontId="39" fillId="22" borderId="96" xfId="0" applyFont="1" applyFill="1" applyBorder="1" applyAlignment="1">
      <alignment horizontal="center"/>
    </xf>
    <xf numFmtId="0" fontId="39" fillId="22" borderId="28" xfId="0" applyFont="1" applyFill="1" applyBorder="1" applyAlignment="1">
      <alignment horizontal="center"/>
    </xf>
    <xf numFmtId="0" fontId="39" fillId="22" borderId="27" xfId="0" applyFont="1" applyFill="1" applyBorder="1" applyAlignment="1">
      <alignment horizontal="center"/>
    </xf>
    <xf numFmtId="0" fontId="39" fillId="22" borderId="26" xfId="0" applyFont="1" applyFill="1" applyBorder="1" applyAlignment="1">
      <alignment horizontal="center"/>
    </xf>
    <xf numFmtId="0" fontId="39" fillId="22" borderId="26" xfId="0" applyFont="1" applyFill="1" applyBorder="1" applyAlignment="1">
      <alignment horizontal="center"/>
    </xf>
    <xf numFmtId="0" fontId="39" fillId="0" borderId="25" xfId="0" applyFont="1" applyBorder="1"/>
    <xf numFmtId="0" fontId="39" fillId="0" borderId="28" xfId="0" applyFont="1" applyBorder="1"/>
    <xf numFmtId="0" fontId="39" fillId="0" borderId="27" xfId="0" applyFont="1" applyBorder="1"/>
    <xf numFmtId="0" fontId="39" fillId="0" borderId="25" xfId="0" applyFont="1" applyBorder="1" applyAlignment="1">
      <alignment horizontal="center"/>
    </xf>
    <xf numFmtId="0" fontId="39" fillId="0" borderId="27" xfId="0" applyFont="1" applyBorder="1" applyAlignment="1">
      <alignment horizontal="center"/>
    </xf>
    <xf numFmtId="0" fontId="39" fillId="0" borderId="27" xfId="0" applyFont="1" applyBorder="1" applyAlignment="1">
      <alignment horizontal="center"/>
    </xf>
    <xf numFmtId="0" fontId="39" fillId="0" borderId="62" xfId="0" applyFont="1" applyBorder="1"/>
    <xf numFmtId="0" fontId="39" fillId="0" borderId="28" xfId="0" applyFont="1" applyBorder="1" applyAlignment="1">
      <alignment horizontal="center"/>
    </xf>
    <xf numFmtId="0" fontId="39" fillId="22" borderId="25" xfId="0" applyFont="1" applyFill="1" applyBorder="1" applyAlignment="1">
      <alignment horizontal="center"/>
    </xf>
    <xf numFmtId="0" fontId="39" fillId="22" borderId="27" xfId="0" applyFont="1" applyFill="1" applyBorder="1" applyAlignment="1">
      <alignment horizontal="center"/>
    </xf>
    <xf numFmtId="0" fontId="39" fillId="0" borderId="65" xfId="0" applyFont="1" applyBorder="1" applyAlignment="1">
      <alignment horizontal="center"/>
    </xf>
    <xf numFmtId="0" fontId="39" fillId="0" borderId="28" xfId="0" applyFont="1" applyBorder="1" applyAlignment="1">
      <alignment horizontal="center"/>
    </xf>
    <xf numFmtId="0" fontId="39" fillId="0" borderId="116" xfId="0" applyFont="1" applyBorder="1"/>
    <xf numFmtId="0" fontId="39" fillId="0" borderId="117" xfId="0" applyFont="1" applyBorder="1"/>
    <xf numFmtId="0" fontId="39" fillId="0" borderId="25" xfId="0" applyFont="1" applyBorder="1" applyAlignment="1">
      <alignment horizontal="center"/>
    </xf>
    <xf numFmtId="0" fontId="39" fillId="0" borderId="45" xfId="0" applyFont="1" applyBorder="1"/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39" fillId="22" borderId="85" xfId="0" applyFont="1" applyFill="1" applyBorder="1" applyAlignment="1">
      <alignment horizontal="center"/>
    </xf>
    <xf numFmtId="0" fontId="39" fillId="22" borderId="13" xfId="0" applyFont="1" applyFill="1" applyBorder="1" applyAlignment="1">
      <alignment horizontal="center"/>
    </xf>
    <xf numFmtId="0" fontId="39" fillId="22" borderId="29" xfId="0" applyFont="1" applyFill="1" applyBorder="1" applyAlignment="1">
      <alignment horizontal="center"/>
    </xf>
    <xf numFmtId="0" fontId="39" fillId="0" borderId="18" xfId="0" applyFont="1" applyBorder="1"/>
    <xf numFmtId="0" fontId="39" fillId="0" borderId="36" xfId="0" applyFont="1" applyBorder="1"/>
    <xf numFmtId="166" fontId="69" fillId="23" borderId="38" xfId="0" applyNumberFormat="1" applyFont="1" applyFill="1" applyBorder="1"/>
    <xf numFmtId="0" fontId="68" fillId="22" borderId="115" xfId="0" applyFont="1" applyFill="1" applyBorder="1"/>
    <xf numFmtId="0" fontId="68" fillId="22" borderId="116" xfId="0" applyFont="1" applyFill="1" applyBorder="1"/>
    <xf numFmtId="0" fontId="68" fillId="22" borderId="117" xfId="0" applyFont="1" applyFill="1" applyBorder="1"/>
    <xf numFmtId="0" fontId="69" fillId="22" borderId="115" xfId="0" applyFont="1" applyFill="1" applyBorder="1"/>
    <xf numFmtId="49" fontId="69" fillId="23" borderId="38" xfId="0" applyNumberFormat="1" applyFont="1" applyFill="1" applyBorder="1"/>
    <xf numFmtId="2" fontId="69" fillId="22" borderId="115" xfId="0" applyNumberFormat="1" applyFont="1" applyFill="1" applyBorder="1"/>
    <xf numFmtId="0" fontId="68" fillId="22" borderId="0" xfId="0" applyFont="1" applyFill="1" applyAlignment="1">
      <alignment vertical="center"/>
    </xf>
    <xf numFmtId="166" fontId="30" fillId="0" borderId="118" xfId="0" applyNumberFormat="1" applyFont="1" applyBorder="1" applyAlignment="1">
      <alignment horizontal="left" vertical="top"/>
    </xf>
    <xf numFmtId="166" fontId="40" fillId="0" borderId="42" xfId="0" applyNumberFormat="1" applyFont="1" applyBorder="1" applyAlignment="1">
      <alignment horizontal="left"/>
    </xf>
    <xf numFmtId="166" fontId="40" fillId="0" borderId="118" xfId="0" applyNumberFormat="1" applyFont="1" applyBorder="1" applyAlignment="1">
      <alignment horizontal="left"/>
    </xf>
    <xf numFmtId="166" fontId="40" fillId="0" borderId="41" xfId="0" applyNumberFormat="1" applyFont="1" applyBorder="1" applyAlignment="1">
      <alignment horizontal="left"/>
    </xf>
    <xf numFmtId="166" fontId="40" fillId="0" borderId="41" xfId="0" applyNumberFormat="1" applyFont="1" applyBorder="1" applyAlignment="1">
      <alignment horizontal="left"/>
    </xf>
    <xf numFmtId="0" fontId="40" fillId="0" borderId="118" xfId="0" applyFont="1" applyBorder="1" applyAlignment="1">
      <alignment horizontal="left"/>
    </xf>
    <xf numFmtId="0" fontId="40" fillId="0" borderId="41" xfId="0" applyFont="1" applyBorder="1" applyAlignment="1">
      <alignment horizontal="left"/>
    </xf>
    <xf numFmtId="166" fontId="21" fillId="22" borderId="118" xfId="283" applyNumberFormat="1" applyFont="1" applyFill="1" applyBorder="1" applyAlignment="1">
      <alignment horizontal="left" vertical="center"/>
    </xf>
    <xf numFmtId="166" fontId="40" fillId="0" borderId="39" xfId="0" applyNumberFormat="1" applyFont="1" applyBorder="1" applyAlignment="1">
      <alignment horizontal="left"/>
    </xf>
    <xf numFmtId="0" fontId="11" fillId="22" borderId="118" xfId="267" applyFill="1" applyBorder="1" applyAlignment="1">
      <alignment horizontal="left" vertical="top" wrapText="1"/>
    </xf>
    <xf numFmtId="166" fontId="40" fillId="0" borderId="24" xfId="0" applyNumberFormat="1" applyFont="1" applyBorder="1" applyAlignment="1">
      <alignment horizontal="left"/>
    </xf>
    <xf numFmtId="0" fontId="40" fillId="0" borderId="24" xfId="0" applyFont="1" applyBorder="1"/>
    <xf numFmtId="0" fontId="39" fillId="0" borderId="23" xfId="0" applyFont="1" applyBorder="1"/>
    <xf numFmtId="0" fontId="40" fillId="0" borderId="31" xfId="0" applyFont="1" applyBorder="1" applyAlignment="1">
      <alignment horizontal="center"/>
    </xf>
    <xf numFmtId="0" fontId="40" fillId="0" borderId="29" xfId="0" applyFont="1" applyBorder="1" applyAlignment="1">
      <alignment horizontal="center"/>
    </xf>
    <xf numFmtId="0" fontId="40" fillId="0" borderId="30" xfId="0" applyFont="1" applyBorder="1" applyAlignment="1">
      <alignment horizontal="center"/>
    </xf>
    <xf numFmtId="0" fontId="40" fillId="22" borderId="31" xfId="0" applyFont="1" applyFill="1" applyBorder="1" applyAlignment="1">
      <alignment horizontal="center"/>
    </xf>
    <xf numFmtId="0" fontId="40" fillId="22" borderId="29" xfId="0" applyFont="1" applyFill="1" applyBorder="1" applyAlignment="1">
      <alignment horizontal="center"/>
    </xf>
    <xf numFmtId="0" fontId="39" fillId="0" borderId="38" xfId="0" applyFont="1" applyBorder="1"/>
    <xf numFmtId="0" fontId="39" fillId="0" borderId="49" xfId="0" applyFont="1" applyBorder="1"/>
    <xf numFmtId="0" fontId="39" fillId="0" borderId="51" xfId="0" applyFont="1" applyBorder="1"/>
    <xf numFmtId="164" fontId="49" fillId="24" borderId="64" xfId="284" applyNumberFormat="1" applyFont="1" applyFill="1" applyBorder="1" applyAlignment="1">
      <alignment horizontal="center" vertical="center"/>
    </xf>
    <xf numFmtId="0" fontId="39" fillId="0" borderId="47" xfId="0" applyFont="1" applyBorder="1"/>
    <xf numFmtId="0" fontId="39" fillId="0" borderId="115" xfId="0" applyFont="1" applyBorder="1"/>
    <xf numFmtId="0" fontId="39" fillId="0" borderId="50" xfId="0" applyFont="1" applyBorder="1"/>
    <xf numFmtId="0" fontId="39" fillId="0" borderId="52" xfId="0" applyFont="1" applyBorder="1"/>
    <xf numFmtId="164" fontId="49" fillId="24" borderId="55" xfId="284" applyNumberFormat="1" applyFont="1" applyFill="1" applyBorder="1" applyAlignment="1">
      <alignment horizontal="center" vertical="center"/>
    </xf>
    <xf numFmtId="0" fontId="19" fillId="0" borderId="116" xfId="272" applyFont="1" applyBorder="1"/>
    <xf numFmtId="0" fontId="11" fillId="0" borderId="118" xfId="258" applyBorder="1" applyAlignment="1">
      <alignment horizontal="center" vertical="center"/>
    </xf>
    <xf numFmtId="0" fontId="11" fillId="22" borderId="118" xfId="258" applyFill="1" applyBorder="1" applyAlignment="1">
      <alignment horizontal="center" vertical="center" wrapText="1"/>
    </xf>
    <xf numFmtId="166" fontId="30" fillId="22" borderId="118" xfId="0" applyNumberFormat="1" applyFont="1" applyFill="1" applyBorder="1" applyAlignment="1">
      <alignment horizontal="left" vertical="top"/>
    </xf>
    <xf numFmtId="0" fontId="30" fillId="22" borderId="118" xfId="0" applyFont="1" applyFill="1" applyBorder="1" applyAlignment="1">
      <alignment horizontal="left" vertical="top"/>
    </xf>
    <xf numFmtId="0" fontId="30" fillId="0" borderId="118" xfId="284" applyFont="1" applyBorder="1" applyAlignment="1">
      <alignment horizontal="center" vertical="center" textRotation="90"/>
    </xf>
    <xf numFmtId="0" fontId="30" fillId="0" borderId="118" xfId="258" applyFont="1" applyBorder="1" applyAlignment="1">
      <alignment horizontal="center" vertical="top" wrapText="1"/>
    </xf>
    <xf numFmtId="166" fontId="30" fillId="0" borderId="118" xfId="283" applyNumberFormat="1" applyFont="1" applyBorder="1" applyAlignment="1">
      <alignment horizontal="left" vertical="top"/>
    </xf>
    <xf numFmtId="166" fontId="40" fillId="0" borderId="118" xfId="0" applyNumberFormat="1" applyFont="1" applyBorder="1" applyAlignment="1">
      <alignment horizontal="left" vertical="top"/>
    </xf>
    <xf numFmtId="2" fontId="115" fillId="0" borderId="118" xfId="609" applyNumberFormat="1" applyFont="1" applyBorder="1" applyAlignment="1">
      <alignment horizontal="center" vertical="center" wrapText="1"/>
    </xf>
    <xf numFmtId="0" fontId="31" fillId="0" borderId="118" xfId="609" applyFont="1" applyBorder="1" applyAlignment="1">
      <alignment horizontal="center" vertical="center"/>
    </xf>
    <xf numFmtId="166" fontId="30" fillId="22" borderId="118" xfId="258" applyNumberFormat="1" applyFont="1" applyFill="1" applyBorder="1" applyAlignment="1">
      <alignment horizontal="left" vertical="top" wrapText="1"/>
    </xf>
    <xf numFmtId="0" fontId="30" fillId="0" borderId="118" xfId="258" applyFont="1" applyBorder="1" applyAlignment="1">
      <alignment horizontal="center" vertical="center"/>
    </xf>
    <xf numFmtId="0" fontId="31" fillId="0" borderId="118" xfId="258" applyFont="1" applyBorder="1" applyAlignment="1">
      <alignment horizontal="center" vertical="center"/>
    </xf>
    <xf numFmtId="166" fontId="30" fillId="0" borderId="118" xfId="0" applyNumberFormat="1" applyFont="1" applyBorder="1" applyAlignment="1">
      <alignment horizontal="left" vertical="top"/>
    </xf>
    <xf numFmtId="0" fontId="128" fillId="0" borderId="118" xfId="0" applyFont="1" applyBorder="1" applyAlignment="1">
      <alignment horizontal="center" vertical="top" wrapText="1"/>
    </xf>
    <xf numFmtId="0" fontId="40" fillId="0" borderId="118" xfId="0" applyFont="1" applyBorder="1" applyAlignment="1">
      <alignment horizontal="left" vertical="top"/>
    </xf>
    <xf numFmtId="166" fontId="40" fillId="22" borderId="42" xfId="0" applyNumberFormat="1" applyFont="1" applyFill="1" applyBorder="1" applyAlignment="1">
      <alignment horizontal="left"/>
    </xf>
    <xf numFmtId="166" fontId="40" fillId="22" borderId="40" xfId="0" applyNumberFormat="1" applyFont="1" applyFill="1" applyBorder="1" applyAlignment="1">
      <alignment horizontal="left"/>
    </xf>
    <xf numFmtId="166" fontId="40" fillId="22" borderId="41" xfId="0" applyNumberFormat="1" applyFont="1" applyFill="1" applyBorder="1" applyAlignment="1">
      <alignment horizontal="left"/>
    </xf>
    <xf numFmtId="166" fontId="40" fillId="22" borderId="39" xfId="0" applyNumberFormat="1" applyFont="1" applyFill="1" applyBorder="1" applyAlignment="1">
      <alignment horizontal="left"/>
    </xf>
    <xf numFmtId="164" fontId="39" fillId="22" borderId="17" xfId="0" applyNumberFormat="1" applyFont="1" applyFill="1" applyBorder="1" applyAlignment="1">
      <alignment horizontal="left" vertical="top" wrapText="1"/>
    </xf>
    <xf numFmtId="0" fontId="39" fillId="22" borderId="17" xfId="0" applyFont="1" applyFill="1" applyBorder="1" applyAlignment="1">
      <alignment wrapText="1"/>
    </xf>
    <xf numFmtId="0" fontId="39" fillId="22" borderId="43" xfId="0" applyFont="1" applyFill="1" applyBorder="1" applyAlignment="1">
      <alignment wrapText="1"/>
    </xf>
    <xf numFmtId="164" fontId="39" fillId="22" borderId="17" xfId="0" applyNumberFormat="1" applyFont="1" applyFill="1" applyBorder="1" applyAlignment="1">
      <alignment horizontal="left" vertical="top"/>
    </xf>
    <xf numFmtId="164" fontId="39" fillId="22" borderId="0" xfId="0" applyNumberFormat="1" applyFont="1" applyFill="1" applyAlignment="1">
      <alignment horizontal="left" vertical="top"/>
    </xf>
    <xf numFmtId="0" fontId="39" fillId="22" borderId="23" xfId="0" applyFont="1" applyFill="1" applyBorder="1" applyAlignment="1">
      <alignment horizontal="right"/>
    </xf>
    <xf numFmtId="0" fontId="39" fillId="0" borderId="20" xfId="0" applyFont="1" applyBorder="1" applyAlignment="1">
      <alignment horizontal="left"/>
    </xf>
    <xf numFmtId="0" fontId="39" fillId="22" borderId="48" xfId="0" applyFont="1" applyFill="1" applyBorder="1"/>
    <xf numFmtId="0" fontId="40" fillId="22" borderId="30" xfId="0" applyFont="1" applyFill="1" applyBorder="1" applyAlignment="1">
      <alignment horizontal="center"/>
    </xf>
    <xf numFmtId="0" fontId="40" fillId="22" borderId="31" xfId="0" applyFont="1" applyFill="1" applyBorder="1" applyAlignment="1">
      <alignment horizontal="center"/>
    </xf>
    <xf numFmtId="0" fontId="40" fillId="22" borderId="13" xfId="0" applyFont="1" applyFill="1" applyBorder="1" applyAlignment="1">
      <alignment horizontal="center"/>
    </xf>
    <xf numFmtId="0" fontId="39" fillId="0" borderId="56" xfId="0" applyFont="1" applyBorder="1"/>
    <xf numFmtId="0" fontId="39" fillId="0" borderId="63" xfId="0" applyFont="1" applyBorder="1"/>
    <xf numFmtId="0" fontId="39" fillId="0" borderId="67" xfId="0" applyFont="1" applyBorder="1"/>
    <xf numFmtId="0" fontId="39" fillId="0" borderId="57" xfId="0" applyFont="1" applyBorder="1"/>
    <xf numFmtId="0" fontId="39" fillId="0" borderId="65" xfId="0" applyFont="1" applyBorder="1"/>
    <xf numFmtId="0" fontId="35" fillId="0" borderId="0" xfId="0" applyFont="1" applyAlignment="1">
      <alignment vertical="center"/>
    </xf>
    <xf numFmtId="0" fontId="34" fillId="22" borderId="0" xfId="0" applyFont="1" applyFill="1"/>
    <xf numFmtId="0" fontId="34" fillId="22" borderId="38" xfId="0" applyFont="1" applyFill="1" applyBorder="1"/>
    <xf numFmtId="0" fontId="34" fillId="22" borderId="35" xfId="0" applyFont="1" applyFill="1" applyBorder="1"/>
    <xf numFmtId="0" fontId="34" fillId="22" borderId="36" xfId="0" applyFont="1" applyFill="1" applyBorder="1"/>
    <xf numFmtId="0" fontId="34" fillId="22" borderId="15" xfId="0" applyFont="1" applyFill="1" applyBorder="1"/>
    <xf numFmtId="0" fontId="34" fillId="22" borderId="18" xfId="0" applyFont="1" applyFill="1" applyBorder="1"/>
    <xf numFmtId="0" fontId="34" fillId="22" borderId="15" xfId="0" applyFont="1" applyFill="1" applyBorder="1" applyAlignment="1">
      <alignment horizontal="right"/>
    </xf>
    <xf numFmtId="0" fontId="34" fillId="22" borderId="37" xfId="0" applyFont="1" applyFill="1" applyBorder="1"/>
    <xf numFmtId="0" fontId="34" fillId="22" borderId="115" xfId="0" applyFont="1" applyFill="1" applyBorder="1"/>
    <xf numFmtId="0" fontId="34" fillId="22" borderId="117" xfId="0" applyFont="1" applyFill="1" applyBorder="1"/>
    <xf numFmtId="0" fontId="71" fillId="22" borderId="115" xfId="0" applyFont="1" applyFill="1" applyBorder="1" applyAlignment="1">
      <alignment horizontal="left"/>
    </xf>
    <xf numFmtId="0" fontId="34" fillId="22" borderId="116" xfId="0" applyFont="1" applyFill="1" applyBorder="1"/>
    <xf numFmtId="0" fontId="71" fillId="22" borderId="115" xfId="0" applyFont="1" applyFill="1" applyBorder="1"/>
    <xf numFmtId="0" fontId="34" fillId="22" borderId="0" xfId="0" applyFont="1" applyFill="1" applyAlignment="1">
      <alignment horizontal="left"/>
    </xf>
    <xf numFmtId="0" fontId="34" fillId="22" borderId="15" xfId="0" applyFont="1" applyFill="1" applyBorder="1" applyAlignment="1">
      <alignment horizontal="left"/>
    </xf>
    <xf numFmtId="0" fontId="34" fillId="22" borderId="0" xfId="0" applyFont="1" applyFill="1" applyAlignment="1">
      <alignment horizontal="right"/>
    </xf>
    <xf numFmtId="0" fontId="34" fillId="22" borderId="15" xfId="0" applyFont="1" applyFill="1" applyBorder="1" applyAlignment="1">
      <alignment horizontal="right"/>
    </xf>
    <xf numFmtId="0" fontId="34" fillId="22" borderId="0" xfId="0" applyFont="1" applyFill="1" applyAlignment="1">
      <alignment horizontal="center"/>
    </xf>
    <xf numFmtId="0" fontId="34" fillId="22" borderId="15" xfId="0" applyFont="1" applyFill="1" applyBorder="1" applyAlignment="1">
      <alignment horizontal="center"/>
    </xf>
    <xf numFmtId="0" fontId="39" fillId="0" borderId="115" xfId="0" applyFont="1" applyBorder="1" applyAlignment="1">
      <alignment vertical="top"/>
    </xf>
    <xf numFmtId="0" fontId="39" fillId="0" borderId="116" xfId="0" applyFont="1" applyBorder="1" applyAlignment="1">
      <alignment vertical="top"/>
    </xf>
    <xf numFmtId="0" fontId="31" fillId="0" borderId="116" xfId="272" applyFont="1" applyBorder="1" applyAlignment="1">
      <alignment vertical="top"/>
    </xf>
    <xf numFmtId="0" fontId="35" fillId="22" borderId="0" xfId="0" applyFont="1" applyFill="1" applyAlignment="1">
      <alignment vertical="center"/>
    </xf>
    <xf numFmtId="0" fontId="34" fillId="22" borderId="0" xfId="0" applyFont="1" applyFill="1" applyAlignment="1">
      <alignment vertical="center"/>
    </xf>
    <xf numFmtId="0" fontId="34" fillId="22" borderId="0" xfId="0" applyFont="1" applyFill="1" applyAlignment="1">
      <alignment horizontal="left"/>
    </xf>
    <xf numFmtId="0" fontId="34" fillId="22" borderId="36" xfId="0" applyFont="1" applyFill="1" applyBorder="1" applyAlignment="1">
      <alignment horizontal="left"/>
    </xf>
    <xf numFmtId="0" fontId="34" fillId="22" borderId="0" xfId="0" applyFont="1" applyFill="1" applyAlignment="1">
      <alignment horizontal="left" vertical="center"/>
    </xf>
    <xf numFmtId="0" fontId="34" fillId="22" borderId="116" xfId="0" applyFont="1" applyFill="1" applyBorder="1" applyAlignment="1">
      <alignment horizontal="left"/>
    </xf>
    <xf numFmtId="0" fontId="34" fillId="22" borderId="0" xfId="0" applyFont="1" applyFill="1" applyAlignment="1">
      <alignment horizontal="left" vertical="center" indent="4"/>
    </xf>
    <xf numFmtId="0" fontId="35" fillId="22" borderId="0" xfId="0" applyFont="1" applyFill="1"/>
    <xf numFmtId="0" fontId="34" fillId="22" borderId="0" xfId="0" applyFont="1" applyFill="1" applyAlignment="1">
      <alignment horizontal="left" vertical="center" indent="2"/>
    </xf>
    <xf numFmtId="0" fontId="34" fillId="22" borderId="13" xfId="0" applyFont="1" applyFill="1" applyBorder="1" applyAlignment="1">
      <alignment vertical="center" wrapText="1"/>
    </xf>
    <xf numFmtId="0" fontId="34" fillId="22" borderId="13" xfId="0" applyFont="1" applyFill="1" applyBorder="1" applyAlignment="1">
      <alignment horizontal="center" vertical="center" wrapText="1"/>
    </xf>
    <xf numFmtId="0" fontId="34" fillId="22" borderId="39" xfId="0" applyFont="1" applyFill="1" applyBorder="1" applyAlignment="1">
      <alignment vertical="top" wrapText="1"/>
    </xf>
    <xf numFmtId="0" fontId="34" fillId="22" borderId="39" xfId="0" applyFont="1" applyFill="1" applyBorder="1" applyAlignment="1">
      <alignment vertical="center" wrapText="1"/>
    </xf>
    <xf numFmtId="0" fontId="34" fillId="22" borderId="13" xfId="0" applyFont="1" applyFill="1" applyBorder="1" applyAlignment="1">
      <alignment horizontal="left" vertical="top" wrapText="1"/>
    </xf>
    <xf numFmtId="0" fontId="34" fillId="22" borderId="13" xfId="0" applyFont="1" applyFill="1" applyBorder="1" applyAlignment="1">
      <alignment horizontal="left" vertical="top" wrapText="1"/>
    </xf>
    <xf numFmtId="0" fontId="34" fillId="22" borderId="13" xfId="0" applyFont="1" applyFill="1" applyBorder="1" applyAlignment="1">
      <alignment horizontal="center" vertical="center" wrapText="1"/>
    </xf>
    <xf numFmtId="0" fontId="39" fillId="22" borderId="38" xfId="0" applyFont="1" applyFill="1" applyBorder="1"/>
    <xf numFmtId="0" fontId="39" fillId="22" borderId="36" xfId="0" applyFont="1" applyFill="1" applyBorder="1"/>
    <xf numFmtId="0" fontId="39" fillId="22" borderId="35" xfId="0" applyFont="1" applyFill="1" applyBorder="1"/>
    <xf numFmtId="0" fontId="39" fillId="22" borderId="15" xfId="0" applyFont="1" applyFill="1" applyBorder="1"/>
    <xf numFmtId="0" fontId="39" fillId="22" borderId="18" xfId="0" applyFont="1" applyFill="1" applyBorder="1"/>
    <xf numFmtId="0" fontId="39" fillId="22" borderId="39" xfId="0" applyFont="1" applyFill="1" applyBorder="1"/>
    <xf numFmtId="0" fontId="39" fillId="22" borderId="15" xfId="0" applyFont="1" applyFill="1" applyBorder="1" applyAlignment="1">
      <alignment horizontal="center"/>
    </xf>
    <xf numFmtId="0" fontId="39" fillId="22" borderId="115" xfId="0" applyFont="1" applyFill="1" applyBorder="1"/>
    <xf numFmtId="0" fontId="39" fillId="22" borderId="116" xfId="0" applyFont="1" applyFill="1" applyBorder="1"/>
    <xf numFmtId="0" fontId="39" fillId="22" borderId="117" xfId="0" applyFont="1" applyFill="1" applyBorder="1"/>
    <xf numFmtId="0" fontId="39" fillId="22" borderId="44" xfId="0" applyFont="1" applyFill="1" applyBorder="1" applyAlignment="1">
      <alignment horizontal="center"/>
    </xf>
    <xf numFmtId="0" fontId="39" fillId="22" borderId="45" xfId="0" applyFont="1" applyFill="1" applyBorder="1" applyAlignment="1">
      <alignment horizontal="center"/>
    </xf>
    <xf numFmtId="0" fontId="39" fillId="22" borderId="76" xfId="0" applyFont="1" applyFill="1" applyBorder="1" applyAlignment="1">
      <alignment horizontal="center"/>
    </xf>
    <xf numFmtId="0" fontId="39" fillId="22" borderId="37" xfId="0" applyFont="1" applyFill="1" applyBorder="1"/>
    <xf numFmtId="0" fontId="39" fillId="22" borderId="68" xfId="0" applyFont="1" applyFill="1" applyBorder="1"/>
    <xf numFmtId="0" fontId="39" fillId="22" borderId="53" xfId="0" applyFont="1" applyFill="1" applyBorder="1"/>
    <xf numFmtId="0" fontId="39" fillId="22" borderId="117" xfId="0" applyFont="1" applyFill="1" applyBorder="1" applyAlignment="1">
      <alignment horizontal="center"/>
    </xf>
    <xf numFmtId="0" fontId="39" fillId="0" borderId="117" xfId="0" applyFont="1" applyBorder="1" applyAlignment="1">
      <alignment horizontal="left" vertical="center" wrapText="1"/>
    </xf>
    <xf numFmtId="0" fontId="39" fillId="0" borderId="117" xfId="0" applyFont="1" applyBorder="1" applyAlignment="1">
      <alignment horizontal="center" vertical="center"/>
    </xf>
    <xf numFmtId="0" fontId="40" fillId="0" borderId="117" xfId="0" applyFont="1" applyBorder="1" applyAlignment="1">
      <alignment horizontal="center" vertical="center"/>
    </xf>
    <xf numFmtId="0" fontId="39" fillId="0" borderId="117" xfId="0" applyFont="1" applyBorder="1" applyAlignment="1">
      <alignment horizontal="justify" vertical="center"/>
    </xf>
    <xf numFmtId="164" fontId="30" fillId="0" borderId="115" xfId="284" applyNumberFormat="1" applyFont="1" applyBorder="1" applyAlignment="1">
      <alignment vertical="center"/>
    </xf>
    <xf numFmtId="164" fontId="30" fillId="0" borderId="116" xfId="284" applyNumberFormat="1" applyFont="1" applyBorder="1" applyAlignment="1">
      <alignment horizontal="center" vertical="center"/>
    </xf>
    <xf numFmtId="0" fontId="109" fillId="0" borderId="116" xfId="0" applyFont="1" applyBorder="1" applyAlignment="1">
      <alignment vertical="center" wrapText="1"/>
    </xf>
    <xf numFmtId="166" fontId="111" fillId="0" borderId="116" xfId="0" applyNumberFormat="1" applyFont="1" applyBorder="1" applyAlignment="1">
      <alignment horizontal="center" vertical="center" wrapText="1"/>
    </xf>
  </cellXfs>
  <cellStyles count="630">
    <cellStyle name="20% - Énfasis1 2" xfId="1" xr:uid="{00000000-0005-0000-0000-000000000000}"/>
    <cellStyle name="20% - Énfasis1 3" xfId="2" xr:uid="{00000000-0005-0000-0000-000001000000}"/>
    <cellStyle name="20% - Énfasis2 2" xfId="3" xr:uid="{00000000-0005-0000-0000-000002000000}"/>
    <cellStyle name="20% - Énfasis2 3" xfId="4" xr:uid="{00000000-0005-0000-0000-000003000000}"/>
    <cellStyle name="20% - Énfasis3 2" xfId="5" xr:uid="{00000000-0005-0000-0000-000004000000}"/>
    <cellStyle name="20% - Énfasis3 3" xfId="6" xr:uid="{00000000-0005-0000-0000-000005000000}"/>
    <cellStyle name="20% - Énfasis4 2" xfId="7" xr:uid="{00000000-0005-0000-0000-000006000000}"/>
    <cellStyle name="20% - Énfasis4 3" xfId="8" xr:uid="{00000000-0005-0000-0000-000007000000}"/>
    <cellStyle name="20% - Énfasis5 2" xfId="9" xr:uid="{00000000-0005-0000-0000-000008000000}"/>
    <cellStyle name="20% - Énfasis5 3" xfId="10" xr:uid="{00000000-0005-0000-0000-000009000000}"/>
    <cellStyle name="20% - Énfasis6 2" xfId="11" xr:uid="{00000000-0005-0000-0000-00000A000000}"/>
    <cellStyle name="20% - Énfasis6 3" xfId="12" xr:uid="{00000000-0005-0000-0000-00000B000000}"/>
    <cellStyle name="40% - Énfasis1 2" xfId="13" xr:uid="{00000000-0005-0000-0000-00000C000000}"/>
    <cellStyle name="40% - Énfasis1 3" xfId="14" xr:uid="{00000000-0005-0000-0000-00000D000000}"/>
    <cellStyle name="40% - Énfasis2 2" xfId="15" xr:uid="{00000000-0005-0000-0000-00000E000000}"/>
    <cellStyle name="40% - Énfasis2 3" xfId="16" xr:uid="{00000000-0005-0000-0000-00000F000000}"/>
    <cellStyle name="40% - Énfasis3 2" xfId="17" xr:uid="{00000000-0005-0000-0000-000010000000}"/>
    <cellStyle name="40% - Énfasis3 3" xfId="18" xr:uid="{00000000-0005-0000-0000-000011000000}"/>
    <cellStyle name="40% - Énfasis4 2" xfId="19" xr:uid="{00000000-0005-0000-0000-000012000000}"/>
    <cellStyle name="40% - Énfasis4 3" xfId="20" xr:uid="{00000000-0005-0000-0000-000013000000}"/>
    <cellStyle name="40% - Énfasis5 2" xfId="21" xr:uid="{00000000-0005-0000-0000-000014000000}"/>
    <cellStyle name="40% - Énfasis5 3" xfId="22" xr:uid="{00000000-0005-0000-0000-000015000000}"/>
    <cellStyle name="40% - Énfasis6 2" xfId="23" xr:uid="{00000000-0005-0000-0000-000016000000}"/>
    <cellStyle name="40% - Énfasis6 3" xfId="24" xr:uid="{00000000-0005-0000-0000-000017000000}"/>
    <cellStyle name="60% - Énfasis1 2" xfId="25" xr:uid="{00000000-0005-0000-0000-000018000000}"/>
    <cellStyle name="60% - Énfasis2 2" xfId="26" xr:uid="{00000000-0005-0000-0000-000019000000}"/>
    <cellStyle name="60% - Énfasis3 2" xfId="27" xr:uid="{00000000-0005-0000-0000-00001A000000}"/>
    <cellStyle name="60% - Énfasis4 2" xfId="28" xr:uid="{00000000-0005-0000-0000-00001B000000}"/>
    <cellStyle name="60% - Énfasis5 2" xfId="29" xr:uid="{00000000-0005-0000-0000-00001C000000}"/>
    <cellStyle name="60% - Énfasis6 2" xfId="30" xr:uid="{00000000-0005-0000-0000-00001D000000}"/>
    <cellStyle name="Bad" xfId="31" xr:uid="{00000000-0005-0000-0000-00001E000000}"/>
    <cellStyle name="Berekening" xfId="32" xr:uid="{00000000-0005-0000-0000-00001F000000}"/>
    <cellStyle name="Berekening 2" xfId="33" xr:uid="{00000000-0005-0000-0000-000020000000}"/>
    <cellStyle name="Berekening 2 10" xfId="34" xr:uid="{00000000-0005-0000-0000-000021000000}"/>
    <cellStyle name="Berekening 2 10 2" xfId="35" xr:uid="{00000000-0005-0000-0000-000022000000}"/>
    <cellStyle name="Berekening 2 10 3" xfId="36" xr:uid="{00000000-0005-0000-0000-000023000000}"/>
    <cellStyle name="Berekening 2 11" xfId="37" xr:uid="{00000000-0005-0000-0000-000024000000}"/>
    <cellStyle name="Berekening 2 11 2" xfId="38" xr:uid="{00000000-0005-0000-0000-000025000000}"/>
    <cellStyle name="Berekening 2 11 3" xfId="39" xr:uid="{00000000-0005-0000-0000-000026000000}"/>
    <cellStyle name="Berekening 2 12" xfId="40" xr:uid="{00000000-0005-0000-0000-000027000000}"/>
    <cellStyle name="Berekening 2 13" xfId="41" xr:uid="{00000000-0005-0000-0000-000028000000}"/>
    <cellStyle name="Berekening 2 2" xfId="42" xr:uid="{00000000-0005-0000-0000-000029000000}"/>
    <cellStyle name="Berekening 2 2 2" xfId="43" xr:uid="{00000000-0005-0000-0000-00002A000000}"/>
    <cellStyle name="Berekening 2 2 3" xfId="44" xr:uid="{00000000-0005-0000-0000-00002B000000}"/>
    <cellStyle name="Berekening 2 3" xfId="45" xr:uid="{00000000-0005-0000-0000-00002C000000}"/>
    <cellStyle name="Berekening 2 3 2" xfId="46" xr:uid="{00000000-0005-0000-0000-00002D000000}"/>
    <cellStyle name="Berekening 2 3 3" xfId="47" xr:uid="{00000000-0005-0000-0000-00002E000000}"/>
    <cellStyle name="Berekening 2 4" xfId="48" xr:uid="{00000000-0005-0000-0000-00002F000000}"/>
    <cellStyle name="Berekening 2 4 2" xfId="49" xr:uid="{00000000-0005-0000-0000-000030000000}"/>
    <cellStyle name="Berekening 2 4 3" xfId="50" xr:uid="{00000000-0005-0000-0000-000031000000}"/>
    <cellStyle name="Berekening 2 5" xfId="51" xr:uid="{00000000-0005-0000-0000-000032000000}"/>
    <cellStyle name="Berekening 2 5 2" xfId="52" xr:uid="{00000000-0005-0000-0000-000033000000}"/>
    <cellStyle name="Berekening 2 5 3" xfId="53" xr:uid="{00000000-0005-0000-0000-000034000000}"/>
    <cellStyle name="Berekening 2 6" xfId="54" xr:uid="{00000000-0005-0000-0000-000035000000}"/>
    <cellStyle name="Berekening 2 6 2" xfId="55" xr:uid="{00000000-0005-0000-0000-000036000000}"/>
    <cellStyle name="Berekening 2 6 3" xfId="56" xr:uid="{00000000-0005-0000-0000-000037000000}"/>
    <cellStyle name="Berekening 2 7" xfId="57" xr:uid="{00000000-0005-0000-0000-000038000000}"/>
    <cellStyle name="Berekening 2 7 2" xfId="58" xr:uid="{00000000-0005-0000-0000-000039000000}"/>
    <cellStyle name="Berekening 2 7 3" xfId="59" xr:uid="{00000000-0005-0000-0000-00003A000000}"/>
    <cellStyle name="Berekening 2 8" xfId="60" xr:uid="{00000000-0005-0000-0000-00003B000000}"/>
    <cellStyle name="Berekening 2 8 2" xfId="61" xr:uid="{00000000-0005-0000-0000-00003C000000}"/>
    <cellStyle name="Berekening 2 8 3" xfId="62" xr:uid="{00000000-0005-0000-0000-00003D000000}"/>
    <cellStyle name="Berekening 2 9" xfId="63" xr:uid="{00000000-0005-0000-0000-00003E000000}"/>
    <cellStyle name="Berekening 2 9 2" xfId="64" xr:uid="{00000000-0005-0000-0000-00003F000000}"/>
    <cellStyle name="Berekening 2 9 3" xfId="65" xr:uid="{00000000-0005-0000-0000-000040000000}"/>
    <cellStyle name="Berekening 3" xfId="66" xr:uid="{00000000-0005-0000-0000-000041000000}"/>
    <cellStyle name="Berekening 3 10" xfId="67" xr:uid="{00000000-0005-0000-0000-000042000000}"/>
    <cellStyle name="Berekening 3 10 2" xfId="68" xr:uid="{00000000-0005-0000-0000-000043000000}"/>
    <cellStyle name="Berekening 3 10 3" xfId="69" xr:uid="{00000000-0005-0000-0000-000044000000}"/>
    <cellStyle name="Berekening 3 11" xfId="70" xr:uid="{00000000-0005-0000-0000-000045000000}"/>
    <cellStyle name="Berekening 3 2" xfId="71" xr:uid="{00000000-0005-0000-0000-000046000000}"/>
    <cellStyle name="Berekening 3 2 2" xfId="72" xr:uid="{00000000-0005-0000-0000-000047000000}"/>
    <cellStyle name="Berekening 3 2 3" xfId="73" xr:uid="{00000000-0005-0000-0000-000048000000}"/>
    <cellStyle name="Berekening 3 3" xfId="74" xr:uid="{00000000-0005-0000-0000-000049000000}"/>
    <cellStyle name="Berekening 3 3 2" xfId="75" xr:uid="{00000000-0005-0000-0000-00004A000000}"/>
    <cellStyle name="Berekening 3 3 3" xfId="76" xr:uid="{00000000-0005-0000-0000-00004B000000}"/>
    <cellStyle name="Berekening 3 4" xfId="77" xr:uid="{00000000-0005-0000-0000-00004C000000}"/>
    <cellStyle name="Berekening 3 4 2" xfId="78" xr:uid="{00000000-0005-0000-0000-00004D000000}"/>
    <cellStyle name="Berekening 3 4 3" xfId="79" xr:uid="{00000000-0005-0000-0000-00004E000000}"/>
    <cellStyle name="Berekening 3 5" xfId="80" xr:uid="{00000000-0005-0000-0000-00004F000000}"/>
    <cellStyle name="Berekening 3 5 2" xfId="81" xr:uid="{00000000-0005-0000-0000-000050000000}"/>
    <cellStyle name="Berekening 3 5 3" xfId="82" xr:uid="{00000000-0005-0000-0000-000051000000}"/>
    <cellStyle name="Berekening 3 6" xfId="83" xr:uid="{00000000-0005-0000-0000-000052000000}"/>
    <cellStyle name="Berekening 3 6 2" xfId="84" xr:uid="{00000000-0005-0000-0000-000053000000}"/>
    <cellStyle name="Berekening 3 6 3" xfId="85" xr:uid="{00000000-0005-0000-0000-000054000000}"/>
    <cellStyle name="Berekening 3 7" xfId="86" xr:uid="{00000000-0005-0000-0000-000055000000}"/>
    <cellStyle name="Berekening 3 7 2" xfId="87" xr:uid="{00000000-0005-0000-0000-000056000000}"/>
    <cellStyle name="Berekening 3 7 3" xfId="88" xr:uid="{00000000-0005-0000-0000-000057000000}"/>
    <cellStyle name="Berekening 3 8" xfId="89" xr:uid="{00000000-0005-0000-0000-000058000000}"/>
    <cellStyle name="Berekening 3 8 2" xfId="90" xr:uid="{00000000-0005-0000-0000-000059000000}"/>
    <cellStyle name="Berekening 3 8 3" xfId="91" xr:uid="{00000000-0005-0000-0000-00005A000000}"/>
    <cellStyle name="Berekening 3 9" xfId="92" xr:uid="{00000000-0005-0000-0000-00005B000000}"/>
    <cellStyle name="Berekening 3 9 2" xfId="93" xr:uid="{00000000-0005-0000-0000-00005C000000}"/>
    <cellStyle name="Berekening 3 9 3" xfId="94" xr:uid="{00000000-0005-0000-0000-00005D000000}"/>
    <cellStyle name="Berekening 4" xfId="95" xr:uid="{00000000-0005-0000-0000-00005E000000}"/>
    <cellStyle name="Berekening 4 2" xfId="96" xr:uid="{00000000-0005-0000-0000-00005F000000}"/>
    <cellStyle name="Berekening 4 3" xfId="97" xr:uid="{00000000-0005-0000-0000-000060000000}"/>
    <cellStyle name="Berekening 5" xfId="98" xr:uid="{00000000-0005-0000-0000-000061000000}"/>
    <cellStyle name="Buena 2" xfId="99" xr:uid="{00000000-0005-0000-0000-000062000000}"/>
    <cellStyle name="Calculation" xfId="100" xr:uid="{00000000-0005-0000-0000-000063000000}"/>
    <cellStyle name="Calculation 10" xfId="101" xr:uid="{00000000-0005-0000-0000-000064000000}"/>
    <cellStyle name="Calculation 10 2" xfId="102" xr:uid="{00000000-0005-0000-0000-000065000000}"/>
    <cellStyle name="Calculation 10 3" xfId="103" xr:uid="{00000000-0005-0000-0000-000066000000}"/>
    <cellStyle name="Calculation 11" xfId="104" xr:uid="{00000000-0005-0000-0000-000067000000}"/>
    <cellStyle name="Calculation 2" xfId="105" xr:uid="{00000000-0005-0000-0000-000068000000}"/>
    <cellStyle name="Calculation 2 2" xfId="106" xr:uid="{00000000-0005-0000-0000-000069000000}"/>
    <cellStyle name="Calculation 2 3" xfId="107" xr:uid="{00000000-0005-0000-0000-00006A000000}"/>
    <cellStyle name="Calculation 3" xfId="108" xr:uid="{00000000-0005-0000-0000-00006B000000}"/>
    <cellStyle name="Calculation 3 2" xfId="109" xr:uid="{00000000-0005-0000-0000-00006C000000}"/>
    <cellStyle name="Calculation 3 3" xfId="110" xr:uid="{00000000-0005-0000-0000-00006D000000}"/>
    <cellStyle name="Calculation 4" xfId="111" xr:uid="{00000000-0005-0000-0000-00006E000000}"/>
    <cellStyle name="Calculation 4 2" xfId="112" xr:uid="{00000000-0005-0000-0000-00006F000000}"/>
    <cellStyle name="Calculation 4 3" xfId="113" xr:uid="{00000000-0005-0000-0000-000070000000}"/>
    <cellStyle name="Calculation 5" xfId="114" xr:uid="{00000000-0005-0000-0000-000071000000}"/>
    <cellStyle name="Calculation 5 2" xfId="115" xr:uid="{00000000-0005-0000-0000-000072000000}"/>
    <cellStyle name="Calculation 5 3" xfId="116" xr:uid="{00000000-0005-0000-0000-000073000000}"/>
    <cellStyle name="Calculation 6" xfId="117" xr:uid="{00000000-0005-0000-0000-000074000000}"/>
    <cellStyle name="Calculation 6 2" xfId="118" xr:uid="{00000000-0005-0000-0000-000075000000}"/>
    <cellStyle name="Calculation 6 3" xfId="119" xr:uid="{00000000-0005-0000-0000-000076000000}"/>
    <cellStyle name="Calculation 7" xfId="120" xr:uid="{00000000-0005-0000-0000-000077000000}"/>
    <cellStyle name="Calculation 7 2" xfId="121" xr:uid="{00000000-0005-0000-0000-000078000000}"/>
    <cellStyle name="Calculation 7 3" xfId="122" xr:uid="{00000000-0005-0000-0000-000079000000}"/>
    <cellStyle name="Calculation 8" xfId="123" xr:uid="{00000000-0005-0000-0000-00007A000000}"/>
    <cellStyle name="Calculation 8 2" xfId="124" xr:uid="{00000000-0005-0000-0000-00007B000000}"/>
    <cellStyle name="Calculation 8 3" xfId="125" xr:uid="{00000000-0005-0000-0000-00007C000000}"/>
    <cellStyle name="Calculation 9" xfId="126" xr:uid="{00000000-0005-0000-0000-00007D000000}"/>
    <cellStyle name="Calculation 9 2" xfId="127" xr:uid="{00000000-0005-0000-0000-00007E000000}"/>
    <cellStyle name="Calculation 9 3" xfId="128" xr:uid="{00000000-0005-0000-0000-00007F000000}"/>
    <cellStyle name="Cálculo 2" xfId="129" xr:uid="{00000000-0005-0000-0000-000080000000}"/>
    <cellStyle name="Celda de comprobación 2" xfId="130" xr:uid="{00000000-0005-0000-0000-000081000000}"/>
    <cellStyle name="Celda vinculada 2" xfId="131" xr:uid="{00000000-0005-0000-0000-000082000000}"/>
    <cellStyle name="Comma 2" xfId="132" xr:uid="{00000000-0005-0000-0000-000083000000}"/>
    <cellStyle name="Controlecel" xfId="133" xr:uid="{00000000-0005-0000-0000-000084000000}"/>
    <cellStyle name="Currency 2" xfId="134" xr:uid="{00000000-0005-0000-0000-000085000000}"/>
    <cellStyle name="Encabezado 4 2" xfId="135" xr:uid="{00000000-0005-0000-0000-000086000000}"/>
    <cellStyle name="Encabezado 4 2 2" xfId="136" xr:uid="{00000000-0005-0000-0000-000087000000}"/>
    <cellStyle name="Encabezado 4 2 3" xfId="137" xr:uid="{00000000-0005-0000-0000-000088000000}"/>
    <cellStyle name="Encabezado 4 3" xfId="138" xr:uid="{00000000-0005-0000-0000-000089000000}"/>
    <cellStyle name="Énfasis1 2" xfId="139" xr:uid="{00000000-0005-0000-0000-00008A000000}"/>
    <cellStyle name="Énfasis2 2" xfId="140" xr:uid="{00000000-0005-0000-0000-00008B000000}"/>
    <cellStyle name="Énfasis3 2" xfId="141" xr:uid="{00000000-0005-0000-0000-00008C000000}"/>
    <cellStyle name="Énfasis4 2" xfId="142" xr:uid="{00000000-0005-0000-0000-00008D000000}"/>
    <cellStyle name="Énfasis5 2" xfId="143" xr:uid="{00000000-0005-0000-0000-00008E000000}"/>
    <cellStyle name="Énfasis6 2" xfId="144" xr:uid="{00000000-0005-0000-0000-00008F000000}"/>
    <cellStyle name="Entrada 2" xfId="145" xr:uid="{00000000-0005-0000-0000-000090000000}"/>
    <cellStyle name="Excel Built-in Normal" xfId="146" xr:uid="{00000000-0005-0000-0000-000091000000}"/>
    <cellStyle name="Explanatory Text" xfId="147" xr:uid="{00000000-0005-0000-0000-000092000000}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21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58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62" builtinId="9" hidden="1"/>
    <cellStyle name="Followed Hyperlink" xfId="560" builtinId="9" hidden="1"/>
    <cellStyle name="Gekoppelde cel" xfId="148" xr:uid="{00000000-0005-0000-0000-000093000000}"/>
    <cellStyle name="Goed" xfId="149" xr:uid="{00000000-0005-0000-0000-000094000000}"/>
    <cellStyle name="Heading 2" xfId="150" xr:uid="{00000000-0005-0000-0000-000095000000}"/>
    <cellStyle name="Heading 3" xfId="151" xr:uid="{00000000-0005-0000-0000-000096000000}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597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61" builtinId="8" hidden="1"/>
    <cellStyle name="Hyperlink" xfId="563" builtinId="8" hidden="1"/>
    <cellStyle name="Hyperlink" xfId="559" builtinId="8" hidden="1"/>
    <cellStyle name="Incorrecto 2" xfId="152" xr:uid="{00000000-0005-0000-0000-0000DD000000}"/>
    <cellStyle name="Input 10" xfId="153" xr:uid="{00000000-0005-0000-0000-0000DE000000}"/>
    <cellStyle name="Input 10 2" xfId="154" xr:uid="{00000000-0005-0000-0000-0000DF000000}"/>
    <cellStyle name="Input 10 3" xfId="155" xr:uid="{00000000-0005-0000-0000-0000E0000000}"/>
    <cellStyle name="Input 11" xfId="156" xr:uid="{00000000-0005-0000-0000-0000E1000000}"/>
    <cellStyle name="Input 2" xfId="157" xr:uid="{00000000-0005-0000-0000-0000E2000000}"/>
    <cellStyle name="Input 2 2" xfId="158" xr:uid="{00000000-0005-0000-0000-0000E3000000}"/>
    <cellStyle name="Input 2 3" xfId="159" xr:uid="{00000000-0005-0000-0000-0000E4000000}"/>
    <cellStyle name="Input 3" xfId="160" xr:uid="{00000000-0005-0000-0000-0000E5000000}"/>
    <cellStyle name="Input 3 2" xfId="161" xr:uid="{00000000-0005-0000-0000-0000E6000000}"/>
    <cellStyle name="Input 3 3" xfId="162" xr:uid="{00000000-0005-0000-0000-0000E7000000}"/>
    <cellStyle name="Input 4" xfId="163" xr:uid="{00000000-0005-0000-0000-0000E8000000}"/>
    <cellStyle name="Input 4 2" xfId="164" xr:uid="{00000000-0005-0000-0000-0000E9000000}"/>
    <cellStyle name="Input 4 3" xfId="165" xr:uid="{00000000-0005-0000-0000-0000EA000000}"/>
    <cellStyle name="Input 5" xfId="166" xr:uid="{00000000-0005-0000-0000-0000EB000000}"/>
    <cellStyle name="Input 5 2" xfId="167" xr:uid="{00000000-0005-0000-0000-0000EC000000}"/>
    <cellStyle name="Input 5 3" xfId="168" xr:uid="{00000000-0005-0000-0000-0000ED000000}"/>
    <cellStyle name="Input 6" xfId="169" xr:uid="{00000000-0005-0000-0000-0000EE000000}"/>
    <cellStyle name="Input 6 2" xfId="170" xr:uid="{00000000-0005-0000-0000-0000EF000000}"/>
    <cellStyle name="Input 6 3" xfId="171" xr:uid="{00000000-0005-0000-0000-0000F0000000}"/>
    <cellStyle name="Input 7" xfId="172" xr:uid="{00000000-0005-0000-0000-0000F1000000}"/>
    <cellStyle name="Input 7 2" xfId="173" xr:uid="{00000000-0005-0000-0000-0000F2000000}"/>
    <cellStyle name="Input 7 3" xfId="174" xr:uid="{00000000-0005-0000-0000-0000F3000000}"/>
    <cellStyle name="Input 8" xfId="175" xr:uid="{00000000-0005-0000-0000-0000F4000000}"/>
    <cellStyle name="Input 8 2" xfId="176" xr:uid="{00000000-0005-0000-0000-0000F5000000}"/>
    <cellStyle name="Input 8 3" xfId="177" xr:uid="{00000000-0005-0000-0000-0000F6000000}"/>
    <cellStyle name="Input 9" xfId="178" xr:uid="{00000000-0005-0000-0000-0000F7000000}"/>
    <cellStyle name="Input 9 2" xfId="179" xr:uid="{00000000-0005-0000-0000-0000F8000000}"/>
    <cellStyle name="Input 9 3" xfId="180" xr:uid="{00000000-0005-0000-0000-0000F9000000}"/>
    <cellStyle name="Invoer" xfId="181" xr:uid="{00000000-0005-0000-0000-0000FA000000}"/>
    <cellStyle name="Invoer 2" xfId="182" xr:uid="{00000000-0005-0000-0000-0000FB000000}"/>
    <cellStyle name="Invoer 2 10" xfId="183" xr:uid="{00000000-0005-0000-0000-0000FC000000}"/>
    <cellStyle name="Invoer 2 10 2" xfId="184" xr:uid="{00000000-0005-0000-0000-0000FD000000}"/>
    <cellStyle name="Invoer 2 10 3" xfId="185" xr:uid="{00000000-0005-0000-0000-0000FE000000}"/>
    <cellStyle name="Invoer 2 11" xfId="186" xr:uid="{00000000-0005-0000-0000-0000FF000000}"/>
    <cellStyle name="Invoer 2 11 2" xfId="187" xr:uid="{00000000-0005-0000-0000-000000010000}"/>
    <cellStyle name="Invoer 2 11 3" xfId="188" xr:uid="{00000000-0005-0000-0000-000001010000}"/>
    <cellStyle name="Invoer 2 12" xfId="189" xr:uid="{00000000-0005-0000-0000-000002010000}"/>
    <cellStyle name="Invoer 2 13" xfId="190" xr:uid="{00000000-0005-0000-0000-000003010000}"/>
    <cellStyle name="Invoer 2 2" xfId="191" xr:uid="{00000000-0005-0000-0000-000004010000}"/>
    <cellStyle name="Invoer 2 2 2" xfId="192" xr:uid="{00000000-0005-0000-0000-000005010000}"/>
    <cellStyle name="Invoer 2 2 3" xfId="193" xr:uid="{00000000-0005-0000-0000-000006010000}"/>
    <cellStyle name="Invoer 2 3" xfId="194" xr:uid="{00000000-0005-0000-0000-000007010000}"/>
    <cellStyle name="Invoer 2 3 2" xfId="195" xr:uid="{00000000-0005-0000-0000-000008010000}"/>
    <cellStyle name="Invoer 2 3 3" xfId="196" xr:uid="{00000000-0005-0000-0000-000009010000}"/>
    <cellStyle name="Invoer 2 4" xfId="197" xr:uid="{00000000-0005-0000-0000-00000A010000}"/>
    <cellStyle name="Invoer 2 4 2" xfId="198" xr:uid="{00000000-0005-0000-0000-00000B010000}"/>
    <cellStyle name="Invoer 2 4 3" xfId="199" xr:uid="{00000000-0005-0000-0000-00000C010000}"/>
    <cellStyle name="Invoer 2 5" xfId="200" xr:uid="{00000000-0005-0000-0000-00000D010000}"/>
    <cellStyle name="Invoer 2 5 2" xfId="201" xr:uid="{00000000-0005-0000-0000-00000E010000}"/>
    <cellStyle name="Invoer 2 5 3" xfId="202" xr:uid="{00000000-0005-0000-0000-00000F010000}"/>
    <cellStyle name="Invoer 2 6" xfId="203" xr:uid="{00000000-0005-0000-0000-000010010000}"/>
    <cellStyle name="Invoer 2 6 2" xfId="204" xr:uid="{00000000-0005-0000-0000-000011010000}"/>
    <cellStyle name="Invoer 2 6 3" xfId="205" xr:uid="{00000000-0005-0000-0000-000012010000}"/>
    <cellStyle name="Invoer 2 7" xfId="206" xr:uid="{00000000-0005-0000-0000-000013010000}"/>
    <cellStyle name="Invoer 2 7 2" xfId="207" xr:uid="{00000000-0005-0000-0000-000014010000}"/>
    <cellStyle name="Invoer 2 7 3" xfId="208" xr:uid="{00000000-0005-0000-0000-000015010000}"/>
    <cellStyle name="Invoer 2 8" xfId="209" xr:uid="{00000000-0005-0000-0000-000016010000}"/>
    <cellStyle name="Invoer 2 8 2" xfId="210" xr:uid="{00000000-0005-0000-0000-000017010000}"/>
    <cellStyle name="Invoer 2 8 3" xfId="211" xr:uid="{00000000-0005-0000-0000-000018010000}"/>
    <cellStyle name="Invoer 2 9" xfId="212" xr:uid="{00000000-0005-0000-0000-000019010000}"/>
    <cellStyle name="Invoer 2 9 2" xfId="213" xr:uid="{00000000-0005-0000-0000-00001A010000}"/>
    <cellStyle name="Invoer 2 9 3" xfId="214" xr:uid="{00000000-0005-0000-0000-00001B010000}"/>
    <cellStyle name="Invoer 3" xfId="215" xr:uid="{00000000-0005-0000-0000-00001C010000}"/>
    <cellStyle name="Invoer 3 10" xfId="216" xr:uid="{00000000-0005-0000-0000-00001D010000}"/>
    <cellStyle name="Invoer 3 10 2" xfId="217" xr:uid="{00000000-0005-0000-0000-00001E010000}"/>
    <cellStyle name="Invoer 3 10 3" xfId="218" xr:uid="{00000000-0005-0000-0000-00001F010000}"/>
    <cellStyle name="Invoer 3 11" xfId="219" xr:uid="{00000000-0005-0000-0000-000020010000}"/>
    <cellStyle name="Invoer 3 2" xfId="220" xr:uid="{00000000-0005-0000-0000-000021010000}"/>
    <cellStyle name="Invoer 3 2 2" xfId="221" xr:uid="{00000000-0005-0000-0000-000022010000}"/>
    <cellStyle name="Invoer 3 2 3" xfId="222" xr:uid="{00000000-0005-0000-0000-000023010000}"/>
    <cellStyle name="Invoer 3 3" xfId="223" xr:uid="{00000000-0005-0000-0000-000024010000}"/>
    <cellStyle name="Invoer 3 3 2" xfId="224" xr:uid="{00000000-0005-0000-0000-000025010000}"/>
    <cellStyle name="Invoer 3 3 3" xfId="225" xr:uid="{00000000-0005-0000-0000-000026010000}"/>
    <cellStyle name="Invoer 3 4" xfId="226" xr:uid="{00000000-0005-0000-0000-000027010000}"/>
    <cellStyle name="Invoer 3 4 2" xfId="227" xr:uid="{00000000-0005-0000-0000-000028010000}"/>
    <cellStyle name="Invoer 3 4 3" xfId="228" xr:uid="{00000000-0005-0000-0000-000029010000}"/>
    <cellStyle name="Invoer 3 5" xfId="229" xr:uid="{00000000-0005-0000-0000-00002A010000}"/>
    <cellStyle name="Invoer 3 5 2" xfId="230" xr:uid="{00000000-0005-0000-0000-00002B010000}"/>
    <cellStyle name="Invoer 3 5 3" xfId="231" xr:uid="{00000000-0005-0000-0000-00002C010000}"/>
    <cellStyle name="Invoer 3 6" xfId="232" xr:uid="{00000000-0005-0000-0000-00002D010000}"/>
    <cellStyle name="Invoer 3 6 2" xfId="233" xr:uid="{00000000-0005-0000-0000-00002E010000}"/>
    <cellStyle name="Invoer 3 6 3" xfId="234" xr:uid="{00000000-0005-0000-0000-00002F010000}"/>
    <cellStyle name="Invoer 3 7" xfId="235" xr:uid="{00000000-0005-0000-0000-000030010000}"/>
    <cellStyle name="Invoer 3 7 2" xfId="236" xr:uid="{00000000-0005-0000-0000-000031010000}"/>
    <cellStyle name="Invoer 3 7 3" xfId="237" xr:uid="{00000000-0005-0000-0000-000032010000}"/>
    <cellStyle name="Invoer 3 8" xfId="238" xr:uid="{00000000-0005-0000-0000-000033010000}"/>
    <cellStyle name="Invoer 3 8 2" xfId="239" xr:uid="{00000000-0005-0000-0000-000034010000}"/>
    <cellStyle name="Invoer 3 8 3" xfId="240" xr:uid="{00000000-0005-0000-0000-000035010000}"/>
    <cellStyle name="Invoer 3 9" xfId="241" xr:uid="{00000000-0005-0000-0000-000036010000}"/>
    <cellStyle name="Invoer 3 9 2" xfId="242" xr:uid="{00000000-0005-0000-0000-000037010000}"/>
    <cellStyle name="Invoer 3 9 3" xfId="243" xr:uid="{00000000-0005-0000-0000-000038010000}"/>
    <cellStyle name="Invoer 4" xfId="244" xr:uid="{00000000-0005-0000-0000-000039010000}"/>
    <cellStyle name="Invoer 4 2" xfId="245" xr:uid="{00000000-0005-0000-0000-00003A010000}"/>
    <cellStyle name="Invoer 4 3" xfId="246" xr:uid="{00000000-0005-0000-0000-00003B010000}"/>
    <cellStyle name="Invoer 5" xfId="247" xr:uid="{00000000-0005-0000-0000-00003C010000}"/>
    <cellStyle name="Kop 1" xfId="248" xr:uid="{00000000-0005-0000-0000-00003D010000}"/>
    <cellStyle name="Kop 2" xfId="249" xr:uid="{00000000-0005-0000-0000-00003E010000}"/>
    <cellStyle name="Kop 3" xfId="250" xr:uid="{00000000-0005-0000-0000-00003F010000}"/>
    <cellStyle name="Kop 4" xfId="251" xr:uid="{00000000-0005-0000-0000-000040010000}"/>
    <cellStyle name="Millares 2" xfId="252" xr:uid="{00000000-0005-0000-0000-000041010000}"/>
    <cellStyle name="Neutraal" xfId="253" xr:uid="{00000000-0005-0000-0000-000042010000}"/>
    <cellStyle name="Neutral 2" xfId="254" xr:uid="{00000000-0005-0000-0000-000043010000}"/>
    <cellStyle name="Normal" xfId="0" builtinId="0"/>
    <cellStyle name="Normal 10" xfId="255" xr:uid="{00000000-0005-0000-0000-000045010000}"/>
    <cellStyle name="Normal 11" xfId="256" xr:uid="{00000000-0005-0000-0000-000046010000}"/>
    <cellStyle name="Normal 12" xfId="609" xr:uid="{00000000-0005-0000-0000-000047010000}"/>
    <cellStyle name="Normal 2" xfId="257" xr:uid="{00000000-0005-0000-0000-000048010000}"/>
    <cellStyle name="Normal 2 2" xfId="258" xr:uid="{00000000-0005-0000-0000-000049010000}"/>
    <cellStyle name="Normal 2 2 2" xfId="259" xr:uid="{00000000-0005-0000-0000-00004A010000}"/>
    <cellStyle name="Normal 2 3" xfId="260" xr:uid="{00000000-0005-0000-0000-00004B010000}"/>
    <cellStyle name="Normal 2 4" xfId="261" xr:uid="{00000000-0005-0000-0000-00004C010000}"/>
    <cellStyle name="Normal 3" xfId="262" xr:uid="{00000000-0005-0000-0000-00004D010000}"/>
    <cellStyle name="Normal 3 2" xfId="263" xr:uid="{00000000-0005-0000-0000-00004E010000}"/>
    <cellStyle name="Normal 3 2 2" xfId="264" xr:uid="{00000000-0005-0000-0000-00004F010000}"/>
    <cellStyle name="Normal 3 2 3" xfId="265" xr:uid="{00000000-0005-0000-0000-000050010000}"/>
    <cellStyle name="Normal 3 3" xfId="266" xr:uid="{00000000-0005-0000-0000-000051010000}"/>
    <cellStyle name="Normal 3 4" xfId="267" xr:uid="{00000000-0005-0000-0000-000052010000}"/>
    <cellStyle name="Normal 4" xfId="268" xr:uid="{00000000-0005-0000-0000-000053010000}"/>
    <cellStyle name="Normal 4 2" xfId="269" xr:uid="{00000000-0005-0000-0000-000054010000}"/>
    <cellStyle name="Normal 5" xfId="270" xr:uid="{00000000-0005-0000-0000-000055010000}"/>
    <cellStyle name="Normal 5 2" xfId="271" xr:uid="{00000000-0005-0000-0000-000056010000}"/>
    <cellStyle name="Normal 6" xfId="272" xr:uid="{00000000-0005-0000-0000-000057010000}"/>
    <cellStyle name="Normal 6 2" xfId="273" xr:uid="{00000000-0005-0000-0000-000058010000}"/>
    <cellStyle name="Normal 6 3" xfId="274" xr:uid="{00000000-0005-0000-0000-000059010000}"/>
    <cellStyle name="Normal 6 3 2" xfId="275" xr:uid="{00000000-0005-0000-0000-00005A010000}"/>
    <cellStyle name="Normal 6 4" xfId="276" xr:uid="{00000000-0005-0000-0000-00005B010000}"/>
    <cellStyle name="Normal 7" xfId="277" xr:uid="{00000000-0005-0000-0000-00005C010000}"/>
    <cellStyle name="Normal 7 2" xfId="278" xr:uid="{00000000-0005-0000-0000-00005D010000}"/>
    <cellStyle name="Normal 8" xfId="279" xr:uid="{00000000-0005-0000-0000-00005E010000}"/>
    <cellStyle name="Normal 9" xfId="280" xr:uid="{00000000-0005-0000-0000-00005F010000}"/>
    <cellStyle name="Normal 9 2" xfId="281" xr:uid="{00000000-0005-0000-0000-000060010000}"/>
    <cellStyle name="Normal_1_HRBF_MAIN_HH_1-9" xfId="282" xr:uid="{00000000-0005-0000-0000-000061010000}"/>
    <cellStyle name="Normal_1_HRBF_MAIN_HH_1-9 2" xfId="283" xr:uid="{00000000-0005-0000-0000-000062010000}"/>
    <cellStyle name="Normal_Okam_2006_V02_Eng" xfId="284" xr:uid="{00000000-0005-0000-0000-000063010000}"/>
    <cellStyle name="Normal_Okam_2006_V02_Eng_ZAAI_B2A_Adult_Health" xfId="285" xr:uid="{00000000-0005-0000-0000-000064010000}"/>
    <cellStyle name="Normal_ZAAI_B2A_Adult_Health" xfId="286" xr:uid="{00000000-0005-0000-0000-000065010000}"/>
    <cellStyle name="Notas 2" xfId="287" xr:uid="{00000000-0005-0000-0000-000066010000}"/>
    <cellStyle name="Notas 2 2" xfId="288" xr:uid="{00000000-0005-0000-0000-000067010000}"/>
    <cellStyle name="Note 10" xfId="289" xr:uid="{00000000-0005-0000-0000-000068010000}"/>
    <cellStyle name="Note 10 2" xfId="290" xr:uid="{00000000-0005-0000-0000-000069010000}"/>
    <cellStyle name="Note 10 3" xfId="291" xr:uid="{00000000-0005-0000-0000-00006A010000}"/>
    <cellStyle name="Note 2" xfId="292" xr:uid="{00000000-0005-0000-0000-00006B010000}"/>
    <cellStyle name="Note 2 2" xfId="293" xr:uid="{00000000-0005-0000-0000-00006C010000}"/>
    <cellStyle name="Note 2 3" xfId="294" xr:uid="{00000000-0005-0000-0000-00006D010000}"/>
    <cellStyle name="Note 3" xfId="295" xr:uid="{00000000-0005-0000-0000-00006E010000}"/>
    <cellStyle name="Note 3 2" xfId="296" xr:uid="{00000000-0005-0000-0000-00006F010000}"/>
    <cellStyle name="Note 3 3" xfId="297" xr:uid="{00000000-0005-0000-0000-000070010000}"/>
    <cellStyle name="Note 4" xfId="298" xr:uid="{00000000-0005-0000-0000-000071010000}"/>
    <cellStyle name="Note 4 2" xfId="299" xr:uid="{00000000-0005-0000-0000-000072010000}"/>
    <cellStyle name="Note 4 3" xfId="300" xr:uid="{00000000-0005-0000-0000-000073010000}"/>
    <cellStyle name="Note 5" xfId="301" xr:uid="{00000000-0005-0000-0000-000074010000}"/>
    <cellStyle name="Note 5 2" xfId="302" xr:uid="{00000000-0005-0000-0000-000075010000}"/>
    <cellStyle name="Note 5 3" xfId="303" xr:uid="{00000000-0005-0000-0000-000076010000}"/>
    <cellStyle name="Note 6" xfId="304" xr:uid="{00000000-0005-0000-0000-000077010000}"/>
    <cellStyle name="Note 6 2" xfId="305" xr:uid="{00000000-0005-0000-0000-000078010000}"/>
    <cellStyle name="Note 6 3" xfId="306" xr:uid="{00000000-0005-0000-0000-000079010000}"/>
    <cellStyle name="Note 7" xfId="307" xr:uid="{00000000-0005-0000-0000-00007A010000}"/>
    <cellStyle name="Note 7 2" xfId="308" xr:uid="{00000000-0005-0000-0000-00007B010000}"/>
    <cellStyle name="Note 7 3" xfId="309" xr:uid="{00000000-0005-0000-0000-00007C010000}"/>
    <cellStyle name="Note 8" xfId="310" xr:uid="{00000000-0005-0000-0000-00007D010000}"/>
    <cellStyle name="Note 8 2" xfId="311" xr:uid="{00000000-0005-0000-0000-00007E010000}"/>
    <cellStyle name="Note 8 3" xfId="312" xr:uid="{00000000-0005-0000-0000-00007F010000}"/>
    <cellStyle name="Note 9" xfId="313" xr:uid="{00000000-0005-0000-0000-000080010000}"/>
    <cellStyle name="Note 9 2" xfId="314" xr:uid="{00000000-0005-0000-0000-000081010000}"/>
    <cellStyle name="Note 9 3" xfId="315" xr:uid="{00000000-0005-0000-0000-000082010000}"/>
    <cellStyle name="Notitie" xfId="316" xr:uid="{00000000-0005-0000-0000-000083010000}"/>
    <cellStyle name="Notitie 2" xfId="317" xr:uid="{00000000-0005-0000-0000-000084010000}"/>
    <cellStyle name="Notitie 2 10" xfId="318" xr:uid="{00000000-0005-0000-0000-000085010000}"/>
    <cellStyle name="Notitie 2 10 2" xfId="319" xr:uid="{00000000-0005-0000-0000-000086010000}"/>
    <cellStyle name="Notitie 2 10 3" xfId="320" xr:uid="{00000000-0005-0000-0000-000087010000}"/>
    <cellStyle name="Notitie 2 11" xfId="321" xr:uid="{00000000-0005-0000-0000-000088010000}"/>
    <cellStyle name="Notitie 2 11 2" xfId="322" xr:uid="{00000000-0005-0000-0000-000089010000}"/>
    <cellStyle name="Notitie 2 11 3" xfId="323" xr:uid="{00000000-0005-0000-0000-00008A010000}"/>
    <cellStyle name="Notitie 2 12" xfId="324" xr:uid="{00000000-0005-0000-0000-00008B010000}"/>
    <cellStyle name="Notitie 2 13" xfId="325" xr:uid="{00000000-0005-0000-0000-00008C010000}"/>
    <cellStyle name="Notitie 2 2" xfId="326" xr:uid="{00000000-0005-0000-0000-00008D010000}"/>
    <cellStyle name="Notitie 2 2 2" xfId="327" xr:uid="{00000000-0005-0000-0000-00008E010000}"/>
    <cellStyle name="Notitie 2 2 3" xfId="328" xr:uid="{00000000-0005-0000-0000-00008F010000}"/>
    <cellStyle name="Notitie 2 3" xfId="329" xr:uid="{00000000-0005-0000-0000-000090010000}"/>
    <cellStyle name="Notitie 2 3 2" xfId="330" xr:uid="{00000000-0005-0000-0000-000091010000}"/>
    <cellStyle name="Notitie 2 3 3" xfId="331" xr:uid="{00000000-0005-0000-0000-000092010000}"/>
    <cellStyle name="Notitie 2 4" xfId="332" xr:uid="{00000000-0005-0000-0000-000093010000}"/>
    <cellStyle name="Notitie 2 4 2" xfId="333" xr:uid="{00000000-0005-0000-0000-000094010000}"/>
    <cellStyle name="Notitie 2 4 3" xfId="334" xr:uid="{00000000-0005-0000-0000-000095010000}"/>
    <cellStyle name="Notitie 2 5" xfId="335" xr:uid="{00000000-0005-0000-0000-000096010000}"/>
    <cellStyle name="Notitie 2 5 2" xfId="336" xr:uid="{00000000-0005-0000-0000-000097010000}"/>
    <cellStyle name="Notitie 2 5 3" xfId="337" xr:uid="{00000000-0005-0000-0000-000098010000}"/>
    <cellStyle name="Notitie 2 6" xfId="338" xr:uid="{00000000-0005-0000-0000-000099010000}"/>
    <cellStyle name="Notitie 2 6 2" xfId="339" xr:uid="{00000000-0005-0000-0000-00009A010000}"/>
    <cellStyle name="Notitie 2 6 3" xfId="340" xr:uid="{00000000-0005-0000-0000-00009B010000}"/>
    <cellStyle name="Notitie 2 7" xfId="341" xr:uid="{00000000-0005-0000-0000-00009C010000}"/>
    <cellStyle name="Notitie 2 7 2" xfId="342" xr:uid="{00000000-0005-0000-0000-00009D010000}"/>
    <cellStyle name="Notitie 2 7 3" xfId="343" xr:uid="{00000000-0005-0000-0000-00009E010000}"/>
    <cellStyle name="Notitie 2 8" xfId="344" xr:uid="{00000000-0005-0000-0000-00009F010000}"/>
    <cellStyle name="Notitie 2 8 2" xfId="345" xr:uid="{00000000-0005-0000-0000-0000A0010000}"/>
    <cellStyle name="Notitie 2 8 3" xfId="346" xr:uid="{00000000-0005-0000-0000-0000A1010000}"/>
    <cellStyle name="Notitie 2 9" xfId="347" xr:uid="{00000000-0005-0000-0000-0000A2010000}"/>
    <cellStyle name="Notitie 2 9 2" xfId="348" xr:uid="{00000000-0005-0000-0000-0000A3010000}"/>
    <cellStyle name="Notitie 2 9 3" xfId="349" xr:uid="{00000000-0005-0000-0000-0000A4010000}"/>
    <cellStyle name="Notitie 3" xfId="350" xr:uid="{00000000-0005-0000-0000-0000A5010000}"/>
    <cellStyle name="Notitie 3 10" xfId="351" xr:uid="{00000000-0005-0000-0000-0000A6010000}"/>
    <cellStyle name="Notitie 3 10 2" xfId="352" xr:uid="{00000000-0005-0000-0000-0000A7010000}"/>
    <cellStyle name="Notitie 3 10 3" xfId="353" xr:uid="{00000000-0005-0000-0000-0000A8010000}"/>
    <cellStyle name="Notitie 3 11" xfId="354" xr:uid="{00000000-0005-0000-0000-0000A9010000}"/>
    <cellStyle name="Notitie 3 12" xfId="355" xr:uid="{00000000-0005-0000-0000-0000AA010000}"/>
    <cellStyle name="Notitie 3 2" xfId="356" xr:uid="{00000000-0005-0000-0000-0000AB010000}"/>
    <cellStyle name="Notitie 3 2 2" xfId="357" xr:uid="{00000000-0005-0000-0000-0000AC010000}"/>
    <cellStyle name="Notitie 3 2 3" xfId="358" xr:uid="{00000000-0005-0000-0000-0000AD010000}"/>
    <cellStyle name="Notitie 3 3" xfId="359" xr:uid="{00000000-0005-0000-0000-0000AE010000}"/>
    <cellStyle name="Notitie 3 3 2" xfId="360" xr:uid="{00000000-0005-0000-0000-0000AF010000}"/>
    <cellStyle name="Notitie 3 3 3" xfId="361" xr:uid="{00000000-0005-0000-0000-0000B0010000}"/>
    <cellStyle name="Notitie 3 4" xfId="362" xr:uid="{00000000-0005-0000-0000-0000B1010000}"/>
    <cellStyle name="Notitie 3 4 2" xfId="363" xr:uid="{00000000-0005-0000-0000-0000B2010000}"/>
    <cellStyle name="Notitie 3 4 3" xfId="364" xr:uid="{00000000-0005-0000-0000-0000B3010000}"/>
    <cellStyle name="Notitie 3 5" xfId="365" xr:uid="{00000000-0005-0000-0000-0000B4010000}"/>
    <cellStyle name="Notitie 3 5 2" xfId="366" xr:uid="{00000000-0005-0000-0000-0000B5010000}"/>
    <cellStyle name="Notitie 3 5 3" xfId="367" xr:uid="{00000000-0005-0000-0000-0000B6010000}"/>
    <cellStyle name="Notitie 3 6" xfId="368" xr:uid="{00000000-0005-0000-0000-0000B7010000}"/>
    <cellStyle name="Notitie 3 6 2" xfId="369" xr:uid="{00000000-0005-0000-0000-0000B8010000}"/>
    <cellStyle name="Notitie 3 6 3" xfId="370" xr:uid="{00000000-0005-0000-0000-0000B9010000}"/>
    <cellStyle name="Notitie 3 7" xfId="371" xr:uid="{00000000-0005-0000-0000-0000BA010000}"/>
    <cellStyle name="Notitie 3 7 2" xfId="372" xr:uid="{00000000-0005-0000-0000-0000BB010000}"/>
    <cellStyle name="Notitie 3 7 3" xfId="373" xr:uid="{00000000-0005-0000-0000-0000BC010000}"/>
    <cellStyle name="Notitie 3 8" xfId="374" xr:uid="{00000000-0005-0000-0000-0000BD010000}"/>
    <cellStyle name="Notitie 3 8 2" xfId="375" xr:uid="{00000000-0005-0000-0000-0000BE010000}"/>
    <cellStyle name="Notitie 3 8 3" xfId="376" xr:uid="{00000000-0005-0000-0000-0000BF010000}"/>
    <cellStyle name="Notitie 3 9" xfId="377" xr:uid="{00000000-0005-0000-0000-0000C0010000}"/>
    <cellStyle name="Notitie 3 9 2" xfId="378" xr:uid="{00000000-0005-0000-0000-0000C1010000}"/>
    <cellStyle name="Notitie 3 9 3" xfId="379" xr:uid="{00000000-0005-0000-0000-0000C2010000}"/>
    <cellStyle name="Notitie 4" xfId="380" xr:uid="{00000000-0005-0000-0000-0000C3010000}"/>
    <cellStyle name="Notitie 4 2" xfId="381" xr:uid="{00000000-0005-0000-0000-0000C4010000}"/>
    <cellStyle name="Notitie 4 3" xfId="382" xr:uid="{00000000-0005-0000-0000-0000C5010000}"/>
    <cellStyle name="Notitie 5" xfId="383" xr:uid="{00000000-0005-0000-0000-0000C6010000}"/>
    <cellStyle name="Notitie 6" xfId="384" xr:uid="{00000000-0005-0000-0000-0000C7010000}"/>
    <cellStyle name="Ongeldig" xfId="385" xr:uid="{00000000-0005-0000-0000-0000C8010000}"/>
    <cellStyle name="Output" xfId="386" xr:uid="{00000000-0005-0000-0000-0000C9010000}"/>
    <cellStyle name="Output 2" xfId="387" xr:uid="{00000000-0005-0000-0000-0000CA010000}"/>
    <cellStyle name="Output 2 2" xfId="388" xr:uid="{00000000-0005-0000-0000-0000CB010000}"/>
    <cellStyle name="Output 2 3" xfId="389" xr:uid="{00000000-0005-0000-0000-0000CC010000}"/>
    <cellStyle name="Output 3" xfId="390" xr:uid="{00000000-0005-0000-0000-0000CD010000}"/>
    <cellStyle name="Output 3 2" xfId="391" xr:uid="{00000000-0005-0000-0000-0000CE010000}"/>
    <cellStyle name="Output 3 3" xfId="392" xr:uid="{00000000-0005-0000-0000-0000CF010000}"/>
    <cellStyle name="Output 4" xfId="393" xr:uid="{00000000-0005-0000-0000-0000D0010000}"/>
    <cellStyle name="Output 4 2" xfId="394" xr:uid="{00000000-0005-0000-0000-0000D1010000}"/>
    <cellStyle name="Output 4 3" xfId="395" xr:uid="{00000000-0005-0000-0000-0000D2010000}"/>
    <cellStyle name="Output 5" xfId="396" xr:uid="{00000000-0005-0000-0000-0000D3010000}"/>
    <cellStyle name="Output 5 2" xfId="397" xr:uid="{00000000-0005-0000-0000-0000D4010000}"/>
    <cellStyle name="Output 5 3" xfId="398" xr:uid="{00000000-0005-0000-0000-0000D5010000}"/>
    <cellStyle name="Output 6" xfId="399" xr:uid="{00000000-0005-0000-0000-0000D6010000}"/>
    <cellStyle name="Output 6 2" xfId="400" xr:uid="{00000000-0005-0000-0000-0000D7010000}"/>
    <cellStyle name="Output 6 3" xfId="401" xr:uid="{00000000-0005-0000-0000-0000D8010000}"/>
    <cellStyle name="Output 7" xfId="402" xr:uid="{00000000-0005-0000-0000-0000D9010000}"/>
    <cellStyle name="Output 7 2" xfId="403" xr:uid="{00000000-0005-0000-0000-0000DA010000}"/>
    <cellStyle name="Output 7 3" xfId="404" xr:uid="{00000000-0005-0000-0000-0000DB010000}"/>
    <cellStyle name="Salida 2" xfId="405" xr:uid="{00000000-0005-0000-0000-0000DC010000}"/>
    <cellStyle name="Standaard_qualitative_risk_questions_v_1.2" xfId="406" xr:uid="{00000000-0005-0000-0000-0000DD010000}"/>
    <cellStyle name="Texto de advertencia 2" xfId="407" xr:uid="{00000000-0005-0000-0000-0000DE010000}"/>
    <cellStyle name="Texto explicativo 2" xfId="408" xr:uid="{00000000-0005-0000-0000-0000DF010000}"/>
    <cellStyle name="Titel" xfId="409" xr:uid="{00000000-0005-0000-0000-0000E0010000}"/>
    <cellStyle name="Title" xfId="410" xr:uid="{00000000-0005-0000-0000-0000E1010000}"/>
    <cellStyle name="Título 1 2" xfId="411" xr:uid="{00000000-0005-0000-0000-0000E2010000}"/>
    <cellStyle name="Título 1 2 2" xfId="412" xr:uid="{00000000-0005-0000-0000-0000E3010000}"/>
    <cellStyle name="Título 1 2 3" xfId="413" xr:uid="{00000000-0005-0000-0000-0000E4010000}"/>
    <cellStyle name="Título 2 2" xfId="414" xr:uid="{00000000-0005-0000-0000-0000E5010000}"/>
    <cellStyle name="Título 3 2" xfId="415" xr:uid="{00000000-0005-0000-0000-0000E6010000}"/>
    <cellStyle name="Título 3 2 2" xfId="416" xr:uid="{00000000-0005-0000-0000-0000E7010000}"/>
    <cellStyle name="Título 3 2 3" xfId="417" xr:uid="{00000000-0005-0000-0000-0000E8010000}"/>
    <cellStyle name="Título 4" xfId="418" xr:uid="{00000000-0005-0000-0000-0000E9010000}"/>
    <cellStyle name="Totaal" xfId="419" xr:uid="{00000000-0005-0000-0000-0000EA010000}"/>
    <cellStyle name="Totaal 2" xfId="420" xr:uid="{00000000-0005-0000-0000-0000EB010000}"/>
    <cellStyle name="Totaal 2 10" xfId="421" xr:uid="{00000000-0005-0000-0000-0000EC010000}"/>
    <cellStyle name="Totaal 2 10 2" xfId="422" xr:uid="{00000000-0005-0000-0000-0000ED010000}"/>
    <cellStyle name="Totaal 2 10 3" xfId="423" xr:uid="{00000000-0005-0000-0000-0000EE010000}"/>
    <cellStyle name="Totaal 2 11" xfId="424" xr:uid="{00000000-0005-0000-0000-0000EF010000}"/>
    <cellStyle name="Totaal 2 11 2" xfId="425" xr:uid="{00000000-0005-0000-0000-0000F0010000}"/>
    <cellStyle name="Totaal 2 11 3" xfId="426" xr:uid="{00000000-0005-0000-0000-0000F1010000}"/>
    <cellStyle name="Totaal 2 12" xfId="427" xr:uid="{00000000-0005-0000-0000-0000F2010000}"/>
    <cellStyle name="Totaal 2 13" xfId="428" xr:uid="{00000000-0005-0000-0000-0000F3010000}"/>
    <cellStyle name="Totaal 2 2" xfId="429" xr:uid="{00000000-0005-0000-0000-0000F4010000}"/>
    <cellStyle name="Totaal 2 2 2" xfId="430" xr:uid="{00000000-0005-0000-0000-0000F5010000}"/>
    <cellStyle name="Totaal 2 2 3" xfId="431" xr:uid="{00000000-0005-0000-0000-0000F6010000}"/>
    <cellStyle name="Totaal 2 3" xfId="432" xr:uid="{00000000-0005-0000-0000-0000F7010000}"/>
    <cellStyle name="Totaal 2 3 2" xfId="433" xr:uid="{00000000-0005-0000-0000-0000F8010000}"/>
    <cellStyle name="Totaal 2 3 3" xfId="434" xr:uid="{00000000-0005-0000-0000-0000F9010000}"/>
    <cellStyle name="Totaal 2 4" xfId="435" xr:uid="{00000000-0005-0000-0000-0000FA010000}"/>
    <cellStyle name="Totaal 2 4 2" xfId="436" xr:uid="{00000000-0005-0000-0000-0000FB010000}"/>
    <cellStyle name="Totaal 2 4 3" xfId="437" xr:uid="{00000000-0005-0000-0000-0000FC010000}"/>
    <cellStyle name="Totaal 2 5" xfId="438" xr:uid="{00000000-0005-0000-0000-0000FD010000}"/>
    <cellStyle name="Totaal 2 5 2" xfId="439" xr:uid="{00000000-0005-0000-0000-0000FE010000}"/>
    <cellStyle name="Totaal 2 5 3" xfId="440" xr:uid="{00000000-0005-0000-0000-0000FF010000}"/>
    <cellStyle name="Totaal 2 6" xfId="441" xr:uid="{00000000-0005-0000-0000-000000020000}"/>
    <cellStyle name="Totaal 2 6 2" xfId="442" xr:uid="{00000000-0005-0000-0000-000001020000}"/>
    <cellStyle name="Totaal 2 6 3" xfId="443" xr:uid="{00000000-0005-0000-0000-000002020000}"/>
    <cellStyle name="Totaal 2 7" xfId="444" xr:uid="{00000000-0005-0000-0000-000003020000}"/>
    <cellStyle name="Totaal 2 7 2" xfId="445" xr:uid="{00000000-0005-0000-0000-000004020000}"/>
    <cellStyle name="Totaal 2 7 3" xfId="446" xr:uid="{00000000-0005-0000-0000-000005020000}"/>
    <cellStyle name="Totaal 2 8" xfId="447" xr:uid="{00000000-0005-0000-0000-000006020000}"/>
    <cellStyle name="Totaal 2 8 2" xfId="448" xr:uid="{00000000-0005-0000-0000-000007020000}"/>
    <cellStyle name="Totaal 2 8 3" xfId="449" xr:uid="{00000000-0005-0000-0000-000008020000}"/>
    <cellStyle name="Totaal 2 9" xfId="450" xr:uid="{00000000-0005-0000-0000-000009020000}"/>
    <cellStyle name="Totaal 2 9 2" xfId="451" xr:uid="{00000000-0005-0000-0000-00000A020000}"/>
    <cellStyle name="Totaal 2 9 3" xfId="452" xr:uid="{00000000-0005-0000-0000-00000B020000}"/>
    <cellStyle name="Totaal 3" xfId="453" xr:uid="{00000000-0005-0000-0000-00000C020000}"/>
    <cellStyle name="Totaal 3 10" xfId="454" xr:uid="{00000000-0005-0000-0000-00000D020000}"/>
    <cellStyle name="Totaal 3 10 2" xfId="455" xr:uid="{00000000-0005-0000-0000-00000E020000}"/>
    <cellStyle name="Totaal 3 10 3" xfId="456" xr:uid="{00000000-0005-0000-0000-00000F020000}"/>
    <cellStyle name="Totaal 3 11" xfId="457" xr:uid="{00000000-0005-0000-0000-000010020000}"/>
    <cellStyle name="Totaal 3 2" xfId="458" xr:uid="{00000000-0005-0000-0000-000011020000}"/>
    <cellStyle name="Totaal 3 2 2" xfId="459" xr:uid="{00000000-0005-0000-0000-000012020000}"/>
    <cellStyle name="Totaal 3 2 3" xfId="460" xr:uid="{00000000-0005-0000-0000-000013020000}"/>
    <cellStyle name="Totaal 3 3" xfId="461" xr:uid="{00000000-0005-0000-0000-000014020000}"/>
    <cellStyle name="Totaal 3 3 2" xfId="462" xr:uid="{00000000-0005-0000-0000-000015020000}"/>
    <cellStyle name="Totaal 3 3 3" xfId="463" xr:uid="{00000000-0005-0000-0000-000016020000}"/>
    <cellStyle name="Totaal 3 4" xfId="464" xr:uid="{00000000-0005-0000-0000-000017020000}"/>
    <cellStyle name="Totaal 3 4 2" xfId="465" xr:uid="{00000000-0005-0000-0000-000018020000}"/>
    <cellStyle name="Totaal 3 4 3" xfId="466" xr:uid="{00000000-0005-0000-0000-000019020000}"/>
    <cellStyle name="Totaal 3 5" xfId="467" xr:uid="{00000000-0005-0000-0000-00001A020000}"/>
    <cellStyle name="Totaal 3 5 2" xfId="468" xr:uid="{00000000-0005-0000-0000-00001B020000}"/>
    <cellStyle name="Totaal 3 5 3" xfId="469" xr:uid="{00000000-0005-0000-0000-00001C020000}"/>
    <cellStyle name="Totaal 3 6" xfId="470" xr:uid="{00000000-0005-0000-0000-00001D020000}"/>
    <cellStyle name="Totaal 3 6 2" xfId="471" xr:uid="{00000000-0005-0000-0000-00001E020000}"/>
    <cellStyle name="Totaal 3 6 3" xfId="472" xr:uid="{00000000-0005-0000-0000-00001F020000}"/>
    <cellStyle name="Totaal 3 7" xfId="473" xr:uid="{00000000-0005-0000-0000-000020020000}"/>
    <cellStyle name="Totaal 3 7 2" xfId="474" xr:uid="{00000000-0005-0000-0000-000021020000}"/>
    <cellStyle name="Totaal 3 7 3" xfId="475" xr:uid="{00000000-0005-0000-0000-000022020000}"/>
    <cellStyle name="Totaal 3 8" xfId="476" xr:uid="{00000000-0005-0000-0000-000023020000}"/>
    <cellStyle name="Totaal 3 8 2" xfId="477" xr:uid="{00000000-0005-0000-0000-000024020000}"/>
    <cellStyle name="Totaal 3 8 3" xfId="478" xr:uid="{00000000-0005-0000-0000-000025020000}"/>
    <cellStyle name="Totaal 3 9" xfId="479" xr:uid="{00000000-0005-0000-0000-000026020000}"/>
    <cellStyle name="Totaal 3 9 2" xfId="480" xr:uid="{00000000-0005-0000-0000-000027020000}"/>
    <cellStyle name="Totaal 3 9 3" xfId="481" xr:uid="{00000000-0005-0000-0000-000028020000}"/>
    <cellStyle name="Totaal 4" xfId="482" xr:uid="{00000000-0005-0000-0000-000029020000}"/>
    <cellStyle name="Totaal 4 2" xfId="483" xr:uid="{00000000-0005-0000-0000-00002A020000}"/>
    <cellStyle name="Totaal 4 3" xfId="484" xr:uid="{00000000-0005-0000-0000-00002B020000}"/>
    <cellStyle name="Totaal 5" xfId="485" xr:uid="{00000000-0005-0000-0000-00002C020000}"/>
    <cellStyle name="Total 2" xfId="486" xr:uid="{00000000-0005-0000-0000-00002D020000}"/>
    <cellStyle name="Uitvoer" xfId="487" xr:uid="{00000000-0005-0000-0000-00002E020000}"/>
    <cellStyle name="Uitvoer 2" xfId="488" xr:uid="{00000000-0005-0000-0000-00002F020000}"/>
    <cellStyle name="Uitvoer 2 10" xfId="489" xr:uid="{00000000-0005-0000-0000-000030020000}"/>
    <cellStyle name="Uitvoer 2 10 2" xfId="490" xr:uid="{00000000-0005-0000-0000-000031020000}"/>
    <cellStyle name="Uitvoer 2 10 3" xfId="491" xr:uid="{00000000-0005-0000-0000-000032020000}"/>
    <cellStyle name="Uitvoer 2 11" xfId="492" xr:uid="{00000000-0005-0000-0000-000033020000}"/>
    <cellStyle name="Uitvoer 2 11 2" xfId="493" xr:uid="{00000000-0005-0000-0000-000034020000}"/>
    <cellStyle name="Uitvoer 2 11 3" xfId="494" xr:uid="{00000000-0005-0000-0000-000035020000}"/>
    <cellStyle name="Uitvoer 2 12" xfId="495" xr:uid="{00000000-0005-0000-0000-000036020000}"/>
    <cellStyle name="Uitvoer 2 13" xfId="496" xr:uid="{00000000-0005-0000-0000-000037020000}"/>
    <cellStyle name="Uitvoer 2 2" xfId="497" xr:uid="{00000000-0005-0000-0000-000038020000}"/>
    <cellStyle name="Uitvoer 2 2 2" xfId="498" xr:uid="{00000000-0005-0000-0000-000039020000}"/>
    <cellStyle name="Uitvoer 2 2 3" xfId="499" xr:uid="{00000000-0005-0000-0000-00003A020000}"/>
    <cellStyle name="Uitvoer 2 3" xfId="500" xr:uid="{00000000-0005-0000-0000-00003B020000}"/>
    <cellStyle name="Uitvoer 2 3 2" xfId="501" xr:uid="{00000000-0005-0000-0000-00003C020000}"/>
    <cellStyle name="Uitvoer 2 3 3" xfId="502" xr:uid="{00000000-0005-0000-0000-00003D020000}"/>
    <cellStyle name="Uitvoer 2 4" xfId="503" xr:uid="{00000000-0005-0000-0000-00003E020000}"/>
    <cellStyle name="Uitvoer 2 4 2" xfId="504" xr:uid="{00000000-0005-0000-0000-00003F020000}"/>
    <cellStyle name="Uitvoer 2 4 3" xfId="505" xr:uid="{00000000-0005-0000-0000-000040020000}"/>
    <cellStyle name="Uitvoer 2 5" xfId="506" xr:uid="{00000000-0005-0000-0000-000041020000}"/>
    <cellStyle name="Uitvoer 2 5 2" xfId="507" xr:uid="{00000000-0005-0000-0000-000042020000}"/>
    <cellStyle name="Uitvoer 2 5 3" xfId="508" xr:uid="{00000000-0005-0000-0000-000043020000}"/>
    <cellStyle name="Uitvoer 2 6" xfId="509" xr:uid="{00000000-0005-0000-0000-000044020000}"/>
    <cellStyle name="Uitvoer 2 6 2" xfId="510" xr:uid="{00000000-0005-0000-0000-000045020000}"/>
    <cellStyle name="Uitvoer 2 6 3" xfId="511" xr:uid="{00000000-0005-0000-0000-000046020000}"/>
    <cellStyle name="Uitvoer 2 7" xfId="512" xr:uid="{00000000-0005-0000-0000-000047020000}"/>
    <cellStyle name="Uitvoer 2 7 2" xfId="513" xr:uid="{00000000-0005-0000-0000-000048020000}"/>
    <cellStyle name="Uitvoer 2 7 3" xfId="514" xr:uid="{00000000-0005-0000-0000-000049020000}"/>
    <cellStyle name="Uitvoer 2 8" xfId="515" xr:uid="{00000000-0005-0000-0000-00004A020000}"/>
    <cellStyle name="Uitvoer 2 8 2" xfId="516" xr:uid="{00000000-0005-0000-0000-00004B020000}"/>
    <cellStyle name="Uitvoer 2 8 3" xfId="517" xr:uid="{00000000-0005-0000-0000-00004C020000}"/>
    <cellStyle name="Uitvoer 2 9" xfId="518" xr:uid="{00000000-0005-0000-0000-00004D020000}"/>
    <cellStyle name="Uitvoer 2 9 2" xfId="519" xr:uid="{00000000-0005-0000-0000-00004E020000}"/>
    <cellStyle name="Uitvoer 2 9 3" xfId="520" xr:uid="{00000000-0005-0000-0000-00004F020000}"/>
    <cellStyle name="Uitvoer 3" xfId="521" xr:uid="{00000000-0005-0000-0000-000050020000}"/>
    <cellStyle name="Uitvoer 3 10" xfId="522" xr:uid="{00000000-0005-0000-0000-000051020000}"/>
    <cellStyle name="Uitvoer 3 10 2" xfId="523" xr:uid="{00000000-0005-0000-0000-000052020000}"/>
    <cellStyle name="Uitvoer 3 10 3" xfId="524" xr:uid="{00000000-0005-0000-0000-000053020000}"/>
    <cellStyle name="Uitvoer 3 11" xfId="525" xr:uid="{00000000-0005-0000-0000-000054020000}"/>
    <cellStyle name="Uitvoer 3 12" xfId="526" xr:uid="{00000000-0005-0000-0000-000055020000}"/>
    <cellStyle name="Uitvoer 3 2" xfId="527" xr:uid="{00000000-0005-0000-0000-000056020000}"/>
    <cellStyle name="Uitvoer 3 2 2" xfId="528" xr:uid="{00000000-0005-0000-0000-000057020000}"/>
    <cellStyle name="Uitvoer 3 2 3" xfId="529" xr:uid="{00000000-0005-0000-0000-000058020000}"/>
    <cellStyle name="Uitvoer 3 3" xfId="530" xr:uid="{00000000-0005-0000-0000-000059020000}"/>
    <cellStyle name="Uitvoer 3 3 2" xfId="531" xr:uid="{00000000-0005-0000-0000-00005A020000}"/>
    <cellStyle name="Uitvoer 3 3 3" xfId="532" xr:uid="{00000000-0005-0000-0000-00005B020000}"/>
    <cellStyle name="Uitvoer 3 4" xfId="533" xr:uid="{00000000-0005-0000-0000-00005C020000}"/>
    <cellStyle name="Uitvoer 3 4 2" xfId="534" xr:uid="{00000000-0005-0000-0000-00005D020000}"/>
    <cellStyle name="Uitvoer 3 4 3" xfId="535" xr:uid="{00000000-0005-0000-0000-00005E020000}"/>
    <cellStyle name="Uitvoer 3 5" xfId="536" xr:uid="{00000000-0005-0000-0000-00005F020000}"/>
    <cellStyle name="Uitvoer 3 5 2" xfId="537" xr:uid="{00000000-0005-0000-0000-000060020000}"/>
    <cellStyle name="Uitvoer 3 5 3" xfId="538" xr:uid="{00000000-0005-0000-0000-000061020000}"/>
    <cellStyle name="Uitvoer 3 6" xfId="539" xr:uid="{00000000-0005-0000-0000-000062020000}"/>
    <cellStyle name="Uitvoer 3 6 2" xfId="540" xr:uid="{00000000-0005-0000-0000-000063020000}"/>
    <cellStyle name="Uitvoer 3 6 3" xfId="541" xr:uid="{00000000-0005-0000-0000-000064020000}"/>
    <cellStyle name="Uitvoer 3 7" xfId="542" xr:uid="{00000000-0005-0000-0000-000065020000}"/>
    <cellStyle name="Uitvoer 3 7 2" xfId="543" xr:uid="{00000000-0005-0000-0000-000066020000}"/>
    <cellStyle name="Uitvoer 3 7 3" xfId="544" xr:uid="{00000000-0005-0000-0000-000067020000}"/>
    <cellStyle name="Uitvoer 3 8" xfId="545" xr:uid="{00000000-0005-0000-0000-000068020000}"/>
    <cellStyle name="Uitvoer 3 8 2" xfId="546" xr:uid="{00000000-0005-0000-0000-000069020000}"/>
    <cellStyle name="Uitvoer 3 8 3" xfId="547" xr:uid="{00000000-0005-0000-0000-00006A020000}"/>
    <cellStyle name="Uitvoer 3 9" xfId="548" xr:uid="{00000000-0005-0000-0000-00006B020000}"/>
    <cellStyle name="Uitvoer 3 9 2" xfId="549" xr:uid="{00000000-0005-0000-0000-00006C020000}"/>
    <cellStyle name="Uitvoer 3 9 3" xfId="550" xr:uid="{00000000-0005-0000-0000-00006D020000}"/>
    <cellStyle name="Uitvoer 4" xfId="551" xr:uid="{00000000-0005-0000-0000-00006E020000}"/>
    <cellStyle name="Uitvoer 4 2" xfId="552" xr:uid="{00000000-0005-0000-0000-00006F020000}"/>
    <cellStyle name="Uitvoer 4 3" xfId="553" xr:uid="{00000000-0005-0000-0000-000070020000}"/>
    <cellStyle name="Uitvoer 5" xfId="554" xr:uid="{00000000-0005-0000-0000-000071020000}"/>
    <cellStyle name="Uitvoer 6" xfId="555" xr:uid="{00000000-0005-0000-0000-000072020000}"/>
    <cellStyle name="Verklarende tekst" xfId="556" xr:uid="{00000000-0005-0000-0000-000073020000}"/>
    <cellStyle name="Waarschuwingstekst" xfId="557" xr:uid="{00000000-0005-0000-0000-000074020000}"/>
    <cellStyle name="عادي_استمارة الإنفاق" xfId="558" xr:uid="{00000000-0005-0000-0000-00007502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customXml" Target="../customXml/item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20</xdr:row>
      <xdr:rowOff>0</xdr:rowOff>
    </xdr:from>
    <xdr:to>
      <xdr:col>8</xdr:col>
      <xdr:colOff>228600</xdr:colOff>
      <xdr:row>21</xdr:row>
      <xdr:rowOff>28575</xdr:rowOff>
    </xdr:to>
    <xdr:sp macro="" textlink="">
      <xdr:nvSpPr>
        <xdr:cNvPr id="2408" name="Rectángulo redondeado 5">
          <a:extLst>
            <a:ext uri="{FF2B5EF4-FFF2-40B4-BE49-F238E27FC236}">
              <a16:creationId xmlns:a16="http://schemas.microsoft.com/office/drawing/2014/main" id="{00000000-0008-0000-0400-000068090000}"/>
            </a:ext>
          </a:extLst>
        </xdr:cNvPr>
        <xdr:cNvSpPr>
          <a:spLocks noChangeArrowheads="1"/>
        </xdr:cNvSpPr>
      </xdr:nvSpPr>
      <xdr:spPr bwMode="auto">
        <a:xfrm>
          <a:off x="1847850" y="3048000"/>
          <a:ext cx="457200" cy="180975"/>
        </a:xfrm>
        <a:prstGeom prst="roundRect">
          <a:avLst>
            <a:gd name="adj" fmla="val 0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E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159042</xdr:colOff>
      <xdr:row>8</xdr:row>
      <xdr:rowOff>2989</xdr:rowOff>
    </xdr:from>
    <xdr:to>
      <xdr:col>4</xdr:col>
      <xdr:colOff>159043</xdr:colOff>
      <xdr:row>8</xdr:row>
      <xdr:rowOff>71254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2209799" y="1987550"/>
          <a:ext cx="342901" cy="117353"/>
        </a:xfrm>
        <a:prstGeom prst="rect">
          <a:avLst/>
        </a:prstGeom>
        <a:solidFill>
          <a:schemeClr val="lt1">
            <a:alpha val="0"/>
          </a:schemeClr>
        </a:solidFill>
        <a:ln w="127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es-CO" sz="900" b="1" baseline="0">
              <a:solidFill>
                <a:sysClr val="windowText" lastClr="000000"/>
              </a:solidFill>
              <a:latin typeface="Wingdings" panose="05000000000000000000" pitchFamily="2" charset="2"/>
              <a:cs typeface="Arial" panose="020B0604020202020204" pitchFamily="34" charset="0"/>
            </a:rPr>
            <a:t>ð</a:t>
          </a:r>
          <a:r>
            <a:rPr lang="es-CO" sz="9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7.04</a:t>
          </a:r>
          <a:endParaRPr lang="es-CO" sz="9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1241</xdr:colOff>
      <xdr:row>16</xdr:row>
      <xdr:rowOff>150378</xdr:rowOff>
    </xdr:from>
    <xdr:to>
      <xdr:col>13</xdr:col>
      <xdr:colOff>1242</xdr:colOff>
      <xdr:row>17</xdr:row>
      <xdr:rowOff>116756</xdr:rowOff>
    </xdr:to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7586454" y="1715880"/>
          <a:ext cx="1" cy="111556"/>
        </a:xfrm>
        <a:prstGeom prst="rect">
          <a:avLst/>
        </a:prstGeom>
        <a:solidFill>
          <a:schemeClr val="lt1">
            <a:alpha val="0"/>
          </a:schemeClr>
        </a:solidFill>
        <a:ln w="127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es-CO" sz="900" b="1" baseline="0">
              <a:solidFill>
                <a:sysClr val="windowText" lastClr="000000"/>
              </a:solidFill>
              <a:latin typeface="Wingdings" panose="05000000000000000000" pitchFamily="2" charset="2"/>
              <a:cs typeface="Arial" panose="020B0604020202020204" pitchFamily="34" charset="0"/>
            </a:rPr>
            <a:t>ð</a:t>
          </a:r>
          <a:r>
            <a:rPr lang="es-CO" sz="9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7.04</a:t>
          </a:r>
          <a:endParaRPr lang="es-CO" sz="9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1241</xdr:colOff>
      <xdr:row>15</xdr:row>
      <xdr:rowOff>150378</xdr:rowOff>
    </xdr:from>
    <xdr:to>
      <xdr:col>20</xdr:col>
      <xdr:colOff>1242</xdr:colOff>
      <xdr:row>16</xdr:row>
      <xdr:rowOff>116756</xdr:rowOff>
    </xdr:to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B3F840B1-F1AA-3146-9CD6-B87EC7E145C8}"/>
            </a:ext>
          </a:extLst>
        </xdr:cNvPr>
        <xdr:cNvSpPr txBox="1"/>
      </xdr:nvSpPr>
      <xdr:spPr>
        <a:xfrm>
          <a:off x="4644361" y="2751338"/>
          <a:ext cx="1" cy="128938"/>
        </a:xfrm>
        <a:prstGeom prst="rect">
          <a:avLst/>
        </a:prstGeom>
        <a:solidFill>
          <a:schemeClr val="lt1">
            <a:alpha val="0"/>
          </a:schemeClr>
        </a:solidFill>
        <a:ln w="127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es-CO" sz="900" b="1" baseline="0">
              <a:solidFill>
                <a:sysClr val="windowText" lastClr="000000"/>
              </a:solidFill>
              <a:latin typeface="Wingdings" panose="05000000000000000000" pitchFamily="2" charset="2"/>
              <a:cs typeface="Arial" panose="020B0604020202020204" pitchFamily="34" charset="0"/>
            </a:rPr>
            <a:t>ð</a:t>
          </a:r>
          <a:r>
            <a:rPr lang="es-CO" sz="9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7.04</a:t>
          </a:r>
          <a:endParaRPr lang="es-CO" sz="9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122767</xdr:colOff>
      <xdr:row>13</xdr:row>
      <xdr:rowOff>1858433</xdr:rowOff>
    </xdr:from>
    <xdr:to>
      <xdr:col>21</xdr:col>
      <xdr:colOff>122767</xdr:colOff>
      <xdr:row>13</xdr:row>
      <xdr:rowOff>647700</xdr:rowOff>
    </xdr:to>
    <xdr:sp macro="" textlink="">
      <xdr:nvSpPr>
        <xdr:cNvPr id="549104" name="Line 46">
          <a:extLst>
            <a:ext uri="{FF2B5EF4-FFF2-40B4-BE49-F238E27FC236}">
              <a16:creationId xmlns:a16="http://schemas.microsoft.com/office/drawing/2014/main" id="{00000000-0008-0000-1500-0000F0600800}"/>
            </a:ext>
          </a:extLst>
        </xdr:cNvPr>
        <xdr:cNvSpPr>
          <a:spLocks noChangeShapeType="1"/>
        </xdr:cNvSpPr>
      </xdr:nvSpPr>
      <xdr:spPr bwMode="auto">
        <a:xfrm flipH="1" flipV="1">
          <a:off x="11159067" y="232833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122767</xdr:colOff>
      <xdr:row>13</xdr:row>
      <xdr:rowOff>1858433</xdr:rowOff>
    </xdr:from>
    <xdr:to>
      <xdr:col>21</xdr:col>
      <xdr:colOff>122767</xdr:colOff>
      <xdr:row>13</xdr:row>
      <xdr:rowOff>647700</xdr:rowOff>
    </xdr:to>
    <xdr:sp macro="" textlink="">
      <xdr:nvSpPr>
        <xdr:cNvPr id="549105" name="Line 46">
          <a:extLst>
            <a:ext uri="{FF2B5EF4-FFF2-40B4-BE49-F238E27FC236}">
              <a16:creationId xmlns:a16="http://schemas.microsoft.com/office/drawing/2014/main" id="{00000000-0008-0000-1500-0000F1600800}"/>
            </a:ext>
          </a:extLst>
        </xdr:cNvPr>
        <xdr:cNvSpPr>
          <a:spLocks noChangeShapeType="1"/>
        </xdr:cNvSpPr>
      </xdr:nvSpPr>
      <xdr:spPr bwMode="auto">
        <a:xfrm flipH="1" flipV="1">
          <a:off x="11159067" y="232833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122767</xdr:colOff>
      <xdr:row>13</xdr:row>
      <xdr:rowOff>1858433</xdr:rowOff>
    </xdr:from>
    <xdr:to>
      <xdr:col>21</xdr:col>
      <xdr:colOff>122767</xdr:colOff>
      <xdr:row>13</xdr:row>
      <xdr:rowOff>647700</xdr:rowOff>
    </xdr:to>
    <xdr:sp macro="" textlink="">
      <xdr:nvSpPr>
        <xdr:cNvPr id="549106" name="Line 46">
          <a:extLst>
            <a:ext uri="{FF2B5EF4-FFF2-40B4-BE49-F238E27FC236}">
              <a16:creationId xmlns:a16="http://schemas.microsoft.com/office/drawing/2014/main" id="{00000000-0008-0000-1500-0000F2600800}"/>
            </a:ext>
          </a:extLst>
        </xdr:cNvPr>
        <xdr:cNvSpPr>
          <a:spLocks noChangeShapeType="1"/>
        </xdr:cNvSpPr>
      </xdr:nvSpPr>
      <xdr:spPr bwMode="auto">
        <a:xfrm flipH="1" flipV="1">
          <a:off x="11159067" y="232833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122767</xdr:colOff>
      <xdr:row>13</xdr:row>
      <xdr:rowOff>1858433</xdr:rowOff>
    </xdr:from>
    <xdr:to>
      <xdr:col>21</xdr:col>
      <xdr:colOff>122767</xdr:colOff>
      <xdr:row>13</xdr:row>
      <xdr:rowOff>647700</xdr:rowOff>
    </xdr:to>
    <xdr:sp macro="" textlink="">
      <xdr:nvSpPr>
        <xdr:cNvPr id="549107" name="Line 46">
          <a:extLst>
            <a:ext uri="{FF2B5EF4-FFF2-40B4-BE49-F238E27FC236}">
              <a16:creationId xmlns:a16="http://schemas.microsoft.com/office/drawing/2014/main" id="{00000000-0008-0000-1500-0000F3600800}"/>
            </a:ext>
          </a:extLst>
        </xdr:cNvPr>
        <xdr:cNvSpPr>
          <a:spLocks noChangeShapeType="1"/>
        </xdr:cNvSpPr>
      </xdr:nvSpPr>
      <xdr:spPr bwMode="auto">
        <a:xfrm flipH="1" flipV="1">
          <a:off x="11159067" y="232833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122767</xdr:colOff>
      <xdr:row>17</xdr:row>
      <xdr:rowOff>1858433</xdr:rowOff>
    </xdr:from>
    <xdr:to>
      <xdr:col>21</xdr:col>
      <xdr:colOff>122767</xdr:colOff>
      <xdr:row>17</xdr:row>
      <xdr:rowOff>647700</xdr:rowOff>
    </xdr:to>
    <xdr:sp macro="" textlink="">
      <xdr:nvSpPr>
        <xdr:cNvPr id="549108" name="Line 46">
          <a:extLst>
            <a:ext uri="{FF2B5EF4-FFF2-40B4-BE49-F238E27FC236}">
              <a16:creationId xmlns:a16="http://schemas.microsoft.com/office/drawing/2014/main" id="{00000000-0008-0000-1500-0000F4600800}"/>
            </a:ext>
          </a:extLst>
        </xdr:cNvPr>
        <xdr:cNvSpPr>
          <a:spLocks noChangeShapeType="1"/>
        </xdr:cNvSpPr>
      </xdr:nvSpPr>
      <xdr:spPr bwMode="auto">
        <a:xfrm flipH="1" flipV="1">
          <a:off x="11159067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122767</xdr:colOff>
      <xdr:row>17</xdr:row>
      <xdr:rowOff>1858433</xdr:rowOff>
    </xdr:from>
    <xdr:to>
      <xdr:col>21</xdr:col>
      <xdr:colOff>122767</xdr:colOff>
      <xdr:row>17</xdr:row>
      <xdr:rowOff>647700</xdr:rowOff>
    </xdr:to>
    <xdr:sp macro="" textlink="">
      <xdr:nvSpPr>
        <xdr:cNvPr id="549109" name="Line 46">
          <a:extLst>
            <a:ext uri="{FF2B5EF4-FFF2-40B4-BE49-F238E27FC236}">
              <a16:creationId xmlns:a16="http://schemas.microsoft.com/office/drawing/2014/main" id="{00000000-0008-0000-1500-0000F5600800}"/>
            </a:ext>
          </a:extLst>
        </xdr:cNvPr>
        <xdr:cNvSpPr>
          <a:spLocks noChangeShapeType="1"/>
        </xdr:cNvSpPr>
      </xdr:nvSpPr>
      <xdr:spPr bwMode="auto">
        <a:xfrm flipH="1" flipV="1">
          <a:off x="11159067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122767</xdr:colOff>
      <xdr:row>17</xdr:row>
      <xdr:rowOff>1858433</xdr:rowOff>
    </xdr:from>
    <xdr:to>
      <xdr:col>21</xdr:col>
      <xdr:colOff>122767</xdr:colOff>
      <xdr:row>17</xdr:row>
      <xdr:rowOff>647700</xdr:rowOff>
    </xdr:to>
    <xdr:sp macro="" textlink="">
      <xdr:nvSpPr>
        <xdr:cNvPr id="549110" name="Line 46">
          <a:extLst>
            <a:ext uri="{FF2B5EF4-FFF2-40B4-BE49-F238E27FC236}">
              <a16:creationId xmlns:a16="http://schemas.microsoft.com/office/drawing/2014/main" id="{00000000-0008-0000-1500-0000F6600800}"/>
            </a:ext>
          </a:extLst>
        </xdr:cNvPr>
        <xdr:cNvSpPr>
          <a:spLocks noChangeShapeType="1"/>
        </xdr:cNvSpPr>
      </xdr:nvSpPr>
      <xdr:spPr bwMode="auto">
        <a:xfrm flipH="1" flipV="1">
          <a:off x="11159067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122767</xdr:colOff>
      <xdr:row>17</xdr:row>
      <xdr:rowOff>1858433</xdr:rowOff>
    </xdr:from>
    <xdr:to>
      <xdr:col>21</xdr:col>
      <xdr:colOff>122767</xdr:colOff>
      <xdr:row>17</xdr:row>
      <xdr:rowOff>647700</xdr:rowOff>
    </xdr:to>
    <xdr:sp macro="" textlink="">
      <xdr:nvSpPr>
        <xdr:cNvPr id="549111" name="Line 46">
          <a:extLst>
            <a:ext uri="{FF2B5EF4-FFF2-40B4-BE49-F238E27FC236}">
              <a16:creationId xmlns:a16="http://schemas.microsoft.com/office/drawing/2014/main" id="{00000000-0008-0000-1500-0000F7600800}"/>
            </a:ext>
          </a:extLst>
        </xdr:cNvPr>
        <xdr:cNvSpPr>
          <a:spLocks noChangeShapeType="1"/>
        </xdr:cNvSpPr>
      </xdr:nvSpPr>
      <xdr:spPr bwMode="auto">
        <a:xfrm flipH="1" flipV="1">
          <a:off x="11159067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122767</xdr:colOff>
      <xdr:row>12</xdr:row>
      <xdr:rowOff>1858433</xdr:rowOff>
    </xdr:from>
    <xdr:to>
      <xdr:col>23</xdr:col>
      <xdr:colOff>122767</xdr:colOff>
      <xdr:row>12</xdr:row>
      <xdr:rowOff>647700</xdr:rowOff>
    </xdr:to>
    <xdr:sp macro="" textlink="">
      <xdr:nvSpPr>
        <xdr:cNvPr id="549112" name="Line 46">
          <a:extLst>
            <a:ext uri="{FF2B5EF4-FFF2-40B4-BE49-F238E27FC236}">
              <a16:creationId xmlns:a16="http://schemas.microsoft.com/office/drawing/2014/main" id="{00000000-0008-0000-1500-0000F8600800}"/>
            </a:ext>
          </a:extLst>
        </xdr:cNvPr>
        <xdr:cNvSpPr>
          <a:spLocks noChangeShapeType="1"/>
        </xdr:cNvSpPr>
      </xdr:nvSpPr>
      <xdr:spPr bwMode="auto">
        <a:xfrm flipH="1" flipV="1">
          <a:off x="12204700" y="21674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122767</xdr:colOff>
      <xdr:row>12</xdr:row>
      <xdr:rowOff>1858433</xdr:rowOff>
    </xdr:from>
    <xdr:to>
      <xdr:col>23</xdr:col>
      <xdr:colOff>122767</xdr:colOff>
      <xdr:row>12</xdr:row>
      <xdr:rowOff>647700</xdr:rowOff>
    </xdr:to>
    <xdr:sp macro="" textlink="">
      <xdr:nvSpPr>
        <xdr:cNvPr id="549113" name="Line 46">
          <a:extLst>
            <a:ext uri="{FF2B5EF4-FFF2-40B4-BE49-F238E27FC236}">
              <a16:creationId xmlns:a16="http://schemas.microsoft.com/office/drawing/2014/main" id="{00000000-0008-0000-1500-0000F9600800}"/>
            </a:ext>
          </a:extLst>
        </xdr:cNvPr>
        <xdr:cNvSpPr>
          <a:spLocks noChangeShapeType="1"/>
        </xdr:cNvSpPr>
      </xdr:nvSpPr>
      <xdr:spPr bwMode="auto">
        <a:xfrm flipH="1" flipV="1">
          <a:off x="12204700" y="21674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122767</xdr:colOff>
      <xdr:row>12</xdr:row>
      <xdr:rowOff>1858433</xdr:rowOff>
    </xdr:from>
    <xdr:to>
      <xdr:col>23</xdr:col>
      <xdr:colOff>122767</xdr:colOff>
      <xdr:row>12</xdr:row>
      <xdr:rowOff>647700</xdr:rowOff>
    </xdr:to>
    <xdr:sp macro="" textlink="">
      <xdr:nvSpPr>
        <xdr:cNvPr id="549114" name="Line 46">
          <a:extLst>
            <a:ext uri="{FF2B5EF4-FFF2-40B4-BE49-F238E27FC236}">
              <a16:creationId xmlns:a16="http://schemas.microsoft.com/office/drawing/2014/main" id="{00000000-0008-0000-1500-0000FA600800}"/>
            </a:ext>
          </a:extLst>
        </xdr:cNvPr>
        <xdr:cNvSpPr>
          <a:spLocks noChangeShapeType="1"/>
        </xdr:cNvSpPr>
      </xdr:nvSpPr>
      <xdr:spPr bwMode="auto">
        <a:xfrm flipH="1" flipV="1">
          <a:off x="12204700" y="21674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122767</xdr:colOff>
      <xdr:row>12</xdr:row>
      <xdr:rowOff>1858433</xdr:rowOff>
    </xdr:from>
    <xdr:to>
      <xdr:col>23</xdr:col>
      <xdr:colOff>122767</xdr:colOff>
      <xdr:row>12</xdr:row>
      <xdr:rowOff>647700</xdr:rowOff>
    </xdr:to>
    <xdr:sp macro="" textlink="">
      <xdr:nvSpPr>
        <xdr:cNvPr id="549115" name="Line 46">
          <a:extLst>
            <a:ext uri="{FF2B5EF4-FFF2-40B4-BE49-F238E27FC236}">
              <a16:creationId xmlns:a16="http://schemas.microsoft.com/office/drawing/2014/main" id="{00000000-0008-0000-1500-0000FB600800}"/>
            </a:ext>
          </a:extLst>
        </xdr:cNvPr>
        <xdr:cNvSpPr>
          <a:spLocks noChangeShapeType="1"/>
        </xdr:cNvSpPr>
      </xdr:nvSpPr>
      <xdr:spPr bwMode="auto">
        <a:xfrm flipH="1" flipV="1">
          <a:off x="12204700" y="21674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131233</xdr:colOff>
      <xdr:row>12</xdr:row>
      <xdr:rowOff>1858433</xdr:rowOff>
    </xdr:from>
    <xdr:to>
      <xdr:col>30</xdr:col>
      <xdr:colOff>131233</xdr:colOff>
      <xdr:row>12</xdr:row>
      <xdr:rowOff>647700</xdr:rowOff>
    </xdr:to>
    <xdr:sp macro="" textlink="">
      <xdr:nvSpPr>
        <xdr:cNvPr id="549116" name="Line 46">
          <a:extLst>
            <a:ext uri="{FF2B5EF4-FFF2-40B4-BE49-F238E27FC236}">
              <a16:creationId xmlns:a16="http://schemas.microsoft.com/office/drawing/2014/main" id="{00000000-0008-0000-1500-0000FC600800}"/>
            </a:ext>
          </a:extLst>
        </xdr:cNvPr>
        <xdr:cNvSpPr>
          <a:spLocks noChangeShapeType="1"/>
        </xdr:cNvSpPr>
      </xdr:nvSpPr>
      <xdr:spPr bwMode="auto">
        <a:xfrm flipH="1" flipV="1">
          <a:off x="14812433" y="21674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131233</xdr:colOff>
      <xdr:row>12</xdr:row>
      <xdr:rowOff>1858433</xdr:rowOff>
    </xdr:from>
    <xdr:to>
      <xdr:col>30</xdr:col>
      <xdr:colOff>131233</xdr:colOff>
      <xdr:row>12</xdr:row>
      <xdr:rowOff>647700</xdr:rowOff>
    </xdr:to>
    <xdr:sp macro="" textlink="">
      <xdr:nvSpPr>
        <xdr:cNvPr id="549117" name="Line 46">
          <a:extLst>
            <a:ext uri="{FF2B5EF4-FFF2-40B4-BE49-F238E27FC236}">
              <a16:creationId xmlns:a16="http://schemas.microsoft.com/office/drawing/2014/main" id="{00000000-0008-0000-1500-0000FD600800}"/>
            </a:ext>
          </a:extLst>
        </xdr:cNvPr>
        <xdr:cNvSpPr>
          <a:spLocks noChangeShapeType="1"/>
        </xdr:cNvSpPr>
      </xdr:nvSpPr>
      <xdr:spPr bwMode="auto">
        <a:xfrm flipH="1" flipV="1">
          <a:off x="14812433" y="21674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131233</xdr:colOff>
      <xdr:row>12</xdr:row>
      <xdr:rowOff>1858433</xdr:rowOff>
    </xdr:from>
    <xdr:to>
      <xdr:col>30</xdr:col>
      <xdr:colOff>131233</xdr:colOff>
      <xdr:row>12</xdr:row>
      <xdr:rowOff>647700</xdr:rowOff>
    </xdr:to>
    <xdr:sp macro="" textlink="">
      <xdr:nvSpPr>
        <xdr:cNvPr id="549118" name="Line 46">
          <a:extLst>
            <a:ext uri="{FF2B5EF4-FFF2-40B4-BE49-F238E27FC236}">
              <a16:creationId xmlns:a16="http://schemas.microsoft.com/office/drawing/2014/main" id="{00000000-0008-0000-1500-0000FE600800}"/>
            </a:ext>
          </a:extLst>
        </xdr:cNvPr>
        <xdr:cNvSpPr>
          <a:spLocks noChangeShapeType="1"/>
        </xdr:cNvSpPr>
      </xdr:nvSpPr>
      <xdr:spPr bwMode="auto">
        <a:xfrm flipH="1" flipV="1">
          <a:off x="14812433" y="21674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131233</xdr:colOff>
      <xdr:row>12</xdr:row>
      <xdr:rowOff>1858433</xdr:rowOff>
    </xdr:from>
    <xdr:to>
      <xdr:col>30</xdr:col>
      <xdr:colOff>131233</xdr:colOff>
      <xdr:row>12</xdr:row>
      <xdr:rowOff>647700</xdr:rowOff>
    </xdr:to>
    <xdr:sp macro="" textlink="">
      <xdr:nvSpPr>
        <xdr:cNvPr id="549119" name="Line 46">
          <a:extLst>
            <a:ext uri="{FF2B5EF4-FFF2-40B4-BE49-F238E27FC236}">
              <a16:creationId xmlns:a16="http://schemas.microsoft.com/office/drawing/2014/main" id="{00000000-0008-0000-1500-0000FF600800}"/>
            </a:ext>
          </a:extLst>
        </xdr:cNvPr>
        <xdr:cNvSpPr>
          <a:spLocks noChangeShapeType="1"/>
        </xdr:cNvSpPr>
      </xdr:nvSpPr>
      <xdr:spPr bwMode="auto">
        <a:xfrm flipH="1" flipV="1">
          <a:off x="14812433" y="21674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122767</xdr:colOff>
      <xdr:row>6</xdr:row>
      <xdr:rowOff>1858433</xdr:rowOff>
    </xdr:from>
    <xdr:to>
      <xdr:col>27</xdr:col>
      <xdr:colOff>122767</xdr:colOff>
      <xdr:row>6</xdr:row>
      <xdr:rowOff>647700</xdr:rowOff>
    </xdr:to>
    <xdr:sp macro="" textlink="">
      <xdr:nvSpPr>
        <xdr:cNvPr id="549120" name="Line 46">
          <a:extLst>
            <a:ext uri="{FF2B5EF4-FFF2-40B4-BE49-F238E27FC236}">
              <a16:creationId xmlns:a16="http://schemas.microsoft.com/office/drawing/2014/main" id="{00000000-0008-0000-1500-000000610800}"/>
            </a:ext>
          </a:extLst>
        </xdr:cNvPr>
        <xdr:cNvSpPr>
          <a:spLocks noChangeShapeType="1"/>
        </xdr:cNvSpPr>
      </xdr:nvSpPr>
      <xdr:spPr bwMode="auto">
        <a:xfrm flipH="1" flipV="1">
          <a:off x="13385800" y="12022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122767</xdr:colOff>
      <xdr:row>6</xdr:row>
      <xdr:rowOff>1858433</xdr:rowOff>
    </xdr:from>
    <xdr:to>
      <xdr:col>27</xdr:col>
      <xdr:colOff>122767</xdr:colOff>
      <xdr:row>6</xdr:row>
      <xdr:rowOff>647700</xdr:rowOff>
    </xdr:to>
    <xdr:sp macro="" textlink="">
      <xdr:nvSpPr>
        <xdr:cNvPr id="549121" name="Line 46">
          <a:extLst>
            <a:ext uri="{FF2B5EF4-FFF2-40B4-BE49-F238E27FC236}">
              <a16:creationId xmlns:a16="http://schemas.microsoft.com/office/drawing/2014/main" id="{00000000-0008-0000-1500-000001610800}"/>
            </a:ext>
          </a:extLst>
        </xdr:cNvPr>
        <xdr:cNvSpPr>
          <a:spLocks noChangeShapeType="1"/>
        </xdr:cNvSpPr>
      </xdr:nvSpPr>
      <xdr:spPr bwMode="auto">
        <a:xfrm flipH="1" flipV="1">
          <a:off x="13385800" y="12022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122767</xdr:colOff>
      <xdr:row>6</xdr:row>
      <xdr:rowOff>1858433</xdr:rowOff>
    </xdr:from>
    <xdr:to>
      <xdr:col>27</xdr:col>
      <xdr:colOff>122767</xdr:colOff>
      <xdr:row>6</xdr:row>
      <xdr:rowOff>647700</xdr:rowOff>
    </xdr:to>
    <xdr:sp macro="" textlink="">
      <xdr:nvSpPr>
        <xdr:cNvPr id="549122" name="Line 46">
          <a:extLst>
            <a:ext uri="{FF2B5EF4-FFF2-40B4-BE49-F238E27FC236}">
              <a16:creationId xmlns:a16="http://schemas.microsoft.com/office/drawing/2014/main" id="{00000000-0008-0000-1500-000002610800}"/>
            </a:ext>
          </a:extLst>
        </xdr:cNvPr>
        <xdr:cNvSpPr>
          <a:spLocks noChangeShapeType="1"/>
        </xdr:cNvSpPr>
      </xdr:nvSpPr>
      <xdr:spPr bwMode="auto">
        <a:xfrm flipH="1" flipV="1">
          <a:off x="13385800" y="12022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122767</xdr:colOff>
      <xdr:row>6</xdr:row>
      <xdr:rowOff>1858433</xdr:rowOff>
    </xdr:from>
    <xdr:to>
      <xdr:col>27</xdr:col>
      <xdr:colOff>122767</xdr:colOff>
      <xdr:row>6</xdr:row>
      <xdr:rowOff>647700</xdr:rowOff>
    </xdr:to>
    <xdr:sp macro="" textlink="">
      <xdr:nvSpPr>
        <xdr:cNvPr id="549123" name="Line 46">
          <a:extLst>
            <a:ext uri="{FF2B5EF4-FFF2-40B4-BE49-F238E27FC236}">
              <a16:creationId xmlns:a16="http://schemas.microsoft.com/office/drawing/2014/main" id="{00000000-0008-0000-1500-000003610800}"/>
            </a:ext>
          </a:extLst>
        </xdr:cNvPr>
        <xdr:cNvSpPr>
          <a:spLocks noChangeShapeType="1"/>
        </xdr:cNvSpPr>
      </xdr:nvSpPr>
      <xdr:spPr bwMode="auto">
        <a:xfrm flipH="1" flipV="1">
          <a:off x="13385800" y="12022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122767</xdr:colOff>
      <xdr:row>9</xdr:row>
      <xdr:rowOff>1858433</xdr:rowOff>
    </xdr:from>
    <xdr:to>
      <xdr:col>27</xdr:col>
      <xdr:colOff>122767</xdr:colOff>
      <xdr:row>9</xdr:row>
      <xdr:rowOff>647700</xdr:rowOff>
    </xdr:to>
    <xdr:sp macro="" textlink="">
      <xdr:nvSpPr>
        <xdr:cNvPr id="549124" name="Line 46">
          <a:extLst>
            <a:ext uri="{FF2B5EF4-FFF2-40B4-BE49-F238E27FC236}">
              <a16:creationId xmlns:a16="http://schemas.microsoft.com/office/drawing/2014/main" id="{00000000-0008-0000-1500-000004610800}"/>
            </a:ext>
          </a:extLst>
        </xdr:cNvPr>
        <xdr:cNvSpPr>
          <a:spLocks noChangeShapeType="1"/>
        </xdr:cNvSpPr>
      </xdr:nvSpPr>
      <xdr:spPr bwMode="auto">
        <a:xfrm flipH="1" flipV="1">
          <a:off x="13385800" y="16848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122767</xdr:colOff>
      <xdr:row>9</xdr:row>
      <xdr:rowOff>1858433</xdr:rowOff>
    </xdr:from>
    <xdr:to>
      <xdr:col>27</xdr:col>
      <xdr:colOff>122767</xdr:colOff>
      <xdr:row>9</xdr:row>
      <xdr:rowOff>647700</xdr:rowOff>
    </xdr:to>
    <xdr:sp macro="" textlink="">
      <xdr:nvSpPr>
        <xdr:cNvPr id="549125" name="Line 46">
          <a:extLst>
            <a:ext uri="{FF2B5EF4-FFF2-40B4-BE49-F238E27FC236}">
              <a16:creationId xmlns:a16="http://schemas.microsoft.com/office/drawing/2014/main" id="{00000000-0008-0000-1500-000005610800}"/>
            </a:ext>
          </a:extLst>
        </xdr:cNvPr>
        <xdr:cNvSpPr>
          <a:spLocks noChangeShapeType="1"/>
        </xdr:cNvSpPr>
      </xdr:nvSpPr>
      <xdr:spPr bwMode="auto">
        <a:xfrm flipH="1" flipV="1">
          <a:off x="13385800" y="16848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122767</xdr:colOff>
      <xdr:row>9</xdr:row>
      <xdr:rowOff>1858433</xdr:rowOff>
    </xdr:from>
    <xdr:to>
      <xdr:col>27</xdr:col>
      <xdr:colOff>122767</xdr:colOff>
      <xdr:row>9</xdr:row>
      <xdr:rowOff>647700</xdr:rowOff>
    </xdr:to>
    <xdr:sp macro="" textlink="">
      <xdr:nvSpPr>
        <xdr:cNvPr id="549126" name="Line 46">
          <a:extLst>
            <a:ext uri="{FF2B5EF4-FFF2-40B4-BE49-F238E27FC236}">
              <a16:creationId xmlns:a16="http://schemas.microsoft.com/office/drawing/2014/main" id="{00000000-0008-0000-1500-000006610800}"/>
            </a:ext>
          </a:extLst>
        </xdr:cNvPr>
        <xdr:cNvSpPr>
          <a:spLocks noChangeShapeType="1"/>
        </xdr:cNvSpPr>
      </xdr:nvSpPr>
      <xdr:spPr bwMode="auto">
        <a:xfrm flipH="1" flipV="1">
          <a:off x="13385800" y="16848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122767</xdr:colOff>
      <xdr:row>9</xdr:row>
      <xdr:rowOff>1858433</xdr:rowOff>
    </xdr:from>
    <xdr:to>
      <xdr:col>27</xdr:col>
      <xdr:colOff>122767</xdr:colOff>
      <xdr:row>9</xdr:row>
      <xdr:rowOff>647700</xdr:rowOff>
    </xdr:to>
    <xdr:sp macro="" textlink="">
      <xdr:nvSpPr>
        <xdr:cNvPr id="549127" name="Line 46">
          <a:extLst>
            <a:ext uri="{FF2B5EF4-FFF2-40B4-BE49-F238E27FC236}">
              <a16:creationId xmlns:a16="http://schemas.microsoft.com/office/drawing/2014/main" id="{00000000-0008-0000-1500-000007610800}"/>
            </a:ext>
          </a:extLst>
        </xdr:cNvPr>
        <xdr:cNvSpPr>
          <a:spLocks noChangeShapeType="1"/>
        </xdr:cNvSpPr>
      </xdr:nvSpPr>
      <xdr:spPr bwMode="auto">
        <a:xfrm flipH="1" flipV="1">
          <a:off x="13385800" y="16848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122767</xdr:colOff>
      <xdr:row>10</xdr:row>
      <xdr:rowOff>1858433</xdr:rowOff>
    </xdr:from>
    <xdr:to>
      <xdr:col>27</xdr:col>
      <xdr:colOff>122767</xdr:colOff>
      <xdr:row>10</xdr:row>
      <xdr:rowOff>647700</xdr:rowOff>
    </xdr:to>
    <xdr:sp macro="" textlink="">
      <xdr:nvSpPr>
        <xdr:cNvPr id="549128" name="Line 46">
          <a:extLst>
            <a:ext uri="{FF2B5EF4-FFF2-40B4-BE49-F238E27FC236}">
              <a16:creationId xmlns:a16="http://schemas.microsoft.com/office/drawing/2014/main" id="{00000000-0008-0000-1500-000008610800}"/>
            </a:ext>
          </a:extLst>
        </xdr:cNvPr>
        <xdr:cNvSpPr>
          <a:spLocks noChangeShapeType="1"/>
        </xdr:cNvSpPr>
      </xdr:nvSpPr>
      <xdr:spPr bwMode="auto">
        <a:xfrm flipH="1" flipV="1">
          <a:off x="13385800" y="184573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122767</xdr:colOff>
      <xdr:row>10</xdr:row>
      <xdr:rowOff>1858433</xdr:rowOff>
    </xdr:from>
    <xdr:to>
      <xdr:col>27</xdr:col>
      <xdr:colOff>122767</xdr:colOff>
      <xdr:row>10</xdr:row>
      <xdr:rowOff>647700</xdr:rowOff>
    </xdr:to>
    <xdr:sp macro="" textlink="">
      <xdr:nvSpPr>
        <xdr:cNvPr id="549129" name="Line 46">
          <a:extLst>
            <a:ext uri="{FF2B5EF4-FFF2-40B4-BE49-F238E27FC236}">
              <a16:creationId xmlns:a16="http://schemas.microsoft.com/office/drawing/2014/main" id="{00000000-0008-0000-1500-000009610800}"/>
            </a:ext>
          </a:extLst>
        </xdr:cNvPr>
        <xdr:cNvSpPr>
          <a:spLocks noChangeShapeType="1"/>
        </xdr:cNvSpPr>
      </xdr:nvSpPr>
      <xdr:spPr bwMode="auto">
        <a:xfrm flipH="1" flipV="1">
          <a:off x="13385800" y="184573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122767</xdr:colOff>
      <xdr:row>10</xdr:row>
      <xdr:rowOff>1858433</xdr:rowOff>
    </xdr:from>
    <xdr:to>
      <xdr:col>27</xdr:col>
      <xdr:colOff>122767</xdr:colOff>
      <xdr:row>10</xdr:row>
      <xdr:rowOff>647700</xdr:rowOff>
    </xdr:to>
    <xdr:sp macro="" textlink="">
      <xdr:nvSpPr>
        <xdr:cNvPr id="549130" name="Line 46">
          <a:extLst>
            <a:ext uri="{FF2B5EF4-FFF2-40B4-BE49-F238E27FC236}">
              <a16:creationId xmlns:a16="http://schemas.microsoft.com/office/drawing/2014/main" id="{00000000-0008-0000-1500-00000A610800}"/>
            </a:ext>
          </a:extLst>
        </xdr:cNvPr>
        <xdr:cNvSpPr>
          <a:spLocks noChangeShapeType="1"/>
        </xdr:cNvSpPr>
      </xdr:nvSpPr>
      <xdr:spPr bwMode="auto">
        <a:xfrm flipH="1" flipV="1">
          <a:off x="13385800" y="184573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122767</xdr:colOff>
      <xdr:row>10</xdr:row>
      <xdr:rowOff>1858433</xdr:rowOff>
    </xdr:from>
    <xdr:to>
      <xdr:col>27</xdr:col>
      <xdr:colOff>122767</xdr:colOff>
      <xdr:row>10</xdr:row>
      <xdr:rowOff>647700</xdr:rowOff>
    </xdr:to>
    <xdr:sp macro="" textlink="">
      <xdr:nvSpPr>
        <xdr:cNvPr id="549131" name="Line 46">
          <a:extLst>
            <a:ext uri="{FF2B5EF4-FFF2-40B4-BE49-F238E27FC236}">
              <a16:creationId xmlns:a16="http://schemas.microsoft.com/office/drawing/2014/main" id="{00000000-0008-0000-1500-00000B610800}"/>
            </a:ext>
          </a:extLst>
        </xdr:cNvPr>
        <xdr:cNvSpPr>
          <a:spLocks noChangeShapeType="1"/>
        </xdr:cNvSpPr>
      </xdr:nvSpPr>
      <xdr:spPr bwMode="auto">
        <a:xfrm flipH="1" flipV="1">
          <a:off x="13385800" y="184573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122767</xdr:colOff>
      <xdr:row>7</xdr:row>
      <xdr:rowOff>1858433</xdr:rowOff>
    </xdr:from>
    <xdr:to>
      <xdr:col>27</xdr:col>
      <xdr:colOff>122767</xdr:colOff>
      <xdr:row>7</xdr:row>
      <xdr:rowOff>647700</xdr:rowOff>
    </xdr:to>
    <xdr:sp macro="" textlink="">
      <xdr:nvSpPr>
        <xdr:cNvPr id="549132" name="Line 46">
          <a:extLst>
            <a:ext uri="{FF2B5EF4-FFF2-40B4-BE49-F238E27FC236}">
              <a16:creationId xmlns:a16="http://schemas.microsoft.com/office/drawing/2014/main" id="{00000000-0008-0000-1500-00000C610800}"/>
            </a:ext>
          </a:extLst>
        </xdr:cNvPr>
        <xdr:cNvSpPr>
          <a:spLocks noChangeShapeType="1"/>
        </xdr:cNvSpPr>
      </xdr:nvSpPr>
      <xdr:spPr bwMode="auto">
        <a:xfrm flipH="1" flipV="1">
          <a:off x="13385800" y="136313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122767</xdr:colOff>
      <xdr:row>7</xdr:row>
      <xdr:rowOff>1858433</xdr:rowOff>
    </xdr:from>
    <xdr:to>
      <xdr:col>27</xdr:col>
      <xdr:colOff>122767</xdr:colOff>
      <xdr:row>7</xdr:row>
      <xdr:rowOff>647700</xdr:rowOff>
    </xdr:to>
    <xdr:sp macro="" textlink="">
      <xdr:nvSpPr>
        <xdr:cNvPr id="549133" name="Line 46">
          <a:extLst>
            <a:ext uri="{FF2B5EF4-FFF2-40B4-BE49-F238E27FC236}">
              <a16:creationId xmlns:a16="http://schemas.microsoft.com/office/drawing/2014/main" id="{00000000-0008-0000-1500-00000D610800}"/>
            </a:ext>
          </a:extLst>
        </xdr:cNvPr>
        <xdr:cNvSpPr>
          <a:spLocks noChangeShapeType="1"/>
        </xdr:cNvSpPr>
      </xdr:nvSpPr>
      <xdr:spPr bwMode="auto">
        <a:xfrm flipH="1" flipV="1">
          <a:off x="13385800" y="136313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122767</xdr:colOff>
      <xdr:row>7</xdr:row>
      <xdr:rowOff>1858433</xdr:rowOff>
    </xdr:from>
    <xdr:to>
      <xdr:col>27</xdr:col>
      <xdr:colOff>122767</xdr:colOff>
      <xdr:row>7</xdr:row>
      <xdr:rowOff>647700</xdr:rowOff>
    </xdr:to>
    <xdr:sp macro="" textlink="">
      <xdr:nvSpPr>
        <xdr:cNvPr id="549134" name="Line 46">
          <a:extLst>
            <a:ext uri="{FF2B5EF4-FFF2-40B4-BE49-F238E27FC236}">
              <a16:creationId xmlns:a16="http://schemas.microsoft.com/office/drawing/2014/main" id="{00000000-0008-0000-1500-00000E610800}"/>
            </a:ext>
          </a:extLst>
        </xdr:cNvPr>
        <xdr:cNvSpPr>
          <a:spLocks noChangeShapeType="1"/>
        </xdr:cNvSpPr>
      </xdr:nvSpPr>
      <xdr:spPr bwMode="auto">
        <a:xfrm flipH="1" flipV="1">
          <a:off x="13385800" y="136313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122767</xdr:colOff>
      <xdr:row>7</xdr:row>
      <xdr:rowOff>1858433</xdr:rowOff>
    </xdr:from>
    <xdr:to>
      <xdr:col>27</xdr:col>
      <xdr:colOff>122767</xdr:colOff>
      <xdr:row>7</xdr:row>
      <xdr:rowOff>647700</xdr:rowOff>
    </xdr:to>
    <xdr:sp macro="" textlink="">
      <xdr:nvSpPr>
        <xdr:cNvPr id="549135" name="Line 46">
          <a:extLst>
            <a:ext uri="{FF2B5EF4-FFF2-40B4-BE49-F238E27FC236}">
              <a16:creationId xmlns:a16="http://schemas.microsoft.com/office/drawing/2014/main" id="{00000000-0008-0000-1500-00000F610800}"/>
            </a:ext>
          </a:extLst>
        </xdr:cNvPr>
        <xdr:cNvSpPr>
          <a:spLocks noChangeShapeType="1"/>
        </xdr:cNvSpPr>
      </xdr:nvSpPr>
      <xdr:spPr bwMode="auto">
        <a:xfrm flipH="1" flipV="1">
          <a:off x="13385800" y="136313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122767</xdr:colOff>
      <xdr:row>10</xdr:row>
      <xdr:rowOff>1858433</xdr:rowOff>
    </xdr:from>
    <xdr:to>
      <xdr:col>27</xdr:col>
      <xdr:colOff>122767</xdr:colOff>
      <xdr:row>10</xdr:row>
      <xdr:rowOff>647700</xdr:rowOff>
    </xdr:to>
    <xdr:sp macro="" textlink="">
      <xdr:nvSpPr>
        <xdr:cNvPr id="549136" name="Line 46">
          <a:extLst>
            <a:ext uri="{FF2B5EF4-FFF2-40B4-BE49-F238E27FC236}">
              <a16:creationId xmlns:a16="http://schemas.microsoft.com/office/drawing/2014/main" id="{00000000-0008-0000-1500-000010610800}"/>
            </a:ext>
          </a:extLst>
        </xdr:cNvPr>
        <xdr:cNvSpPr>
          <a:spLocks noChangeShapeType="1"/>
        </xdr:cNvSpPr>
      </xdr:nvSpPr>
      <xdr:spPr bwMode="auto">
        <a:xfrm flipH="1" flipV="1">
          <a:off x="13385800" y="184573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122767</xdr:colOff>
      <xdr:row>10</xdr:row>
      <xdr:rowOff>1858433</xdr:rowOff>
    </xdr:from>
    <xdr:to>
      <xdr:col>27</xdr:col>
      <xdr:colOff>122767</xdr:colOff>
      <xdr:row>10</xdr:row>
      <xdr:rowOff>647700</xdr:rowOff>
    </xdr:to>
    <xdr:sp macro="" textlink="">
      <xdr:nvSpPr>
        <xdr:cNvPr id="549137" name="Line 46">
          <a:extLst>
            <a:ext uri="{FF2B5EF4-FFF2-40B4-BE49-F238E27FC236}">
              <a16:creationId xmlns:a16="http://schemas.microsoft.com/office/drawing/2014/main" id="{00000000-0008-0000-1500-000011610800}"/>
            </a:ext>
          </a:extLst>
        </xdr:cNvPr>
        <xdr:cNvSpPr>
          <a:spLocks noChangeShapeType="1"/>
        </xdr:cNvSpPr>
      </xdr:nvSpPr>
      <xdr:spPr bwMode="auto">
        <a:xfrm flipH="1" flipV="1">
          <a:off x="13385800" y="184573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122767</xdr:colOff>
      <xdr:row>10</xdr:row>
      <xdr:rowOff>1858433</xdr:rowOff>
    </xdr:from>
    <xdr:to>
      <xdr:col>27</xdr:col>
      <xdr:colOff>122767</xdr:colOff>
      <xdr:row>10</xdr:row>
      <xdr:rowOff>647700</xdr:rowOff>
    </xdr:to>
    <xdr:sp macro="" textlink="">
      <xdr:nvSpPr>
        <xdr:cNvPr id="549138" name="Line 46">
          <a:extLst>
            <a:ext uri="{FF2B5EF4-FFF2-40B4-BE49-F238E27FC236}">
              <a16:creationId xmlns:a16="http://schemas.microsoft.com/office/drawing/2014/main" id="{00000000-0008-0000-1500-000012610800}"/>
            </a:ext>
          </a:extLst>
        </xdr:cNvPr>
        <xdr:cNvSpPr>
          <a:spLocks noChangeShapeType="1"/>
        </xdr:cNvSpPr>
      </xdr:nvSpPr>
      <xdr:spPr bwMode="auto">
        <a:xfrm flipH="1" flipV="1">
          <a:off x="13385800" y="184573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122767</xdr:colOff>
      <xdr:row>10</xdr:row>
      <xdr:rowOff>1858433</xdr:rowOff>
    </xdr:from>
    <xdr:to>
      <xdr:col>27</xdr:col>
      <xdr:colOff>122767</xdr:colOff>
      <xdr:row>10</xdr:row>
      <xdr:rowOff>647700</xdr:rowOff>
    </xdr:to>
    <xdr:sp macro="" textlink="">
      <xdr:nvSpPr>
        <xdr:cNvPr id="549139" name="Line 46">
          <a:extLst>
            <a:ext uri="{FF2B5EF4-FFF2-40B4-BE49-F238E27FC236}">
              <a16:creationId xmlns:a16="http://schemas.microsoft.com/office/drawing/2014/main" id="{00000000-0008-0000-1500-000013610800}"/>
            </a:ext>
          </a:extLst>
        </xdr:cNvPr>
        <xdr:cNvSpPr>
          <a:spLocks noChangeShapeType="1"/>
        </xdr:cNvSpPr>
      </xdr:nvSpPr>
      <xdr:spPr bwMode="auto">
        <a:xfrm flipH="1" flipV="1">
          <a:off x="13385800" y="1845733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122767</xdr:colOff>
      <xdr:row>9</xdr:row>
      <xdr:rowOff>1858433</xdr:rowOff>
    </xdr:from>
    <xdr:to>
      <xdr:col>27</xdr:col>
      <xdr:colOff>122767</xdr:colOff>
      <xdr:row>9</xdr:row>
      <xdr:rowOff>647700</xdr:rowOff>
    </xdr:to>
    <xdr:sp macro="" textlink="">
      <xdr:nvSpPr>
        <xdr:cNvPr id="549140" name="Line 46">
          <a:extLst>
            <a:ext uri="{FF2B5EF4-FFF2-40B4-BE49-F238E27FC236}">
              <a16:creationId xmlns:a16="http://schemas.microsoft.com/office/drawing/2014/main" id="{00000000-0008-0000-1500-000014610800}"/>
            </a:ext>
          </a:extLst>
        </xdr:cNvPr>
        <xdr:cNvSpPr>
          <a:spLocks noChangeShapeType="1"/>
        </xdr:cNvSpPr>
      </xdr:nvSpPr>
      <xdr:spPr bwMode="auto">
        <a:xfrm flipH="1" flipV="1">
          <a:off x="13385800" y="16848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122767</xdr:colOff>
      <xdr:row>9</xdr:row>
      <xdr:rowOff>1858433</xdr:rowOff>
    </xdr:from>
    <xdr:to>
      <xdr:col>27</xdr:col>
      <xdr:colOff>122767</xdr:colOff>
      <xdr:row>9</xdr:row>
      <xdr:rowOff>647700</xdr:rowOff>
    </xdr:to>
    <xdr:sp macro="" textlink="">
      <xdr:nvSpPr>
        <xdr:cNvPr id="549141" name="Line 46">
          <a:extLst>
            <a:ext uri="{FF2B5EF4-FFF2-40B4-BE49-F238E27FC236}">
              <a16:creationId xmlns:a16="http://schemas.microsoft.com/office/drawing/2014/main" id="{00000000-0008-0000-1500-000015610800}"/>
            </a:ext>
          </a:extLst>
        </xdr:cNvPr>
        <xdr:cNvSpPr>
          <a:spLocks noChangeShapeType="1"/>
        </xdr:cNvSpPr>
      </xdr:nvSpPr>
      <xdr:spPr bwMode="auto">
        <a:xfrm flipH="1" flipV="1">
          <a:off x="13385800" y="16848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122767</xdr:colOff>
      <xdr:row>9</xdr:row>
      <xdr:rowOff>1858433</xdr:rowOff>
    </xdr:from>
    <xdr:to>
      <xdr:col>27</xdr:col>
      <xdr:colOff>122767</xdr:colOff>
      <xdr:row>9</xdr:row>
      <xdr:rowOff>647700</xdr:rowOff>
    </xdr:to>
    <xdr:sp macro="" textlink="">
      <xdr:nvSpPr>
        <xdr:cNvPr id="549142" name="Line 46">
          <a:extLst>
            <a:ext uri="{FF2B5EF4-FFF2-40B4-BE49-F238E27FC236}">
              <a16:creationId xmlns:a16="http://schemas.microsoft.com/office/drawing/2014/main" id="{00000000-0008-0000-1500-000016610800}"/>
            </a:ext>
          </a:extLst>
        </xdr:cNvPr>
        <xdr:cNvSpPr>
          <a:spLocks noChangeShapeType="1"/>
        </xdr:cNvSpPr>
      </xdr:nvSpPr>
      <xdr:spPr bwMode="auto">
        <a:xfrm flipH="1" flipV="1">
          <a:off x="13385800" y="16848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122767</xdr:colOff>
      <xdr:row>9</xdr:row>
      <xdr:rowOff>1858433</xdr:rowOff>
    </xdr:from>
    <xdr:to>
      <xdr:col>27</xdr:col>
      <xdr:colOff>122767</xdr:colOff>
      <xdr:row>9</xdr:row>
      <xdr:rowOff>647700</xdr:rowOff>
    </xdr:to>
    <xdr:sp macro="" textlink="">
      <xdr:nvSpPr>
        <xdr:cNvPr id="549143" name="Line 46">
          <a:extLst>
            <a:ext uri="{FF2B5EF4-FFF2-40B4-BE49-F238E27FC236}">
              <a16:creationId xmlns:a16="http://schemas.microsoft.com/office/drawing/2014/main" id="{00000000-0008-0000-1500-000017610800}"/>
            </a:ext>
          </a:extLst>
        </xdr:cNvPr>
        <xdr:cNvSpPr>
          <a:spLocks noChangeShapeType="1"/>
        </xdr:cNvSpPr>
      </xdr:nvSpPr>
      <xdr:spPr bwMode="auto">
        <a:xfrm flipH="1" flipV="1">
          <a:off x="13385800" y="16848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122767</xdr:colOff>
      <xdr:row>6</xdr:row>
      <xdr:rowOff>1858433</xdr:rowOff>
    </xdr:from>
    <xdr:to>
      <xdr:col>34</xdr:col>
      <xdr:colOff>122767</xdr:colOff>
      <xdr:row>6</xdr:row>
      <xdr:rowOff>647700</xdr:rowOff>
    </xdr:to>
    <xdr:sp macro="" textlink="">
      <xdr:nvSpPr>
        <xdr:cNvPr id="549144" name="Line 46">
          <a:extLst>
            <a:ext uri="{FF2B5EF4-FFF2-40B4-BE49-F238E27FC236}">
              <a16:creationId xmlns:a16="http://schemas.microsoft.com/office/drawing/2014/main" id="{00000000-0008-0000-1500-000018610800}"/>
            </a:ext>
          </a:extLst>
        </xdr:cNvPr>
        <xdr:cNvSpPr>
          <a:spLocks noChangeShapeType="1"/>
        </xdr:cNvSpPr>
      </xdr:nvSpPr>
      <xdr:spPr bwMode="auto">
        <a:xfrm flipH="1" flipV="1">
          <a:off x="16040100" y="12022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122767</xdr:colOff>
      <xdr:row>6</xdr:row>
      <xdr:rowOff>1858433</xdr:rowOff>
    </xdr:from>
    <xdr:to>
      <xdr:col>34</xdr:col>
      <xdr:colOff>122767</xdr:colOff>
      <xdr:row>6</xdr:row>
      <xdr:rowOff>647700</xdr:rowOff>
    </xdr:to>
    <xdr:sp macro="" textlink="">
      <xdr:nvSpPr>
        <xdr:cNvPr id="549145" name="Line 46">
          <a:extLst>
            <a:ext uri="{FF2B5EF4-FFF2-40B4-BE49-F238E27FC236}">
              <a16:creationId xmlns:a16="http://schemas.microsoft.com/office/drawing/2014/main" id="{00000000-0008-0000-1500-000019610800}"/>
            </a:ext>
          </a:extLst>
        </xdr:cNvPr>
        <xdr:cNvSpPr>
          <a:spLocks noChangeShapeType="1"/>
        </xdr:cNvSpPr>
      </xdr:nvSpPr>
      <xdr:spPr bwMode="auto">
        <a:xfrm flipH="1" flipV="1">
          <a:off x="16040100" y="12022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122767</xdr:colOff>
      <xdr:row>6</xdr:row>
      <xdr:rowOff>1858433</xdr:rowOff>
    </xdr:from>
    <xdr:to>
      <xdr:col>34</xdr:col>
      <xdr:colOff>122767</xdr:colOff>
      <xdr:row>6</xdr:row>
      <xdr:rowOff>647700</xdr:rowOff>
    </xdr:to>
    <xdr:sp macro="" textlink="">
      <xdr:nvSpPr>
        <xdr:cNvPr id="549146" name="Line 46">
          <a:extLst>
            <a:ext uri="{FF2B5EF4-FFF2-40B4-BE49-F238E27FC236}">
              <a16:creationId xmlns:a16="http://schemas.microsoft.com/office/drawing/2014/main" id="{00000000-0008-0000-1500-00001A610800}"/>
            </a:ext>
          </a:extLst>
        </xdr:cNvPr>
        <xdr:cNvSpPr>
          <a:spLocks noChangeShapeType="1"/>
        </xdr:cNvSpPr>
      </xdr:nvSpPr>
      <xdr:spPr bwMode="auto">
        <a:xfrm flipH="1" flipV="1">
          <a:off x="16040100" y="12022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122767</xdr:colOff>
      <xdr:row>6</xdr:row>
      <xdr:rowOff>1858433</xdr:rowOff>
    </xdr:from>
    <xdr:to>
      <xdr:col>34</xdr:col>
      <xdr:colOff>122767</xdr:colOff>
      <xdr:row>6</xdr:row>
      <xdr:rowOff>647700</xdr:rowOff>
    </xdr:to>
    <xdr:sp macro="" textlink="">
      <xdr:nvSpPr>
        <xdr:cNvPr id="549147" name="Line 46">
          <a:extLst>
            <a:ext uri="{FF2B5EF4-FFF2-40B4-BE49-F238E27FC236}">
              <a16:creationId xmlns:a16="http://schemas.microsoft.com/office/drawing/2014/main" id="{00000000-0008-0000-1500-00001B610800}"/>
            </a:ext>
          </a:extLst>
        </xdr:cNvPr>
        <xdr:cNvSpPr>
          <a:spLocks noChangeShapeType="1"/>
        </xdr:cNvSpPr>
      </xdr:nvSpPr>
      <xdr:spPr bwMode="auto">
        <a:xfrm flipH="1" flipV="1">
          <a:off x="16040100" y="12022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122767</xdr:colOff>
      <xdr:row>9</xdr:row>
      <xdr:rowOff>1858433</xdr:rowOff>
    </xdr:from>
    <xdr:to>
      <xdr:col>34</xdr:col>
      <xdr:colOff>122767</xdr:colOff>
      <xdr:row>9</xdr:row>
      <xdr:rowOff>647700</xdr:rowOff>
    </xdr:to>
    <xdr:sp macro="" textlink="">
      <xdr:nvSpPr>
        <xdr:cNvPr id="549148" name="Line 46">
          <a:extLst>
            <a:ext uri="{FF2B5EF4-FFF2-40B4-BE49-F238E27FC236}">
              <a16:creationId xmlns:a16="http://schemas.microsoft.com/office/drawing/2014/main" id="{00000000-0008-0000-1500-00001C610800}"/>
            </a:ext>
          </a:extLst>
        </xdr:cNvPr>
        <xdr:cNvSpPr>
          <a:spLocks noChangeShapeType="1"/>
        </xdr:cNvSpPr>
      </xdr:nvSpPr>
      <xdr:spPr bwMode="auto">
        <a:xfrm flipH="1" flipV="1">
          <a:off x="16040100" y="16848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122767</xdr:colOff>
      <xdr:row>9</xdr:row>
      <xdr:rowOff>1858433</xdr:rowOff>
    </xdr:from>
    <xdr:to>
      <xdr:col>34</xdr:col>
      <xdr:colOff>122767</xdr:colOff>
      <xdr:row>9</xdr:row>
      <xdr:rowOff>647700</xdr:rowOff>
    </xdr:to>
    <xdr:sp macro="" textlink="">
      <xdr:nvSpPr>
        <xdr:cNvPr id="549149" name="Line 46">
          <a:extLst>
            <a:ext uri="{FF2B5EF4-FFF2-40B4-BE49-F238E27FC236}">
              <a16:creationId xmlns:a16="http://schemas.microsoft.com/office/drawing/2014/main" id="{00000000-0008-0000-1500-00001D610800}"/>
            </a:ext>
          </a:extLst>
        </xdr:cNvPr>
        <xdr:cNvSpPr>
          <a:spLocks noChangeShapeType="1"/>
        </xdr:cNvSpPr>
      </xdr:nvSpPr>
      <xdr:spPr bwMode="auto">
        <a:xfrm flipH="1" flipV="1">
          <a:off x="16040100" y="16848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122767</xdr:colOff>
      <xdr:row>9</xdr:row>
      <xdr:rowOff>1858433</xdr:rowOff>
    </xdr:from>
    <xdr:to>
      <xdr:col>34</xdr:col>
      <xdr:colOff>122767</xdr:colOff>
      <xdr:row>9</xdr:row>
      <xdr:rowOff>647700</xdr:rowOff>
    </xdr:to>
    <xdr:sp macro="" textlink="">
      <xdr:nvSpPr>
        <xdr:cNvPr id="549150" name="Line 46">
          <a:extLst>
            <a:ext uri="{FF2B5EF4-FFF2-40B4-BE49-F238E27FC236}">
              <a16:creationId xmlns:a16="http://schemas.microsoft.com/office/drawing/2014/main" id="{00000000-0008-0000-1500-00001E610800}"/>
            </a:ext>
          </a:extLst>
        </xdr:cNvPr>
        <xdr:cNvSpPr>
          <a:spLocks noChangeShapeType="1"/>
        </xdr:cNvSpPr>
      </xdr:nvSpPr>
      <xdr:spPr bwMode="auto">
        <a:xfrm flipH="1" flipV="1">
          <a:off x="16040100" y="16848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122767</xdr:colOff>
      <xdr:row>9</xdr:row>
      <xdr:rowOff>1858433</xdr:rowOff>
    </xdr:from>
    <xdr:to>
      <xdr:col>34</xdr:col>
      <xdr:colOff>122767</xdr:colOff>
      <xdr:row>9</xdr:row>
      <xdr:rowOff>647700</xdr:rowOff>
    </xdr:to>
    <xdr:sp macro="" textlink="">
      <xdr:nvSpPr>
        <xdr:cNvPr id="549151" name="Line 46">
          <a:extLst>
            <a:ext uri="{FF2B5EF4-FFF2-40B4-BE49-F238E27FC236}">
              <a16:creationId xmlns:a16="http://schemas.microsoft.com/office/drawing/2014/main" id="{00000000-0008-0000-1500-00001F610800}"/>
            </a:ext>
          </a:extLst>
        </xdr:cNvPr>
        <xdr:cNvSpPr>
          <a:spLocks noChangeShapeType="1"/>
        </xdr:cNvSpPr>
      </xdr:nvSpPr>
      <xdr:spPr bwMode="auto">
        <a:xfrm flipH="1" flipV="1">
          <a:off x="16040100" y="1684867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40</xdr:row>
      <xdr:rowOff>0</xdr:rowOff>
    </xdr:from>
    <xdr:to>
      <xdr:col>5</xdr:col>
      <xdr:colOff>9525</xdr:colOff>
      <xdr:row>41</xdr:row>
      <xdr:rowOff>91440</xdr:rowOff>
    </xdr:to>
    <xdr:sp macro="" textlink="">
      <xdr:nvSpPr>
        <xdr:cNvPr id="419001" name="Rectángulo redondeado 1">
          <a:extLst>
            <a:ext uri="{FF2B5EF4-FFF2-40B4-BE49-F238E27FC236}">
              <a16:creationId xmlns:a16="http://schemas.microsoft.com/office/drawing/2014/main" id="{00000000-0008-0000-1600-0000B9640600}"/>
            </a:ext>
          </a:extLst>
        </xdr:cNvPr>
        <xdr:cNvSpPr>
          <a:spLocks noChangeArrowheads="1"/>
        </xdr:cNvSpPr>
      </xdr:nvSpPr>
      <xdr:spPr bwMode="auto">
        <a:xfrm>
          <a:off x="4086225" y="7191375"/>
          <a:ext cx="428625" cy="276225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4</xdr:col>
      <xdr:colOff>0</xdr:colOff>
      <xdr:row>42</xdr:row>
      <xdr:rowOff>11430</xdr:rowOff>
    </xdr:from>
    <xdr:to>
      <xdr:col>5</xdr:col>
      <xdr:colOff>9525</xdr:colOff>
      <xdr:row>43</xdr:row>
      <xdr:rowOff>112334</xdr:rowOff>
    </xdr:to>
    <xdr:sp macro="" textlink="">
      <xdr:nvSpPr>
        <xdr:cNvPr id="419002" name="Rectángulo redondeado 2">
          <a:extLst>
            <a:ext uri="{FF2B5EF4-FFF2-40B4-BE49-F238E27FC236}">
              <a16:creationId xmlns:a16="http://schemas.microsoft.com/office/drawing/2014/main" id="{00000000-0008-0000-1600-0000BA640600}"/>
            </a:ext>
          </a:extLst>
        </xdr:cNvPr>
        <xdr:cNvSpPr>
          <a:spLocks noChangeArrowheads="1"/>
        </xdr:cNvSpPr>
      </xdr:nvSpPr>
      <xdr:spPr bwMode="auto">
        <a:xfrm>
          <a:off x="4086225" y="7534275"/>
          <a:ext cx="428625" cy="28575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4</xdr:col>
      <xdr:colOff>0</xdr:colOff>
      <xdr:row>44</xdr:row>
      <xdr:rowOff>20955</xdr:rowOff>
    </xdr:from>
    <xdr:to>
      <xdr:col>5</xdr:col>
      <xdr:colOff>9525</xdr:colOff>
      <xdr:row>45</xdr:row>
      <xdr:rowOff>112395</xdr:rowOff>
    </xdr:to>
    <xdr:sp macro="" textlink="">
      <xdr:nvSpPr>
        <xdr:cNvPr id="419003" name="Rectángulo redondeado 3">
          <a:extLst>
            <a:ext uri="{FF2B5EF4-FFF2-40B4-BE49-F238E27FC236}">
              <a16:creationId xmlns:a16="http://schemas.microsoft.com/office/drawing/2014/main" id="{00000000-0008-0000-1600-0000BB640600}"/>
            </a:ext>
          </a:extLst>
        </xdr:cNvPr>
        <xdr:cNvSpPr>
          <a:spLocks noChangeArrowheads="1"/>
        </xdr:cNvSpPr>
      </xdr:nvSpPr>
      <xdr:spPr bwMode="auto">
        <a:xfrm>
          <a:off x="4086225" y="7867650"/>
          <a:ext cx="428625" cy="276225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4</xdr:col>
      <xdr:colOff>0</xdr:colOff>
      <xdr:row>48</xdr:row>
      <xdr:rowOff>0</xdr:rowOff>
    </xdr:from>
    <xdr:to>
      <xdr:col>4</xdr:col>
      <xdr:colOff>200025</xdr:colOff>
      <xdr:row>49</xdr:row>
      <xdr:rowOff>75328</xdr:rowOff>
    </xdr:to>
    <xdr:sp macro="" textlink="">
      <xdr:nvSpPr>
        <xdr:cNvPr id="419004" name="Rectángulo redondeado 5">
          <a:extLst>
            <a:ext uri="{FF2B5EF4-FFF2-40B4-BE49-F238E27FC236}">
              <a16:creationId xmlns:a16="http://schemas.microsoft.com/office/drawing/2014/main" id="{00000000-0008-0000-1600-0000BC640600}"/>
            </a:ext>
          </a:extLst>
        </xdr:cNvPr>
        <xdr:cNvSpPr>
          <a:spLocks noChangeArrowheads="1"/>
        </xdr:cNvSpPr>
      </xdr:nvSpPr>
      <xdr:spPr bwMode="auto">
        <a:xfrm>
          <a:off x="4086225" y="8486775"/>
          <a:ext cx="200025" cy="26670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ES"/>
        </a:p>
      </xdr:txBody>
    </xdr:sp>
    <xdr:clientData/>
  </xdr:twoCellAnchor>
  <xdr:twoCellAnchor>
    <xdr:from>
      <xdr:col>2</xdr:col>
      <xdr:colOff>2590800</xdr:colOff>
      <xdr:row>51</xdr:row>
      <xdr:rowOff>0</xdr:rowOff>
    </xdr:from>
    <xdr:to>
      <xdr:col>5</xdr:col>
      <xdr:colOff>9525</xdr:colOff>
      <xdr:row>52</xdr:row>
      <xdr:rowOff>91440</xdr:rowOff>
    </xdr:to>
    <xdr:sp macro="" textlink="">
      <xdr:nvSpPr>
        <xdr:cNvPr id="419005" name="Rectángulo redondeado 6">
          <a:extLst>
            <a:ext uri="{FF2B5EF4-FFF2-40B4-BE49-F238E27FC236}">
              <a16:creationId xmlns:a16="http://schemas.microsoft.com/office/drawing/2014/main" id="{00000000-0008-0000-1600-0000BD640600}"/>
            </a:ext>
          </a:extLst>
        </xdr:cNvPr>
        <xdr:cNvSpPr>
          <a:spLocks noChangeArrowheads="1"/>
        </xdr:cNvSpPr>
      </xdr:nvSpPr>
      <xdr:spPr bwMode="auto">
        <a:xfrm>
          <a:off x="3105150" y="8991600"/>
          <a:ext cx="1409700" cy="276225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>
          <a:outerShdw blurRad="40000" dist="23000" dir="5400000" rotWithShape="0">
            <a:srgbClr val="808080">
              <a:alpha val="34998"/>
            </a:srgbClr>
          </a:outerShdw>
        </a:effectLst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s-E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122767</xdr:colOff>
      <xdr:row>13</xdr:row>
      <xdr:rowOff>1858433</xdr:rowOff>
    </xdr:from>
    <xdr:to>
      <xdr:col>44</xdr:col>
      <xdr:colOff>122767</xdr:colOff>
      <xdr:row>13</xdr:row>
      <xdr:rowOff>647700</xdr:rowOff>
    </xdr:to>
    <xdr:sp macro="" textlink="">
      <xdr:nvSpPr>
        <xdr:cNvPr id="551152" name="Line 46">
          <a:extLst>
            <a:ext uri="{FF2B5EF4-FFF2-40B4-BE49-F238E27FC236}">
              <a16:creationId xmlns:a16="http://schemas.microsoft.com/office/drawing/2014/main" id="{00000000-0008-0000-1700-0000F068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2311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122767</xdr:colOff>
      <xdr:row>13</xdr:row>
      <xdr:rowOff>1858433</xdr:rowOff>
    </xdr:from>
    <xdr:to>
      <xdr:col>44</xdr:col>
      <xdr:colOff>122767</xdr:colOff>
      <xdr:row>13</xdr:row>
      <xdr:rowOff>647700</xdr:rowOff>
    </xdr:to>
    <xdr:sp macro="" textlink="">
      <xdr:nvSpPr>
        <xdr:cNvPr id="551153" name="Line 46">
          <a:extLst>
            <a:ext uri="{FF2B5EF4-FFF2-40B4-BE49-F238E27FC236}">
              <a16:creationId xmlns:a16="http://schemas.microsoft.com/office/drawing/2014/main" id="{00000000-0008-0000-1700-0000F168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2311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122767</xdr:colOff>
      <xdr:row>13</xdr:row>
      <xdr:rowOff>1858433</xdr:rowOff>
    </xdr:from>
    <xdr:to>
      <xdr:col>44</xdr:col>
      <xdr:colOff>122767</xdr:colOff>
      <xdr:row>13</xdr:row>
      <xdr:rowOff>647700</xdr:rowOff>
    </xdr:to>
    <xdr:sp macro="" textlink="">
      <xdr:nvSpPr>
        <xdr:cNvPr id="551154" name="Line 46">
          <a:extLst>
            <a:ext uri="{FF2B5EF4-FFF2-40B4-BE49-F238E27FC236}">
              <a16:creationId xmlns:a16="http://schemas.microsoft.com/office/drawing/2014/main" id="{00000000-0008-0000-1700-0000F268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2311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122767</xdr:colOff>
      <xdr:row>13</xdr:row>
      <xdr:rowOff>1858433</xdr:rowOff>
    </xdr:from>
    <xdr:to>
      <xdr:col>44</xdr:col>
      <xdr:colOff>122767</xdr:colOff>
      <xdr:row>13</xdr:row>
      <xdr:rowOff>647700</xdr:rowOff>
    </xdr:to>
    <xdr:sp macro="" textlink="">
      <xdr:nvSpPr>
        <xdr:cNvPr id="551155" name="Line 46">
          <a:extLst>
            <a:ext uri="{FF2B5EF4-FFF2-40B4-BE49-F238E27FC236}">
              <a16:creationId xmlns:a16="http://schemas.microsoft.com/office/drawing/2014/main" id="{00000000-0008-0000-1700-0000F368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2311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122767</xdr:colOff>
      <xdr:row>17</xdr:row>
      <xdr:rowOff>1858433</xdr:rowOff>
    </xdr:from>
    <xdr:to>
      <xdr:col>44</xdr:col>
      <xdr:colOff>122767</xdr:colOff>
      <xdr:row>17</xdr:row>
      <xdr:rowOff>647700</xdr:rowOff>
    </xdr:to>
    <xdr:sp macro="" textlink="">
      <xdr:nvSpPr>
        <xdr:cNvPr id="551156" name="Line 46">
          <a:extLst>
            <a:ext uri="{FF2B5EF4-FFF2-40B4-BE49-F238E27FC236}">
              <a16:creationId xmlns:a16="http://schemas.microsoft.com/office/drawing/2014/main" id="{00000000-0008-0000-1700-0000F468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122767</xdr:colOff>
      <xdr:row>17</xdr:row>
      <xdr:rowOff>1858433</xdr:rowOff>
    </xdr:from>
    <xdr:to>
      <xdr:col>44</xdr:col>
      <xdr:colOff>122767</xdr:colOff>
      <xdr:row>17</xdr:row>
      <xdr:rowOff>647700</xdr:rowOff>
    </xdr:to>
    <xdr:sp macro="" textlink="">
      <xdr:nvSpPr>
        <xdr:cNvPr id="551157" name="Line 46">
          <a:extLst>
            <a:ext uri="{FF2B5EF4-FFF2-40B4-BE49-F238E27FC236}">
              <a16:creationId xmlns:a16="http://schemas.microsoft.com/office/drawing/2014/main" id="{00000000-0008-0000-1700-0000F568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122767</xdr:colOff>
      <xdr:row>17</xdr:row>
      <xdr:rowOff>1858433</xdr:rowOff>
    </xdr:from>
    <xdr:to>
      <xdr:col>44</xdr:col>
      <xdr:colOff>122767</xdr:colOff>
      <xdr:row>17</xdr:row>
      <xdr:rowOff>647700</xdr:rowOff>
    </xdr:to>
    <xdr:sp macro="" textlink="">
      <xdr:nvSpPr>
        <xdr:cNvPr id="551158" name="Line 46">
          <a:extLst>
            <a:ext uri="{FF2B5EF4-FFF2-40B4-BE49-F238E27FC236}">
              <a16:creationId xmlns:a16="http://schemas.microsoft.com/office/drawing/2014/main" id="{00000000-0008-0000-1700-0000F668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122767</xdr:colOff>
      <xdr:row>17</xdr:row>
      <xdr:rowOff>1858433</xdr:rowOff>
    </xdr:from>
    <xdr:to>
      <xdr:col>44</xdr:col>
      <xdr:colOff>122767</xdr:colOff>
      <xdr:row>17</xdr:row>
      <xdr:rowOff>647700</xdr:rowOff>
    </xdr:to>
    <xdr:sp macro="" textlink="">
      <xdr:nvSpPr>
        <xdr:cNvPr id="551159" name="Line 46">
          <a:extLst>
            <a:ext uri="{FF2B5EF4-FFF2-40B4-BE49-F238E27FC236}">
              <a16:creationId xmlns:a16="http://schemas.microsoft.com/office/drawing/2014/main" id="{00000000-0008-0000-1700-0000F768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297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122767</xdr:colOff>
      <xdr:row>12</xdr:row>
      <xdr:rowOff>1858433</xdr:rowOff>
    </xdr:from>
    <xdr:to>
      <xdr:col>46</xdr:col>
      <xdr:colOff>122767</xdr:colOff>
      <xdr:row>12</xdr:row>
      <xdr:rowOff>647700</xdr:rowOff>
    </xdr:to>
    <xdr:sp macro="" textlink="">
      <xdr:nvSpPr>
        <xdr:cNvPr id="551160" name="Line 46">
          <a:extLst>
            <a:ext uri="{FF2B5EF4-FFF2-40B4-BE49-F238E27FC236}">
              <a16:creationId xmlns:a16="http://schemas.microsoft.com/office/drawing/2014/main" id="{00000000-0008-0000-1700-0000F868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214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122767</xdr:colOff>
      <xdr:row>12</xdr:row>
      <xdr:rowOff>1858433</xdr:rowOff>
    </xdr:from>
    <xdr:to>
      <xdr:col>46</xdr:col>
      <xdr:colOff>122767</xdr:colOff>
      <xdr:row>12</xdr:row>
      <xdr:rowOff>647700</xdr:rowOff>
    </xdr:to>
    <xdr:sp macro="" textlink="">
      <xdr:nvSpPr>
        <xdr:cNvPr id="551161" name="Line 46">
          <a:extLst>
            <a:ext uri="{FF2B5EF4-FFF2-40B4-BE49-F238E27FC236}">
              <a16:creationId xmlns:a16="http://schemas.microsoft.com/office/drawing/2014/main" id="{00000000-0008-0000-1700-0000F968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214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122767</xdr:colOff>
      <xdr:row>12</xdr:row>
      <xdr:rowOff>1858433</xdr:rowOff>
    </xdr:from>
    <xdr:to>
      <xdr:col>46</xdr:col>
      <xdr:colOff>122767</xdr:colOff>
      <xdr:row>12</xdr:row>
      <xdr:rowOff>647700</xdr:rowOff>
    </xdr:to>
    <xdr:sp macro="" textlink="">
      <xdr:nvSpPr>
        <xdr:cNvPr id="551162" name="Line 46">
          <a:extLst>
            <a:ext uri="{FF2B5EF4-FFF2-40B4-BE49-F238E27FC236}">
              <a16:creationId xmlns:a16="http://schemas.microsoft.com/office/drawing/2014/main" id="{00000000-0008-0000-1700-0000FA68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214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122767</xdr:colOff>
      <xdr:row>12</xdr:row>
      <xdr:rowOff>1858433</xdr:rowOff>
    </xdr:from>
    <xdr:to>
      <xdr:col>46</xdr:col>
      <xdr:colOff>122767</xdr:colOff>
      <xdr:row>12</xdr:row>
      <xdr:rowOff>647700</xdr:rowOff>
    </xdr:to>
    <xdr:sp macro="" textlink="">
      <xdr:nvSpPr>
        <xdr:cNvPr id="551163" name="Line 46">
          <a:extLst>
            <a:ext uri="{FF2B5EF4-FFF2-40B4-BE49-F238E27FC236}">
              <a16:creationId xmlns:a16="http://schemas.microsoft.com/office/drawing/2014/main" id="{00000000-0008-0000-1700-0000FB68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214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131233</xdr:colOff>
      <xdr:row>12</xdr:row>
      <xdr:rowOff>1858433</xdr:rowOff>
    </xdr:from>
    <xdr:to>
      <xdr:col>53</xdr:col>
      <xdr:colOff>131233</xdr:colOff>
      <xdr:row>12</xdr:row>
      <xdr:rowOff>647700</xdr:rowOff>
    </xdr:to>
    <xdr:sp macro="" textlink="">
      <xdr:nvSpPr>
        <xdr:cNvPr id="551164" name="Line 46">
          <a:extLst>
            <a:ext uri="{FF2B5EF4-FFF2-40B4-BE49-F238E27FC236}">
              <a16:creationId xmlns:a16="http://schemas.microsoft.com/office/drawing/2014/main" id="{00000000-0008-0000-1700-0000FC68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214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131233</xdr:colOff>
      <xdr:row>12</xdr:row>
      <xdr:rowOff>1858433</xdr:rowOff>
    </xdr:from>
    <xdr:to>
      <xdr:col>53</xdr:col>
      <xdr:colOff>131233</xdr:colOff>
      <xdr:row>12</xdr:row>
      <xdr:rowOff>647700</xdr:rowOff>
    </xdr:to>
    <xdr:sp macro="" textlink="">
      <xdr:nvSpPr>
        <xdr:cNvPr id="551165" name="Line 46">
          <a:extLst>
            <a:ext uri="{FF2B5EF4-FFF2-40B4-BE49-F238E27FC236}">
              <a16:creationId xmlns:a16="http://schemas.microsoft.com/office/drawing/2014/main" id="{00000000-0008-0000-1700-0000FD68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214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131233</xdr:colOff>
      <xdr:row>12</xdr:row>
      <xdr:rowOff>1858433</xdr:rowOff>
    </xdr:from>
    <xdr:to>
      <xdr:col>53</xdr:col>
      <xdr:colOff>131233</xdr:colOff>
      <xdr:row>12</xdr:row>
      <xdr:rowOff>647700</xdr:rowOff>
    </xdr:to>
    <xdr:sp macro="" textlink="">
      <xdr:nvSpPr>
        <xdr:cNvPr id="551166" name="Line 46">
          <a:extLst>
            <a:ext uri="{FF2B5EF4-FFF2-40B4-BE49-F238E27FC236}">
              <a16:creationId xmlns:a16="http://schemas.microsoft.com/office/drawing/2014/main" id="{00000000-0008-0000-1700-0000FE68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214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131233</xdr:colOff>
      <xdr:row>12</xdr:row>
      <xdr:rowOff>1858433</xdr:rowOff>
    </xdr:from>
    <xdr:to>
      <xdr:col>53</xdr:col>
      <xdr:colOff>131233</xdr:colOff>
      <xdr:row>12</xdr:row>
      <xdr:rowOff>647700</xdr:rowOff>
    </xdr:to>
    <xdr:sp macro="" textlink="">
      <xdr:nvSpPr>
        <xdr:cNvPr id="551167" name="Line 46">
          <a:extLst>
            <a:ext uri="{FF2B5EF4-FFF2-40B4-BE49-F238E27FC236}">
              <a16:creationId xmlns:a16="http://schemas.microsoft.com/office/drawing/2014/main" id="{00000000-0008-0000-1700-0000FF68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2146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122767</xdr:colOff>
      <xdr:row>6</xdr:row>
      <xdr:rowOff>1858433</xdr:rowOff>
    </xdr:from>
    <xdr:to>
      <xdr:col>50</xdr:col>
      <xdr:colOff>122767</xdr:colOff>
      <xdr:row>6</xdr:row>
      <xdr:rowOff>647700</xdr:rowOff>
    </xdr:to>
    <xdr:sp macro="" textlink="">
      <xdr:nvSpPr>
        <xdr:cNvPr id="551168" name="Line 46">
          <a:extLst>
            <a:ext uri="{FF2B5EF4-FFF2-40B4-BE49-F238E27FC236}">
              <a16:creationId xmlns:a16="http://schemas.microsoft.com/office/drawing/2014/main" id="{00000000-0008-0000-1700-000000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15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122767</xdr:colOff>
      <xdr:row>6</xdr:row>
      <xdr:rowOff>1858433</xdr:rowOff>
    </xdr:from>
    <xdr:to>
      <xdr:col>50</xdr:col>
      <xdr:colOff>122767</xdr:colOff>
      <xdr:row>6</xdr:row>
      <xdr:rowOff>647700</xdr:rowOff>
    </xdr:to>
    <xdr:sp macro="" textlink="">
      <xdr:nvSpPr>
        <xdr:cNvPr id="551169" name="Line 46">
          <a:extLst>
            <a:ext uri="{FF2B5EF4-FFF2-40B4-BE49-F238E27FC236}">
              <a16:creationId xmlns:a16="http://schemas.microsoft.com/office/drawing/2014/main" id="{00000000-0008-0000-1700-000001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15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122767</xdr:colOff>
      <xdr:row>6</xdr:row>
      <xdr:rowOff>1858433</xdr:rowOff>
    </xdr:from>
    <xdr:to>
      <xdr:col>50</xdr:col>
      <xdr:colOff>122767</xdr:colOff>
      <xdr:row>6</xdr:row>
      <xdr:rowOff>647700</xdr:rowOff>
    </xdr:to>
    <xdr:sp macro="" textlink="">
      <xdr:nvSpPr>
        <xdr:cNvPr id="551170" name="Line 46">
          <a:extLst>
            <a:ext uri="{FF2B5EF4-FFF2-40B4-BE49-F238E27FC236}">
              <a16:creationId xmlns:a16="http://schemas.microsoft.com/office/drawing/2014/main" id="{00000000-0008-0000-1700-000002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15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122767</xdr:colOff>
      <xdr:row>6</xdr:row>
      <xdr:rowOff>1858433</xdr:rowOff>
    </xdr:from>
    <xdr:to>
      <xdr:col>50</xdr:col>
      <xdr:colOff>122767</xdr:colOff>
      <xdr:row>6</xdr:row>
      <xdr:rowOff>647700</xdr:rowOff>
    </xdr:to>
    <xdr:sp macro="" textlink="">
      <xdr:nvSpPr>
        <xdr:cNvPr id="551171" name="Line 46">
          <a:extLst>
            <a:ext uri="{FF2B5EF4-FFF2-40B4-BE49-F238E27FC236}">
              <a16:creationId xmlns:a16="http://schemas.microsoft.com/office/drawing/2014/main" id="{00000000-0008-0000-1700-000003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15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122767</xdr:colOff>
      <xdr:row>9</xdr:row>
      <xdr:rowOff>1858433</xdr:rowOff>
    </xdr:from>
    <xdr:to>
      <xdr:col>50</xdr:col>
      <xdr:colOff>122767</xdr:colOff>
      <xdr:row>9</xdr:row>
      <xdr:rowOff>647700</xdr:rowOff>
    </xdr:to>
    <xdr:sp macro="" textlink="">
      <xdr:nvSpPr>
        <xdr:cNvPr id="551172" name="Line 46">
          <a:extLst>
            <a:ext uri="{FF2B5EF4-FFF2-40B4-BE49-F238E27FC236}">
              <a16:creationId xmlns:a16="http://schemas.microsoft.com/office/drawing/2014/main" id="{00000000-0008-0000-1700-000004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65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122767</xdr:colOff>
      <xdr:row>9</xdr:row>
      <xdr:rowOff>1858433</xdr:rowOff>
    </xdr:from>
    <xdr:to>
      <xdr:col>50</xdr:col>
      <xdr:colOff>122767</xdr:colOff>
      <xdr:row>9</xdr:row>
      <xdr:rowOff>647700</xdr:rowOff>
    </xdr:to>
    <xdr:sp macro="" textlink="">
      <xdr:nvSpPr>
        <xdr:cNvPr id="551173" name="Line 46">
          <a:extLst>
            <a:ext uri="{FF2B5EF4-FFF2-40B4-BE49-F238E27FC236}">
              <a16:creationId xmlns:a16="http://schemas.microsoft.com/office/drawing/2014/main" id="{00000000-0008-0000-1700-000005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65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122767</xdr:colOff>
      <xdr:row>9</xdr:row>
      <xdr:rowOff>1858433</xdr:rowOff>
    </xdr:from>
    <xdr:to>
      <xdr:col>50</xdr:col>
      <xdr:colOff>122767</xdr:colOff>
      <xdr:row>9</xdr:row>
      <xdr:rowOff>647700</xdr:rowOff>
    </xdr:to>
    <xdr:sp macro="" textlink="">
      <xdr:nvSpPr>
        <xdr:cNvPr id="551174" name="Line 46">
          <a:extLst>
            <a:ext uri="{FF2B5EF4-FFF2-40B4-BE49-F238E27FC236}">
              <a16:creationId xmlns:a16="http://schemas.microsoft.com/office/drawing/2014/main" id="{00000000-0008-0000-1700-000006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65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122767</xdr:colOff>
      <xdr:row>9</xdr:row>
      <xdr:rowOff>1858433</xdr:rowOff>
    </xdr:from>
    <xdr:to>
      <xdr:col>50</xdr:col>
      <xdr:colOff>122767</xdr:colOff>
      <xdr:row>9</xdr:row>
      <xdr:rowOff>647700</xdr:rowOff>
    </xdr:to>
    <xdr:sp macro="" textlink="">
      <xdr:nvSpPr>
        <xdr:cNvPr id="551175" name="Line 46">
          <a:extLst>
            <a:ext uri="{FF2B5EF4-FFF2-40B4-BE49-F238E27FC236}">
              <a16:creationId xmlns:a16="http://schemas.microsoft.com/office/drawing/2014/main" id="{00000000-0008-0000-1700-000007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65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122767</xdr:colOff>
      <xdr:row>10</xdr:row>
      <xdr:rowOff>1858433</xdr:rowOff>
    </xdr:from>
    <xdr:to>
      <xdr:col>50</xdr:col>
      <xdr:colOff>122767</xdr:colOff>
      <xdr:row>10</xdr:row>
      <xdr:rowOff>647700</xdr:rowOff>
    </xdr:to>
    <xdr:sp macro="" textlink="">
      <xdr:nvSpPr>
        <xdr:cNvPr id="551176" name="Line 46">
          <a:extLst>
            <a:ext uri="{FF2B5EF4-FFF2-40B4-BE49-F238E27FC236}">
              <a16:creationId xmlns:a16="http://schemas.microsoft.com/office/drawing/2014/main" id="{00000000-0008-0000-1700-000008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81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122767</xdr:colOff>
      <xdr:row>10</xdr:row>
      <xdr:rowOff>1858433</xdr:rowOff>
    </xdr:from>
    <xdr:to>
      <xdr:col>50</xdr:col>
      <xdr:colOff>122767</xdr:colOff>
      <xdr:row>10</xdr:row>
      <xdr:rowOff>647700</xdr:rowOff>
    </xdr:to>
    <xdr:sp macro="" textlink="">
      <xdr:nvSpPr>
        <xdr:cNvPr id="551177" name="Line 46">
          <a:extLst>
            <a:ext uri="{FF2B5EF4-FFF2-40B4-BE49-F238E27FC236}">
              <a16:creationId xmlns:a16="http://schemas.microsoft.com/office/drawing/2014/main" id="{00000000-0008-0000-1700-000009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81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122767</xdr:colOff>
      <xdr:row>10</xdr:row>
      <xdr:rowOff>1858433</xdr:rowOff>
    </xdr:from>
    <xdr:to>
      <xdr:col>50</xdr:col>
      <xdr:colOff>122767</xdr:colOff>
      <xdr:row>10</xdr:row>
      <xdr:rowOff>647700</xdr:rowOff>
    </xdr:to>
    <xdr:sp macro="" textlink="">
      <xdr:nvSpPr>
        <xdr:cNvPr id="551178" name="Line 46">
          <a:extLst>
            <a:ext uri="{FF2B5EF4-FFF2-40B4-BE49-F238E27FC236}">
              <a16:creationId xmlns:a16="http://schemas.microsoft.com/office/drawing/2014/main" id="{00000000-0008-0000-1700-00000A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81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122767</xdr:colOff>
      <xdr:row>10</xdr:row>
      <xdr:rowOff>1858433</xdr:rowOff>
    </xdr:from>
    <xdr:to>
      <xdr:col>50</xdr:col>
      <xdr:colOff>122767</xdr:colOff>
      <xdr:row>10</xdr:row>
      <xdr:rowOff>647700</xdr:rowOff>
    </xdr:to>
    <xdr:sp macro="" textlink="">
      <xdr:nvSpPr>
        <xdr:cNvPr id="551179" name="Line 46">
          <a:extLst>
            <a:ext uri="{FF2B5EF4-FFF2-40B4-BE49-F238E27FC236}">
              <a16:creationId xmlns:a16="http://schemas.microsoft.com/office/drawing/2014/main" id="{00000000-0008-0000-1700-00000B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81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122767</xdr:colOff>
      <xdr:row>7</xdr:row>
      <xdr:rowOff>1858433</xdr:rowOff>
    </xdr:from>
    <xdr:to>
      <xdr:col>50</xdr:col>
      <xdr:colOff>122767</xdr:colOff>
      <xdr:row>7</xdr:row>
      <xdr:rowOff>660400</xdr:rowOff>
    </xdr:to>
    <xdr:sp macro="" textlink="">
      <xdr:nvSpPr>
        <xdr:cNvPr id="551180" name="Line 46">
          <a:extLst>
            <a:ext uri="{FF2B5EF4-FFF2-40B4-BE49-F238E27FC236}">
              <a16:creationId xmlns:a16="http://schemas.microsoft.com/office/drawing/2014/main" id="{00000000-0008-0000-1700-00000C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32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122767</xdr:colOff>
      <xdr:row>7</xdr:row>
      <xdr:rowOff>1858433</xdr:rowOff>
    </xdr:from>
    <xdr:to>
      <xdr:col>50</xdr:col>
      <xdr:colOff>122767</xdr:colOff>
      <xdr:row>7</xdr:row>
      <xdr:rowOff>660400</xdr:rowOff>
    </xdr:to>
    <xdr:sp macro="" textlink="">
      <xdr:nvSpPr>
        <xdr:cNvPr id="551181" name="Line 46">
          <a:extLst>
            <a:ext uri="{FF2B5EF4-FFF2-40B4-BE49-F238E27FC236}">
              <a16:creationId xmlns:a16="http://schemas.microsoft.com/office/drawing/2014/main" id="{00000000-0008-0000-1700-00000D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32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122767</xdr:colOff>
      <xdr:row>7</xdr:row>
      <xdr:rowOff>1858433</xdr:rowOff>
    </xdr:from>
    <xdr:to>
      <xdr:col>50</xdr:col>
      <xdr:colOff>122767</xdr:colOff>
      <xdr:row>7</xdr:row>
      <xdr:rowOff>660400</xdr:rowOff>
    </xdr:to>
    <xdr:sp macro="" textlink="">
      <xdr:nvSpPr>
        <xdr:cNvPr id="551182" name="Line 46">
          <a:extLst>
            <a:ext uri="{FF2B5EF4-FFF2-40B4-BE49-F238E27FC236}">
              <a16:creationId xmlns:a16="http://schemas.microsoft.com/office/drawing/2014/main" id="{00000000-0008-0000-1700-00000E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32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122767</xdr:colOff>
      <xdr:row>7</xdr:row>
      <xdr:rowOff>1858433</xdr:rowOff>
    </xdr:from>
    <xdr:to>
      <xdr:col>50</xdr:col>
      <xdr:colOff>122767</xdr:colOff>
      <xdr:row>7</xdr:row>
      <xdr:rowOff>660400</xdr:rowOff>
    </xdr:to>
    <xdr:sp macro="" textlink="">
      <xdr:nvSpPr>
        <xdr:cNvPr id="551183" name="Line 46">
          <a:extLst>
            <a:ext uri="{FF2B5EF4-FFF2-40B4-BE49-F238E27FC236}">
              <a16:creationId xmlns:a16="http://schemas.microsoft.com/office/drawing/2014/main" id="{00000000-0008-0000-1700-00000F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32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122767</xdr:colOff>
      <xdr:row>10</xdr:row>
      <xdr:rowOff>1858433</xdr:rowOff>
    </xdr:from>
    <xdr:to>
      <xdr:col>50</xdr:col>
      <xdr:colOff>122767</xdr:colOff>
      <xdr:row>10</xdr:row>
      <xdr:rowOff>647700</xdr:rowOff>
    </xdr:to>
    <xdr:sp macro="" textlink="">
      <xdr:nvSpPr>
        <xdr:cNvPr id="551184" name="Line 46">
          <a:extLst>
            <a:ext uri="{FF2B5EF4-FFF2-40B4-BE49-F238E27FC236}">
              <a16:creationId xmlns:a16="http://schemas.microsoft.com/office/drawing/2014/main" id="{00000000-0008-0000-1700-000010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81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122767</xdr:colOff>
      <xdr:row>10</xdr:row>
      <xdr:rowOff>1858433</xdr:rowOff>
    </xdr:from>
    <xdr:to>
      <xdr:col>50</xdr:col>
      <xdr:colOff>122767</xdr:colOff>
      <xdr:row>10</xdr:row>
      <xdr:rowOff>647700</xdr:rowOff>
    </xdr:to>
    <xdr:sp macro="" textlink="">
      <xdr:nvSpPr>
        <xdr:cNvPr id="551185" name="Line 46">
          <a:extLst>
            <a:ext uri="{FF2B5EF4-FFF2-40B4-BE49-F238E27FC236}">
              <a16:creationId xmlns:a16="http://schemas.microsoft.com/office/drawing/2014/main" id="{00000000-0008-0000-1700-000011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81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122767</xdr:colOff>
      <xdr:row>10</xdr:row>
      <xdr:rowOff>1858433</xdr:rowOff>
    </xdr:from>
    <xdr:to>
      <xdr:col>50</xdr:col>
      <xdr:colOff>122767</xdr:colOff>
      <xdr:row>10</xdr:row>
      <xdr:rowOff>647700</xdr:rowOff>
    </xdr:to>
    <xdr:sp macro="" textlink="">
      <xdr:nvSpPr>
        <xdr:cNvPr id="551186" name="Line 46">
          <a:extLst>
            <a:ext uri="{FF2B5EF4-FFF2-40B4-BE49-F238E27FC236}">
              <a16:creationId xmlns:a16="http://schemas.microsoft.com/office/drawing/2014/main" id="{00000000-0008-0000-1700-000012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81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122767</xdr:colOff>
      <xdr:row>10</xdr:row>
      <xdr:rowOff>1858433</xdr:rowOff>
    </xdr:from>
    <xdr:to>
      <xdr:col>50</xdr:col>
      <xdr:colOff>122767</xdr:colOff>
      <xdr:row>10</xdr:row>
      <xdr:rowOff>647700</xdr:rowOff>
    </xdr:to>
    <xdr:sp macro="" textlink="">
      <xdr:nvSpPr>
        <xdr:cNvPr id="551187" name="Line 46">
          <a:extLst>
            <a:ext uri="{FF2B5EF4-FFF2-40B4-BE49-F238E27FC236}">
              <a16:creationId xmlns:a16="http://schemas.microsoft.com/office/drawing/2014/main" id="{00000000-0008-0000-1700-000013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816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122767</xdr:colOff>
      <xdr:row>9</xdr:row>
      <xdr:rowOff>1858433</xdr:rowOff>
    </xdr:from>
    <xdr:to>
      <xdr:col>50</xdr:col>
      <xdr:colOff>122767</xdr:colOff>
      <xdr:row>9</xdr:row>
      <xdr:rowOff>647700</xdr:rowOff>
    </xdr:to>
    <xdr:sp macro="" textlink="">
      <xdr:nvSpPr>
        <xdr:cNvPr id="551188" name="Line 46">
          <a:extLst>
            <a:ext uri="{FF2B5EF4-FFF2-40B4-BE49-F238E27FC236}">
              <a16:creationId xmlns:a16="http://schemas.microsoft.com/office/drawing/2014/main" id="{00000000-0008-0000-1700-000014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65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122767</xdr:colOff>
      <xdr:row>9</xdr:row>
      <xdr:rowOff>1858433</xdr:rowOff>
    </xdr:from>
    <xdr:to>
      <xdr:col>50</xdr:col>
      <xdr:colOff>122767</xdr:colOff>
      <xdr:row>9</xdr:row>
      <xdr:rowOff>647700</xdr:rowOff>
    </xdr:to>
    <xdr:sp macro="" textlink="">
      <xdr:nvSpPr>
        <xdr:cNvPr id="551189" name="Line 46">
          <a:extLst>
            <a:ext uri="{FF2B5EF4-FFF2-40B4-BE49-F238E27FC236}">
              <a16:creationId xmlns:a16="http://schemas.microsoft.com/office/drawing/2014/main" id="{00000000-0008-0000-1700-000015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65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122767</xdr:colOff>
      <xdr:row>9</xdr:row>
      <xdr:rowOff>1858433</xdr:rowOff>
    </xdr:from>
    <xdr:to>
      <xdr:col>50</xdr:col>
      <xdr:colOff>122767</xdr:colOff>
      <xdr:row>9</xdr:row>
      <xdr:rowOff>647700</xdr:rowOff>
    </xdr:to>
    <xdr:sp macro="" textlink="">
      <xdr:nvSpPr>
        <xdr:cNvPr id="551190" name="Line 46">
          <a:extLst>
            <a:ext uri="{FF2B5EF4-FFF2-40B4-BE49-F238E27FC236}">
              <a16:creationId xmlns:a16="http://schemas.microsoft.com/office/drawing/2014/main" id="{00000000-0008-0000-1700-000016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65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122767</xdr:colOff>
      <xdr:row>9</xdr:row>
      <xdr:rowOff>1858433</xdr:rowOff>
    </xdr:from>
    <xdr:to>
      <xdr:col>50</xdr:col>
      <xdr:colOff>122767</xdr:colOff>
      <xdr:row>9</xdr:row>
      <xdr:rowOff>647700</xdr:rowOff>
    </xdr:to>
    <xdr:sp macro="" textlink="">
      <xdr:nvSpPr>
        <xdr:cNvPr id="551191" name="Line 46">
          <a:extLst>
            <a:ext uri="{FF2B5EF4-FFF2-40B4-BE49-F238E27FC236}">
              <a16:creationId xmlns:a16="http://schemas.microsoft.com/office/drawing/2014/main" id="{00000000-0008-0000-1700-000017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65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122767</xdr:colOff>
      <xdr:row>6</xdr:row>
      <xdr:rowOff>1858433</xdr:rowOff>
    </xdr:from>
    <xdr:to>
      <xdr:col>57</xdr:col>
      <xdr:colOff>122767</xdr:colOff>
      <xdr:row>6</xdr:row>
      <xdr:rowOff>647700</xdr:rowOff>
    </xdr:to>
    <xdr:sp macro="" textlink="">
      <xdr:nvSpPr>
        <xdr:cNvPr id="551192" name="Line 46">
          <a:extLst>
            <a:ext uri="{FF2B5EF4-FFF2-40B4-BE49-F238E27FC236}">
              <a16:creationId xmlns:a16="http://schemas.microsoft.com/office/drawing/2014/main" id="{00000000-0008-0000-1700-000018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15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122767</xdr:colOff>
      <xdr:row>6</xdr:row>
      <xdr:rowOff>1858433</xdr:rowOff>
    </xdr:from>
    <xdr:to>
      <xdr:col>57</xdr:col>
      <xdr:colOff>122767</xdr:colOff>
      <xdr:row>6</xdr:row>
      <xdr:rowOff>647700</xdr:rowOff>
    </xdr:to>
    <xdr:sp macro="" textlink="">
      <xdr:nvSpPr>
        <xdr:cNvPr id="551193" name="Line 46">
          <a:extLst>
            <a:ext uri="{FF2B5EF4-FFF2-40B4-BE49-F238E27FC236}">
              <a16:creationId xmlns:a16="http://schemas.microsoft.com/office/drawing/2014/main" id="{00000000-0008-0000-1700-000019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15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122767</xdr:colOff>
      <xdr:row>6</xdr:row>
      <xdr:rowOff>1858433</xdr:rowOff>
    </xdr:from>
    <xdr:to>
      <xdr:col>57</xdr:col>
      <xdr:colOff>122767</xdr:colOff>
      <xdr:row>6</xdr:row>
      <xdr:rowOff>647700</xdr:rowOff>
    </xdr:to>
    <xdr:sp macro="" textlink="">
      <xdr:nvSpPr>
        <xdr:cNvPr id="551194" name="Line 46">
          <a:extLst>
            <a:ext uri="{FF2B5EF4-FFF2-40B4-BE49-F238E27FC236}">
              <a16:creationId xmlns:a16="http://schemas.microsoft.com/office/drawing/2014/main" id="{00000000-0008-0000-1700-00001A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15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122767</xdr:colOff>
      <xdr:row>6</xdr:row>
      <xdr:rowOff>1858433</xdr:rowOff>
    </xdr:from>
    <xdr:to>
      <xdr:col>57</xdr:col>
      <xdr:colOff>122767</xdr:colOff>
      <xdr:row>6</xdr:row>
      <xdr:rowOff>647700</xdr:rowOff>
    </xdr:to>
    <xdr:sp macro="" textlink="">
      <xdr:nvSpPr>
        <xdr:cNvPr id="551195" name="Line 46">
          <a:extLst>
            <a:ext uri="{FF2B5EF4-FFF2-40B4-BE49-F238E27FC236}">
              <a16:creationId xmlns:a16="http://schemas.microsoft.com/office/drawing/2014/main" id="{00000000-0008-0000-1700-00001B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15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122767</xdr:colOff>
      <xdr:row>9</xdr:row>
      <xdr:rowOff>1858433</xdr:rowOff>
    </xdr:from>
    <xdr:to>
      <xdr:col>57</xdr:col>
      <xdr:colOff>122767</xdr:colOff>
      <xdr:row>9</xdr:row>
      <xdr:rowOff>647700</xdr:rowOff>
    </xdr:to>
    <xdr:sp macro="" textlink="">
      <xdr:nvSpPr>
        <xdr:cNvPr id="551196" name="Line 46">
          <a:extLst>
            <a:ext uri="{FF2B5EF4-FFF2-40B4-BE49-F238E27FC236}">
              <a16:creationId xmlns:a16="http://schemas.microsoft.com/office/drawing/2014/main" id="{00000000-0008-0000-1700-00001C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65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122767</xdr:colOff>
      <xdr:row>9</xdr:row>
      <xdr:rowOff>1858433</xdr:rowOff>
    </xdr:from>
    <xdr:to>
      <xdr:col>57</xdr:col>
      <xdr:colOff>122767</xdr:colOff>
      <xdr:row>9</xdr:row>
      <xdr:rowOff>647700</xdr:rowOff>
    </xdr:to>
    <xdr:sp macro="" textlink="">
      <xdr:nvSpPr>
        <xdr:cNvPr id="551197" name="Line 46">
          <a:extLst>
            <a:ext uri="{FF2B5EF4-FFF2-40B4-BE49-F238E27FC236}">
              <a16:creationId xmlns:a16="http://schemas.microsoft.com/office/drawing/2014/main" id="{00000000-0008-0000-1700-00001D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65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122767</xdr:colOff>
      <xdr:row>9</xdr:row>
      <xdr:rowOff>1858433</xdr:rowOff>
    </xdr:from>
    <xdr:to>
      <xdr:col>57</xdr:col>
      <xdr:colOff>122767</xdr:colOff>
      <xdr:row>9</xdr:row>
      <xdr:rowOff>647700</xdr:rowOff>
    </xdr:to>
    <xdr:sp macro="" textlink="">
      <xdr:nvSpPr>
        <xdr:cNvPr id="551198" name="Line 46">
          <a:extLst>
            <a:ext uri="{FF2B5EF4-FFF2-40B4-BE49-F238E27FC236}">
              <a16:creationId xmlns:a16="http://schemas.microsoft.com/office/drawing/2014/main" id="{00000000-0008-0000-1700-00001E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65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122767</xdr:colOff>
      <xdr:row>9</xdr:row>
      <xdr:rowOff>1858433</xdr:rowOff>
    </xdr:from>
    <xdr:to>
      <xdr:col>57</xdr:col>
      <xdr:colOff>122767</xdr:colOff>
      <xdr:row>9</xdr:row>
      <xdr:rowOff>647700</xdr:rowOff>
    </xdr:to>
    <xdr:sp macro="" textlink="">
      <xdr:nvSpPr>
        <xdr:cNvPr id="551199" name="Line 46">
          <a:extLst>
            <a:ext uri="{FF2B5EF4-FFF2-40B4-BE49-F238E27FC236}">
              <a16:creationId xmlns:a16="http://schemas.microsoft.com/office/drawing/2014/main" id="{00000000-0008-0000-1700-00001F690800}"/>
            </a:ext>
          </a:extLst>
        </xdr:cNvPr>
        <xdr:cNvSpPr>
          <a:spLocks noChangeShapeType="1"/>
        </xdr:cNvSpPr>
      </xdr:nvSpPr>
      <xdr:spPr bwMode="auto">
        <a:xfrm flipH="1" flipV="1">
          <a:off x="16950267" y="1651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B2:L53"/>
  <sheetViews>
    <sheetView topLeftCell="D11" zoomScale="136" zoomScaleNormal="136" zoomScalePageLayoutView="136" workbookViewId="0">
      <selection activeCell="B23" sqref="B23"/>
    </sheetView>
  </sheetViews>
  <sheetFormatPr defaultColWidth="9" defaultRowHeight="15.95"/>
  <cols>
    <col min="1" max="1" width="9" style="2" customWidth="1"/>
    <col min="2" max="2" width="16.125" style="2" customWidth="1"/>
    <col min="3" max="3" width="41.625" style="2" bestFit="1" customWidth="1"/>
    <col min="4" max="16384" width="9" style="2"/>
  </cols>
  <sheetData>
    <row r="2" spans="2:7" ht="33.950000000000003">
      <c r="B2" s="5" t="s">
        <v>0</v>
      </c>
      <c r="C2" s="5"/>
      <c r="D2" s="5"/>
      <c r="E2" s="5"/>
      <c r="F2" s="5"/>
      <c r="G2" s="5"/>
    </row>
    <row r="3" spans="2:7" ht="33.950000000000003">
      <c r="B3" s="5" t="s">
        <v>1</v>
      </c>
      <c r="C3" s="5"/>
      <c r="D3" s="5"/>
      <c r="F3" s="5"/>
      <c r="G3" s="5"/>
    </row>
    <row r="4" spans="2:7" ht="33.950000000000003">
      <c r="B4" s="5" t="s">
        <v>2</v>
      </c>
      <c r="C4" s="5"/>
      <c r="D4" s="5"/>
      <c r="E4" s="5"/>
      <c r="F4" s="5"/>
      <c r="G4" s="5"/>
    </row>
    <row r="6" spans="2:7" ht="18.95">
      <c r="B6" s="3" t="s">
        <v>3</v>
      </c>
      <c r="C6" s="3"/>
      <c r="D6" s="3"/>
      <c r="E6" s="3"/>
    </row>
    <row r="7" spans="2:7" ht="18.95">
      <c r="B7" s="3"/>
      <c r="C7" s="3" t="s">
        <v>4</v>
      </c>
      <c r="D7" s="3"/>
      <c r="E7" s="3"/>
    </row>
    <row r="8" spans="2:7" ht="18.95">
      <c r="B8" s="3"/>
      <c r="C8" s="4" t="s">
        <v>5</v>
      </c>
      <c r="D8" s="3"/>
      <c r="E8" s="3"/>
    </row>
    <row r="9" spans="2:7" ht="18.95">
      <c r="B9" s="3"/>
      <c r="C9" s="3"/>
      <c r="D9" s="3"/>
      <c r="E9" s="3"/>
    </row>
    <row r="10" spans="2:7" ht="18.95">
      <c r="B10" s="3" t="s">
        <v>6</v>
      </c>
      <c r="C10" s="3"/>
      <c r="D10" s="3"/>
      <c r="E10" s="3"/>
    </row>
    <row r="11" spans="2:7" ht="18.95">
      <c r="B11" s="3"/>
      <c r="C11" s="3" t="s">
        <v>7</v>
      </c>
      <c r="D11" s="3"/>
      <c r="E11" s="3"/>
    </row>
    <row r="12" spans="2:7" ht="18.95">
      <c r="B12" s="3"/>
      <c r="C12" s="3"/>
      <c r="D12" s="3"/>
      <c r="E12" s="3"/>
    </row>
    <row r="13" spans="2:7" ht="18.95">
      <c r="B13" s="3" t="s">
        <v>8</v>
      </c>
      <c r="C13" s="3"/>
      <c r="D13" s="3"/>
      <c r="E13" s="3"/>
    </row>
    <row r="14" spans="2:7" ht="18.95">
      <c r="B14" s="3"/>
      <c r="C14" s="3" t="s">
        <v>9</v>
      </c>
      <c r="D14" s="3"/>
      <c r="E14" s="3"/>
    </row>
    <row r="15" spans="2:7" ht="18.95">
      <c r="B15" s="3"/>
      <c r="C15" s="3" t="s">
        <v>10</v>
      </c>
      <c r="D15" s="3"/>
      <c r="E15" s="3"/>
    </row>
    <row r="16" spans="2:7" ht="18.95">
      <c r="B16" s="3"/>
      <c r="C16" s="3" t="s">
        <v>11</v>
      </c>
      <c r="D16" s="3"/>
      <c r="E16" s="3"/>
    </row>
    <row r="17" spans="2:12" ht="18.95">
      <c r="B17" s="3"/>
      <c r="C17" s="3" t="s">
        <v>12</v>
      </c>
      <c r="D17" s="3"/>
      <c r="E17" s="3"/>
    </row>
    <row r="18" spans="2:12" ht="18.95">
      <c r="B18" s="3"/>
      <c r="C18" s="3"/>
      <c r="D18" s="3"/>
      <c r="E18" s="3"/>
    </row>
    <row r="19" spans="2:12" ht="18.95">
      <c r="B19" s="3" t="s">
        <v>13</v>
      </c>
      <c r="C19" s="3"/>
      <c r="D19" s="3"/>
      <c r="E19" s="3"/>
    </row>
    <row r="20" spans="2:12" ht="18.95">
      <c r="B20" s="3"/>
      <c r="C20" s="3" t="s">
        <v>14</v>
      </c>
      <c r="D20" s="3"/>
      <c r="E20" s="3"/>
      <c r="L20" s="2" t="s">
        <v>15</v>
      </c>
    </row>
    <row r="21" spans="2:12" ht="18.95">
      <c r="B21" s="3"/>
      <c r="C21" s="3"/>
      <c r="D21" s="3"/>
      <c r="E21" s="3"/>
    </row>
    <row r="22" spans="2:12" ht="18.95">
      <c r="B22" s="3" t="s">
        <v>16</v>
      </c>
      <c r="C22" s="3"/>
      <c r="D22" s="3"/>
      <c r="E22" s="3"/>
    </row>
    <row r="23" spans="2:12" ht="18.95">
      <c r="B23" s="3"/>
      <c r="C23" s="3" t="s">
        <v>17</v>
      </c>
      <c r="D23" s="3"/>
      <c r="E23" s="3"/>
    </row>
    <row r="24" spans="2:12" ht="18.95">
      <c r="B24" s="3"/>
      <c r="C24" s="3" t="s">
        <v>18</v>
      </c>
      <c r="D24" s="3"/>
      <c r="E24" s="3"/>
    </row>
    <row r="25" spans="2:12" ht="18.95">
      <c r="B25" s="3"/>
      <c r="C25" s="3" t="s">
        <v>19</v>
      </c>
      <c r="D25" s="3"/>
      <c r="E25" s="3"/>
    </row>
    <row r="26" spans="2:12" ht="18.95">
      <c r="B26" s="3"/>
      <c r="C26" s="3"/>
      <c r="D26" s="3"/>
      <c r="E26" s="3"/>
    </row>
    <row r="27" spans="2:12" ht="18.95">
      <c r="B27" s="3" t="s">
        <v>20</v>
      </c>
      <c r="C27" s="3"/>
      <c r="D27" s="3"/>
      <c r="E27" s="3"/>
    </row>
    <row r="28" spans="2:12" ht="18.95">
      <c r="B28" s="3"/>
      <c r="C28" s="3" t="s">
        <v>21</v>
      </c>
      <c r="D28" s="3"/>
      <c r="E28" s="3"/>
    </row>
    <row r="29" spans="2:12" ht="18.95">
      <c r="B29" s="3"/>
      <c r="C29" s="3" t="s">
        <v>22</v>
      </c>
      <c r="D29" s="3"/>
      <c r="E29" s="3"/>
    </row>
    <row r="30" spans="2:12" ht="18.95">
      <c r="B30" s="3"/>
      <c r="C30" s="3" t="s">
        <v>23</v>
      </c>
      <c r="D30" s="3"/>
      <c r="E30" s="3"/>
    </row>
    <row r="31" spans="2:12" ht="18.95">
      <c r="B31" s="3"/>
      <c r="C31" s="3" t="s">
        <v>24</v>
      </c>
      <c r="D31" s="3"/>
      <c r="E31" s="3"/>
    </row>
    <row r="32" spans="2:12" ht="18.95">
      <c r="B32" s="3"/>
      <c r="C32" s="3" t="s">
        <v>25</v>
      </c>
      <c r="D32" s="3"/>
      <c r="E32" s="3"/>
    </row>
    <row r="33" spans="2:5" ht="18.95">
      <c r="B33" s="3"/>
      <c r="C33" s="3" t="s">
        <v>26</v>
      </c>
      <c r="D33" s="3"/>
      <c r="E33" s="3"/>
    </row>
    <row r="34" spans="2:5" ht="18.95">
      <c r="B34" s="3"/>
      <c r="C34" s="3"/>
      <c r="D34" s="3"/>
      <c r="E34" s="3"/>
    </row>
    <row r="35" spans="2:5" ht="18.95">
      <c r="B35" s="3" t="s">
        <v>27</v>
      </c>
      <c r="C35" s="3"/>
      <c r="D35" s="3"/>
      <c r="E35" s="3"/>
    </row>
    <row r="36" spans="2:5" ht="18.95">
      <c r="B36" s="3"/>
      <c r="C36" s="3" t="s">
        <v>28</v>
      </c>
      <c r="D36" s="3"/>
      <c r="E36" s="3"/>
    </row>
    <row r="37" spans="2:5" ht="18.95">
      <c r="B37" s="3"/>
      <c r="C37" s="3" t="s">
        <v>29</v>
      </c>
      <c r="D37" s="3"/>
      <c r="E37" s="3"/>
    </row>
    <row r="38" spans="2:5" ht="18.95">
      <c r="B38" s="3"/>
      <c r="C38" s="3" t="s">
        <v>30</v>
      </c>
      <c r="D38" s="3"/>
      <c r="E38" s="3"/>
    </row>
    <row r="39" spans="2:5" ht="18.95">
      <c r="B39" s="3"/>
      <c r="C39" s="3"/>
      <c r="D39" s="3"/>
      <c r="E39" s="3"/>
    </row>
    <row r="40" spans="2:5" ht="18.95">
      <c r="B40" s="3" t="s">
        <v>31</v>
      </c>
      <c r="C40" s="3"/>
      <c r="D40" s="3"/>
      <c r="E40" s="3"/>
    </row>
    <row r="41" spans="2:5" ht="18.95">
      <c r="B41" s="3"/>
      <c r="C41" s="3" t="s">
        <v>32</v>
      </c>
      <c r="D41" s="3"/>
      <c r="E41" s="3"/>
    </row>
    <row r="42" spans="2:5" ht="18.95">
      <c r="B42" s="3"/>
      <c r="C42" s="3"/>
      <c r="D42" s="3"/>
      <c r="E42" s="3"/>
    </row>
    <row r="43" spans="2:5" ht="18.95">
      <c r="B43" s="3" t="s">
        <v>33</v>
      </c>
      <c r="C43" s="3"/>
      <c r="D43" s="3"/>
      <c r="E43" s="3"/>
    </row>
    <row r="44" spans="2:5" ht="18.95">
      <c r="B44" s="3"/>
      <c r="C44" s="3" t="s">
        <v>34</v>
      </c>
      <c r="D44" s="3"/>
      <c r="E44" s="3"/>
    </row>
    <row r="45" spans="2:5" ht="18.95">
      <c r="B45" s="3"/>
      <c r="C45" s="3"/>
      <c r="D45" s="3"/>
      <c r="E45" s="3"/>
    </row>
    <row r="46" spans="2:5" ht="18.95">
      <c r="B46" s="3"/>
      <c r="C46" s="3"/>
      <c r="D46" s="3"/>
      <c r="E46" s="3"/>
    </row>
    <row r="47" spans="2:5" ht="18.95">
      <c r="D47" s="3"/>
      <c r="E47" s="3"/>
    </row>
    <row r="48" spans="2:5" ht="18.95">
      <c r="D48" s="3"/>
      <c r="E48" s="3"/>
    </row>
    <row r="49" spans="2:5" ht="18.95">
      <c r="B49" s="3"/>
      <c r="C49" s="3"/>
      <c r="D49" s="3"/>
      <c r="E49" s="3"/>
    </row>
    <row r="50" spans="2:5" ht="18.95">
      <c r="B50" s="3"/>
      <c r="C50" s="3"/>
      <c r="D50" s="3"/>
      <c r="E50" s="3"/>
    </row>
    <row r="51" spans="2:5" ht="18.95">
      <c r="D51" s="3"/>
      <c r="E51" s="3"/>
    </row>
    <row r="52" spans="2:5" ht="18.95">
      <c r="D52" s="3"/>
      <c r="E52" s="3"/>
    </row>
    <row r="53" spans="2:5" ht="18.95">
      <c r="D53" s="3"/>
      <c r="E53" s="3"/>
    </row>
  </sheetData>
  <customSheetViews>
    <customSheetView guid="{000667BC-C093-D04F-AC32-C2A57AD6DC40}" scale="136" state="hidden" topLeftCell="D11">
      <selection activeCell="B23" sqref="B23"/>
      <pageMargins left="0" right="0" top="0" bottom="0" header="0" footer="0"/>
      <pageSetup paperSize="119" orientation="portrait"/>
      <headerFooter alignWithMargins="0"/>
    </customSheetView>
    <customSheetView guid="{49900754-E557-CE48-A1AC-7A29C54F6B80}" scale="136" state="hidden" topLeftCell="D11">
      <selection activeCell="B23" sqref="B23"/>
      <pageMargins left="0" right="0" top="0" bottom="0" header="0" footer="0"/>
      <pageSetup paperSize="119" orientation="portrait"/>
      <headerFooter alignWithMargins="0"/>
    </customSheetView>
  </customSheetViews>
  <pageMargins left="0.7" right="0.7" top="0.75" bottom="0.75" header="0.3" footer="0.3"/>
  <pageSetup paperSize="11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AT88"/>
  <sheetViews>
    <sheetView showGridLines="0" view="pageBreakPreview" zoomScale="125" zoomScaleNormal="125" zoomScaleSheetLayoutView="125" zoomScalePageLayoutView="125" workbookViewId="0">
      <selection activeCell="P26" sqref="P26"/>
    </sheetView>
  </sheetViews>
  <sheetFormatPr defaultColWidth="3.125" defaultRowHeight="12.95" customHeight="1"/>
  <cols>
    <col min="1" max="1" width="0.5" style="734" customWidth="1"/>
    <col min="2" max="2" width="3.125" style="43" customWidth="1"/>
    <col min="3" max="3" width="17.5" style="734" customWidth="1"/>
    <col min="4" max="4" width="16.5" style="734" customWidth="1"/>
    <col min="5" max="5" width="2.375" style="734" customWidth="1"/>
    <col min="6" max="6" width="6.625" style="734" bestFit="1" customWidth="1"/>
    <col min="7" max="8" width="11.625" style="734" customWidth="1"/>
    <col min="9" max="16384" width="3.125" style="734"/>
  </cols>
  <sheetData>
    <row r="1" spans="2:9" s="731" customFormat="1" ht="12.95" customHeight="1">
      <c r="C1" s="64" t="s">
        <v>270</v>
      </c>
      <c r="D1" s="64"/>
      <c r="E1" s="64"/>
      <c r="F1" s="64"/>
      <c r="G1" s="64"/>
      <c r="H1" s="64"/>
    </row>
    <row r="2" spans="2:9" ht="12">
      <c r="C2" s="168"/>
      <c r="D2" s="57"/>
      <c r="E2" s="59"/>
      <c r="F2" s="59"/>
      <c r="G2" s="59"/>
      <c r="H2" s="59"/>
      <c r="I2" s="731"/>
    </row>
    <row r="3" spans="2:9" ht="12.95" customHeight="1">
      <c r="B3" s="1588" t="s">
        <v>271</v>
      </c>
      <c r="C3" s="185">
        <f>-(2.01)</f>
        <v>-2.0099999999999998</v>
      </c>
      <c r="D3" s="169"/>
      <c r="E3" s="1591">
        <f>C3-0.01</f>
        <v>-2.0199999999999996</v>
      </c>
      <c r="F3" s="1592"/>
      <c r="G3" s="260">
        <f>E3-0.01</f>
        <v>-2.0299999999999994</v>
      </c>
      <c r="H3" s="260"/>
      <c r="I3" s="731"/>
    </row>
    <row r="4" spans="2:9" ht="12.95" customHeight="1">
      <c r="B4" s="1589"/>
      <c r="C4" s="1583" t="s">
        <v>272</v>
      </c>
      <c r="D4" s="1584"/>
      <c r="E4" s="1593" t="s">
        <v>273</v>
      </c>
      <c r="F4" s="1594"/>
      <c r="G4" s="1587" t="s">
        <v>274</v>
      </c>
      <c r="H4" s="1587" t="s">
        <v>275</v>
      </c>
      <c r="I4" s="731"/>
    </row>
    <row r="5" spans="2:9" ht="12.95" customHeight="1">
      <c r="B5" s="1589"/>
      <c r="C5" s="1583"/>
      <c r="D5" s="1584"/>
      <c r="E5" s="1593"/>
      <c r="F5" s="1594"/>
      <c r="G5" s="1587"/>
      <c r="H5" s="1587"/>
      <c r="I5" s="731"/>
    </row>
    <row r="6" spans="2:9" ht="12.95" customHeight="1">
      <c r="B6" s="1589"/>
      <c r="C6" s="1583"/>
      <c r="D6" s="1584"/>
      <c r="E6" s="1593"/>
      <c r="F6" s="1594"/>
      <c r="G6" s="1587"/>
      <c r="H6" s="1587"/>
      <c r="I6" s="731"/>
    </row>
    <row r="7" spans="2:9" ht="12.95" customHeight="1">
      <c r="B7" s="1589"/>
      <c r="C7" s="1583"/>
      <c r="D7" s="1584"/>
      <c r="E7" s="1593"/>
      <c r="F7" s="1594"/>
      <c r="G7" s="1587"/>
      <c r="H7" s="1587"/>
      <c r="I7" s="731"/>
    </row>
    <row r="8" spans="2:9" ht="12.95" customHeight="1">
      <c r="B8" s="1589"/>
      <c r="C8" s="1583"/>
      <c r="D8" s="1584"/>
      <c r="E8" s="1593"/>
      <c r="F8" s="1594"/>
      <c r="G8" s="1587"/>
      <c r="H8" s="1587"/>
      <c r="I8" s="731"/>
    </row>
    <row r="9" spans="2:9" ht="12.95" customHeight="1">
      <c r="B9" s="1589"/>
      <c r="C9" s="1583"/>
      <c r="D9" s="1584"/>
      <c r="E9" s="1593"/>
      <c r="F9" s="1594"/>
      <c r="G9" s="1587"/>
      <c r="H9" s="1587"/>
      <c r="I9" s="731"/>
    </row>
    <row r="10" spans="2:9" ht="12.95" customHeight="1">
      <c r="B10" s="1589"/>
      <c r="C10" s="1583"/>
      <c r="D10" s="1584"/>
      <c r="E10" s="1593"/>
      <c r="F10" s="1594"/>
      <c r="G10" s="1587"/>
      <c r="H10" s="1587"/>
      <c r="I10" s="731"/>
    </row>
    <row r="11" spans="2:9" ht="12.95" customHeight="1">
      <c r="B11" s="1589"/>
      <c r="C11" s="1583"/>
      <c r="D11" s="1584"/>
      <c r="E11" s="1593"/>
      <c r="F11" s="1594"/>
      <c r="G11" s="1587"/>
      <c r="H11" s="1587"/>
      <c r="I11" s="731"/>
    </row>
    <row r="12" spans="2:9" ht="12.95" customHeight="1">
      <c r="B12" s="1589"/>
      <c r="C12" s="1583"/>
      <c r="D12" s="1584"/>
      <c r="E12" s="1593"/>
      <c r="F12" s="1594"/>
      <c r="G12" s="1587"/>
      <c r="H12" s="1587"/>
      <c r="I12" s="731"/>
    </row>
    <row r="13" spans="2:9" ht="12.95" customHeight="1">
      <c r="B13" s="1589"/>
      <c r="C13" s="1583"/>
      <c r="D13" s="1584"/>
      <c r="E13" s="257">
        <v>1</v>
      </c>
      <c r="F13" s="258" t="s">
        <v>276</v>
      </c>
      <c r="G13" s="1587"/>
      <c r="H13" s="1587"/>
      <c r="I13" s="731"/>
    </row>
    <row r="14" spans="2:9" ht="12.95" customHeight="1">
      <c r="B14" s="1589"/>
      <c r="C14" s="1583"/>
      <c r="D14" s="1584"/>
      <c r="E14" s="257">
        <v>2</v>
      </c>
      <c r="F14" s="258" t="s">
        <v>277</v>
      </c>
      <c r="G14" s="1587"/>
      <c r="H14" s="1587"/>
      <c r="I14" s="731"/>
    </row>
    <row r="15" spans="2:9" ht="12.95" customHeight="1">
      <c r="B15" s="1589"/>
      <c r="C15" s="1583"/>
      <c r="D15" s="1584"/>
      <c r="E15" s="58"/>
      <c r="F15" s="56"/>
      <c r="G15" s="735"/>
      <c r="H15" s="735"/>
      <c r="I15" s="731"/>
    </row>
    <row r="16" spans="2:9" ht="12.95" customHeight="1">
      <c r="B16" s="1589"/>
      <c r="C16" s="1583"/>
      <c r="D16" s="1584"/>
      <c r="E16" s="58"/>
      <c r="F16" s="56"/>
      <c r="G16" s="735"/>
      <c r="H16" s="735"/>
      <c r="I16" s="731"/>
    </row>
    <row r="17" spans="2:46" ht="12.95" customHeight="1">
      <c r="B17" s="1589"/>
      <c r="C17" s="1583"/>
      <c r="D17" s="1584"/>
      <c r="E17" s="58"/>
      <c r="F17" s="56"/>
      <c r="G17" s="735"/>
      <c r="H17" s="735"/>
      <c r="I17" s="731"/>
    </row>
    <row r="18" spans="2:46" ht="12.95" customHeight="1">
      <c r="B18" s="1589"/>
      <c r="C18" s="1583"/>
      <c r="D18" s="1584"/>
      <c r="E18" s="58"/>
      <c r="F18" s="56"/>
      <c r="G18" s="735"/>
      <c r="H18" s="735"/>
      <c r="I18" s="731"/>
    </row>
    <row r="19" spans="2:46" ht="12.95" customHeight="1">
      <c r="B19" s="1589"/>
      <c r="C19" s="1583"/>
      <c r="D19" s="1584"/>
      <c r="E19" s="58"/>
      <c r="F19" s="56"/>
      <c r="G19" s="735"/>
      <c r="H19" s="735"/>
      <c r="I19" s="731"/>
    </row>
    <row r="20" spans="2:46" ht="12.95" customHeight="1">
      <c r="B20" s="1589"/>
      <c r="C20" s="1583"/>
      <c r="D20" s="1584"/>
      <c r="E20" s="58"/>
      <c r="F20" s="56"/>
      <c r="G20" s="735"/>
      <c r="H20" s="735"/>
      <c r="I20" s="731"/>
    </row>
    <row r="21" spans="2:46" ht="12.95" customHeight="1">
      <c r="B21" s="1589"/>
      <c r="C21" s="1585"/>
      <c r="D21" s="1586"/>
      <c r="E21" s="55"/>
      <c r="F21" s="54"/>
      <c r="G21" s="259"/>
      <c r="H21" s="259"/>
      <c r="I21" s="731"/>
    </row>
    <row r="22" spans="2:46" s="733" customFormat="1" ht="12.95" customHeight="1">
      <c r="B22" s="1590"/>
      <c r="C22" s="557" t="s">
        <v>278</v>
      </c>
      <c r="D22" s="732" t="s">
        <v>279</v>
      </c>
      <c r="E22" s="1595" t="s">
        <v>251</v>
      </c>
      <c r="F22" s="1596"/>
      <c r="G22" s="364" t="s">
        <v>280</v>
      </c>
      <c r="H22" s="364" t="s">
        <v>281</v>
      </c>
    </row>
    <row r="23" spans="2:46" ht="3" customHeight="1" thickBot="1">
      <c r="B23" s="57"/>
      <c r="C23" s="50"/>
      <c r="D23" s="50"/>
      <c r="E23" s="50"/>
      <c r="F23" s="50"/>
      <c r="G23" s="50"/>
      <c r="H23" s="50"/>
      <c r="I23" s="731"/>
    </row>
    <row r="24" spans="2:46" s="731" customFormat="1" ht="12.95" customHeight="1">
      <c r="B24" s="799">
        <v>1</v>
      </c>
      <c r="C24" s="1304"/>
      <c r="D24" s="1304"/>
      <c r="E24" s="2276"/>
      <c r="F24" s="2276"/>
      <c r="G24" s="261"/>
      <c r="H24" s="261"/>
    </row>
    <row r="25" spans="2:46" s="731" customFormat="1" ht="12.95" customHeight="1">
      <c r="B25" s="800">
        <f>B24+1</f>
        <v>2</v>
      </c>
      <c r="C25" s="736"/>
      <c r="D25" s="736"/>
      <c r="E25" s="2277"/>
      <c r="F25" s="2277"/>
      <c r="G25" s="262"/>
      <c r="H25" s="262"/>
    </row>
    <row r="26" spans="2:46" s="731" customFormat="1" ht="12.95" customHeight="1" thickBot="1">
      <c r="B26" s="801">
        <f>B25+1</f>
        <v>3</v>
      </c>
      <c r="C26" s="802"/>
      <c r="D26" s="802"/>
      <c r="E26" s="2278"/>
      <c r="F26" s="2278"/>
      <c r="G26" s="263"/>
      <c r="H26" s="263"/>
      <c r="AT26" s="43"/>
    </row>
    <row r="27" spans="2:46" ht="3" customHeight="1" thickBot="1">
      <c r="C27" s="731"/>
      <c r="D27" s="731"/>
      <c r="E27" s="731"/>
      <c r="F27" s="731"/>
      <c r="G27" s="731"/>
      <c r="H27" s="731"/>
      <c r="I27" s="731"/>
    </row>
    <row r="28" spans="2:46" s="731" customFormat="1" ht="12.95" customHeight="1">
      <c r="B28" s="799">
        <f>B26+1</f>
        <v>4</v>
      </c>
      <c r="C28" s="289"/>
      <c r="D28" s="289"/>
      <c r="E28" s="2276"/>
      <c r="F28" s="2276"/>
      <c r="G28" s="261"/>
      <c r="H28" s="261"/>
    </row>
    <row r="29" spans="2:46" s="731" customFormat="1" ht="12.95" customHeight="1">
      <c r="B29" s="800">
        <f>B28+1</f>
        <v>5</v>
      </c>
      <c r="C29" s="736"/>
      <c r="D29" s="736"/>
      <c r="E29" s="2277"/>
      <c r="F29" s="2277"/>
      <c r="G29" s="262"/>
      <c r="H29" s="262"/>
    </row>
    <row r="30" spans="2:46" s="731" customFormat="1" ht="12.95" customHeight="1" thickBot="1">
      <c r="B30" s="801">
        <f>B29+1</f>
        <v>6</v>
      </c>
      <c r="C30" s="802"/>
      <c r="D30" s="802"/>
      <c r="E30" s="2278"/>
      <c r="F30" s="2278"/>
      <c r="G30" s="263"/>
      <c r="H30" s="263"/>
    </row>
    <row r="31" spans="2:46" ht="3" customHeight="1" thickBot="1">
      <c r="C31" s="731"/>
      <c r="D31" s="731"/>
      <c r="E31" s="731"/>
      <c r="F31" s="731"/>
      <c r="G31" s="731"/>
      <c r="H31" s="731"/>
      <c r="I31" s="731"/>
    </row>
    <row r="32" spans="2:46" s="731" customFormat="1" ht="12.95" customHeight="1">
      <c r="B32" s="799">
        <f>B30+1</f>
        <v>7</v>
      </c>
      <c r="C32" s="289"/>
      <c r="D32" s="289"/>
      <c r="E32" s="2276"/>
      <c r="F32" s="2276"/>
      <c r="G32" s="261"/>
      <c r="H32" s="261"/>
    </row>
    <row r="33" spans="2:9" s="731" customFormat="1" ht="12.95" customHeight="1">
      <c r="B33" s="800">
        <f>B32+1</f>
        <v>8</v>
      </c>
      <c r="C33" s="736"/>
      <c r="D33" s="736"/>
      <c r="E33" s="2277"/>
      <c r="F33" s="2277"/>
      <c r="G33" s="262"/>
      <c r="H33" s="262"/>
    </row>
    <row r="34" spans="2:9" s="731" customFormat="1" ht="12.95" customHeight="1" thickBot="1">
      <c r="B34" s="801">
        <f>B33+1</f>
        <v>9</v>
      </c>
      <c r="C34" s="802"/>
      <c r="D34" s="802"/>
      <c r="E34" s="2278"/>
      <c r="F34" s="2278"/>
      <c r="G34" s="263"/>
      <c r="H34" s="263"/>
    </row>
    <row r="35" spans="2:9" ht="3" customHeight="1" thickBot="1">
      <c r="C35" s="731"/>
      <c r="D35" s="731"/>
      <c r="E35" s="731"/>
      <c r="F35" s="731"/>
      <c r="G35" s="731"/>
      <c r="H35" s="731"/>
      <c r="I35" s="731"/>
    </row>
    <row r="36" spans="2:9" s="731" customFormat="1" ht="12.95" customHeight="1">
      <c r="B36" s="799">
        <f>B34+1</f>
        <v>10</v>
      </c>
      <c r="C36" s="289"/>
      <c r="D36" s="289"/>
      <c r="E36" s="2276"/>
      <c r="F36" s="2276"/>
      <c r="G36" s="261"/>
      <c r="H36" s="261"/>
    </row>
    <row r="37" spans="2:9" s="731" customFormat="1" ht="12.95" customHeight="1">
      <c r="B37" s="800">
        <f>B36+1</f>
        <v>11</v>
      </c>
      <c r="C37" s="736"/>
      <c r="D37" s="736"/>
      <c r="E37" s="2277"/>
      <c r="F37" s="2277"/>
      <c r="G37" s="262"/>
      <c r="H37" s="262"/>
    </row>
    <row r="38" spans="2:9" s="731" customFormat="1" ht="12.95" customHeight="1" thickBot="1">
      <c r="B38" s="801">
        <f>B37+1</f>
        <v>12</v>
      </c>
      <c r="C38" s="802"/>
      <c r="D38" s="802"/>
      <c r="E38" s="2278"/>
      <c r="F38" s="2278"/>
      <c r="G38" s="263"/>
      <c r="H38" s="263"/>
    </row>
    <row r="39" spans="2:9" ht="12.95" customHeight="1">
      <c r="B39" s="731"/>
      <c r="C39" s="731"/>
      <c r="D39" s="731"/>
      <c r="E39" s="731"/>
      <c r="F39" s="731"/>
      <c r="G39" s="731"/>
      <c r="H39" s="731"/>
      <c r="I39" s="731"/>
    </row>
    <row r="40" spans="2:9" ht="12.95" customHeight="1">
      <c r="B40" s="731"/>
      <c r="C40" s="731"/>
      <c r="D40" s="731"/>
      <c r="E40" s="731"/>
      <c r="F40" s="731"/>
      <c r="G40" s="731"/>
      <c r="H40" s="731"/>
      <c r="I40" s="731"/>
    </row>
    <row r="41" spans="2:9" ht="12.95" customHeight="1">
      <c r="B41" s="731"/>
      <c r="C41" s="731"/>
      <c r="D41" s="731"/>
      <c r="E41" s="731"/>
      <c r="F41" s="731"/>
      <c r="G41" s="731"/>
      <c r="H41" s="731"/>
      <c r="I41" s="731"/>
    </row>
    <row r="42" spans="2:9" ht="12.95" customHeight="1">
      <c r="B42" s="731"/>
      <c r="C42" s="731"/>
      <c r="D42" s="731"/>
      <c r="E42" s="731"/>
      <c r="F42" s="731"/>
      <c r="G42" s="731"/>
      <c r="H42" s="731"/>
      <c r="I42" s="731"/>
    </row>
    <row r="43" spans="2:9" ht="12.95" customHeight="1">
      <c r="B43" s="731"/>
      <c r="C43" s="731"/>
      <c r="D43" s="731"/>
      <c r="E43" s="731"/>
      <c r="F43" s="731"/>
      <c r="G43" s="731"/>
      <c r="H43" s="731"/>
      <c r="I43" s="731"/>
    </row>
    <row r="44" spans="2:9" ht="12.95" customHeight="1">
      <c r="B44" s="731"/>
      <c r="C44" s="731"/>
      <c r="D44" s="731"/>
      <c r="E44" s="731"/>
      <c r="F44" s="731"/>
      <c r="G44" s="731"/>
      <c r="H44" s="731"/>
      <c r="I44" s="731"/>
    </row>
    <row r="45" spans="2:9" ht="12.95" customHeight="1">
      <c r="B45" s="731"/>
      <c r="C45" s="731"/>
      <c r="D45" s="731"/>
      <c r="E45" s="731"/>
      <c r="F45" s="731"/>
      <c r="G45" s="731"/>
      <c r="H45" s="731"/>
      <c r="I45" s="731"/>
    </row>
    <row r="46" spans="2:9" ht="12.95" customHeight="1">
      <c r="B46" s="731"/>
      <c r="C46" s="731"/>
      <c r="D46" s="731"/>
      <c r="E46" s="731"/>
      <c r="F46" s="731"/>
      <c r="G46" s="731"/>
      <c r="H46" s="731"/>
      <c r="I46" s="731"/>
    </row>
    <row r="47" spans="2:9" ht="12.95" customHeight="1">
      <c r="B47" s="731"/>
      <c r="C47" s="731"/>
      <c r="D47" s="731"/>
      <c r="E47" s="731"/>
      <c r="F47" s="731"/>
      <c r="G47" s="731"/>
      <c r="H47" s="731"/>
      <c r="I47" s="731"/>
    </row>
    <row r="48" spans="2:9" ht="12.95" customHeight="1">
      <c r="B48" s="731"/>
      <c r="C48" s="731"/>
      <c r="D48" s="731"/>
      <c r="E48" s="731"/>
      <c r="F48" s="731"/>
      <c r="G48" s="731"/>
      <c r="H48" s="731"/>
      <c r="I48" s="731"/>
    </row>
    <row r="49" spans="2:9" ht="12.95" customHeight="1">
      <c r="B49" s="731"/>
      <c r="C49" s="731"/>
      <c r="D49" s="731"/>
      <c r="E49" s="731"/>
      <c r="F49" s="731"/>
      <c r="G49" s="731"/>
      <c r="H49" s="731"/>
      <c r="I49" s="731"/>
    </row>
    <row r="50" spans="2:9" ht="12.95" customHeight="1">
      <c r="B50" s="731"/>
      <c r="C50" s="731"/>
      <c r="D50" s="731"/>
      <c r="E50" s="731"/>
      <c r="F50" s="731"/>
      <c r="G50" s="731"/>
      <c r="H50" s="731"/>
      <c r="I50" s="731"/>
    </row>
    <row r="51" spans="2:9" ht="12.95" customHeight="1">
      <c r="B51" s="731"/>
      <c r="C51" s="731"/>
      <c r="D51" s="731"/>
      <c r="E51" s="731"/>
      <c r="F51" s="731"/>
      <c r="G51" s="731"/>
      <c r="H51" s="731"/>
      <c r="I51" s="731"/>
    </row>
    <row r="52" spans="2:9" ht="12.95" customHeight="1">
      <c r="B52" s="731"/>
      <c r="C52" s="731"/>
      <c r="D52" s="731"/>
      <c r="E52" s="731"/>
      <c r="F52" s="731"/>
      <c r="G52" s="731"/>
      <c r="H52" s="731"/>
      <c r="I52" s="731"/>
    </row>
    <row r="53" spans="2:9" ht="12.95" customHeight="1">
      <c r="B53" s="731"/>
      <c r="C53" s="731"/>
      <c r="D53" s="731"/>
      <c r="E53" s="731"/>
      <c r="F53" s="731"/>
      <c r="G53" s="731"/>
      <c r="H53" s="731"/>
      <c r="I53" s="731"/>
    </row>
    <row r="54" spans="2:9" ht="12.95" customHeight="1">
      <c r="B54" s="731"/>
      <c r="C54" s="731"/>
      <c r="D54" s="731"/>
      <c r="E54" s="731"/>
      <c r="F54" s="731"/>
      <c r="G54" s="731"/>
      <c r="H54" s="731"/>
      <c r="I54" s="731"/>
    </row>
    <row r="55" spans="2:9" ht="12.95" customHeight="1">
      <c r="B55" s="731"/>
      <c r="C55" s="731"/>
      <c r="D55" s="731"/>
      <c r="E55" s="731"/>
      <c r="F55" s="731"/>
      <c r="G55" s="731"/>
      <c r="H55" s="731"/>
      <c r="I55" s="731"/>
    </row>
    <row r="56" spans="2:9" ht="12.95" customHeight="1">
      <c r="B56" s="731"/>
      <c r="C56" s="731"/>
      <c r="D56" s="731"/>
      <c r="E56" s="731"/>
      <c r="F56" s="731"/>
      <c r="G56" s="731"/>
      <c r="H56" s="731"/>
      <c r="I56" s="731"/>
    </row>
    <row r="57" spans="2:9" ht="12.95" customHeight="1">
      <c r="B57" s="734"/>
    </row>
    <row r="58" spans="2:9" ht="12.95" customHeight="1">
      <c r="B58" s="734"/>
    </row>
    <row r="59" spans="2:9" ht="12.95" customHeight="1">
      <c r="B59" s="734"/>
    </row>
    <row r="60" spans="2:9" ht="12.95" customHeight="1">
      <c r="B60" s="734"/>
    </row>
    <row r="61" spans="2:9" ht="12.95" customHeight="1">
      <c r="B61" s="734"/>
    </row>
    <row r="62" spans="2:9" ht="12.95" customHeight="1">
      <c r="B62" s="734"/>
    </row>
    <row r="63" spans="2:9" ht="12.95" customHeight="1">
      <c r="B63" s="734"/>
    </row>
    <row r="64" spans="2:9" ht="12.95" customHeight="1">
      <c r="B64" s="734"/>
    </row>
    <row r="65" spans="2:2" ht="12.95" customHeight="1">
      <c r="B65" s="734"/>
    </row>
    <row r="66" spans="2:2" ht="12.95" customHeight="1">
      <c r="B66" s="734"/>
    </row>
    <row r="67" spans="2:2" ht="12.95" customHeight="1">
      <c r="B67" s="734"/>
    </row>
    <row r="68" spans="2:2" ht="12.95" customHeight="1">
      <c r="B68" s="734"/>
    </row>
    <row r="69" spans="2:2" ht="12.95" customHeight="1">
      <c r="B69" s="734"/>
    </row>
    <row r="70" spans="2:2" ht="12.95" customHeight="1">
      <c r="B70" s="734"/>
    </row>
    <row r="71" spans="2:2" ht="12.95" customHeight="1">
      <c r="B71" s="734"/>
    </row>
    <row r="72" spans="2:2" ht="12.95" customHeight="1">
      <c r="B72" s="734"/>
    </row>
    <row r="73" spans="2:2" ht="12.95" customHeight="1">
      <c r="B73" s="734"/>
    </row>
    <row r="74" spans="2:2" ht="12.95" customHeight="1">
      <c r="B74" s="734"/>
    </row>
    <row r="75" spans="2:2" ht="12.95" customHeight="1">
      <c r="B75" s="734"/>
    </row>
    <row r="76" spans="2:2" ht="12.95" customHeight="1">
      <c r="B76" s="734"/>
    </row>
    <row r="77" spans="2:2" ht="12.95" customHeight="1">
      <c r="B77" s="734"/>
    </row>
    <row r="78" spans="2:2" ht="12.95" customHeight="1">
      <c r="B78" s="734"/>
    </row>
    <row r="79" spans="2:2" ht="12.95" customHeight="1">
      <c r="B79" s="734"/>
    </row>
    <row r="80" spans="2:2" ht="12.95" customHeight="1">
      <c r="B80" s="734"/>
    </row>
    <row r="81" spans="2:2" ht="12.95" customHeight="1">
      <c r="B81" s="734"/>
    </row>
    <row r="82" spans="2:2" ht="12.95" customHeight="1">
      <c r="B82" s="734"/>
    </row>
    <row r="83" spans="2:2" ht="12.95" customHeight="1">
      <c r="B83" s="734"/>
    </row>
    <row r="84" spans="2:2" ht="12.95" customHeight="1">
      <c r="B84" s="734"/>
    </row>
    <row r="85" spans="2:2" ht="12.95" customHeight="1">
      <c r="B85" s="734"/>
    </row>
    <row r="86" spans="2:2" ht="12.95" customHeight="1">
      <c r="B86" s="734"/>
    </row>
    <row r="87" spans="2:2" ht="12.95" customHeight="1">
      <c r="B87" s="734"/>
    </row>
    <row r="88" spans="2:2" ht="12.95" customHeight="1">
      <c r="B88" s="734"/>
    </row>
  </sheetData>
  <customSheetViews>
    <customSheetView guid="{000667BC-C093-D04F-AC32-C2A57AD6DC40}" scale="98" showPageBreaks="1" showGridLines="0" printArea="1">
      <selection activeCell="F41" sqref="F41"/>
      <pageMargins left="0" right="0" top="0" bottom="0" header="0" footer="0"/>
      <pageSetup orientation="landscape"/>
      <headerFooter alignWithMargins="0">
        <oddFooter>&amp;L&amp;9&amp;F&amp;C&amp;9Página &amp;P&amp;R&amp;9Versión 17.08.05</oddFooter>
      </headerFooter>
    </customSheetView>
    <customSheetView guid="{49900754-E557-CE48-A1AC-7A29C54F6B80}" scale="98" showPageBreaks="1" showGridLines="0" printArea="1">
      <selection activeCell="B3" sqref="B3:D26"/>
      <pageMargins left="0" right="0" top="0" bottom="0" header="0" footer="0"/>
      <pageSetup orientation="landscape"/>
      <headerFooter alignWithMargins="0">
        <oddFooter>&amp;L&amp;9&amp;F&amp;C&amp;9Página &amp;P&amp;R&amp;9Versión 17.08.05</oddFooter>
      </headerFooter>
    </customSheetView>
  </customSheetViews>
  <mergeCells count="19">
    <mergeCell ref="H4:H14"/>
    <mergeCell ref="B3:B22"/>
    <mergeCell ref="E3:F3"/>
    <mergeCell ref="E4:F12"/>
    <mergeCell ref="E26:F26"/>
    <mergeCell ref="E25:F25"/>
    <mergeCell ref="E22:F22"/>
    <mergeCell ref="E36:F36"/>
    <mergeCell ref="C4:D21"/>
    <mergeCell ref="G4:G14"/>
    <mergeCell ref="E34:F34"/>
    <mergeCell ref="E38:F38"/>
    <mergeCell ref="E32:F32"/>
    <mergeCell ref="E37:F37"/>
    <mergeCell ref="E33:F33"/>
    <mergeCell ref="E29:F29"/>
    <mergeCell ref="E30:F30"/>
    <mergeCell ref="E24:F24"/>
    <mergeCell ref="E28:F28"/>
  </mergeCells>
  <phoneticPr fontId="51" type="noConversion"/>
  <pageMargins left="0.25" right="0.25" top="0.75000000000000011" bottom="0.75000000000000011" header="0.30000000000000004" footer="0.30000000000000004"/>
  <pageSetup orientation="landscape"/>
  <headerFooter alignWithMargins="0">
    <oddFooter>&amp;L&amp;9&amp;F&amp;C&amp;9Página &amp;P&amp;R&amp;9Versión 17.08.05</oddFoot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W88"/>
  <sheetViews>
    <sheetView showGridLines="0" view="pageBreakPreview" zoomScale="125" zoomScaleNormal="125" zoomScaleSheetLayoutView="125" zoomScalePageLayoutView="125" workbookViewId="0">
      <selection activeCell="V6" sqref="V6:W13"/>
    </sheetView>
  </sheetViews>
  <sheetFormatPr defaultColWidth="9" defaultRowHeight="12.95" customHeight="1"/>
  <cols>
    <col min="1" max="1" width="3.125" style="738" customWidth="1"/>
    <col min="2" max="2" width="2.625" style="743" bestFit="1" customWidth="1"/>
    <col min="3" max="3" width="22.875" style="743" customWidth="1"/>
    <col min="4" max="6" width="8" style="762" customWidth="1"/>
    <col min="7" max="7" width="2.375" style="743" customWidth="1"/>
    <col min="8" max="8" width="20.125" style="743" customWidth="1"/>
    <col min="9" max="9" width="2.375" style="743" bestFit="1" customWidth="1"/>
    <col min="10" max="10" width="4.875" style="743" customWidth="1"/>
    <col min="11" max="11" width="12.875" style="743" customWidth="1"/>
    <col min="12" max="12" width="8.875" style="762" customWidth="1"/>
    <col min="13" max="13" width="2.375" style="743" customWidth="1"/>
    <col min="14" max="14" width="3" style="743" customWidth="1"/>
    <col min="15" max="15" width="2.5" style="743" customWidth="1"/>
    <col min="16" max="16" width="10.125" style="743" customWidth="1"/>
    <col min="17" max="17" width="3.125" style="738" customWidth="1"/>
    <col min="18" max="18" width="2.375" style="743" customWidth="1"/>
    <col min="19" max="19" width="2.5" style="743" bestFit="1" customWidth="1"/>
    <col min="20" max="20" width="2.125" style="743" customWidth="1"/>
    <col min="21" max="21" width="4.5" style="743" bestFit="1" customWidth="1"/>
    <col min="22" max="22" width="4.5" style="762" customWidth="1"/>
    <col min="23" max="23" width="6.875" style="762" customWidth="1"/>
    <col min="24" max="24" width="2.375" style="761" customWidth="1"/>
    <col min="25" max="25" width="5.625" style="761" customWidth="1"/>
    <col min="26" max="26" width="10" style="761" customWidth="1"/>
    <col min="27" max="27" width="2.5" style="743" customWidth="1"/>
    <col min="28" max="28" width="2.5" style="743" bestFit="1" customWidth="1"/>
    <col min="29" max="29" width="2.375" style="743" customWidth="1"/>
    <col min="30" max="30" width="6" style="743" customWidth="1"/>
    <col min="31" max="31" width="6.375" style="762" customWidth="1"/>
    <col min="32" max="32" width="5.5" style="762" customWidth="1"/>
    <col min="33" max="33" width="2.375" style="761" customWidth="1"/>
    <col min="34" max="34" width="5.625" style="761" customWidth="1"/>
    <col min="35" max="35" width="8.625" style="761" customWidth="1"/>
    <col min="36" max="36" width="4.5" style="762" customWidth="1"/>
    <col min="37" max="37" width="8" style="762" customWidth="1"/>
    <col min="38" max="38" width="5.5" style="762" customWidth="1"/>
    <col min="39" max="39" width="12.125" style="761" customWidth="1"/>
    <col min="40" max="40" width="8.625" style="761" customWidth="1"/>
    <col min="41" max="41" width="3.125" style="738" customWidth="1"/>
    <col min="42" max="42" width="2.875" style="798" customWidth="1"/>
    <col min="43" max="43" width="4.625" style="798" customWidth="1"/>
    <col min="44" max="44" width="7.5" style="798" bestFit="1" customWidth="1"/>
    <col min="45" max="45" width="3" style="798" customWidth="1"/>
    <col min="46" max="46" width="5" style="798" customWidth="1"/>
    <col min="47" max="47" width="7.625" style="798" customWidth="1"/>
    <col min="48" max="48" width="0.625" style="743" customWidth="1"/>
    <col min="49" max="16384" width="9" style="762"/>
  </cols>
  <sheetData>
    <row r="1" spans="1:48" s="738" customFormat="1" ht="12.95" customHeight="1">
      <c r="B1" s="737" t="s">
        <v>282</v>
      </c>
      <c r="C1" s="63"/>
      <c r="D1" s="63"/>
      <c r="E1" s="63"/>
      <c r="G1" s="63"/>
      <c r="H1" s="63"/>
      <c r="I1" s="63"/>
      <c r="J1" s="63"/>
      <c r="K1" s="63"/>
      <c r="L1" s="63"/>
      <c r="M1" s="63"/>
      <c r="N1" s="63"/>
      <c r="O1" s="63"/>
      <c r="P1" s="63"/>
      <c r="R1" s="63"/>
      <c r="S1" s="63"/>
      <c r="T1" s="63"/>
      <c r="U1" s="63"/>
      <c r="V1" s="63"/>
      <c r="W1" s="63"/>
      <c r="AA1" s="63"/>
      <c r="AB1" s="63"/>
      <c r="AC1" s="63"/>
      <c r="AD1" s="63"/>
      <c r="AE1" s="63"/>
      <c r="AF1" s="63"/>
      <c r="AJ1" s="63"/>
      <c r="AK1" s="63"/>
      <c r="AL1" s="63"/>
      <c r="AP1" s="181"/>
      <c r="AQ1" s="181"/>
      <c r="AR1" s="181"/>
      <c r="AS1" s="181"/>
      <c r="AT1" s="181"/>
      <c r="AU1" s="181"/>
      <c r="AV1" s="63"/>
    </row>
    <row r="2" spans="1:48" s="738" customFormat="1" ht="12.95" customHeight="1">
      <c r="B2" s="739" t="s">
        <v>283</v>
      </c>
      <c r="C2" s="181"/>
      <c r="D2" s="181"/>
      <c r="E2" s="740"/>
      <c r="F2" s="181"/>
      <c r="G2" s="181"/>
      <c r="H2" s="740"/>
      <c r="I2" s="181"/>
      <c r="J2" s="181"/>
      <c r="K2" s="181"/>
      <c r="L2" s="181"/>
      <c r="M2" s="181"/>
      <c r="N2" s="181"/>
      <c r="O2" s="740"/>
      <c r="P2" s="740"/>
      <c r="R2" s="181"/>
      <c r="S2" s="181"/>
      <c r="T2" s="740"/>
      <c r="U2" s="181"/>
      <c r="V2" s="181"/>
      <c r="W2" s="181"/>
      <c r="AA2" s="181"/>
      <c r="AB2" s="740"/>
      <c r="AC2" s="181"/>
      <c r="AD2" s="181"/>
      <c r="AE2" s="181"/>
      <c r="AF2" s="181"/>
      <c r="AJ2" s="181"/>
      <c r="AK2" s="181"/>
      <c r="AL2" s="181"/>
      <c r="AP2" s="181"/>
      <c r="AQ2" s="181"/>
      <c r="AR2" s="181"/>
      <c r="AS2" s="181"/>
      <c r="AT2" s="181"/>
      <c r="AU2" s="181"/>
      <c r="AV2" s="181"/>
    </row>
    <row r="3" spans="1:48" s="741" customFormat="1" ht="12.95" customHeight="1">
      <c r="A3" s="1588" t="s">
        <v>271</v>
      </c>
      <c r="B3" s="1591">
        <f>'2A. IDENTIFICACION PERSONAS'!G3-0.01</f>
        <v>-2.0399999999999991</v>
      </c>
      <c r="C3" s="2279"/>
      <c r="D3" s="1592">
        <f>B3-(0.01)</f>
        <v>-2.0499999999999989</v>
      </c>
      <c r="E3" s="1592"/>
      <c r="F3" s="2279"/>
      <c r="G3" s="1627" t="s">
        <v>284</v>
      </c>
      <c r="H3" s="1628"/>
      <c r="I3" s="1628"/>
      <c r="J3" s="1628"/>
      <c r="K3" s="1628"/>
      <c r="L3" s="260">
        <f>K5-(0.01)</f>
        <v>-2.0799999999999983</v>
      </c>
      <c r="M3" s="1591">
        <f>L3-(0.01)</f>
        <v>-2.0899999999999981</v>
      </c>
      <c r="N3" s="1614"/>
      <c r="O3" s="1614"/>
      <c r="P3" s="2280"/>
      <c r="Q3" s="1588" t="s">
        <v>271</v>
      </c>
      <c r="R3" s="1636" t="s">
        <v>285</v>
      </c>
      <c r="S3" s="1637"/>
      <c r="T3" s="1637"/>
      <c r="U3" s="1637"/>
      <c r="V3" s="1637"/>
      <c r="W3" s="1637"/>
      <c r="X3" s="1637"/>
      <c r="Y3" s="1637"/>
      <c r="Z3" s="1637"/>
      <c r="AA3" s="1637"/>
      <c r="AB3" s="1637"/>
      <c r="AC3" s="1637"/>
      <c r="AD3" s="1637"/>
      <c r="AE3" s="1637"/>
      <c r="AF3" s="1637"/>
      <c r="AG3" s="1637"/>
      <c r="AH3" s="1637"/>
      <c r="AI3" s="1637"/>
      <c r="AJ3" s="1637"/>
      <c r="AK3" s="1637"/>
      <c r="AL3" s="1637"/>
      <c r="AM3" s="1637"/>
      <c r="AN3" s="2281"/>
      <c r="AO3" s="1588" t="s">
        <v>271</v>
      </c>
      <c r="AP3" s="1609" t="s">
        <v>286</v>
      </c>
      <c r="AQ3" s="1610"/>
      <c r="AR3" s="1610"/>
      <c r="AS3" s="1610"/>
      <c r="AT3" s="1610"/>
      <c r="AU3" s="2282"/>
      <c r="AV3" s="553"/>
    </row>
    <row r="4" spans="1:48" s="738" customFormat="1" ht="12.95" customHeight="1">
      <c r="A4" s="1589"/>
      <c r="B4" s="1593" t="s">
        <v>287</v>
      </c>
      <c r="C4" s="1594"/>
      <c r="D4" s="1593" t="s">
        <v>288</v>
      </c>
      <c r="E4" s="1600"/>
      <c r="F4" s="1594"/>
      <c r="G4" s="1629"/>
      <c r="H4" s="1630"/>
      <c r="I4" s="1630"/>
      <c r="J4" s="1630"/>
      <c r="K4" s="1630"/>
      <c r="L4" s="1587" t="s">
        <v>289</v>
      </c>
      <c r="M4" s="1593" t="s">
        <v>290</v>
      </c>
      <c r="N4" s="1600"/>
      <c r="O4" s="1600"/>
      <c r="P4" s="1594"/>
      <c r="Q4" s="1589"/>
      <c r="R4" s="1638"/>
      <c r="S4" s="1639"/>
      <c r="T4" s="1639"/>
      <c r="U4" s="1639"/>
      <c r="V4" s="1639"/>
      <c r="W4" s="1639"/>
      <c r="X4" s="1639"/>
      <c r="Y4" s="1639"/>
      <c r="Z4" s="1639"/>
      <c r="AA4" s="1639"/>
      <c r="AB4" s="1639"/>
      <c r="AC4" s="1639"/>
      <c r="AD4" s="1639"/>
      <c r="AE4" s="1639"/>
      <c r="AF4" s="1639"/>
      <c r="AG4" s="1639"/>
      <c r="AH4" s="1639"/>
      <c r="AI4" s="1639"/>
      <c r="AJ4" s="1639"/>
      <c r="AK4" s="1639"/>
      <c r="AL4" s="1639"/>
      <c r="AM4" s="1639"/>
      <c r="AN4" s="1640"/>
      <c r="AO4" s="1589"/>
      <c r="AP4" s="1611"/>
      <c r="AQ4" s="1612"/>
      <c r="AR4" s="1612"/>
      <c r="AS4" s="1612"/>
      <c r="AT4" s="1612"/>
      <c r="AU4" s="1613"/>
      <c r="AV4" s="553"/>
    </row>
    <row r="5" spans="1:48" s="738" customFormat="1" ht="12.95" customHeight="1">
      <c r="A5" s="1589"/>
      <c r="B5" s="1593"/>
      <c r="C5" s="1594"/>
      <c r="D5" s="1593"/>
      <c r="E5" s="1600"/>
      <c r="F5" s="1594"/>
      <c r="G5" s="1654">
        <f>D3-(0.01)</f>
        <v>-2.0599999999999987</v>
      </c>
      <c r="H5" s="1655"/>
      <c r="I5" s="1655"/>
      <c r="J5" s="2283"/>
      <c r="K5" s="622">
        <f>G5-(0.01)</f>
        <v>-2.0699999999999985</v>
      </c>
      <c r="L5" s="1587"/>
      <c r="M5" s="1593"/>
      <c r="N5" s="1600"/>
      <c r="O5" s="1600"/>
      <c r="P5" s="1594"/>
      <c r="Q5" s="1589"/>
      <c r="R5" s="1591">
        <f>M3-(0.01)</f>
        <v>-2.0999999999999979</v>
      </c>
      <c r="S5" s="1614"/>
      <c r="T5" s="1614"/>
      <c r="U5" s="2280"/>
      <c r="V5" s="1592">
        <f>R5-(0.01)</f>
        <v>-2.1099999999999977</v>
      </c>
      <c r="W5" s="1614"/>
      <c r="X5" s="1591">
        <f>V5-(0.01)</f>
        <v>-2.1199999999999974</v>
      </c>
      <c r="Y5" s="1614"/>
      <c r="Z5" s="2280"/>
      <c r="AA5" s="1591">
        <f>X5-(0.01)</f>
        <v>-2.1299999999999972</v>
      </c>
      <c r="AB5" s="1614"/>
      <c r="AC5" s="1614"/>
      <c r="AD5" s="2280"/>
      <c r="AE5" s="1591">
        <f>AA5-(0.01)</f>
        <v>-2.139999999999997</v>
      </c>
      <c r="AF5" s="2280"/>
      <c r="AG5" s="1591">
        <f>AE5-(0.01)</f>
        <v>-2.1499999999999968</v>
      </c>
      <c r="AH5" s="1614"/>
      <c r="AI5" s="2280"/>
      <c r="AJ5" s="1591" t="s">
        <v>291</v>
      </c>
      <c r="AK5" s="1592"/>
      <c r="AL5" s="2280"/>
      <c r="AM5" s="1641" t="s">
        <v>292</v>
      </c>
      <c r="AN5" s="2284"/>
      <c r="AO5" s="1589"/>
      <c r="AP5" s="1649" t="s">
        <v>293</v>
      </c>
      <c r="AQ5" s="1650"/>
      <c r="AR5" s="1650"/>
      <c r="AS5" s="1650"/>
      <c r="AT5" s="1650"/>
      <c r="AU5" s="2285"/>
      <c r="AV5" s="742"/>
    </row>
    <row r="6" spans="1:48" s="738" customFormat="1" ht="12.95" customHeight="1">
      <c r="A6" s="1589"/>
      <c r="B6" s="257"/>
      <c r="C6" s="803"/>
      <c r="D6" s="1632" t="s">
        <v>294</v>
      </c>
      <c r="E6" s="1632"/>
      <c r="F6" s="1633"/>
      <c r="G6" s="1593" t="s">
        <v>295</v>
      </c>
      <c r="H6" s="1600"/>
      <c r="I6" s="1600"/>
      <c r="J6" s="1594"/>
      <c r="K6" s="1593" t="s">
        <v>296</v>
      </c>
      <c r="L6" s="1587"/>
      <c r="M6" s="1593"/>
      <c r="N6" s="1600"/>
      <c r="O6" s="1600"/>
      <c r="P6" s="1594"/>
      <c r="Q6" s="1589"/>
      <c r="R6" s="1593" t="s">
        <v>297</v>
      </c>
      <c r="S6" s="1600"/>
      <c r="T6" s="1600"/>
      <c r="U6" s="1594"/>
      <c r="V6" s="1593" t="s">
        <v>298</v>
      </c>
      <c r="W6" s="1594"/>
      <c r="X6" s="1593" t="s">
        <v>299</v>
      </c>
      <c r="Y6" s="1600"/>
      <c r="Z6" s="1594"/>
      <c r="AA6" s="1593" t="s">
        <v>300</v>
      </c>
      <c r="AB6" s="1600"/>
      <c r="AC6" s="1600"/>
      <c r="AD6" s="1594"/>
      <c r="AE6" s="1593" t="s">
        <v>301</v>
      </c>
      <c r="AF6" s="1594"/>
      <c r="AG6" s="1593" t="s">
        <v>302</v>
      </c>
      <c r="AH6" s="1600"/>
      <c r="AI6" s="1594"/>
      <c r="AJ6" s="1593" t="s">
        <v>303</v>
      </c>
      <c r="AK6" s="1600"/>
      <c r="AL6" s="1594"/>
      <c r="AM6" s="1664" t="s">
        <v>304</v>
      </c>
      <c r="AN6" s="1665"/>
      <c r="AO6" s="1589"/>
      <c r="AP6" s="1651"/>
      <c r="AQ6" s="1652"/>
      <c r="AR6" s="1652"/>
      <c r="AS6" s="1652"/>
      <c r="AT6" s="1652"/>
      <c r="AU6" s="1653"/>
      <c r="AV6" s="742"/>
    </row>
    <row r="7" spans="1:48" s="738" customFormat="1" ht="12.95" customHeight="1">
      <c r="A7" s="1589"/>
      <c r="B7" s="257"/>
      <c r="C7" s="803"/>
      <c r="D7" s="1632"/>
      <c r="E7" s="1632"/>
      <c r="F7" s="1633"/>
      <c r="G7" s="1593"/>
      <c r="H7" s="1600"/>
      <c r="I7" s="1600"/>
      <c r="J7" s="1594"/>
      <c r="K7" s="1593"/>
      <c r="L7" s="1587"/>
      <c r="M7" s="1593"/>
      <c r="N7" s="1600"/>
      <c r="O7" s="1600"/>
      <c r="P7" s="1594"/>
      <c r="Q7" s="1589"/>
      <c r="R7" s="1593"/>
      <c r="S7" s="1600"/>
      <c r="T7" s="1600"/>
      <c r="U7" s="1594"/>
      <c r="V7" s="1593"/>
      <c r="W7" s="1594"/>
      <c r="X7" s="1593"/>
      <c r="Y7" s="1600"/>
      <c r="Z7" s="1594"/>
      <c r="AA7" s="1593"/>
      <c r="AB7" s="1600"/>
      <c r="AC7" s="1600"/>
      <c r="AD7" s="1594"/>
      <c r="AE7" s="1593"/>
      <c r="AF7" s="1594"/>
      <c r="AG7" s="1593"/>
      <c r="AH7" s="1600"/>
      <c r="AI7" s="1594"/>
      <c r="AJ7" s="1593"/>
      <c r="AK7" s="1600"/>
      <c r="AL7" s="1594"/>
      <c r="AM7" s="1664"/>
      <c r="AN7" s="1665"/>
      <c r="AO7" s="1589"/>
      <c r="AP7" s="1651"/>
      <c r="AQ7" s="1652"/>
      <c r="AR7" s="1652"/>
      <c r="AS7" s="1652"/>
      <c r="AT7" s="1652"/>
      <c r="AU7" s="1653"/>
      <c r="AV7" s="742"/>
    </row>
    <row r="8" spans="1:48" s="738" customFormat="1" ht="12.95" customHeight="1">
      <c r="A8" s="1589"/>
      <c r="B8" s="257">
        <v>1</v>
      </c>
      <c r="C8" s="803" t="s">
        <v>305</v>
      </c>
      <c r="D8" s="1632"/>
      <c r="E8" s="1632"/>
      <c r="F8" s="1633"/>
      <c r="G8" s="1593"/>
      <c r="H8" s="1600"/>
      <c r="I8" s="1600"/>
      <c r="J8" s="1594"/>
      <c r="K8" s="1593"/>
      <c r="L8" s="1587"/>
      <c r="M8" s="1593"/>
      <c r="N8" s="1600"/>
      <c r="O8" s="1600"/>
      <c r="P8" s="1594"/>
      <c r="Q8" s="1589"/>
      <c r="R8" s="1593"/>
      <c r="S8" s="1600"/>
      <c r="T8" s="1600"/>
      <c r="U8" s="1594"/>
      <c r="V8" s="1593"/>
      <c r="W8" s="1594"/>
      <c r="X8" s="1593"/>
      <c r="Y8" s="1600"/>
      <c r="Z8" s="1594"/>
      <c r="AA8" s="1593"/>
      <c r="AB8" s="1600"/>
      <c r="AC8" s="1600"/>
      <c r="AD8" s="1594"/>
      <c r="AE8" s="1593"/>
      <c r="AF8" s="1594"/>
      <c r="AG8" s="1593"/>
      <c r="AH8" s="1600"/>
      <c r="AI8" s="1594"/>
      <c r="AJ8" s="1593"/>
      <c r="AK8" s="1600"/>
      <c r="AL8" s="1594"/>
      <c r="AM8" s="1664"/>
      <c r="AN8" s="1665"/>
      <c r="AO8" s="1589"/>
      <c r="AP8" s="1651"/>
      <c r="AQ8" s="1652"/>
      <c r="AR8" s="1652"/>
      <c r="AS8" s="1652"/>
      <c r="AT8" s="1652"/>
      <c r="AU8" s="1653"/>
      <c r="AV8" s="742"/>
    </row>
    <row r="9" spans="1:48" s="738" customFormat="1" ht="12.95" customHeight="1">
      <c r="A9" s="1589"/>
      <c r="B9" s="257">
        <v>2</v>
      </c>
      <c r="C9" s="803" t="s">
        <v>306</v>
      </c>
      <c r="D9" s="1632"/>
      <c r="E9" s="1632"/>
      <c r="F9" s="1633"/>
      <c r="G9" s="1593"/>
      <c r="H9" s="1600"/>
      <c r="I9" s="1600"/>
      <c r="J9" s="1594"/>
      <c r="K9" s="1593"/>
      <c r="L9" s="1587"/>
      <c r="M9" s="1593"/>
      <c r="N9" s="1600"/>
      <c r="O9" s="1600"/>
      <c r="P9" s="1594"/>
      <c r="Q9" s="1589"/>
      <c r="R9" s="1593"/>
      <c r="S9" s="1600"/>
      <c r="T9" s="1600"/>
      <c r="U9" s="1594"/>
      <c r="V9" s="1593"/>
      <c r="W9" s="1594"/>
      <c r="X9" s="1593"/>
      <c r="Y9" s="1600"/>
      <c r="Z9" s="1594"/>
      <c r="AA9" s="1593"/>
      <c r="AB9" s="1600"/>
      <c r="AC9" s="1600"/>
      <c r="AD9" s="1594"/>
      <c r="AE9" s="1593"/>
      <c r="AF9" s="1594"/>
      <c r="AG9" s="1593"/>
      <c r="AH9" s="1600"/>
      <c r="AI9" s="1594"/>
      <c r="AJ9" s="1593"/>
      <c r="AK9" s="1600"/>
      <c r="AL9" s="1594"/>
      <c r="AM9" s="1664"/>
      <c r="AN9" s="1665"/>
      <c r="AO9" s="1589"/>
      <c r="AP9" s="1597">
        <f>AG5-(0.01)</f>
        <v>-2.1599999999999966</v>
      </c>
      <c r="AQ9" s="1598"/>
      <c r="AR9" s="1598"/>
      <c r="AS9" s="1597">
        <f>AP9-(0.01)</f>
        <v>-2.1699999999999964</v>
      </c>
      <c r="AT9" s="1598"/>
      <c r="AU9" s="1599"/>
      <c r="AV9" s="63"/>
    </row>
    <row r="10" spans="1:48" s="738" customFormat="1" ht="12.95" customHeight="1">
      <c r="A10" s="1589"/>
      <c r="B10" s="257">
        <v>3</v>
      </c>
      <c r="C10" s="803" t="s">
        <v>307</v>
      </c>
      <c r="D10" s="1600" t="s">
        <v>308</v>
      </c>
      <c r="E10" s="1600"/>
      <c r="F10" s="1594"/>
      <c r="G10" s="1593"/>
      <c r="H10" s="1600"/>
      <c r="I10" s="1600"/>
      <c r="J10" s="1594"/>
      <c r="K10" s="1593"/>
      <c r="L10" s="1587"/>
      <c r="M10" s="1593" t="s">
        <v>309</v>
      </c>
      <c r="N10" s="1600"/>
      <c r="O10" s="1600"/>
      <c r="P10" s="1594"/>
      <c r="Q10" s="1589"/>
      <c r="R10" s="1593"/>
      <c r="S10" s="1600"/>
      <c r="T10" s="1600"/>
      <c r="U10" s="1594"/>
      <c r="V10" s="1593"/>
      <c r="W10" s="1594"/>
      <c r="X10" s="1656"/>
      <c r="Y10" s="1657"/>
      <c r="Z10" s="1658"/>
      <c r="AA10" s="1593"/>
      <c r="AB10" s="1600"/>
      <c r="AC10" s="1600"/>
      <c r="AD10" s="1594"/>
      <c r="AE10" s="1593"/>
      <c r="AF10" s="1594"/>
      <c r="AG10" s="1656"/>
      <c r="AH10" s="1657"/>
      <c r="AI10" s="1658"/>
      <c r="AJ10" s="1593"/>
      <c r="AK10" s="1600"/>
      <c r="AL10" s="1594"/>
      <c r="AM10" s="1645" t="s">
        <v>310</v>
      </c>
      <c r="AN10" s="1646"/>
      <c r="AO10" s="1589"/>
      <c r="AP10" s="1593" t="s">
        <v>311</v>
      </c>
      <c r="AQ10" s="1600"/>
      <c r="AR10" s="1594"/>
      <c r="AS10" s="1593" t="s">
        <v>312</v>
      </c>
      <c r="AT10" s="1600"/>
      <c r="AU10" s="1594"/>
      <c r="AV10" s="545"/>
    </row>
    <row r="11" spans="1:48" s="738" customFormat="1" ht="12.95" customHeight="1">
      <c r="A11" s="1589"/>
      <c r="B11" s="257">
        <v>4</v>
      </c>
      <c r="C11" s="803" t="s">
        <v>313</v>
      </c>
      <c r="D11" s="1600"/>
      <c r="E11" s="1600"/>
      <c r="F11" s="1594"/>
      <c r="G11" s="559">
        <v>1</v>
      </c>
      <c r="H11" s="806" t="s">
        <v>314</v>
      </c>
      <c r="I11" s="577" t="s">
        <v>124</v>
      </c>
      <c r="J11" s="578">
        <f>L3</f>
        <v>-2.0799999999999983</v>
      </c>
      <c r="K11" s="1593"/>
      <c r="L11" s="1587"/>
      <c r="M11" s="1593"/>
      <c r="N11" s="1600"/>
      <c r="O11" s="1600"/>
      <c r="P11" s="1594"/>
      <c r="Q11" s="1589"/>
      <c r="R11" s="1593"/>
      <c r="S11" s="1600"/>
      <c r="T11" s="1600"/>
      <c r="U11" s="1594"/>
      <c r="V11" s="1593"/>
      <c r="W11" s="1594"/>
      <c r="X11" s="1615" t="s">
        <v>315</v>
      </c>
      <c r="Y11" s="1616"/>
      <c r="Z11" s="579" t="s">
        <v>316</v>
      </c>
      <c r="AA11" s="1593"/>
      <c r="AB11" s="1600"/>
      <c r="AC11" s="1600"/>
      <c r="AD11" s="1594"/>
      <c r="AE11" s="1593"/>
      <c r="AF11" s="1594"/>
      <c r="AG11" s="1615" t="s">
        <v>315</v>
      </c>
      <c r="AH11" s="1616"/>
      <c r="AI11" s="579" t="s">
        <v>316</v>
      </c>
      <c r="AJ11" s="60"/>
      <c r="AK11" s="59"/>
      <c r="AL11" s="61"/>
      <c r="AM11" s="1645"/>
      <c r="AN11" s="1646"/>
      <c r="AO11" s="1589"/>
      <c r="AP11" s="1593"/>
      <c r="AQ11" s="1600"/>
      <c r="AR11" s="1594"/>
      <c r="AS11" s="1593"/>
      <c r="AT11" s="1600"/>
      <c r="AU11" s="1594"/>
      <c r="AV11" s="545"/>
    </row>
    <row r="12" spans="1:48" s="738" customFormat="1" ht="12.95" customHeight="1">
      <c r="A12" s="1589"/>
      <c r="B12" s="257">
        <v>5</v>
      </c>
      <c r="C12" s="803" t="s">
        <v>317</v>
      </c>
      <c r="D12" s="1600"/>
      <c r="E12" s="1600"/>
      <c r="F12" s="1594"/>
      <c r="G12" s="559">
        <v>2</v>
      </c>
      <c r="H12" s="806" t="s">
        <v>318</v>
      </c>
      <c r="I12" s="743"/>
      <c r="J12" s="580"/>
      <c r="K12" s="1593"/>
      <c r="L12" s="1587"/>
      <c r="M12" s="1593"/>
      <c r="N12" s="1600"/>
      <c r="O12" s="1600"/>
      <c r="P12" s="1594"/>
      <c r="Q12" s="1589"/>
      <c r="R12" s="1593"/>
      <c r="S12" s="1600"/>
      <c r="T12" s="1600"/>
      <c r="U12" s="1594"/>
      <c r="V12" s="1593"/>
      <c r="W12" s="1594"/>
      <c r="X12" s="408">
        <v>0</v>
      </c>
      <c r="Y12" s="581" t="s">
        <v>319</v>
      </c>
      <c r="Z12" s="410"/>
      <c r="AA12" s="1593"/>
      <c r="AB12" s="1600"/>
      <c r="AC12" s="1600"/>
      <c r="AD12" s="1594"/>
      <c r="AE12" s="1593"/>
      <c r="AF12" s="1594"/>
      <c r="AG12" s="408">
        <v>0</v>
      </c>
      <c r="AH12" s="581" t="s">
        <v>319</v>
      </c>
      <c r="AI12" s="409"/>
      <c r="AJ12" s="905">
        <v>1</v>
      </c>
      <c r="AK12" s="1310" t="s">
        <v>320</v>
      </c>
      <c r="AL12" s="1311"/>
      <c r="AM12" s="1645"/>
      <c r="AN12" s="1646"/>
      <c r="AO12" s="1589"/>
      <c r="AP12" s="1659" t="s">
        <v>321</v>
      </c>
      <c r="AQ12" s="1660"/>
      <c r="AR12" s="1661"/>
      <c r="AS12" s="1593"/>
      <c r="AT12" s="1600"/>
      <c r="AU12" s="1594"/>
      <c r="AV12" s="545"/>
    </row>
    <row r="13" spans="1:48" s="738" customFormat="1" ht="12.95" customHeight="1">
      <c r="A13" s="1589"/>
      <c r="B13" s="257">
        <v>6</v>
      </c>
      <c r="C13" s="803" t="s">
        <v>322</v>
      </c>
      <c r="D13" s="1600" t="s">
        <v>323</v>
      </c>
      <c r="E13" s="1600"/>
      <c r="F13" s="1594"/>
      <c r="G13" s="559">
        <v>3</v>
      </c>
      <c r="H13" s="807" t="s">
        <v>324</v>
      </c>
      <c r="I13" s="42"/>
      <c r="J13" s="576"/>
      <c r="K13" s="1593"/>
      <c r="L13" s="1587"/>
      <c r="M13" s="1593"/>
      <c r="N13" s="1600"/>
      <c r="O13" s="1600"/>
      <c r="P13" s="1594"/>
      <c r="Q13" s="1589"/>
      <c r="R13" s="60"/>
      <c r="S13" s="59"/>
      <c r="T13" s="59"/>
      <c r="U13" s="61"/>
      <c r="V13" s="1593"/>
      <c r="W13" s="1594"/>
      <c r="X13" s="408">
        <v>1</v>
      </c>
      <c r="Y13" s="581" t="s">
        <v>325</v>
      </c>
      <c r="Z13" s="410"/>
      <c r="AA13" s="60"/>
      <c r="AB13" s="59"/>
      <c r="AC13" s="59"/>
      <c r="AD13" s="61"/>
      <c r="AE13" s="1593"/>
      <c r="AF13" s="1594"/>
      <c r="AG13" s="408">
        <v>1</v>
      </c>
      <c r="AH13" s="581" t="s">
        <v>325</v>
      </c>
      <c r="AI13" s="410"/>
      <c r="AJ13" s="905">
        <v>2</v>
      </c>
      <c r="AK13" s="1662" t="s">
        <v>326</v>
      </c>
      <c r="AL13" s="1663"/>
      <c r="AM13" s="1645"/>
      <c r="AN13" s="1646"/>
      <c r="AO13" s="1589"/>
      <c r="AP13" s="1659"/>
      <c r="AQ13" s="1660"/>
      <c r="AR13" s="1661"/>
      <c r="AS13" s="744"/>
      <c r="AT13" s="743"/>
      <c r="AU13" s="745"/>
      <c r="AV13" s="412"/>
    </row>
    <row r="14" spans="1:48" s="738" customFormat="1" ht="12.95" customHeight="1">
      <c r="A14" s="1589"/>
      <c r="B14" s="257">
        <v>7</v>
      </c>
      <c r="C14" s="803" t="s">
        <v>327</v>
      </c>
      <c r="D14" s="1600"/>
      <c r="E14" s="1600"/>
      <c r="F14" s="1594"/>
      <c r="G14" s="408">
        <v>4</v>
      </c>
      <c r="H14" s="807" t="s">
        <v>328</v>
      </c>
      <c r="I14" s="577" t="s">
        <v>124</v>
      </c>
      <c r="J14" s="578">
        <f>L3</f>
        <v>-2.0799999999999983</v>
      </c>
      <c r="K14" s="1593" t="s">
        <v>329</v>
      </c>
      <c r="L14" s="1587"/>
      <c r="M14" s="1593"/>
      <c r="N14" s="1600"/>
      <c r="O14" s="1600"/>
      <c r="P14" s="1594"/>
      <c r="Q14" s="1589"/>
      <c r="R14" s="408">
        <v>1</v>
      </c>
      <c r="S14" s="59" t="s">
        <v>81</v>
      </c>
      <c r="T14" s="59"/>
      <c r="U14" s="61"/>
      <c r="V14" s="60"/>
      <c r="W14" s="61"/>
      <c r="X14" s="408">
        <v>2</v>
      </c>
      <c r="Y14" s="581" t="s">
        <v>330</v>
      </c>
      <c r="Z14" s="410"/>
      <c r="AA14" s="408">
        <v>1</v>
      </c>
      <c r="AB14" s="59" t="s">
        <v>81</v>
      </c>
      <c r="AC14" s="59"/>
      <c r="AD14" s="61"/>
      <c r="AE14" s="60"/>
      <c r="AF14" s="61"/>
      <c r="AG14" s="408">
        <v>2</v>
      </c>
      <c r="AH14" s="581" t="s">
        <v>330</v>
      </c>
      <c r="AI14" s="410"/>
      <c r="AJ14" s="905"/>
      <c r="AK14" s="1662"/>
      <c r="AL14" s="1663"/>
      <c r="AM14" s="1645"/>
      <c r="AN14" s="1646"/>
      <c r="AO14" s="1589"/>
      <c r="AP14" s="744"/>
      <c r="AQ14" s="743"/>
      <c r="AR14" s="745"/>
      <c r="AS14" s="744"/>
      <c r="AT14" s="743"/>
      <c r="AU14" s="745"/>
      <c r="AV14" s="412"/>
    </row>
    <row r="15" spans="1:48" s="738" customFormat="1" ht="12.95" customHeight="1">
      <c r="A15" s="1589"/>
      <c r="B15" s="257">
        <v>8</v>
      </c>
      <c r="C15" s="803" t="s">
        <v>331</v>
      </c>
      <c r="D15" s="1600"/>
      <c r="E15" s="1600"/>
      <c r="F15" s="1594"/>
      <c r="G15" s="559">
        <v>5</v>
      </c>
      <c r="H15" s="806" t="s">
        <v>332</v>
      </c>
      <c r="I15" s="577" t="s">
        <v>124</v>
      </c>
      <c r="J15" s="578">
        <f>L3</f>
        <v>-2.0799999999999983</v>
      </c>
      <c r="K15" s="1593"/>
      <c r="L15" s="1587"/>
      <c r="M15" s="1593"/>
      <c r="N15" s="1600"/>
      <c r="O15" s="1600"/>
      <c r="P15" s="1594"/>
      <c r="Q15" s="1589"/>
      <c r="R15" s="408">
        <v>2</v>
      </c>
      <c r="S15" s="59" t="s">
        <v>82</v>
      </c>
      <c r="T15" s="582" t="s">
        <v>124</v>
      </c>
      <c r="U15" s="583">
        <f>X5</f>
        <v>-2.1199999999999974</v>
      </c>
      <c r="V15" s="582" t="s">
        <v>124</v>
      </c>
      <c r="W15" s="584">
        <f>AA5</f>
        <v>-2.1299999999999972</v>
      </c>
      <c r="X15" s="408">
        <v>3</v>
      </c>
      <c r="Y15" s="581" t="s">
        <v>333</v>
      </c>
      <c r="Z15" s="410"/>
      <c r="AA15" s="408">
        <v>2</v>
      </c>
      <c r="AB15" s="59" t="s">
        <v>82</v>
      </c>
      <c r="AC15" s="582" t="s">
        <v>124</v>
      </c>
      <c r="AD15" s="583">
        <f>AG5</f>
        <v>-2.1499999999999968</v>
      </c>
      <c r="AE15" s="582" t="s">
        <v>124</v>
      </c>
      <c r="AF15" s="584">
        <f>AP9</f>
        <v>-2.1599999999999966</v>
      </c>
      <c r="AG15" s="408">
        <v>3</v>
      </c>
      <c r="AH15" s="581" t="s">
        <v>333</v>
      </c>
      <c r="AI15" s="410"/>
      <c r="AJ15" s="905">
        <v>3</v>
      </c>
      <c r="AK15" s="1310" t="s">
        <v>334</v>
      </c>
      <c r="AL15" s="907"/>
      <c r="AM15" s="1489"/>
      <c r="AN15" s="1488"/>
      <c r="AO15" s="1589"/>
      <c r="AP15" s="408">
        <v>1</v>
      </c>
      <c r="AQ15" s="42" t="s">
        <v>71</v>
      </c>
      <c r="AR15" s="465"/>
      <c r="AS15" s="408">
        <v>0</v>
      </c>
      <c r="AT15" s="42" t="s">
        <v>335</v>
      </c>
      <c r="AU15" s="465"/>
      <c r="AV15" s="412"/>
    </row>
    <row r="16" spans="1:48" s="738" customFormat="1" ht="12.95" customHeight="1">
      <c r="A16" s="1589"/>
      <c r="B16" s="257">
        <v>9</v>
      </c>
      <c r="C16" s="803" t="s">
        <v>336</v>
      </c>
      <c r="D16" s="1600" t="s">
        <v>337</v>
      </c>
      <c r="E16" s="1600"/>
      <c r="F16" s="1594"/>
      <c r="G16" s="743"/>
      <c r="H16" s="743"/>
      <c r="I16" s="59"/>
      <c r="J16" s="61"/>
      <c r="K16" s="1593"/>
      <c r="L16" s="265"/>
      <c r="M16" s="1593"/>
      <c r="N16" s="1600"/>
      <c r="O16" s="1600"/>
      <c r="P16" s="1594"/>
      <c r="Q16" s="1589"/>
      <c r="R16" s="60"/>
      <c r="S16" s="743"/>
      <c r="T16" s="585"/>
      <c r="U16" s="586"/>
      <c r="V16" s="59"/>
      <c r="W16" s="59"/>
      <c r="X16" s="408">
        <v>4</v>
      </c>
      <c r="Y16" s="581" t="s">
        <v>338</v>
      </c>
      <c r="Z16" s="410"/>
      <c r="AA16" s="60"/>
      <c r="AB16" s="743"/>
      <c r="AC16" s="585"/>
      <c r="AD16" s="586"/>
      <c r="AE16" s="60"/>
      <c r="AF16" s="61"/>
      <c r="AG16" s="408">
        <v>4</v>
      </c>
      <c r="AH16" s="581" t="s">
        <v>338</v>
      </c>
      <c r="AI16" s="410"/>
      <c r="AJ16" s="1356" t="s">
        <v>339</v>
      </c>
      <c r="AK16" s="1310" t="s">
        <v>340</v>
      </c>
      <c r="AL16" s="908"/>
      <c r="AM16" s="1312"/>
      <c r="AN16" s="892"/>
      <c r="AO16" s="1589"/>
      <c r="AP16" s="408">
        <v>2</v>
      </c>
      <c r="AQ16" s="738" t="s">
        <v>72</v>
      </c>
      <c r="AR16" s="465"/>
      <c r="AS16" s="408">
        <v>1</v>
      </c>
      <c r="AT16" s="42" t="s">
        <v>341</v>
      </c>
      <c r="AU16" s="465"/>
      <c r="AV16" s="412"/>
    </row>
    <row r="17" spans="1:49" s="738" customFormat="1" ht="12.95" customHeight="1">
      <c r="A17" s="1589"/>
      <c r="B17" s="257">
        <v>10</v>
      </c>
      <c r="C17" s="803" t="s">
        <v>342</v>
      </c>
      <c r="D17" s="1600"/>
      <c r="E17" s="1600"/>
      <c r="F17" s="1594"/>
      <c r="G17" s="408"/>
      <c r="H17" s="59"/>
      <c r="I17" s="59"/>
      <c r="J17" s="61"/>
      <c r="K17" s="1593"/>
      <c r="L17" s="746"/>
      <c r="M17" s="1593"/>
      <c r="N17" s="1600"/>
      <c r="O17" s="1600"/>
      <c r="P17" s="1594"/>
      <c r="Q17" s="1589"/>
      <c r="R17" s="60"/>
      <c r="S17" s="59"/>
      <c r="T17" s="59"/>
      <c r="U17" s="61"/>
      <c r="V17" s="743"/>
      <c r="W17" s="743"/>
      <c r="X17" s="559">
        <v>5</v>
      </c>
      <c r="Y17" s="581" t="s">
        <v>343</v>
      </c>
      <c r="Z17" s="410"/>
      <c r="AA17" s="60"/>
      <c r="AB17" s="59"/>
      <c r="AC17" s="59"/>
      <c r="AD17" s="61"/>
      <c r="AE17" s="744"/>
      <c r="AF17" s="745"/>
      <c r="AG17" s="559">
        <v>5</v>
      </c>
      <c r="AH17" s="581" t="s">
        <v>343</v>
      </c>
      <c r="AI17" s="410"/>
      <c r="AJ17" s="744"/>
      <c r="AK17" s="743"/>
      <c r="AL17" s="745"/>
      <c r="AM17" s="1647" t="s">
        <v>344</v>
      </c>
      <c r="AN17" s="1648"/>
      <c r="AO17" s="1589"/>
      <c r="AP17" s="408">
        <v>3</v>
      </c>
      <c r="AQ17" s="738" t="s">
        <v>74</v>
      </c>
      <c r="AR17" s="465"/>
      <c r="AS17" s="408">
        <v>2</v>
      </c>
      <c r="AT17" s="42" t="s">
        <v>345</v>
      </c>
      <c r="AU17" s="465"/>
      <c r="AV17" s="412"/>
    </row>
    <row r="18" spans="1:49" s="738" customFormat="1" ht="12.95" customHeight="1">
      <c r="A18" s="1589"/>
      <c r="B18" s="257">
        <v>11</v>
      </c>
      <c r="C18" s="804" t="s">
        <v>346</v>
      </c>
      <c r="D18" s="1600"/>
      <c r="E18" s="1600"/>
      <c r="F18" s="1594"/>
      <c r="G18" s="747"/>
      <c r="H18" s="743"/>
      <c r="I18" s="743"/>
      <c r="J18" s="587"/>
      <c r="K18" s="1593"/>
      <c r="L18" s="746"/>
      <c r="M18" s="408">
        <v>1</v>
      </c>
      <c r="N18" s="59" t="s">
        <v>81</v>
      </c>
      <c r="Q18" s="1589"/>
      <c r="R18" s="60"/>
      <c r="S18" s="59"/>
      <c r="T18" s="59"/>
      <c r="U18" s="61"/>
      <c r="V18" s="744"/>
      <c r="W18" s="745"/>
      <c r="X18" s="408">
        <v>6</v>
      </c>
      <c r="Y18" s="588" t="s">
        <v>347</v>
      </c>
      <c r="Z18" s="410"/>
      <c r="AA18" s="60"/>
      <c r="AB18" s="59"/>
      <c r="AC18" s="59"/>
      <c r="AD18" s="61"/>
      <c r="AE18" s="744"/>
      <c r="AF18" s="745"/>
      <c r="AG18" s="408">
        <v>6</v>
      </c>
      <c r="AH18" s="588" t="s">
        <v>347</v>
      </c>
      <c r="AI18" s="410"/>
      <c r="AJ18" s="744"/>
      <c r="AK18" s="743"/>
      <c r="AL18" s="745"/>
      <c r="AM18" s="1647"/>
      <c r="AN18" s="1648"/>
      <c r="AO18" s="1589"/>
      <c r="AP18" s="1495">
        <v>66</v>
      </c>
      <c r="AQ18" s="738" t="s">
        <v>348</v>
      </c>
      <c r="AR18" s="465"/>
      <c r="AS18" s="408">
        <v>3</v>
      </c>
      <c r="AT18" s="42" t="s">
        <v>349</v>
      </c>
      <c r="AU18" s="61"/>
      <c r="AV18" s="412"/>
    </row>
    <row r="19" spans="1:49" s="738" customFormat="1" ht="12.95" customHeight="1">
      <c r="A19" s="1589"/>
      <c r="B19" s="257">
        <v>12</v>
      </c>
      <c r="C19" s="1631" t="s">
        <v>350</v>
      </c>
      <c r="F19" s="748"/>
      <c r="G19" s="743"/>
      <c r="H19" s="743"/>
      <c r="I19" s="42"/>
      <c r="J19" s="61"/>
      <c r="K19" s="1593"/>
      <c r="L19" s="398"/>
      <c r="M19" s="744"/>
      <c r="N19" s="743"/>
      <c r="Q19" s="1589"/>
      <c r="R19" s="60"/>
      <c r="S19" s="59"/>
      <c r="T19" s="59"/>
      <c r="U19" s="61"/>
      <c r="V19" s="749"/>
      <c r="W19" s="748"/>
      <c r="X19" s="408">
        <v>7</v>
      </c>
      <c r="Y19" s="581" t="s">
        <v>351</v>
      </c>
      <c r="Z19" s="410"/>
      <c r="AA19" s="60"/>
      <c r="AB19" s="59"/>
      <c r="AC19" s="59"/>
      <c r="AD19" s="61"/>
      <c r="AE19" s="749"/>
      <c r="AF19" s="748"/>
      <c r="AG19" s="408">
        <v>7</v>
      </c>
      <c r="AH19" s="581" t="s">
        <v>351</v>
      </c>
      <c r="AI19" s="410"/>
      <c r="AJ19" s="749"/>
      <c r="AL19" s="748"/>
      <c r="AM19" s="1490"/>
      <c r="AN19" s="1491" t="s">
        <v>352</v>
      </c>
      <c r="AO19" s="1589"/>
      <c r="AP19" s="744"/>
      <c r="AQ19" s="743"/>
      <c r="AR19" s="745"/>
      <c r="AS19" s="408">
        <v>4</v>
      </c>
      <c r="AT19" s="42" t="s">
        <v>353</v>
      </c>
      <c r="AU19" s="61"/>
      <c r="AV19" s="412"/>
    </row>
    <row r="20" spans="1:49" s="738" customFormat="1" ht="12.95" customHeight="1">
      <c r="A20" s="1589"/>
      <c r="B20" s="257"/>
      <c r="C20" s="1631"/>
      <c r="F20" s="748"/>
      <c r="G20" s="743"/>
      <c r="H20" s="743"/>
      <c r="I20" s="42"/>
      <c r="J20" s="59"/>
      <c r="K20" s="744"/>
      <c r="L20" s="398"/>
      <c r="M20" s="408">
        <v>2</v>
      </c>
      <c r="N20" s="59" t="s">
        <v>82</v>
      </c>
      <c r="O20" s="582" t="s">
        <v>124</v>
      </c>
      <c r="P20" s="1626" t="s">
        <v>354</v>
      </c>
      <c r="Q20" s="1589"/>
      <c r="R20" s="60"/>
      <c r="S20" s="59"/>
      <c r="T20" s="59"/>
      <c r="U20" s="61"/>
      <c r="V20" s="544"/>
      <c r="W20" s="544"/>
      <c r="X20" s="408">
        <v>8</v>
      </c>
      <c r="Y20" s="581" t="s">
        <v>355</v>
      </c>
      <c r="Z20" s="410"/>
      <c r="AA20" s="60"/>
      <c r="AB20" s="59"/>
      <c r="AC20" s="59"/>
      <c r="AD20" s="59"/>
      <c r="AE20" s="750"/>
      <c r="AF20" s="751"/>
      <c r="AG20" s="408">
        <v>8</v>
      </c>
      <c r="AH20" s="581" t="s">
        <v>355</v>
      </c>
      <c r="AI20" s="410"/>
      <c r="AJ20" s="750"/>
      <c r="AK20" s="544"/>
      <c r="AL20" s="751"/>
      <c r="AM20" s="1490"/>
      <c r="AN20" s="1492" t="s">
        <v>356</v>
      </c>
      <c r="AO20" s="1589"/>
      <c r="AP20" s="744"/>
      <c r="AQ20" s="743"/>
      <c r="AR20" s="745"/>
      <c r="AS20" s="744"/>
      <c r="AT20" s="743"/>
      <c r="AU20" s="745"/>
      <c r="AV20" s="264"/>
    </row>
    <row r="21" spans="1:49" s="738" customFormat="1" ht="12.95" customHeight="1">
      <c r="A21" s="1589"/>
      <c r="B21" s="805"/>
      <c r="C21" s="724"/>
      <c r="F21" s="748"/>
      <c r="G21" s="743"/>
      <c r="H21" s="743"/>
      <c r="I21" s="42"/>
      <c r="J21" s="61"/>
      <c r="K21" s="808"/>
      <c r="L21" s="809"/>
      <c r="M21" s="60"/>
      <c r="N21" s="59"/>
      <c r="O21" s="59"/>
      <c r="P21" s="1626"/>
      <c r="Q21" s="1589"/>
      <c r="R21" s="60"/>
      <c r="S21" s="59"/>
      <c r="T21" s="59"/>
      <c r="U21" s="59"/>
      <c r="V21" s="752"/>
      <c r="W21" s="753"/>
      <c r="X21" s="408">
        <v>9</v>
      </c>
      <c r="Y21" s="581" t="s">
        <v>357</v>
      </c>
      <c r="Z21" s="465"/>
      <c r="AA21" s="60"/>
      <c r="AB21" s="59"/>
      <c r="AC21" s="59"/>
      <c r="AD21" s="61"/>
      <c r="AE21" s="1642"/>
      <c r="AF21" s="1644"/>
      <c r="AG21" s="408">
        <v>9</v>
      </c>
      <c r="AH21" s="581" t="s">
        <v>357</v>
      </c>
      <c r="AI21" s="465"/>
      <c r="AJ21" s="1642"/>
      <c r="AK21" s="1643"/>
      <c r="AL21" s="1644"/>
      <c r="AM21" s="906"/>
      <c r="AN21" s="1493" t="s">
        <v>358</v>
      </c>
      <c r="AO21" s="1589"/>
      <c r="AP21" s="589"/>
      <c r="AQ21" s="590"/>
      <c r="AR21" s="591"/>
      <c r="AS21" s="744"/>
      <c r="AT21" s="743"/>
      <c r="AU21" s="745"/>
      <c r="AV21" s="264"/>
    </row>
    <row r="22" spans="1:49" s="760" customFormat="1" ht="12.95" customHeight="1">
      <c r="A22" s="1590"/>
      <c r="B22" s="1623" t="s">
        <v>251</v>
      </c>
      <c r="C22" s="1625"/>
      <c r="D22" s="756" t="s">
        <v>359</v>
      </c>
      <c r="E22" s="757" t="s">
        <v>360</v>
      </c>
      <c r="F22" s="758" t="s">
        <v>361</v>
      </c>
      <c r="G22" s="1623" t="s">
        <v>251</v>
      </c>
      <c r="H22" s="1624"/>
      <c r="I22" s="1624"/>
      <c r="J22" s="1625"/>
      <c r="K22" s="755" t="s">
        <v>362</v>
      </c>
      <c r="L22" s="757" t="s">
        <v>363</v>
      </c>
      <c r="M22" s="1623" t="s">
        <v>251</v>
      </c>
      <c r="N22" s="1624"/>
      <c r="O22" s="1624"/>
      <c r="P22" s="1625"/>
      <c r="Q22" s="1590"/>
      <c r="R22" s="1623" t="s">
        <v>251</v>
      </c>
      <c r="S22" s="1624"/>
      <c r="T22" s="1624"/>
      <c r="U22" s="1625"/>
      <c r="V22" s="1618" t="s">
        <v>364</v>
      </c>
      <c r="W22" s="1619"/>
      <c r="X22" s="1603" t="s">
        <v>315</v>
      </c>
      <c r="Y22" s="1607"/>
      <c r="Z22" s="360" t="s">
        <v>316</v>
      </c>
      <c r="AA22" s="1623" t="s">
        <v>251</v>
      </c>
      <c r="AB22" s="1624"/>
      <c r="AC22" s="1624"/>
      <c r="AD22" s="1625"/>
      <c r="AE22" s="1618" t="s">
        <v>365</v>
      </c>
      <c r="AF22" s="1619"/>
      <c r="AG22" s="1603" t="s">
        <v>315</v>
      </c>
      <c r="AH22" s="1607"/>
      <c r="AI22" s="360" t="s">
        <v>316</v>
      </c>
      <c r="AJ22" s="1618" t="s">
        <v>365</v>
      </c>
      <c r="AK22" s="1619"/>
      <c r="AL22" s="1619"/>
      <c r="AM22" s="1494" t="s">
        <v>366</v>
      </c>
      <c r="AN22" s="1494" t="s">
        <v>367</v>
      </c>
      <c r="AO22" s="1590"/>
      <c r="AP22" s="1623" t="s">
        <v>368</v>
      </c>
      <c r="AQ22" s="1625"/>
      <c r="AR22" s="754" t="s">
        <v>369</v>
      </c>
      <c r="AS22" s="1623" t="s">
        <v>370</v>
      </c>
      <c r="AT22" s="1624"/>
      <c r="AU22" s="1625"/>
      <c r="AV22" s="759"/>
    </row>
    <row r="23" spans="1:49" ht="3" customHeight="1" thickBot="1">
      <c r="A23" s="743"/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743"/>
      <c r="R23" s="170"/>
      <c r="S23" s="170"/>
      <c r="T23" s="170"/>
      <c r="U23" s="170"/>
      <c r="V23" s="2286"/>
      <c r="W23" s="2286"/>
      <c r="AA23" s="170"/>
      <c r="AB23" s="170"/>
      <c r="AC23" s="170"/>
      <c r="AD23" s="170"/>
      <c r="AE23" s="2286"/>
      <c r="AF23" s="2286"/>
      <c r="AJ23" s="2286"/>
      <c r="AK23" s="2286"/>
      <c r="AL23" s="2286"/>
      <c r="AO23" s="743"/>
      <c r="AP23" s="170"/>
      <c r="AQ23" s="170"/>
      <c r="AR23" s="170"/>
      <c r="AS23" s="170"/>
      <c r="AT23" s="170"/>
      <c r="AU23" s="170"/>
      <c r="AV23" s="170"/>
    </row>
    <row r="24" spans="1:49" s="761" customFormat="1" ht="12.95" customHeight="1">
      <c r="A24" s="763">
        <v>1</v>
      </c>
      <c r="B24" s="1634"/>
      <c r="C24" s="1635"/>
      <c r="D24" s="764"/>
      <c r="E24" s="764"/>
      <c r="F24" s="764"/>
      <c r="G24" s="1601"/>
      <c r="H24" s="1617"/>
      <c r="I24" s="1617"/>
      <c r="J24" s="1602"/>
      <c r="K24" s="765"/>
      <c r="L24" s="767"/>
      <c r="M24" s="1601"/>
      <c r="N24" s="1617"/>
      <c r="O24" s="1617"/>
      <c r="P24" s="1602"/>
      <c r="Q24" s="763">
        <v>1</v>
      </c>
      <c r="R24" s="1617"/>
      <c r="S24" s="1617"/>
      <c r="T24" s="1617"/>
      <c r="U24" s="1602"/>
      <c r="V24" s="1601"/>
      <c r="W24" s="1602"/>
      <c r="X24" s="768"/>
      <c r="Y24" s="769"/>
      <c r="Z24" s="770"/>
      <c r="AA24" s="1601"/>
      <c r="AB24" s="1617"/>
      <c r="AC24" s="1617"/>
      <c r="AD24" s="1602"/>
      <c r="AE24" s="1601"/>
      <c r="AF24" s="1602"/>
      <c r="AG24" s="768"/>
      <c r="AH24" s="769"/>
      <c r="AI24" s="770"/>
      <c r="AJ24" s="1601"/>
      <c r="AK24" s="1617"/>
      <c r="AL24" s="1602"/>
      <c r="AM24" s="768"/>
      <c r="AN24" s="770"/>
      <c r="AO24" s="763">
        <v>1</v>
      </c>
      <c r="AP24" s="771"/>
      <c r="AQ24" s="772"/>
      <c r="AR24" s="773"/>
      <c r="AS24" s="1601"/>
      <c r="AT24" s="1617"/>
      <c r="AU24" s="1622"/>
      <c r="AV24" s="172"/>
    </row>
    <row r="25" spans="1:49" s="761" customFormat="1" ht="12.95" customHeight="1">
      <c r="A25" s="774">
        <f>A24+1</f>
        <v>2</v>
      </c>
      <c r="B25" s="1603"/>
      <c r="C25" s="1607"/>
      <c r="D25" s="775"/>
      <c r="E25" s="775"/>
      <c r="F25" s="775"/>
      <c r="G25" s="1603"/>
      <c r="H25" s="1607"/>
      <c r="I25" s="1607"/>
      <c r="J25" s="1604"/>
      <c r="K25" s="623"/>
      <c r="L25" s="777"/>
      <c r="M25" s="1603"/>
      <c r="N25" s="1607"/>
      <c r="O25" s="1607"/>
      <c r="P25" s="1604"/>
      <c r="Q25" s="774">
        <f>Q24+1</f>
        <v>2</v>
      </c>
      <c r="R25" s="1607"/>
      <c r="S25" s="1607"/>
      <c r="T25" s="1607"/>
      <c r="U25" s="1604"/>
      <c r="V25" s="1603"/>
      <c r="W25" s="1604"/>
      <c r="X25" s="778"/>
      <c r="Y25" s="779"/>
      <c r="Z25" s="780"/>
      <c r="AA25" s="1603"/>
      <c r="AB25" s="1607"/>
      <c r="AC25" s="1607"/>
      <c r="AD25" s="1604"/>
      <c r="AE25" s="1603"/>
      <c r="AF25" s="1604"/>
      <c r="AG25" s="778"/>
      <c r="AH25" s="779"/>
      <c r="AI25" s="780"/>
      <c r="AJ25" s="1603"/>
      <c r="AK25" s="1607"/>
      <c r="AL25" s="1604"/>
      <c r="AM25" s="778"/>
      <c r="AN25" s="780"/>
      <c r="AO25" s="774">
        <f>AO24+1</f>
        <v>2</v>
      </c>
      <c r="AP25" s="781"/>
      <c r="AQ25" s="782"/>
      <c r="AR25" s="783"/>
      <c r="AS25" s="1603"/>
      <c r="AT25" s="1607"/>
      <c r="AU25" s="1621"/>
      <c r="AV25" s="172"/>
    </row>
    <row r="26" spans="1:49" s="761" customFormat="1" ht="12.95" customHeight="1" thickBot="1">
      <c r="A26" s="784">
        <f>A25+1</f>
        <v>3</v>
      </c>
      <c r="B26" s="1605"/>
      <c r="C26" s="1608"/>
      <c r="D26" s="787"/>
      <c r="E26" s="787"/>
      <c r="F26" s="787"/>
      <c r="G26" s="1605"/>
      <c r="H26" s="1608"/>
      <c r="I26" s="1608"/>
      <c r="J26" s="1606"/>
      <c r="K26" s="785"/>
      <c r="L26" s="789"/>
      <c r="M26" s="1605"/>
      <c r="N26" s="1608"/>
      <c r="O26" s="1608"/>
      <c r="P26" s="1606"/>
      <c r="Q26" s="784">
        <f>Q25+1</f>
        <v>3</v>
      </c>
      <c r="R26" s="1608"/>
      <c r="S26" s="1608"/>
      <c r="T26" s="1608"/>
      <c r="U26" s="1606"/>
      <c r="V26" s="1605"/>
      <c r="W26" s="1606"/>
      <c r="X26" s="790"/>
      <c r="Y26" s="791"/>
      <c r="Z26" s="792"/>
      <c r="AA26" s="1605"/>
      <c r="AB26" s="1608"/>
      <c r="AC26" s="1608"/>
      <c r="AD26" s="1606"/>
      <c r="AE26" s="1605"/>
      <c r="AF26" s="1606"/>
      <c r="AG26" s="790"/>
      <c r="AH26" s="791"/>
      <c r="AI26" s="792"/>
      <c r="AJ26" s="1605"/>
      <c r="AK26" s="1608"/>
      <c r="AL26" s="1606"/>
      <c r="AM26" s="790"/>
      <c r="AN26" s="792"/>
      <c r="AO26" s="784">
        <f>AO25+1</f>
        <v>3</v>
      </c>
      <c r="AP26" s="793"/>
      <c r="AQ26" s="794"/>
      <c r="AR26" s="795"/>
      <c r="AS26" s="1605"/>
      <c r="AT26" s="1608"/>
      <c r="AU26" s="1620"/>
      <c r="AV26" s="172"/>
      <c r="AW26" s="738"/>
    </row>
    <row r="27" spans="1:49" s="761" customFormat="1" ht="3" customHeight="1" thickBot="1">
      <c r="A27" s="738"/>
      <c r="B27" s="42"/>
      <c r="C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738"/>
      <c r="R27" s="42"/>
      <c r="S27" s="42"/>
      <c r="T27" s="42"/>
      <c r="U27" s="42"/>
      <c r="V27" s="796"/>
      <c r="W27" s="796"/>
      <c r="AA27" s="42"/>
      <c r="AB27" s="42"/>
      <c r="AC27" s="42"/>
      <c r="AD27" s="42"/>
      <c r="AE27" s="796"/>
      <c r="AF27" s="796"/>
      <c r="AJ27" s="796"/>
      <c r="AK27" s="796"/>
      <c r="AL27" s="796"/>
      <c r="AO27" s="738"/>
      <c r="AP27" s="42"/>
      <c r="AQ27" s="42"/>
      <c r="AR27" s="42"/>
      <c r="AS27" s="42"/>
      <c r="AT27" s="42"/>
      <c r="AU27" s="42"/>
      <c r="AV27" s="42"/>
    </row>
    <row r="28" spans="1:49" s="761" customFormat="1" ht="12.95" customHeight="1">
      <c r="A28" s="797">
        <f>A26+1</f>
        <v>4</v>
      </c>
      <c r="B28" s="1601"/>
      <c r="C28" s="1617"/>
      <c r="D28" s="764"/>
      <c r="E28" s="764"/>
      <c r="F28" s="764"/>
      <c r="G28" s="1601"/>
      <c r="H28" s="1617"/>
      <c r="I28" s="1617"/>
      <c r="J28" s="1602"/>
      <c r="K28" s="765"/>
      <c r="L28" s="767"/>
      <c r="M28" s="1601"/>
      <c r="N28" s="1617"/>
      <c r="O28" s="1617"/>
      <c r="P28" s="1602"/>
      <c r="Q28" s="797">
        <f>Q26+1</f>
        <v>4</v>
      </c>
      <c r="R28" s="1617"/>
      <c r="S28" s="1617"/>
      <c r="T28" s="1617"/>
      <c r="U28" s="1602"/>
      <c r="V28" s="1601"/>
      <c r="W28" s="1602"/>
      <c r="X28" s="768"/>
      <c r="Y28" s="769"/>
      <c r="Z28" s="770"/>
      <c r="AA28" s="1601"/>
      <c r="AB28" s="1617"/>
      <c r="AC28" s="1617"/>
      <c r="AD28" s="1602"/>
      <c r="AE28" s="1601"/>
      <c r="AF28" s="1602"/>
      <c r="AG28" s="768"/>
      <c r="AH28" s="769"/>
      <c r="AI28" s="770"/>
      <c r="AJ28" s="1601"/>
      <c r="AK28" s="1617"/>
      <c r="AL28" s="1602"/>
      <c r="AM28" s="768"/>
      <c r="AN28" s="770"/>
      <c r="AO28" s="797">
        <f>AO26+1</f>
        <v>4</v>
      </c>
      <c r="AP28" s="771"/>
      <c r="AQ28" s="772"/>
      <c r="AR28" s="773"/>
      <c r="AS28" s="1601"/>
      <c r="AT28" s="1617"/>
      <c r="AU28" s="1622"/>
      <c r="AV28" s="172"/>
    </row>
    <row r="29" spans="1:49" s="761" customFormat="1" ht="12.95" customHeight="1">
      <c r="A29" s="774">
        <f>A28+1</f>
        <v>5</v>
      </c>
      <c r="B29" s="1603"/>
      <c r="C29" s="1607"/>
      <c r="D29" s="775"/>
      <c r="E29" s="775"/>
      <c r="F29" s="775"/>
      <c r="G29" s="1603"/>
      <c r="H29" s="1607"/>
      <c r="I29" s="1607"/>
      <c r="J29" s="1604"/>
      <c r="K29" s="623"/>
      <c r="L29" s="777"/>
      <c r="M29" s="1603"/>
      <c r="N29" s="1607"/>
      <c r="O29" s="1607"/>
      <c r="P29" s="1604"/>
      <c r="Q29" s="774">
        <f>Q28+1</f>
        <v>5</v>
      </c>
      <c r="R29" s="1607"/>
      <c r="S29" s="1607"/>
      <c r="T29" s="1607"/>
      <c r="U29" s="1604"/>
      <c r="V29" s="1603"/>
      <c r="W29" s="1604"/>
      <c r="X29" s="778"/>
      <c r="Y29" s="779"/>
      <c r="Z29" s="780"/>
      <c r="AA29" s="1603"/>
      <c r="AB29" s="1607"/>
      <c r="AC29" s="1607"/>
      <c r="AD29" s="1604"/>
      <c r="AE29" s="1603"/>
      <c r="AF29" s="1604"/>
      <c r="AG29" s="778"/>
      <c r="AH29" s="779"/>
      <c r="AI29" s="780"/>
      <c r="AJ29" s="1603"/>
      <c r="AK29" s="1607"/>
      <c r="AL29" s="1604"/>
      <c r="AM29" s="778"/>
      <c r="AN29" s="780"/>
      <c r="AO29" s="774">
        <f>AO28+1</f>
        <v>5</v>
      </c>
      <c r="AP29" s="781"/>
      <c r="AQ29" s="782"/>
      <c r="AR29" s="783"/>
      <c r="AS29" s="1603"/>
      <c r="AT29" s="1607"/>
      <c r="AU29" s="1621"/>
      <c r="AV29" s="172"/>
    </row>
    <row r="30" spans="1:49" s="761" customFormat="1" ht="12.95" customHeight="1" thickBot="1">
      <c r="A30" s="784">
        <f>A29+1</f>
        <v>6</v>
      </c>
      <c r="B30" s="1605"/>
      <c r="C30" s="1608"/>
      <c r="D30" s="787"/>
      <c r="E30" s="787"/>
      <c r="F30" s="787"/>
      <c r="G30" s="1605"/>
      <c r="H30" s="1608"/>
      <c r="I30" s="1608"/>
      <c r="J30" s="1606"/>
      <c r="K30" s="785"/>
      <c r="L30" s="789"/>
      <c r="M30" s="1605"/>
      <c r="N30" s="1608"/>
      <c r="O30" s="1608"/>
      <c r="P30" s="1606"/>
      <c r="Q30" s="784">
        <f>Q29+1</f>
        <v>6</v>
      </c>
      <c r="R30" s="1608"/>
      <c r="S30" s="1608"/>
      <c r="T30" s="1608"/>
      <c r="U30" s="1606"/>
      <c r="V30" s="1605"/>
      <c r="W30" s="1606"/>
      <c r="X30" s="790"/>
      <c r="Y30" s="791"/>
      <c r="Z30" s="792"/>
      <c r="AA30" s="1605"/>
      <c r="AB30" s="1608"/>
      <c r="AC30" s="1608"/>
      <c r="AD30" s="1606"/>
      <c r="AE30" s="1605"/>
      <c r="AF30" s="1606"/>
      <c r="AG30" s="790"/>
      <c r="AH30" s="791"/>
      <c r="AI30" s="792"/>
      <c r="AJ30" s="1605"/>
      <c r="AK30" s="1608"/>
      <c r="AL30" s="1606"/>
      <c r="AM30" s="790"/>
      <c r="AN30" s="792"/>
      <c r="AO30" s="784">
        <f>AO29+1</f>
        <v>6</v>
      </c>
      <c r="AP30" s="793"/>
      <c r="AQ30" s="794"/>
      <c r="AR30" s="795"/>
      <c r="AS30" s="1605"/>
      <c r="AT30" s="1608"/>
      <c r="AU30" s="1620"/>
      <c r="AV30" s="172"/>
    </row>
    <row r="31" spans="1:49" s="761" customFormat="1" ht="3" customHeight="1" thickBot="1">
      <c r="A31" s="738"/>
      <c r="B31" s="42"/>
      <c r="C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738"/>
      <c r="R31" s="42"/>
      <c r="S31" s="42"/>
      <c r="T31" s="42"/>
      <c r="U31" s="42"/>
      <c r="V31" s="796"/>
      <c r="W31" s="796"/>
      <c r="AA31" s="42"/>
      <c r="AB31" s="42"/>
      <c r="AC31" s="42"/>
      <c r="AD31" s="42"/>
      <c r="AE31" s="796"/>
      <c r="AF31" s="796"/>
      <c r="AJ31" s="796"/>
      <c r="AK31" s="796"/>
      <c r="AL31" s="796"/>
      <c r="AO31" s="738"/>
      <c r="AP31" s="42"/>
      <c r="AQ31" s="42"/>
      <c r="AR31" s="42"/>
      <c r="AS31" s="42"/>
      <c r="AT31" s="42"/>
      <c r="AU31" s="42"/>
      <c r="AV31" s="42"/>
    </row>
    <row r="32" spans="1:49" s="761" customFormat="1" ht="12.95" customHeight="1">
      <c r="A32" s="763">
        <f>A30+1</f>
        <v>7</v>
      </c>
      <c r="B32" s="1601"/>
      <c r="C32" s="1617"/>
      <c r="D32" s="764"/>
      <c r="E32" s="764"/>
      <c r="F32" s="764"/>
      <c r="G32" s="1601"/>
      <c r="H32" s="1617"/>
      <c r="I32" s="1617"/>
      <c r="J32" s="1602"/>
      <c r="K32" s="765"/>
      <c r="L32" s="767"/>
      <c r="M32" s="1601"/>
      <c r="N32" s="1617"/>
      <c r="O32" s="1617"/>
      <c r="P32" s="1602"/>
      <c r="Q32" s="763">
        <f>Q30+1</f>
        <v>7</v>
      </c>
      <c r="R32" s="1617"/>
      <c r="S32" s="1617"/>
      <c r="T32" s="1617"/>
      <c r="U32" s="1602"/>
      <c r="V32" s="1601"/>
      <c r="W32" s="1602"/>
      <c r="X32" s="768"/>
      <c r="Y32" s="769"/>
      <c r="Z32" s="770"/>
      <c r="AA32" s="1601"/>
      <c r="AB32" s="1617"/>
      <c r="AC32" s="1617"/>
      <c r="AD32" s="1602"/>
      <c r="AE32" s="1601"/>
      <c r="AF32" s="1602"/>
      <c r="AG32" s="768"/>
      <c r="AH32" s="769"/>
      <c r="AI32" s="770"/>
      <c r="AJ32" s="1601"/>
      <c r="AK32" s="1617"/>
      <c r="AL32" s="1602"/>
      <c r="AM32" s="768"/>
      <c r="AN32" s="770"/>
      <c r="AO32" s="763">
        <f>AO30+1</f>
        <v>7</v>
      </c>
      <c r="AP32" s="771"/>
      <c r="AQ32" s="772"/>
      <c r="AR32" s="773"/>
      <c r="AS32" s="1601"/>
      <c r="AT32" s="1617"/>
      <c r="AU32" s="1622"/>
      <c r="AV32" s="172"/>
    </row>
    <row r="33" spans="1:48" s="761" customFormat="1" ht="12.95" customHeight="1">
      <c r="A33" s="774">
        <f>A32+1</f>
        <v>8</v>
      </c>
      <c r="B33" s="1603"/>
      <c r="C33" s="1607"/>
      <c r="D33" s="775"/>
      <c r="E33" s="775"/>
      <c r="F33" s="775"/>
      <c r="G33" s="1603"/>
      <c r="H33" s="1607"/>
      <c r="I33" s="1607"/>
      <c r="J33" s="1604"/>
      <c r="K33" s="623"/>
      <c r="L33" s="777"/>
      <c r="M33" s="1603"/>
      <c r="N33" s="1607"/>
      <c r="O33" s="1607"/>
      <c r="P33" s="1604"/>
      <c r="Q33" s="774">
        <f>Q32+1</f>
        <v>8</v>
      </c>
      <c r="R33" s="1607"/>
      <c r="S33" s="1607"/>
      <c r="T33" s="1607"/>
      <c r="U33" s="1604"/>
      <c r="V33" s="1603"/>
      <c r="W33" s="1604"/>
      <c r="X33" s="778"/>
      <c r="Y33" s="779"/>
      <c r="Z33" s="780"/>
      <c r="AA33" s="1603"/>
      <c r="AB33" s="1607"/>
      <c r="AC33" s="1607"/>
      <c r="AD33" s="1604"/>
      <c r="AE33" s="1603"/>
      <c r="AF33" s="1604"/>
      <c r="AG33" s="778"/>
      <c r="AH33" s="779"/>
      <c r="AI33" s="780"/>
      <c r="AJ33" s="1603"/>
      <c r="AK33" s="1607"/>
      <c r="AL33" s="1604"/>
      <c r="AM33" s="778"/>
      <c r="AN33" s="780"/>
      <c r="AO33" s="774">
        <f>AO32+1</f>
        <v>8</v>
      </c>
      <c r="AP33" s="781"/>
      <c r="AQ33" s="782"/>
      <c r="AR33" s="783"/>
      <c r="AS33" s="1603"/>
      <c r="AT33" s="1607"/>
      <c r="AU33" s="1621"/>
      <c r="AV33" s="172"/>
    </row>
    <row r="34" spans="1:48" s="761" customFormat="1" ht="12.95" customHeight="1" thickBot="1">
      <c r="A34" s="784">
        <f>A33+1</f>
        <v>9</v>
      </c>
      <c r="B34" s="1605"/>
      <c r="C34" s="1608"/>
      <c r="D34" s="787"/>
      <c r="E34" s="787"/>
      <c r="F34" s="787"/>
      <c r="G34" s="1605"/>
      <c r="H34" s="1608"/>
      <c r="I34" s="1608"/>
      <c r="J34" s="1606"/>
      <c r="K34" s="785"/>
      <c r="L34" s="789"/>
      <c r="M34" s="1605"/>
      <c r="N34" s="1608"/>
      <c r="O34" s="1608"/>
      <c r="P34" s="1606"/>
      <c r="Q34" s="784">
        <f>Q33+1</f>
        <v>9</v>
      </c>
      <c r="R34" s="1608"/>
      <c r="S34" s="1608"/>
      <c r="T34" s="1608"/>
      <c r="U34" s="1606"/>
      <c r="V34" s="1605"/>
      <c r="W34" s="1606"/>
      <c r="X34" s="790"/>
      <c r="Y34" s="791"/>
      <c r="Z34" s="792"/>
      <c r="AA34" s="1605"/>
      <c r="AB34" s="1608"/>
      <c r="AC34" s="1608"/>
      <c r="AD34" s="1606"/>
      <c r="AE34" s="1605"/>
      <c r="AF34" s="1606"/>
      <c r="AG34" s="790"/>
      <c r="AH34" s="791"/>
      <c r="AI34" s="792"/>
      <c r="AJ34" s="1605"/>
      <c r="AK34" s="1608"/>
      <c r="AL34" s="1606"/>
      <c r="AM34" s="790"/>
      <c r="AN34" s="792"/>
      <c r="AO34" s="784">
        <f>AO33+1</f>
        <v>9</v>
      </c>
      <c r="AP34" s="793"/>
      <c r="AQ34" s="794"/>
      <c r="AR34" s="795"/>
      <c r="AS34" s="1605"/>
      <c r="AT34" s="1608"/>
      <c r="AU34" s="1620"/>
      <c r="AV34" s="172"/>
    </row>
    <row r="35" spans="1:48" s="761" customFormat="1" ht="3" customHeight="1" thickBot="1">
      <c r="A35" s="738"/>
      <c r="B35" s="42"/>
      <c r="C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738"/>
      <c r="R35" s="42"/>
      <c r="S35" s="42"/>
      <c r="T35" s="42"/>
      <c r="U35" s="42"/>
      <c r="V35" s="796"/>
      <c r="W35" s="796"/>
      <c r="AA35" s="42"/>
      <c r="AB35" s="42"/>
      <c r="AC35" s="42"/>
      <c r="AD35" s="42"/>
      <c r="AE35" s="796"/>
      <c r="AF35" s="796"/>
      <c r="AJ35" s="796"/>
      <c r="AK35" s="796"/>
      <c r="AL35" s="796"/>
      <c r="AO35" s="738"/>
      <c r="AP35" s="42"/>
      <c r="AQ35" s="42"/>
      <c r="AR35" s="42"/>
      <c r="AS35" s="42"/>
      <c r="AT35" s="42"/>
      <c r="AU35" s="42"/>
      <c r="AV35" s="42"/>
    </row>
    <row r="36" spans="1:48" s="761" customFormat="1" ht="12.95" customHeight="1">
      <c r="A36" s="797">
        <f>A34+1</f>
        <v>10</v>
      </c>
      <c r="B36" s="1601"/>
      <c r="C36" s="1617"/>
      <c r="D36" s="764"/>
      <c r="E36" s="764"/>
      <c r="F36" s="764"/>
      <c r="G36" s="1601"/>
      <c r="H36" s="1617"/>
      <c r="I36" s="1617"/>
      <c r="J36" s="1602"/>
      <c r="K36" s="765"/>
      <c r="L36" s="767"/>
      <c r="M36" s="1601"/>
      <c r="N36" s="1617"/>
      <c r="O36" s="1617"/>
      <c r="P36" s="1602"/>
      <c r="Q36" s="797">
        <f>Q34+1</f>
        <v>10</v>
      </c>
      <c r="R36" s="1617"/>
      <c r="S36" s="1617"/>
      <c r="T36" s="1617"/>
      <c r="U36" s="1602"/>
      <c r="V36" s="1601"/>
      <c r="W36" s="1602"/>
      <c r="X36" s="768"/>
      <c r="Y36" s="769"/>
      <c r="Z36" s="770"/>
      <c r="AA36" s="1601"/>
      <c r="AB36" s="1617"/>
      <c r="AC36" s="1617"/>
      <c r="AD36" s="1602"/>
      <c r="AE36" s="1601"/>
      <c r="AF36" s="1602"/>
      <c r="AG36" s="768"/>
      <c r="AH36" s="769"/>
      <c r="AI36" s="770"/>
      <c r="AJ36" s="1601"/>
      <c r="AK36" s="1617"/>
      <c r="AL36" s="1602"/>
      <c r="AM36" s="768"/>
      <c r="AN36" s="770"/>
      <c r="AO36" s="797">
        <f>AO34+1</f>
        <v>10</v>
      </c>
      <c r="AP36" s="771"/>
      <c r="AQ36" s="772"/>
      <c r="AR36" s="773"/>
      <c r="AS36" s="1601"/>
      <c r="AT36" s="1617"/>
      <c r="AU36" s="1622"/>
      <c r="AV36" s="172"/>
    </row>
    <row r="37" spans="1:48" s="761" customFormat="1" ht="12.95" customHeight="1">
      <c r="A37" s="774">
        <f>A36+1</f>
        <v>11</v>
      </c>
      <c r="B37" s="1603"/>
      <c r="C37" s="1607"/>
      <c r="D37" s="775"/>
      <c r="E37" s="775"/>
      <c r="F37" s="775"/>
      <c r="G37" s="1603"/>
      <c r="H37" s="1607"/>
      <c r="I37" s="1607"/>
      <c r="J37" s="1604"/>
      <c r="K37" s="623"/>
      <c r="L37" s="777"/>
      <c r="M37" s="1603"/>
      <c r="N37" s="1607"/>
      <c r="O37" s="1607"/>
      <c r="P37" s="1604"/>
      <c r="Q37" s="774">
        <f>Q36+1</f>
        <v>11</v>
      </c>
      <c r="R37" s="1607"/>
      <c r="S37" s="1607"/>
      <c r="T37" s="1607"/>
      <c r="U37" s="1604"/>
      <c r="V37" s="1603"/>
      <c r="W37" s="1604"/>
      <c r="X37" s="778"/>
      <c r="Y37" s="779"/>
      <c r="Z37" s="780"/>
      <c r="AA37" s="1603"/>
      <c r="AB37" s="1607"/>
      <c r="AC37" s="1607"/>
      <c r="AD37" s="1604"/>
      <c r="AE37" s="1603"/>
      <c r="AF37" s="1604"/>
      <c r="AG37" s="778"/>
      <c r="AH37" s="779"/>
      <c r="AI37" s="780"/>
      <c r="AJ37" s="1603"/>
      <c r="AK37" s="1607"/>
      <c r="AL37" s="1604"/>
      <c r="AM37" s="778"/>
      <c r="AN37" s="780"/>
      <c r="AO37" s="774">
        <f>AO36+1</f>
        <v>11</v>
      </c>
      <c r="AP37" s="781"/>
      <c r="AQ37" s="782"/>
      <c r="AR37" s="783"/>
      <c r="AS37" s="1603"/>
      <c r="AT37" s="1607"/>
      <c r="AU37" s="1621"/>
      <c r="AV37" s="172"/>
    </row>
    <row r="38" spans="1:48" s="761" customFormat="1" ht="12.95" customHeight="1" thickBot="1">
      <c r="A38" s="784">
        <f>A37+1</f>
        <v>12</v>
      </c>
      <c r="B38" s="1605"/>
      <c r="C38" s="1608"/>
      <c r="D38" s="787"/>
      <c r="E38" s="787"/>
      <c r="F38" s="787"/>
      <c r="G38" s="1605"/>
      <c r="H38" s="1608"/>
      <c r="I38" s="1608"/>
      <c r="J38" s="1606"/>
      <c r="K38" s="785"/>
      <c r="L38" s="789"/>
      <c r="M38" s="1605"/>
      <c r="N38" s="1608"/>
      <c r="O38" s="1608"/>
      <c r="P38" s="1606"/>
      <c r="Q38" s="784">
        <f>Q37+1</f>
        <v>12</v>
      </c>
      <c r="R38" s="1608"/>
      <c r="S38" s="1608"/>
      <c r="T38" s="1608"/>
      <c r="U38" s="1606"/>
      <c r="V38" s="1605"/>
      <c r="W38" s="1606"/>
      <c r="X38" s="790"/>
      <c r="Y38" s="791"/>
      <c r="Z38" s="792"/>
      <c r="AA38" s="1605"/>
      <c r="AB38" s="1608"/>
      <c r="AC38" s="1608"/>
      <c r="AD38" s="1606"/>
      <c r="AE38" s="1605"/>
      <c r="AF38" s="1606"/>
      <c r="AG38" s="790"/>
      <c r="AH38" s="791"/>
      <c r="AI38" s="792"/>
      <c r="AJ38" s="1605"/>
      <c r="AK38" s="1608"/>
      <c r="AL38" s="1606"/>
      <c r="AM38" s="790"/>
      <c r="AN38" s="792"/>
      <c r="AO38" s="784">
        <f>AO37+1</f>
        <v>12</v>
      </c>
      <c r="AP38" s="793"/>
      <c r="AQ38" s="794"/>
      <c r="AR38" s="795"/>
      <c r="AS38" s="1605"/>
      <c r="AT38" s="1608"/>
      <c r="AU38" s="1620"/>
      <c r="AV38" s="172"/>
    </row>
    <row r="39" spans="1:48" ht="12.95" customHeight="1">
      <c r="A39" s="761"/>
      <c r="B39" s="170"/>
      <c r="C39" s="170"/>
      <c r="D39" s="761"/>
      <c r="E39" s="761"/>
      <c r="F39" s="761"/>
      <c r="G39" s="170"/>
      <c r="H39" s="170"/>
      <c r="I39" s="170"/>
      <c r="J39" s="170"/>
      <c r="K39" s="170"/>
      <c r="L39" s="761"/>
      <c r="M39" s="170"/>
      <c r="N39" s="170"/>
      <c r="O39" s="170"/>
      <c r="P39" s="170"/>
      <c r="Q39" s="761"/>
      <c r="R39" s="170"/>
      <c r="S39" s="170"/>
      <c r="T39" s="170"/>
      <c r="U39" s="170"/>
      <c r="V39" s="761"/>
      <c r="W39" s="761"/>
      <c r="AA39" s="170"/>
      <c r="AB39" s="170"/>
      <c r="AC39" s="170"/>
      <c r="AD39" s="170"/>
      <c r="AE39" s="761"/>
      <c r="AF39" s="761"/>
      <c r="AJ39" s="761"/>
      <c r="AK39" s="761"/>
      <c r="AL39" s="761"/>
      <c r="AO39" s="761"/>
      <c r="AP39" s="554"/>
      <c r="AQ39" s="554"/>
      <c r="AR39" s="554"/>
      <c r="AS39" s="554"/>
      <c r="AT39" s="554"/>
      <c r="AU39" s="554"/>
      <c r="AV39" s="170"/>
    </row>
    <row r="40" spans="1:48" ht="12.95" customHeight="1">
      <c r="A40" s="761"/>
      <c r="B40" s="170"/>
      <c r="C40" s="170"/>
      <c r="D40" s="761"/>
      <c r="E40" s="761"/>
      <c r="F40" s="761"/>
      <c r="G40" s="170"/>
      <c r="H40" s="170"/>
      <c r="I40" s="170"/>
      <c r="J40" s="170"/>
      <c r="K40" s="170"/>
      <c r="L40" s="761"/>
      <c r="M40" s="170"/>
      <c r="N40" s="170"/>
      <c r="O40" s="170"/>
      <c r="P40" s="170"/>
      <c r="Q40" s="761"/>
      <c r="R40" s="170"/>
      <c r="S40" s="170"/>
      <c r="T40" s="170"/>
      <c r="U40" s="170"/>
      <c r="V40" s="761"/>
      <c r="W40" s="761"/>
      <c r="AA40" s="170"/>
      <c r="AB40" s="170"/>
      <c r="AC40" s="170"/>
      <c r="AD40" s="170"/>
      <c r="AE40" s="761"/>
      <c r="AF40" s="761"/>
      <c r="AJ40" s="761"/>
      <c r="AK40" s="761"/>
      <c r="AL40" s="761"/>
      <c r="AO40" s="761"/>
      <c r="AP40" s="554"/>
      <c r="AQ40" s="554"/>
      <c r="AR40" s="554"/>
      <c r="AS40" s="554"/>
      <c r="AT40" s="554"/>
      <c r="AU40" s="554"/>
      <c r="AV40" s="170"/>
    </row>
    <row r="41" spans="1:48" ht="12.95" customHeight="1">
      <c r="A41" s="761"/>
      <c r="B41" s="170"/>
      <c r="C41" s="170"/>
      <c r="D41" s="761"/>
      <c r="E41" s="761"/>
      <c r="F41" s="761"/>
      <c r="G41" s="170"/>
      <c r="H41" s="170"/>
      <c r="I41" s="170"/>
      <c r="J41" s="170"/>
      <c r="K41" s="170"/>
      <c r="L41" s="761"/>
      <c r="M41" s="170"/>
      <c r="N41" s="170"/>
      <c r="O41" s="170"/>
      <c r="P41" s="170"/>
      <c r="Q41" s="761"/>
      <c r="R41" s="170"/>
      <c r="S41" s="170"/>
      <c r="T41" s="170"/>
      <c r="U41" s="170"/>
      <c r="V41" s="761"/>
      <c r="W41" s="761"/>
      <c r="AA41" s="170"/>
      <c r="AB41" s="170"/>
      <c r="AC41" s="170"/>
      <c r="AD41" s="170"/>
      <c r="AE41" s="761"/>
      <c r="AF41" s="761"/>
      <c r="AJ41" s="761"/>
      <c r="AK41" s="761"/>
      <c r="AL41" s="761"/>
      <c r="AO41" s="761"/>
      <c r="AP41" s="554"/>
      <c r="AQ41" s="554"/>
      <c r="AR41" s="554"/>
      <c r="AS41" s="554"/>
      <c r="AT41" s="554"/>
      <c r="AU41" s="554"/>
      <c r="AV41" s="170"/>
    </row>
    <row r="42" spans="1:48" ht="12.95" customHeight="1">
      <c r="A42" s="761"/>
      <c r="B42" s="170"/>
      <c r="C42" s="170"/>
      <c r="D42" s="761"/>
      <c r="E42" s="761"/>
      <c r="F42" s="761"/>
      <c r="G42" s="170"/>
      <c r="H42" s="170"/>
      <c r="I42" s="170"/>
      <c r="J42" s="170"/>
      <c r="K42" s="170"/>
      <c r="L42" s="761"/>
      <c r="M42" s="170"/>
      <c r="N42" s="170"/>
      <c r="O42" s="170"/>
      <c r="P42" s="170"/>
      <c r="Q42" s="761"/>
      <c r="R42" s="170"/>
      <c r="S42" s="170"/>
      <c r="T42" s="170"/>
      <c r="U42" s="170"/>
      <c r="V42" s="761"/>
      <c r="W42" s="761"/>
      <c r="AA42" s="170"/>
      <c r="AB42" s="170"/>
      <c r="AC42" s="170"/>
      <c r="AD42" s="170"/>
      <c r="AE42" s="761"/>
      <c r="AF42" s="761"/>
      <c r="AJ42" s="761"/>
      <c r="AK42" s="761"/>
      <c r="AL42" s="761"/>
      <c r="AO42" s="761"/>
      <c r="AP42" s="554"/>
      <c r="AQ42" s="554"/>
      <c r="AR42" s="554"/>
      <c r="AS42" s="554"/>
      <c r="AT42" s="554"/>
      <c r="AU42" s="554"/>
      <c r="AV42" s="170"/>
    </row>
    <row r="43" spans="1:48" ht="12.95" customHeight="1">
      <c r="A43" s="762"/>
      <c r="B43" s="170"/>
      <c r="C43" s="170"/>
      <c r="G43" s="170"/>
      <c r="H43" s="170"/>
      <c r="I43" s="170"/>
      <c r="J43" s="170"/>
      <c r="K43" s="170"/>
      <c r="M43" s="170"/>
      <c r="N43" s="170"/>
      <c r="O43" s="170"/>
      <c r="P43" s="170"/>
      <c r="Q43" s="762"/>
      <c r="R43" s="170"/>
      <c r="S43" s="170"/>
      <c r="T43" s="170"/>
      <c r="U43" s="170"/>
      <c r="AA43" s="170"/>
      <c r="AB43" s="170"/>
      <c r="AC43" s="170"/>
      <c r="AD43" s="170"/>
      <c r="AO43" s="762"/>
      <c r="AP43" s="554"/>
      <c r="AQ43" s="554"/>
      <c r="AR43" s="554"/>
      <c r="AS43" s="554"/>
      <c r="AT43" s="554"/>
      <c r="AU43" s="554"/>
      <c r="AV43" s="170"/>
    </row>
    <row r="44" spans="1:48" ht="12.95" customHeight="1">
      <c r="A44" s="762"/>
      <c r="B44" s="170"/>
      <c r="C44" s="170"/>
      <c r="G44" s="170"/>
      <c r="H44" s="170"/>
      <c r="I44" s="170"/>
      <c r="J44" s="170"/>
      <c r="K44" s="170"/>
      <c r="M44" s="170"/>
      <c r="N44" s="170"/>
      <c r="O44" s="170"/>
      <c r="P44" s="170"/>
      <c r="Q44" s="762"/>
      <c r="R44" s="170"/>
      <c r="S44" s="170"/>
      <c r="T44" s="170"/>
      <c r="U44" s="170"/>
      <c r="AA44" s="170"/>
      <c r="AB44" s="170"/>
      <c r="AC44" s="170"/>
      <c r="AD44" s="170"/>
      <c r="AO44" s="762"/>
      <c r="AP44" s="554"/>
      <c r="AQ44" s="554"/>
      <c r="AR44" s="554"/>
      <c r="AS44" s="554"/>
      <c r="AT44" s="554"/>
      <c r="AU44" s="554"/>
      <c r="AV44" s="170"/>
    </row>
    <row r="45" spans="1:48" ht="12.95" customHeight="1">
      <c r="A45" s="762"/>
      <c r="B45" s="170"/>
      <c r="C45" s="170"/>
      <c r="G45" s="170"/>
      <c r="H45" s="170"/>
      <c r="I45" s="170"/>
      <c r="J45" s="170"/>
      <c r="K45" s="170"/>
      <c r="M45" s="170"/>
      <c r="N45" s="170"/>
      <c r="O45" s="170"/>
      <c r="P45" s="170"/>
      <c r="Q45" s="762"/>
      <c r="R45" s="170"/>
      <c r="S45" s="170"/>
      <c r="T45" s="170"/>
      <c r="U45" s="170"/>
      <c r="AA45" s="170"/>
      <c r="AB45" s="170"/>
      <c r="AC45" s="170"/>
      <c r="AD45" s="170"/>
      <c r="AO45" s="762"/>
      <c r="AP45" s="554"/>
      <c r="AQ45" s="554"/>
      <c r="AR45" s="554"/>
      <c r="AS45" s="554"/>
      <c r="AT45" s="554"/>
      <c r="AU45" s="554"/>
      <c r="AV45" s="170"/>
    </row>
    <row r="46" spans="1:48" ht="12.95" customHeight="1">
      <c r="A46" s="762"/>
      <c r="B46" s="170"/>
      <c r="C46" s="170"/>
      <c r="G46" s="170"/>
      <c r="H46" s="170"/>
      <c r="I46" s="170"/>
      <c r="J46" s="170"/>
      <c r="K46" s="170"/>
      <c r="M46" s="170"/>
      <c r="N46" s="170"/>
      <c r="O46" s="170"/>
      <c r="P46" s="170"/>
      <c r="Q46" s="762"/>
      <c r="R46" s="170"/>
      <c r="S46" s="170"/>
      <c r="T46" s="170"/>
      <c r="U46" s="170"/>
      <c r="AA46" s="170"/>
      <c r="AB46" s="170"/>
      <c r="AC46" s="170"/>
      <c r="AD46" s="170"/>
      <c r="AO46" s="762"/>
      <c r="AP46" s="554"/>
      <c r="AQ46" s="554"/>
      <c r="AR46" s="554"/>
      <c r="AS46" s="554"/>
      <c r="AT46" s="554"/>
      <c r="AU46" s="554"/>
      <c r="AV46" s="170"/>
    </row>
    <row r="47" spans="1:48" ht="12.95" customHeight="1">
      <c r="A47" s="762"/>
      <c r="B47" s="170"/>
      <c r="C47" s="170"/>
      <c r="G47" s="170"/>
      <c r="H47" s="170"/>
      <c r="I47" s="170"/>
      <c r="J47" s="170"/>
      <c r="K47" s="170"/>
      <c r="M47" s="170"/>
      <c r="N47" s="170"/>
      <c r="O47" s="170"/>
      <c r="P47" s="170"/>
      <c r="Q47" s="762"/>
      <c r="R47" s="170"/>
      <c r="S47" s="170"/>
      <c r="T47" s="170"/>
      <c r="U47" s="170"/>
      <c r="AA47" s="170"/>
      <c r="AB47" s="170"/>
      <c r="AC47" s="170"/>
      <c r="AD47" s="170"/>
      <c r="AO47" s="762"/>
      <c r="AP47" s="554"/>
      <c r="AQ47" s="554"/>
      <c r="AR47" s="554"/>
      <c r="AS47" s="554"/>
      <c r="AT47" s="554"/>
      <c r="AU47" s="554"/>
      <c r="AV47" s="170"/>
    </row>
    <row r="48" spans="1:48" ht="12.95" customHeight="1">
      <c r="A48" s="762"/>
      <c r="B48" s="170"/>
      <c r="C48" s="170"/>
      <c r="G48" s="170"/>
      <c r="H48" s="170"/>
      <c r="I48" s="170"/>
      <c r="J48" s="170"/>
      <c r="K48" s="170"/>
      <c r="M48" s="170"/>
      <c r="N48" s="170"/>
      <c r="O48" s="170"/>
      <c r="P48" s="170"/>
      <c r="Q48" s="762"/>
      <c r="R48" s="170"/>
      <c r="S48" s="170"/>
      <c r="T48" s="170"/>
      <c r="U48" s="170"/>
      <c r="AA48" s="170"/>
      <c r="AB48" s="170"/>
      <c r="AC48" s="170"/>
      <c r="AD48" s="170"/>
      <c r="AO48" s="762"/>
      <c r="AP48" s="554"/>
      <c r="AQ48" s="554"/>
      <c r="AR48" s="554"/>
      <c r="AS48" s="554"/>
      <c r="AT48" s="554"/>
      <c r="AU48" s="554"/>
      <c r="AV48" s="170"/>
    </row>
    <row r="49" spans="1:48" ht="12.95" customHeight="1">
      <c r="A49" s="762"/>
      <c r="B49" s="170"/>
      <c r="C49" s="170"/>
      <c r="G49" s="170"/>
      <c r="H49" s="170"/>
      <c r="I49" s="170"/>
      <c r="J49" s="170"/>
      <c r="K49" s="170"/>
      <c r="M49" s="170"/>
      <c r="N49" s="170"/>
      <c r="O49" s="170"/>
      <c r="P49" s="170"/>
      <c r="Q49" s="762"/>
      <c r="R49" s="170"/>
      <c r="S49" s="170"/>
      <c r="T49" s="170"/>
      <c r="U49" s="170"/>
      <c r="AA49" s="170"/>
      <c r="AB49" s="170"/>
      <c r="AC49" s="170"/>
      <c r="AD49" s="170"/>
      <c r="AO49" s="762"/>
      <c r="AP49" s="554"/>
      <c r="AQ49" s="554"/>
      <c r="AR49" s="554"/>
      <c r="AS49" s="554"/>
      <c r="AT49" s="554"/>
      <c r="AU49" s="554"/>
      <c r="AV49" s="170"/>
    </row>
    <row r="50" spans="1:48" ht="12.95" customHeight="1">
      <c r="A50" s="762"/>
      <c r="B50" s="170"/>
      <c r="C50" s="170"/>
      <c r="G50" s="170"/>
      <c r="H50" s="170"/>
      <c r="I50" s="170"/>
      <c r="J50" s="170"/>
      <c r="K50" s="170"/>
      <c r="M50" s="170"/>
      <c r="N50" s="170"/>
      <c r="O50" s="170"/>
      <c r="P50" s="170"/>
      <c r="Q50" s="762"/>
      <c r="R50" s="170"/>
      <c r="S50" s="170"/>
      <c r="T50" s="170"/>
      <c r="U50" s="170"/>
      <c r="AA50" s="170"/>
      <c r="AB50" s="170"/>
      <c r="AC50" s="170"/>
      <c r="AD50" s="170"/>
      <c r="AO50" s="762"/>
      <c r="AP50" s="554"/>
      <c r="AQ50" s="554"/>
      <c r="AR50" s="554"/>
      <c r="AS50" s="554"/>
      <c r="AT50" s="554"/>
      <c r="AU50" s="554"/>
      <c r="AV50" s="170"/>
    </row>
    <row r="51" spans="1:48" ht="12.95" customHeight="1">
      <c r="A51" s="762"/>
      <c r="B51" s="170"/>
      <c r="C51" s="170"/>
      <c r="G51" s="170"/>
      <c r="H51" s="170"/>
      <c r="I51" s="170"/>
      <c r="J51" s="170"/>
      <c r="K51" s="170"/>
      <c r="M51" s="170"/>
      <c r="N51" s="170"/>
      <c r="O51" s="170"/>
      <c r="P51" s="170"/>
      <c r="Q51" s="762"/>
      <c r="R51" s="170"/>
      <c r="S51" s="170"/>
      <c r="T51" s="170"/>
      <c r="U51" s="170"/>
      <c r="AA51" s="170"/>
      <c r="AB51" s="170"/>
      <c r="AC51" s="170"/>
      <c r="AD51" s="170"/>
      <c r="AO51" s="762"/>
      <c r="AP51" s="554"/>
      <c r="AQ51" s="554"/>
      <c r="AR51" s="554"/>
      <c r="AS51" s="554"/>
      <c r="AT51" s="554"/>
      <c r="AU51" s="554"/>
      <c r="AV51" s="170"/>
    </row>
    <row r="52" spans="1:48" ht="12.95" customHeight="1">
      <c r="A52" s="762"/>
      <c r="B52" s="170"/>
      <c r="C52" s="170"/>
      <c r="G52" s="170"/>
      <c r="H52" s="170"/>
      <c r="I52" s="170"/>
      <c r="J52" s="170"/>
      <c r="K52" s="170"/>
      <c r="M52" s="170"/>
      <c r="N52" s="170"/>
      <c r="O52" s="170"/>
      <c r="P52" s="170"/>
      <c r="Q52" s="762"/>
      <c r="R52" s="170"/>
      <c r="S52" s="170"/>
      <c r="T52" s="170"/>
      <c r="U52" s="170"/>
      <c r="AA52" s="170"/>
      <c r="AB52" s="170"/>
      <c r="AC52" s="170"/>
      <c r="AD52" s="170"/>
      <c r="AO52" s="762"/>
      <c r="AP52" s="554"/>
      <c r="AQ52" s="554"/>
      <c r="AR52" s="554"/>
      <c r="AS52" s="554"/>
      <c r="AT52" s="554"/>
      <c r="AU52" s="554"/>
      <c r="AV52" s="170"/>
    </row>
    <row r="53" spans="1:48" ht="12.95" customHeight="1">
      <c r="A53" s="762"/>
      <c r="B53" s="170"/>
      <c r="C53" s="170"/>
      <c r="G53" s="170"/>
      <c r="H53" s="170"/>
      <c r="I53" s="170"/>
      <c r="J53" s="170"/>
      <c r="K53" s="170"/>
      <c r="M53" s="170"/>
      <c r="N53" s="170"/>
      <c r="O53" s="170"/>
      <c r="P53" s="170"/>
      <c r="Q53" s="762"/>
      <c r="R53" s="170"/>
      <c r="S53" s="170"/>
      <c r="T53" s="170"/>
      <c r="U53" s="170"/>
      <c r="AA53" s="170"/>
      <c r="AB53" s="170"/>
      <c r="AC53" s="170"/>
      <c r="AD53" s="170"/>
      <c r="AO53" s="762"/>
      <c r="AP53" s="554"/>
      <c r="AQ53" s="554"/>
      <c r="AR53" s="554"/>
      <c r="AS53" s="554"/>
      <c r="AT53" s="554"/>
      <c r="AU53" s="554"/>
      <c r="AV53" s="170"/>
    </row>
    <row r="54" spans="1:48" ht="12.95" customHeight="1">
      <c r="A54" s="762"/>
      <c r="B54" s="170"/>
      <c r="C54" s="170"/>
      <c r="G54" s="170"/>
      <c r="H54" s="170"/>
      <c r="I54" s="170"/>
      <c r="J54" s="170"/>
      <c r="K54" s="170"/>
      <c r="M54" s="170"/>
      <c r="N54" s="170"/>
      <c r="O54" s="170"/>
      <c r="P54" s="170"/>
      <c r="Q54" s="762"/>
      <c r="R54" s="170"/>
      <c r="S54" s="170"/>
      <c r="T54" s="170"/>
      <c r="U54" s="170"/>
      <c r="AA54" s="170"/>
      <c r="AB54" s="170"/>
      <c r="AC54" s="170"/>
      <c r="AD54" s="170"/>
      <c r="AO54" s="762"/>
      <c r="AP54" s="554"/>
      <c r="AQ54" s="554"/>
      <c r="AR54" s="554"/>
      <c r="AS54" s="554"/>
      <c r="AT54" s="554"/>
      <c r="AU54" s="554"/>
      <c r="AV54" s="170"/>
    </row>
    <row r="55" spans="1:48" ht="12.95" customHeight="1">
      <c r="A55" s="762"/>
      <c r="B55" s="170"/>
      <c r="C55" s="170"/>
      <c r="G55" s="170"/>
      <c r="H55" s="170"/>
      <c r="I55" s="170"/>
      <c r="J55" s="170"/>
      <c r="K55" s="170"/>
      <c r="M55" s="170"/>
      <c r="N55" s="170"/>
      <c r="O55" s="170"/>
      <c r="P55" s="170"/>
      <c r="Q55" s="762"/>
      <c r="R55" s="170"/>
      <c r="S55" s="170"/>
      <c r="T55" s="170"/>
      <c r="U55" s="170"/>
      <c r="AA55" s="170"/>
      <c r="AB55" s="170"/>
      <c r="AC55" s="170"/>
      <c r="AD55" s="170"/>
      <c r="AO55" s="762"/>
      <c r="AP55" s="554"/>
      <c r="AQ55" s="554"/>
      <c r="AR55" s="554"/>
      <c r="AS55" s="554"/>
      <c r="AT55" s="554"/>
      <c r="AU55" s="554"/>
      <c r="AV55" s="170"/>
    </row>
    <row r="56" spans="1:48" ht="12.95" customHeight="1">
      <c r="A56" s="762"/>
      <c r="B56" s="170"/>
      <c r="C56" s="170"/>
      <c r="G56" s="170"/>
      <c r="H56" s="170"/>
      <c r="I56" s="170"/>
      <c r="J56" s="170"/>
      <c r="K56" s="170"/>
      <c r="M56" s="170"/>
      <c r="N56" s="170"/>
      <c r="O56" s="170"/>
      <c r="P56" s="170"/>
      <c r="Q56" s="762"/>
      <c r="R56" s="170"/>
      <c r="S56" s="170"/>
      <c r="T56" s="170"/>
      <c r="U56" s="170"/>
      <c r="AA56" s="170"/>
      <c r="AB56" s="170"/>
      <c r="AC56" s="170"/>
      <c r="AD56" s="170"/>
      <c r="AO56" s="762"/>
      <c r="AS56" s="554"/>
      <c r="AT56" s="554"/>
      <c r="AU56" s="554"/>
      <c r="AV56" s="170"/>
    </row>
    <row r="57" spans="1:48" ht="12.95" customHeight="1">
      <c r="A57" s="762"/>
      <c r="B57" s="170"/>
      <c r="C57" s="170"/>
      <c r="G57" s="170"/>
      <c r="H57" s="170"/>
      <c r="I57" s="170"/>
      <c r="J57" s="170"/>
      <c r="K57" s="170"/>
      <c r="M57" s="170"/>
      <c r="N57" s="170"/>
      <c r="O57" s="170"/>
      <c r="P57" s="170"/>
      <c r="Q57" s="762"/>
      <c r="R57" s="170"/>
      <c r="S57" s="170"/>
      <c r="T57" s="170"/>
      <c r="U57" s="170"/>
      <c r="AA57" s="170"/>
      <c r="AB57" s="170"/>
      <c r="AC57" s="170"/>
      <c r="AD57" s="170"/>
      <c r="AO57" s="762"/>
    </row>
    <row r="58" spans="1:48" ht="12.95" customHeight="1">
      <c r="A58" s="762"/>
      <c r="B58" s="170"/>
      <c r="C58" s="170"/>
      <c r="G58" s="170"/>
      <c r="H58" s="170"/>
      <c r="I58" s="170"/>
      <c r="J58" s="170"/>
      <c r="K58" s="170"/>
      <c r="M58" s="170"/>
      <c r="N58" s="170"/>
      <c r="O58" s="170"/>
      <c r="P58" s="170"/>
      <c r="Q58" s="762"/>
      <c r="R58" s="170"/>
      <c r="S58" s="170"/>
      <c r="T58" s="170"/>
      <c r="U58" s="170"/>
      <c r="AA58" s="170"/>
      <c r="AB58" s="170"/>
      <c r="AC58" s="170"/>
      <c r="AD58" s="170"/>
      <c r="AO58" s="762"/>
    </row>
    <row r="59" spans="1:48" ht="12.95" customHeight="1">
      <c r="A59" s="762"/>
      <c r="B59" s="170"/>
      <c r="C59" s="170"/>
      <c r="G59" s="170"/>
      <c r="H59" s="170"/>
      <c r="I59" s="170"/>
      <c r="J59" s="170"/>
      <c r="K59" s="170"/>
      <c r="M59" s="170"/>
      <c r="N59" s="170"/>
      <c r="O59" s="170"/>
      <c r="P59" s="170"/>
      <c r="Q59" s="762"/>
      <c r="R59" s="170"/>
      <c r="S59" s="170"/>
      <c r="T59" s="170"/>
      <c r="U59" s="170"/>
      <c r="AA59" s="170"/>
      <c r="AB59" s="170"/>
      <c r="AC59" s="170"/>
      <c r="AD59" s="170"/>
      <c r="AO59" s="762"/>
    </row>
    <row r="60" spans="1:48" ht="12.95" customHeight="1">
      <c r="A60" s="762"/>
      <c r="B60" s="170"/>
      <c r="C60" s="170"/>
      <c r="G60" s="170"/>
      <c r="H60" s="170"/>
      <c r="I60" s="170"/>
      <c r="J60" s="170"/>
      <c r="K60" s="170"/>
      <c r="M60" s="170"/>
      <c r="N60" s="170"/>
      <c r="O60" s="170"/>
      <c r="P60" s="170"/>
      <c r="Q60" s="762"/>
      <c r="R60" s="170"/>
      <c r="S60" s="170"/>
      <c r="T60" s="170"/>
      <c r="U60" s="170"/>
      <c r="AA60" s="170"/>
      <c r="AB60" s="170"/>
      <c r="AC60" s="170"/>
      <c r="AD60" s="170"/>
      <c r="AO60" s="762"/>
    </row>
    <row r="61" spans="1:48" ht="12.95" customHeight="1">
      <c r="A61" s="762"/>
      <c r="B61" s="170"/>
      <c r="C61" s="170"/>
      <c r="G61" s="170"/>
      <c r="H61" s="170"/>
      <c r="I61" s="170"/>
      <c r="J61" s="170"/>
      <c r="K61" s="170"/>
      <c r="M61" s="170"/>
      <c r="N61" s="170"/>
      <c r="O61" s="170"/>
      <c r="P61" s="170"/>
      <c r="Q61" s="762"/>
      <c r="R61" s="170"/>
      <c r="S61" s="170"/>
      <c r="T61" s="170"/>
      <c r="U61" s="170"/>
      <c r="AA61" s="170"/>
      <c r="AB61" s="170"/>
      <c r="AC61" s="170"/>
      <c r="AD61" s="170"/>
      <c r="AO61" s="762"/>
    </row>
    <row r="62" spans="1:48" ht="12.95" customHeight="1">
      <c r="A62" s="762"/>
      <c r="B62" s="170"/>
      <c r="C62" s="170"/>
      <c r="G62" s="170"/>
      <c r="H62" s="170"/>
      <c r="I62" s="170"/>
      <c r="J62" s="170"/>
      <c r="K62" s="170"/>
      <c r="M62" s="170"/>
      <c r="N62" s="170"/>
      <c r="O62" s="170"/>
      <c r="P62" s="170"/>
      <c r="Q62" s="762"/>
      <c r="R62" s="170"/>
      <c r="S62" s="170"/>
      <c r="T62" s="170"/>
      <c r="U62" s="170"/>
      <c r="AA62" s="170"/>
      <c r="AB62" s="170"/>
      <c r="AC62" s="170"/>
      <c r="AD62" s="170"/>
      <c r="AO62" s="762"/>
    </row>
    <row r="63" spans="1:48" ht="12.95" customHeight="1">
      <c r="A63" s="762"/>
      <c r="B63" s="170"/>
      <c r="C63" s="170"/>
      <c r="G63" s="170"/>
      <c r="H63" s="170"/>
      <c r="I63" s="170"/>
      <c r="J63" s="170"/>
      <c r="K63" s="170"/>
      <c r="M63" s="170"/>
      <c r="N63" s="170"/>
      <c r="O63" s="170"/>
      <c r="P63" s="170"/>
      <c r="Q63" s="762"/>
      <c r="R63" s="170"/>
      <c r="S63" s="170"/>
      <c r="T63" s="170"/>
      <c r="U63" s="170"/>
      <c r="AA63" s="170"/>
      <c r="AB63" s="170"/>
      <c r="AC63" s="170"/>
      <c r="AD63" s="170"/>
      <c r="AO63" s="762"/>
    </row>
    <row r="64" spans="1:48" ht="12.95" customHeight="1">
      <c r="A64" s="762"/>
      <c r="B64" s="170"/>
      <c r="C64" s="170"/>
      <c r="G64" s="170"/>
      <c r="H64" s="170"/>
      <c r="I64" s="170"/>
      <c r="J64" s="170"/>
      <c r="K64" s="170"/>
      <c r="M64" s="170"/>
      <c r="N64" s="170"/>
      <c r="O64" s="170"/>
      <c r="P64" s="170"/>
      <c r="Q64" s="762"/>
      <c r="R64" s="170"/>
      <c r="S64" s="170"/>
      <c r="T64" s="170"/>
      <c r="U64" s="170"/>
      <c r="AA64" s="170"/>
      <c r="AB64" s="170"/>
      <c r="AC64" s="170"/>
      <c r="AD64" s="170"/>
      <c r="AO64" s="762"/>
    </row>
    <row r="65" spans="1:48" ht="12.95" customHeight="1">
      <c r="A65" s="762"/>
      <c r="B65" s="170"/>
      <c r="C65" s="170"/>
      <c r="G65" s="170"/>
      <c r="H65" s="170"/>
      <c r="I65" s="170"/>
      <c r="J65" s="170"/>
      <c r="K65" s="170"/>
      <c r="M65" s="170"/>
      <c r="N65" s="170"/>
      <c r="O65" s="170"/>
      <c r="P65" s="170"/>
      <c r="Q65" s="762"/>
      <c r="R65" s="170"/>
      <c r="S65" s="170"/>
      <c r="T65" s="170"/>
      <c r="U65" s="170"/>
      <c r="AA65" s="170"/>
      <c r="AB65" s="170"/>
      <c r="AC65" s="170"/>
      <c r="AD65" s="170"/>
      <c r="AO65" s="762"/>
    </row>
    <row r="66" spans="1:48" ht="12.95" customHeight="1">
      <c r="A66" s="762"/>
      <c r="B66" s="170"/>
      <c r="C66" s="170"/>
      <c r="G66" s="170"/>
      <c r="H66" s="170"/>
      <c r="I66" s="170"/>
      <c r="J66" s="170"/>
      <c r="K66" s="170"/>
      <c r="M66" s="170"/>
      <c r="N66" s="170"/>
      <c r="O66" s="170"/>
      <c r="P66" s="170"/>
      <c r="Q66" s="762"/>
      <c r="R66" s="170"/>
      <c r="S66" s="170"/>
      <c r="T66" s="170"/>
      <c r="U66" s="170"/>
      <c r="AA66" s="170"/>
      <c r="AB66" s="170"/>
      <c r="AC66" s="170"/>
      <c r="AD66" s="170"/>
      <c r="AO66" s="762"/>
    </row>
    <row r="67" spans="1:48" ht="12.95" customHeight="1">
      <c r="A67" s="762"/>
      <c r="B67" s="170"/>
      <c r="C67" s="170"/>
      <c r="G67" s="170"/>
      <c r="H67" s="170"/>
      <c r="I67" s="170"/>
      <c r="J67" s="170"/>
      <c r="K67" s="170"/>
      <c r="M67" s="170"/>
      <c r="N67" s="170"/>
      <c r="O67" s="170"/>
      <c r="P67" s="170"/>
      <c r="Q67" s="762"/>
      <c r="R67" s="170"/>
      <c r="S67" s="170"/>
      <c r="T67" s="170"/>
      <c r="U67" s="170"/>
      <c r="AA67" s="170"/>
      <c r="AB67" s="170"/>
      <c r="AC67" s="170"/>
      <c r="AD67" s="170"/>
      <c r="AO67" s="762"/>
    </row>
    <row r="68" spans="1:48" ht="12.95" customHeight="1">
      <c r="A68" s="762"/>
      <c r="B68" s="170"/>
      <c r="C68" s="170"/>
      <c r="G68" s="170"/>
      <c r="H68" s="170"/>
      <c r="I68" s="170"/>
      <c r="J68" s="170"/>
      <c r="K68" s="170"/>
      <c r="M68" s="170"/>
      <c r="N68" s="170"/>
      <c r="O68" s="170"/>
      <c r="P68" s="170"/>
      <c r="Q68" s="762"/>
      <c r="R68" s="170"/>
      <c r="S68" s="170"/>
      <c r="T68" s="170"/>
      <c r="U68" s="170"/>
      <c r="AA68" s="170"/>
      <c r="AB68" s="170"/>
      <c r="AC68" s="170"/>
      <c r="AD68" s="170"/>
      <c r="AO68" s="762"/>
    </row>
    <row r="69" spans="1:48" ht="12.95" customHeight="1">
      <c r="A69" s="762"/>
      <c r="B69" s="170"/>
      <c r="C69" s="170"/>
      <c r="G69" s="170"/>
      <c r="H69" s="170"/>
      <c r="I69" s="170"/>
      <c r="J69" s="170"/>
      <c r="K69" s="170"/>
      <c r="M69" s="170"/>
      <c r="N69" s="170"/>
      <c r="O69" s="170"/>
      <c r="P69" s="170"/>
      <c r="Q69" s="762"/>
      <c r="R69" s="170"/>
      <c r="S69" s="170"/>
      <c r="T69" s="170"/>
      <c r="U69" s="170"/>
      <c r="AA69" s="170"/>
      <c r="AB69" s="170"/>
      <c r="AC69" s="170"/>
      <c r="AD69" s="170"/>
      <c r="AO69" s="762"/>
      <c r="AP69" s="554"/>
      <c r="AQ69" s="554"/>
      <c r="AR69" s="554"/>
    </row>
    <row r="70" spans="1:48" ht="12.95" customHeight="1">
      <c r="A70" s="762"/>
      <c r="B70" s="170"/>
      <c r="C70" s="170"/>
      <c r="G70" s="170"/>
      <c r="H70" s="170"/>
      <c r="I70" s="170"/>
      <c r="J70" s="170"/>
      <c r="K70" s="170"/>
      <c r="M70" s="170"/>
      <c r="N70" s="170"/>
      <c r="O70" s="170"/>
      <c r="P70" s="170"/>
      <c r="Q70" s="762"/>
      <c r="R70" s="170"/>
      <c r="S70" s="170"/>
      <c r="T70" s="170"/>
      <c r="U70" s="170"/>
      <c r="AA70" s="170"/>
      <c r="AB70" s="170"/>
      <c r="AC70" s="170"/>
      <c r="AD70" s="170"/>
      <c r="AO70" s="762"/>
      <c r="AP70" s="554"/>
      <c r="AQ70" s="554"/>
      <c r="AR70" s="554"/>
      <c r="AS70" s="554"/>
      <c r="AT70" s="554"/>
      <c r="AU70" s="554"/>
      <c r="AV70" s="170"/>
    </row>
    <row r="71" spans="1:48" ht="12.95" customHeight="1">
      <c r="A71" s="762"/>
      <c r="B71" s="170"/>
      <c r="C71" s="170"/>
      <c r="G71" s="170"/>
      <c r="H71" s="170"/>
      <c r="I71" s="170"/>
      <c r="J71" s="170"/>
      <c r="K71" s="170"/>
      <c r="M71" s="170"/>
      <c r="N71" s="170"/>
      <c r="O71" s="170"/>
      <c r="P71" s="170"/>
      <c r="Q71" s="762"/>
      <c r="R71" s="170"/>
      <c r="S71" s="170"/>
      <c r="T71" s="170"/>
      <c r="U71" s="170"/>
      <c r="AA71" s="170"/>
      <c r="AB71" s="170"/>
      <c r="AC71" s="170"/>
      <c r="AD71" s="170"/>
      <c r="AO71" s="762"/>
      <c r="AP71" s="554"/>
      <c r="AQ71" s="554"/>
      <c r="AR71" s="554"/>
      <c r="AS71" s="554"/>
      <c r="AT71" s="554"/>
      <c r="AU71" s="554"/>
      <c r="AV71" s="170"/>
    </row>
    <row r="72" spans="1:48" ht="12.95" customHeight="1">
      <c r="A72" s="762"/>
      <c r="B72" s="170"/>
      <c r="C72" s="170"/>
      <c r="G72" s="170"/>
      <c r="H72" s="170"/>
      <c r="I72" s="170"/>
      <c r="J72" s="170"/>
      <c r="K72" s="170"/>
      <c r="M72" s="170"/>
      <c r="N72" s="170"/>
      <c r="O72" s="170"/>
      <c r="P72" s="170"/>
      <c r="Q72" s="762"/>
      <c r="R72" s="170"/>
      <c r="S72" s="170"/>
      <c r="T72" s="170"/>
      <c r="U72" s="170"/>
      <c r="AA72" s="170"/>
      <c r="AB72" s="170"/>
      <c r="AC72" s="170"/>
      <c r="AD72" s="170"/>
      <c r="AO72" s="762"/>
      <c r="AP72" s="554"/>
      <c r="AQ72" s="554"/>
      <c r="AR72" s="554"/>
      <c r="AS72" s="554"/>
      <c r="AT72" s="554"/>
      <c r="AU72" s="554"/>
      <c r="AV72" s="170"/>
    </row>
    <row r="73" spans="1:48" ht="12.95" customHeight="1">
      <c r="A73" s="762"/>
      <c r="B73" s="170"/>
      <c r="C73" s="170"/>
      <c r="G73" s="170"/>
      <c r="H73" s="170"/>
      <c r="I73" s="170"/>
      <c r="J73" s="170"/>
      <c r="K73" s="170"/>
      <c r="M73" s="170"/>
      <c r="N73" s="170"/>
      <c r="O73" s="170"/>
      <c r="P73" s="170"/>
      <c r="Q73" s="762"/>
      <c r="R73" s="170"/>
      <c r="S73" s="170"/>
      <c r="T73" s="170"/>
      <c r="U73" s="170"/>
      <c r="AA73" s="170"/>
      <c r="AB73" s="170"/>
      <c r="AC73" s="170"/>
      <c r="AD73" s="170"/>
      <c r="AO73" s="762"/>
      <c r="AP73" s="554"/>
      <c r="AQ73" s="554"/>
      <c r="AR73" s="554"/>
      <c r="AS73" s="554"/>
      <c r="AT73" s="554"/>
      <c r="AU73" s="554"/>
      <c r="AV73" s="170"/>
    </row>
    <row r="74" spans="1:48" ht="12.95" customHeight="1">
      <c r="A74" s="762"/>
      <c r="B74" s="170"/>
      <c r="C74" s="170"/>
      <c r="G74" s="170"/>
      <c r="H74" s="170"/>
      <c r="I74" s="170"/>
      <c r="J74" s="170"/>
      <c r="K74" s="170"/>
      <c r="M74" s="170"/>
      <c r="N74" s="170"/>
      <c r="O74" s="170"/>
      <c r="P74" s="170"/>
      <c r="Q74" s="762"/>
      <c r="R74" s="170"/>
      <c r="S74" s="170"/>
      <c r="T74" s="170"/>
      <c r="U74" s="170"/>
      <c r="AA74" s="170"/>
      <c r="AB74" s="170"/>
      <c r="AC74" s="170"/>
      <c r="AD74" s="170"/>
      <c r="AO74" s="762"/>
      <c r="AP74" s="554"/>
      <c r="AQ74" s="554"/>
      <c r="AR74" s="554"/>
      <c r="AS74" s="554"/>
      <c r="AT74" s="554"/>
      <c r="AU74" s="554"/>
      <c r="AV74" s="170"/>
    </row>
    <row r="75" spans="1:48" ht="12.95" customHeight="1">
      <c r="A75" s="762"/>
      <c r="B75" s="170"/>
      <c r="C75" s="170"/>
      <c r="G75" s="170"/>
      <c r="H75" s="170"/>
      <c r="I75" s="170"/>
      <c r="J75" s="170"/>
      <c r="K75" s="170"/>
      <c r="M75" s="170"/>
      <c r="N75" s="170"/>
      <c r="O75" s="170"/>
      <c r="P75" s="170"/>
      <c r="Q75" s="762"/>
      <c r="R75" s="170"/>
      <c r="S75" s="170"/>
      <c r="T75" s="170"/>
      <c r="U75" s="170"/>
      <c r="AA75" s="170"/>
      <c r="AB75" s="170"/>
      <c r="AC75" s="170"/>
      <c r="AD75" s="170"/>
      <c r="AO75" s="762"/>
      <c r="AP75" s="554"/>
      <c r="AQ75" s="554"/>
      <c r="AR75" s="554"/>
      <c r="AS75" s="554"/>
      <c r="AT75" s="554"/>
      <c r="AU75" s="554"/>
      <c r="AV75" s="170"/>
    </row>
    <row r="76" spans="1:48" ht="12.95" customHeight="1">
      <c r="A76" s="762"/>
      <c r="B76" s="170"/>
      <c r="C76" s="170"/>
      <c r="G76" s="170"/>
      <c r="H76" s="170"/>
      <c r="I76" s="170"/>
      <c r="J76" s="170"/>
      <c r="K76" s="170"/>
      <c r="M76" s="170"/>
      <c r="N76" s="170"/>
      <c r="O76" s="170"/>
      <c r="P76" s="170"/>
      <c r="Q76" s="762"/>
      <c r="R76" s="170"/>
      <c r="S76" s="170"/>
      <c r="T76" s="170"/>
      <c r="U76" s="170"/>
      <c r="AA76" s="170"/>
      <c r="AB76" s="170"/>
      <c r="AC76" s="170"/>
      <c r="AD76" s="170"/>
      <c r="AO76" s="762"/>
      <c r="AP76" s="554"/>
      <c r="AQ76" s="554"/>
      <c r="AR76" s="554"/>
      <c r="AS76" s="554"/>
      <c r="AT76" s="554"/>
      <c r="AU76" s="554"/>
      <c r="AV76" s="170"/>
    </row>
    <row r="77" spans="1:48" ht="12.95" customHeight="1">
      <c r="A77" s="762"/>
      <c r="B77" s="42"/>
      <c r="C77" s="42"/>
      <c r="G77" s="42"/>
      <c r="H77" s="42"/>
      <c r="I77" s="42"/>
      <c r="J77" s="42"/>
      <c r="K77" s="42"/>
      <c r="M77" s="42"/>
      <c r="N77" s="42"/>
      <c r="O77" s="42"/>
      <c r="P77" s="42"/>
      <c r="Q77" s="762"/>
      <c r="R77" s="42"/>
      <c r="S77" s="42"/>
      <c r="T77" s="42"/>
      <c r="U77" s="42"/>
      <c r="AA77" s="42"/>
      <c r="AB77" s="42"/>
      <c r="AC77" s="42"/>
      <c r="AD77" s="42"/>
      <c r="AO77" s="762"/>
      <c r="AP77" s="412"/>
      <c r="AQ77" s="412"/>
      <c r="AR77" s="412"/>
      <c r="AS77" s="412"/>
      <c r="AT77" s="412"/>
      <c r="AU77" s="412"/>
      <c r="AV77" s="42"/>
    </row>
    <row r="78" spans="1:48" ht="12.95" customHeight="1">
      <c r="A78" s="762"/>
      <c r="B78" s="42"/>
      <c r="C78" s="42"/>
      <c r="G78" s="42"/>
      <c r="H78" s="42"/>
      <c r="I78" s="42"/>
      <c r="J78" s="42"/>
      <c r="K78" s="42"/>
      <c r="M78" s="42"/>
      <c r="N78" s="42"/>
      <c r="O78" s="42"/>
      <c r="P78" s="42"/>
      <c r="Q78" s="762"/>
      <c r="R78" s="42"/>
      <c r="S78" s="42"/>
      <c r="T78" s="42"/>
      <c r="U78" s="42"/>
      <c r="AA78" s="42"/>
      <c r="AB78" s="42"/>
      <c r="AC78" s="42"/>
      <c r="AD78" s="42"/>
      <c r="AO78" s="762"/>
      <c r="AP78" s="412"/>
      <c r="AQ78" s="412"/>
      <c r="AR78" s="412"/>
      <c r="AS78" s="412"/>
      <c r="AT78" s="412"/>
      <c r="AU78" s="412"/>
      <c r="AV78" s="42"/>
    </row>
    <row r="79" spans="1:48" ht="12.95" customHeight="1">
      <c r="A79" s="762"/>
      <c r="B79" s="42"/>
      <c r="C79" s="42"/>
      <c r="G79" s="42"/>
      <c r="H79" s="42"/>
      <c r="I79" s="42"/>
      <c r="J79" s="42"/>
      <c r="K79" s="42"/>
      <c r="M79" s="42"/>
      <c r="N79" s="42"/>
      <c r="O79" s="42"/>
      <c r="P79" s="42"/>
      <c r="Q79" s="762"/>
      <c r="R79" s="42"/>
      <c r="S79" s="42"/>
      <c r="T79" s="42"/>
      <c r="U79" s="42"/>
      <c r="AA79" s="42"/>
      <c r="AB79" s="42"/>
      <c r="AC79" s="42"/>
      <c r="AD79" s="42"/>
      <c r="AO79" s="762"/>
      <c r="AP79" s="412"/>
      <c r="AQ79" s="412"/>
      <c r="AR79" s="412"/>
      <c r="AS79" s="412"/>
      <c r="AT79" s="412"/>
      <c r="AU79" s="412"/>
      <c r="AV79" s="42"/>
    </row>
    <row r="80" spans="1:48" ht="12.95" customHeight="1">
      <c r="A80" s="762"/>
      <c r="B80" s="42"/>
      <c r="C80" s="42"/>
      <c r="G80" s="42"/>
      <c r="H80" s="42"/>
      <c r="I80" s="42"/>
      <c r="J80" s="42"/>
      <c r="K80" s="42"/>
      <c r="M80" s="42"/>
      <c r="N80" s="42"/>
      <c r="O80" s="42"/>
      <c r="P80" s="42"/>
      <c r="Q80" s="762"/>
      <c r="R80" s="42"/>
      <c r="S80" s="42"/>
      <c r="T80" s="42"/>
      <c r="U80" s="42"/>
      <c r="AA80" s="42"/>
      <c r="AB80" s="42"/>
      <c r="AC80" s="42"/>
      <c r="AD80" s="42"/>
      <c r="AO80" s="762"/>
      <c r="AP80" s="412"/>
      <c r="AQ80" s="412"/>
      <c r="AR80" s="412"/>
      <c r="AS80" s="412"/>
      <c r="AT80" s="412"/>
      <c r="AU80" s="412"/>
      <c r="AV80" s="42"/>
    </row>
    <row r="81" spans="1:48" ht="12.95" customHeight="1">
      <c r="A81" s="762"/>
      <c r="B81" s="42"/>
      <c r="C81" s="42"/>
      <c r="G81" s="42"/>
      <c r="H81" s="42"/>
      <c r="I81" s="42"/>
      <c r="J81" s="42"/>
      <c r="K81" s="42"/>
      <c r="M81" s="42"/>
      <c r="N81" s="42"/>
      <c r="O81" s="42"/>
      <c r="P81" s="42"/>
      <c r="Q81" s="762"/>
      <c r="R81" s="42"/>
      <c r="S81" s="42"/>
      <c r="T81" s="42"/>
      <c r="U81" s="42"/>
      <c r="AA81" s="42"/>
      <c r="AB81" s="42"/>
      <c r="AC81" s="42"/>
      <c r="AD81" s="42"/>
      <c r="AO81" s="762"/>
      <c r="AP81" s="412"/>
      <c r="AQ81" s="412"/>
      <c r="AR81" s="412"/>
      <c r="AS81" s="412"/>
      <c r="AT81" s="412"/>
      <c r="AU81" s="412"/>
      <c r="AV81" s="42"/>
    </row>
    <row r="82" spans="1:48" ht="12.95" customHeight="1">
      <c r="A82" s="762"/>
      <c r="B82" s="42"/>
      <c r="C82" s="42"/>
      <c r="G82" s="42"/>
      <c r="H82" s="42"/>
      <c r="I82" s="42"/>
      <c r="J82" s="42"/>
      <c r="K82" s="42"/>
      <c r="M82" s="42"/>
      <c r="N82" s="42"/>
      <c r="O82" s="42"/>
      <c r="P82" s="42"/>
      <c r="Q82" s="762"/>
      <c r="R82" s="42"/>
      <c r="S82" s="42"/>
      <c r="T82" s="42"/>
      <c r="U82" s="42"/>
      <c r="AA82" s="42"/>
      <c r="AB82" s="42"/>
      <c r="AC82" s="42"/>
      <c r="AD82" s="42"/>
      <c r="AO82" s="762"/>
      <c r="AP82" s="412"/>
      <c r="AQ82" s="412"/>
      <c r="AR82" s="412"/>
      <c r="AS82" s="412"/>
      <c r="AT82" s="412"/>
      <c r="AU82" s="412"/>
      <c r="AV82" s="42"/>
    </row>
    <row r="83" spans="1:48" ht="12.95" customHeight="1">
      <c r="A83" s="762"/>
      <c r="B83" s="42"/>
      <c r="C83" s="42"/>
      <c r="G83" s="42"/>
      <c r="H83" s="42"/>
      <c r="I83" s="42"/>
      <c r="J83" s="42"/>
      <c r="K83" s="42"/>
      <c r="M83" s="42"/>
      <c r="N83" s="42"/>
      <c r="O83" s="42"/>
      <c r="P83" s="42"/>
      <c r="Q83" s="762"/>
      <c r="R83" s="42"/>
      <c r="S83" s="42"/>
      <c r="T83" s="42"/>
      <c r="U83" s="42"/>
      <c r="AA83" s="42"/>
      <c r="AB83" s="42"/>
      <c r="AC83" s="42"/>
      <c r="AD83" s="42"/>
      <c r="AO83" s="762"/>
      <c r="AP83" s="412"/>
      <c r="AQ83" s="412"/>
      <c r="AR83" s="412"/>
      <c r="AS83" s="412"/>
      <c r="AT83" s="412"/>
      <c r="AU83" s="412"/>
      <c r="AV83" s="42"/>
    </row>
    <row r="84" spans="1:48" ht="12.95" customHeight="1">
      <c r="A84" s="762"/>
      <c r="B84" s="42"/>
      <c r="C84" s="42"/>
      <c r="G84" s="42"/>
      <c r="H84" s="42"/>
      <c r="I84" s="42"/>
      <c r="J84" s="42"/>
      <c r="K84" s="42"/>
      <c r="M84" s="42"/>
      <c r="N84" s="42"/>
      <c r="O84" s="42"/>
      <c r="P84" s="42"/>
      <c r="Q84" s="762"/>
      <c r="R84" s="42"/>
      <c r="S84" s="42"/>
      <c r="T84" s="42"/>
      <c r="U84" s="42"/>
      <c r="AA84" s="42"/>
      <c r="AB84" s="42"/>
      <c r="AC84" s="42"/>
      <c r="AD84" s="42"/>
      <c r="AO84" s="762"/>
      <c r="AP84" s="412"/>
      <c r="AQ84" s="412"/>
      <c r="AR84" s="412"/>
      <c r="AS84" s="412"/>
      <c r="AT84" s="412"/>
      <c r="AU84" s="412"/>
      <c r="AV84" s="42"/>
    </row>
    <row r="85" spans="1:48" ht="12.95" customHeight="1">
      <c r="A85" s="762"/>
      <c r="B85" s="170"/>
      <c r="C85" s="170"/>
      <c r="G85" s="170"/>
      <c r="H85" s="170"/>
      <c r="I85" s="170"/>
      <c r="J85" s="170"/>
      <c r="K85" s="170"/>
      <c r="M85" s="170"/>
      <c r="N85" s="170"/>
      <c r="O85" s="170"/>
      <c r="P85" s="170"/>
      <c r="Q85" s="762"/>
      <c r="R85" s="170"/>
      <c r="S85" s="170"/>
      <c r="T85" s="170"/>
      <c r="U85" s="170"/>
      <c r="AA85" s="170"/>
      <c r="AB85" s="170"/>
      <c r="AC85" s="170"/>
      <c r="AD85" s="170"/>
      <c r="AO85" s="762"/>
      <c r="AP85" s="554"/>
      <c r="AQ85" s="554"/>
      <c r="AR85" s="554"/>
      <c r="AS85" s="554"/>
      <c r="AT85" s="554"/>
      <c r="AU85" s="554"/>
      <c r="AV85" s="170"/>
    </row>
    <row r="86" spans="1:48" ht="12.95" customHeight="1">
      <c r="A86" s="762"/>
      <c r="B86" s="42"/>
      <c r="C86" s="42"/>
      <c r="G86" s="42"/>
      <c r="H86" s="42"/>
      <c r="I86" s="42"/>
      <c r="J86" s="42"/>
      <c r="K86" s="42"/>
      <c r="M86" s="42"/>
      <c r="N86" s="42"/>
      <c r="O86" s="42"/>
      <c r="P86" s="42"/>
      <c r="Q86" s="762"/>
      <c r="R86" s="42"/>
      <c r="S86" s="42"/>
      <c r="T86" s="42"/>
      <c r="U86" s="42"/>
      <c r="AA86" s="42"/>
      <c r="AB86" s="42"/>
      <c r="AC86" s="42"/>
      <c r="AD86" s="42"/>
      <c r="AO86" s="762"/>
      <c r="AP86" s="412"/>
      <c r="AQ86" s="412"/>
      <c r="AR86" s="412"/>
      <c r="AS86" s="412"/>
      <c r="AT86" s="412"/>
      <c r="AU86" s="412"/>
      <c r="AV86" s="42"/>
    </row>
    <row r="87" spans="1:48" ht="12.95" customHeight="1">
      <c r="A87" s="762"/>
      <c r="B87" s="42"/>
      <c r="C87" s="42"/>
      <c r="G87" s="42"/>
      <c r="H87" s="42"/>
      <c r="I87" s="42"/>
      <c r="J87" s="42"/>
      <c r="K87" s="42"/>
      <c r="M87" s="42"/>
      <c r="N87" s="42"/>
      <c r="O87" s="42"/>
      <c r="P87" s="42"/>
      <c r="Q87" s="762"/>
      <c r="R87" s="42"/>
      <c r="S87" s="42"/>
      <c r="T87" s="42"/>
      <c r="U87" s="42"/>
      <c r="AA87" s="42"/>
      <c r="AB87" s="42"/>
      <c r="AC87" s="42"/>
      <c r="AD87" s="42"/>
      <c r="AO87" s="762"/>
      <c r="AP87" s="412"/>
      <c r="AQ87" s="412"/>
      <c r="AR87" s="412"/>
      <c r="AS87" s="412"/>
      <c r="AT87" s="412"/>
      <c r="AU87" s="412"/>
      <c r="AV87" s="42"/>
    </row>
    <row r="88" spans="1:48" ht="12.95" customHeight="1">
      <c r="A88" s="762"/>
      <c r="B88" s="42"/>
      <c r="C88" s="42"/>
      <c r="G88" s="42"/>
      <c r="H88" s="42"/>
      <c r="I88" s="42"/>
      <c r="J88" s="42"/>
      <c r="K88" s="42"/>
      <c r="M88" s="42"/>
      <c r="N88" s="42"/>
      <c r="O88" s="42"/>
      <c r="P88" s="42"/>
      <c r="Q88" s="762"/>
      <c r="R88" s="42"/>
      <c r="S88" s="42"/>
      <c r="T88" s="42"/>
      <c r="U88" s="42"/>
      <c r="AA88" s="42"/>
      <c r="AB88" s="42"/>
      <c r="AC88" s="42"/>
      <c r="AD88" s="42"/>
      <c r="AO88" s="762"/>
      <c r="AP88" s="412"/>
      <c r="AQ88" s="412"/>
      <c r="AR88" s="412"/>
      <c r="AS88" s="412"/>
      <c r="AT88" s="412"/>
      <c r="AU88" s="412"/>
      <c r="AV88" s="42"/>
    </row>
  </sheetData>
  <customSheetViews>
    <customSheetView guid="{000667BC-C093-D04F-AC32-C2A57AD6DC40}" scale="108" showPageBreaks="1" showGridLines="0" printArea="1">
      <selection activeCell="K43" sqref="K43"/>
      <colBreaks count="1" manualBreakCount="1">
        <brk id="16" max="1048575" man="1"/>
      </colBreaks>
      <pageMargins left="0" right="0" top="0" bottom="0" header="0" footer="0"/>
      <pageSetup orientation="landscape"/>
      <headerFooter alignWithMargins="0">
        <oddFooter>&amp;L&amp;9&amp;F&amp;C&amp;9Página &amp;P&amp;R&amp;9Versión 17.08.05</oddFooter>
      </headerFooter>
    </customSheetView>
    <customSheetView guid="{49900754-E557-CE48-A1AC-7A29C54F6B80}" scale="108" showPageBreaks="1" showGridLines="0" printArea="1">
      <selection activeCell="C44" sqref="C44"/>
      <colBreaks count="1" manualBreakCount="1">
        <brk id="16" max="36" man="1"/>
      </colBreaks>
      <pageMargins left="0" right="0" top="0" bottom="0" header="0" footer="0"/>
      <pageSetup orientation="landscape"/>
      <headerFooter alignWithMargins="0">
        <oddFooter>&amp;L&amp;9&amp;F&amp;C&amp;9Página &amp;P&amp;R&amp;9Versión 17.08.05</oddFooter>
      </headerFooter>
    </customSheetView>
  </customSheetViews>
  <mergeCells count="173">
    <mergeCell ref="AJ32:AL32"/>
    <mergeCell ref="AJ33:AL33"/>
    <mergeCell ref="AJ34:AL34"/>
    <mergeCell ref="AJ36:AL36"/>
    <mergeCell ref="AJ37:AL37"/>
    <mergeCell ref="AJ38:AL38"/>
    <mergeCell ref="AJ6:AL10"/>
    <mergeCell ref="AK13:AL14"/>
    <mergeCell ref="AM6:AN9"/>
    <mergeCell ref="AJ28:AL28"/>
    <mergeCell ref="AJ29:AL29"/>
    <mergeCell ref="AJ30:AL30"/>
    <mergeCell ref="AP5:AU8"/>
    <mergeCell ref="B22:C22"/>
    <mergeCell ref="X5:Z5"/>
    <mergeCell ref="X11:Y11"/>
    <mergeCell ref="Q3:Q22"/>
    <mergeCell ref="D13:F15"/>
    <mergeCell ref="M3:P3"/>
    <mergeCell ref="G5:J5"/>
    <mergeCell ref="B4:C5"/>
    <mergeCell ref="L4:L15"/>
    <mergeCell ref="AE5:AF5"/>
    <mergeCell ref="R5:U5"/>
    <mergeCell ref="M4:P9"/>
    <mergeCell ref="X6:Z10"/>
    <mergeCell ref="AA6:AD12"/>
    <mergeCell ref="AE21:AF21"/>
    <mergeCell ref="AS10:AU12"/>
    <mergeCell ref="AP12:AR13"/>
    <mergeCell ref="V5:W5"/>
    <mergeCell ref="AA5:AD5"/>
    <mergeCell ref="AE6:AF13"/>
    <mergeCell ref="AG6:AI10"/>
    <mergeCell ref="AP9:AR9"/>
    <mergeCell ref="AJ5:AL5"/>
    <mergeCell ref="V6:W13"/>
    <mergeCell ref="AA24:AD24"/>
    <mergeCell ref="A3:A22"/>
    <mergeCell ref="B3:C3"/>
    <mergeCell ref="D3:F3"/>
    <mergeCell ref="G3:K4"/>
    <mergeCell ref="G6:J10"/>
    <mergeCell ref="K6:K13"/>
    <mergeCell ref="D10:F12"/>
    <mergeCell ref="C19:C20"/>
    <mergeCell ref="K14:K19"/>
    <mergeCell ref="D16:F18"/>
    <mergeCell ref="D6:F9"/>
    <mergeCell ref="B24:C24"/>
    <mergeCell ref="R3:AN4"/>
    <mergeCell ref="AM5:AN5"/>
    <mergeCell ref="AJ21:AL21"/>
    <mergeCell ref="AJ22:AL22"/>
    <mergeCell ref="D4:F5"/>
    <mergeCell ref="AM10:AN14"/>
    <mergeCell ref="AM17:AN18"/>
    <mergeCell ref="AS25:AU25"/>
    <mergeCell ref="AS26:AU26"/>
    <mergeCell ref="G24:J24"/>
    <mergeCell ref="M24:P24"/>
    <mergeCell ref="G22:J22"/>
    <mergeCell ref="M22:P22"/>
    <mergeCell ref="R22:U22"/>
    <mergeCell ref="AS24:AU24"/>
    <mergeCell ref="AP22:AQ22"/>
    <mergeCell ref="R24:U24"/>
    <mergeCell ref="AS22:AU22"/>
    <mergeCell ref="AE24:AF24"/>
    <mergeCell ref="AG22:AH22"/>
    <mergeCell ref="M26:P26"/>
    <mergeCell ref="R26:U26"/>
    <mergeCell ref="AJ25:AL25"/>
    <mergeCell ref="AJ26:AL26"/>
    <mergeCell ref="AJ24:AL24"/>
    <mergeCell ref="AO3:AO22"/>
    <mergeCell ref="M10:P17"/>
    <mergeCell ref="AA22:AD22"/>
    <mergeCell ref="V24:W24"/>
    <mergeCell ref="P20:P21"/>
    <mergeCell ref="V22:W22"/>
    <mergeCell ref="B32:C32"/>
    <mergeCell ref="G32:J32"/>
    <mergeCell ref="M32:P32"/>
    <mergeCell ref="R32:U32"/>
    <mergeCell ref="R29:U29"/>
    <mergeCell ref="V29:W29"/>
    <mergeCell ref="AA25:AD25"/>
    <mergeCell ref="AA28:AD28"/>
    <mergeCell ref="B30:C30"/>
    <mergeCell ref="G30:J30"/>
    <mergeCell ref="M30:P30"/>
    <mergeCell ref="R30:U30"/>
    <mergeCell ref="R25:U25"/>
    <mergeCell ref="B29:C29"/>
    <mergeCell ref="B25:C25"/>
    <mergeCell ref="G25:J25"/>
    <mergeCell ref="M25:P25"/>
    <mergeCell ref="B28:C28"/>
    <mergeCell ref="G28:J28"/>
    <mergeCell ref="M28:P28"/>
    <mergeCell ref="G29:J29"/>
    <mergeCell ref="M29:P29"/>
    <mergeCell ref="B26:C26"/>
    <mergeCell ref="G26:J26"/>
    <mergeCell ref="AE36:AF36"/>
    <mergeCell ref="AE37:AF37"/>
    <mergeCell ref="B33:C33"/>
    <mergeCell ref="G33:J33"/>
    <mergeCell ref="M33:P33"/>
    <mergeCell ref="R33:U33"/>
    <mergeCell ref="G36:J36"/>
    <mergeCell ref="B38:C38"/>
    <mergeCell ref="G38:J38"/>
    <mergeCell ref="M38:P38"/>
    <mergeCell ref="R38:U38"/>
    <mergeCell ref="R37:U37"/>
    <mergeCell ref="B36:C36"/>
    <mergeCell ref="B37:C37"/>
    <mergeCell ref="G37:J37"/>
    <mergeCell ref="AA38:AD38"/>
    <mergeCell ref="M36:P36"/>
    <mergeCell ref="B34:C34"/>
    <mergeCell ref="G34:J34"/>
    <mergeCell ref="M34:P34"/>
    <mergeCell ref="AS38:AU38"/>
    <mergeCell ref="AS37:AU37"/>
    <mergeCell ref="AA37:AD37"/>
    <mergeCell ref="R36:U36"/>
    <mergeCell ref="AS36:AU36"/>
    <mergeCell ref="AS33:AU33"/>
    <mergeCell ref="AE28:AF28"/>
    <mergeCell ref="AE29:AF29"/>
    <mergeCell ref="AE33:AF33"/>
    <mergeCell ref="AE30:AF30"/>
    <mergeCell ref="AE32:AF32"/>
    <mergeCell ref="AS28:AU28"/>
    <mergeCell ref="AS29:AU29"/>
    <mergeCell ref="AS34:AU34"/>
    <mergeCell ref="AS30:AU30"/>
    <mergeCell ref="AS32:AU32"/>
    <mergeCell ref="V32:W32"/>
    <mergeCell ref="AA33:AD33"/>
    <mergeCell ref="AA29:AD29"/>
    <mergeCell ref="AE38:AF38"/>
    <mergeCell ref="AA36:AD36"/>
    <mergeCell ref="AA30:AD30"/>
    <mergeCell ref="V30:W30"/>
    <mergeCell ref="V28:W28"/>
    <mergeCell ref="AS9:AU9"/>
    <mergeCell ref="AP10:AR11"/>
    <mergeCell ref="V36:W36"/>
    <mergeCell ref="V37:W37"/>
    <mergeCell ref="V38:W38"/>
    <mergeCell ref="M37:P37"/>
    <mergeCell ref="R34:U34"/>
    <mergeCell ref="AP3:AU4"/>
    <mergeCell ref="X22:Y22"/>
    <mergeCell ref="AG5:AI5"/>
    <mergeCell ref="AG11:AH11"/>
    <mergeCell ref="R6:U12"/>
    <mergeCell ref="R28:U28"/>
    <mergeCell ref="AA32:AD32"/>
    <mergeCell ref="AA26:AD26"/>
    <mergeCell ref="AE34:AF34"/>
    <mergeCell ref="V33:W33"/>
    <mergeCell ref="V34:W34"/>
    <mergeCell ref="V25:W25"/>
    <mergeCell ref="V26:W26"/>
    <mergeCell ref="AE22:AF22"/>
    <mergeCell ref="AE25:AF25"/>
    <mergeCell ref="AE26:AF26"/>
    <mergeCell ref="AA34:AD34"/>
  </mergeCells>
  <phoneticPr fontId="50" type="noConversion"/>
  <pageMargins left="0.25" right="0.25" top="0.75000000000000011" bottom="0.75000000000000011" header="0.30000000000000004" footer="0.30000000000000004"/>
  <pageSetup orientation="landscape"/>
  <headerFooter alignWithMargins="0">
    <oddFooter>&amp;L&amp;9&amp;F&amp;C&amp;9Página &amp;P&amp;R&amp;9Versión 17.08.05</oddFooter>
  </headerFooter>
  <colBreaks count="1" manualBreakCount="1">
    <brk id="16" max="36" man="1"/>
  </colBreaks>
  <extLst>
    <ext xmlns:mx="http://schemas.microsoft.com/office/mac/excel/2008/main" uri="{64002731-A6B0-56B0-2670-7721B7C09600}">
      <mx:PLV Mode="0" OnePage="0" WScale="93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AD141"/>
  <sheetViews>
    <sheetView showGridLines="0" view="pageBreakPreview" zoomScale="125" zoomScaleNormal="125" zoomScaleSheetLayoutView="125" zoomScalePageLayoutView="125" workbookViewId="0">
      <selection activeCell="P26" sqref="P26:Q26"/>
    </sheetView>
  </sheetViews>
  <sheetFormatPr defaultColWidth="9" defaultRowHeight="12.95" customHeight="1"/>
  <cols>
    <col min="1" max="1" width="0.875" style="738" customWidth="1"/>
    <col min="2" max="2" width="3.125" style="738" customWidth="1"/>
    <col min="3" max="3" width="2.5" style="42" customWidth="1"/>
    <col min="4" max="4" width="2.5" style="42" bestFit="1" customWidth="1"/>
    <col min="5" max="5" width="2.375" style="171" bestFit="1" customWidth="1"/>
    <col min="6" max="6" width="5.375" style="171" customWidth="1"/>
    <col min="7" max="7" width="2.875" style="738" customWidth="1"/>
    <col min="8" max="8" width="5" style="738" customWidth="1"/>
    <col min="9" max="9" width="2.5" style="738" customWidth="1"/>
    <col min="10" max="10" width="2.375" style="738" customWidth="1"/>
    <col min="11" max="11" width="1.5" style="738" customWidth="1"/>
    <col min="12" max="12" width="9" style="738" customWidth="1"/>
    <col min="13" max="13" width="2.5" style="738" customWidth="1"/>
    <col min="14" max="14" width="9" style="738" customWidth="1"/>
    <col min="15" max="15" width="9.125" style="738" customWidth="1"/>
    <col min="16" max="16" width="3.125" style="738" customWidth="1"/>
    <col min="17" max="17" width="3" style="738" customWidth="1"/>
    <col min="18" max="18" width="2.375" style="738" bestFit="1" customWidth="1"/>
    <col min="19" max="19" width="7.625" style="738" customWidth="1"/>
    <col min="20" max="22" width="2.375" style="738" customWidth="1"/>
    <col min="23" max="23" width="7.375" style="738" customWidth="1"/>
    <col min="24" max="25" width="3.125" style="738" customWidth="1"/>
    <col min="26" max="26" width="7.125" style="738" customWidth="1"/>
    <col min="27" max="27" width="2.375" style="738" bestFit="1" customWidth="1"/>
    <col min="28" max="28" width="6.875" style="738" customWidth="1"/>
    <col min="29" max="29" width="2" style="738" customWidth="1"/>
    <col min="30" max="30" width="13.625" style="738" customWidth="1"/>
    <col min="31" max="31" width="1.125" style="738" customWidth="1"/>
    <col min="32" max="16384" width="9" style="738"/>
  </cols>
  <sheetData>
    <row r="1" spans="2:30" ht="12.95" customHeight="1">
      <c r="C1" s="63" t="s">
        <v>371</v>
      </c>
      <c r="D1" s="63"/>
      <c r="E1" s="63"/>
      <c r="F1" s="63"/>
      <c r="G1" s="63"/>
      <c r="H1" s="63"/>
      <c r="I1" s="63"/>
      <c r="J1" s="63"/>
      <c r="M1" s="63"/>
      <c r="N1" s="63"/>
      <c r="O1" s="63"/>
      <c r="P1" s="63"/>
      <c r="Q1" s="63"/>
      <c r="Y1" s="63"/>
      <c r="Z1" s="63"/>
    </row>
    <row r="2" spans="2:30" ht="12.95" customHeight="1">
      <c r="C2" s="581" t="s">
        <v>372</v>
      </c>
      <c r="D2" s="63"/>
      <c r="E2" s="63"/>
      <c r="F2" s="63"/>
      <c r="G2" s="63"/>
      <c r="H2" s="63"/>
      <c r="I2" s="63"/>
      <c r="J2" s="63"/>
      <c r="M2" s="63"/>
      <c r="N2" s="63"/>
      <c r="O2" s="63"/>
      <c r="P2" s="63"/>
      <c r="Q2" s="63"/>
      <c r="Y2" s="63"/>
      <c r="Z2" s="63"/>
    </row>
    <row r="3" spans="2:30" ht="12.95" customHeight="1">
      <c r="C3" s="819" t="s">
        <v>373</v>
      </c>
      <c r="D3" s="810"/>
      <c r="E3" s="810"/>
      <c r="F3" s="810"/>
      <c r="G3" s="810"/>
      <c r="H3" s="810"/>
      <c r="I3" s="810"/>
      <c r="J3" s="810"/>
      <c r="K3" s="810"/>
      <c r="L3" s="810"/>
      <c r="M3" s="810"/>
      <c r="N3" s="810"/>
      <c r="O3" s="820"/>
      <c r="P3" s="821" t="s">
        <v>374</v>
      </c>
      <c r="Q3" s="822"/>
      <c r="R3" s="815"/>
      <c r="S3" s="815"/>
      <c r="T3" s="823"/>
      <c r="U3" s="823"/>
      <c r="V3" s="823"/>
      <c r="W3" s="824"/>
      <c r="Y3" s="825" t="s">
        <v>375</v>
      </c>
      <c r="Z3" s="826"/>
      <c r="AA3" s="810"/>
      <c r="AB3" s="810"/>
      <c r="AC3" s="823"/>
      <c r="AD3" s="824"/>
    </row>
    <row r="4" spans="2:30" s="741" customFormat="1" ht="12.95" customHeight="1">
      <c r="B4" s="1588" t="s">
        <v>271</v>
      </c>
      <c r="C4" s="1675">
        <f>-(3.01)</f>
        <v>-3.01</v>
      </c>
      <c r="D4" s="1676"/>
      <c r="E4" s="1676"/>
      <c r="F4" s="2287"/>
      <c r="G4" s="1676">
        <f>C4-(0.01)</f>
        <v>-3.0199999999999996</v>
      </c>
      <c r="H4" s="1677"/>
      <c r="I4" s="1678">
        <f>G4-(0.01)</f>
        <v>-3.0299999999999994</v>
      </c>
      <c r="J4" s="1679"/>
      <c r="K4" s="1679"/>
      <c r="L4" s="186"/>
      <c r="M4" s="1591">
        <f>I4-0.01</f>
        <v>-3.0399999999999991</v>
      </c>
      <c r="N4" s="1614"/>
      <c r="O4" s="1614"/>
      <c r="P4" s="1654">
        <f>M4-(0.01)</f>
        <v>-3.0499999999999989</v>
      </c>
      <c r="Q4" s="1655"/>
      <c r="R4" s="399"/>
      <c r="S4" s="2288"/>
      <c r="T4" s="1592">
        <f>P4-(0.01)</f>
        <v>-3.0599999999999987</v>
      </c>
      <c r="U4" s="1592"/>
      <c r="V4" s="1592"/>
      <c r="W4" s="1614"/>
      <c r="X4" s="1588" t="s">
        <v>271</v>
      </c>
      <c r="Y4" s="1654">
        <f>T4-0.01</f>
        <v>-3.0699999999999985</v>
      </c>
      <c r="Z4" s="1655"/>
      <c r="AA4" s="399"/>
      <c r="AB4" s="2288"/>
      <c r="AC4" s="1591">
        <f>Y4-(0.01)</f>
        <v>-3.0799999999999983</v>
      </c>
      <c r="AD4" s="2280"/>
    </row>
    <row r="5" spans="2:30" ht="12.95" customHeight="1">
      <c r="B5" s="1589"/>
      <c r="C5" s="1593" t="s">
        <v>376</v>
      </c>
      <c r="D5" s="1600"/>
      <c r="E5" s="1600"/>
      <c r="F5" s="1594"/>
      <c r="G5" s="1593" t="s">
        <v>377</v>
      </c>
      <c r="H5" s="1594"/>
      <c r="I5" s="1593" t="s">
        <v>378</v>
      </c>
      <c r="J5" s="1600"/>
      <c r="K5" s="1600"/>
      <c r="L5" s="1594"/>
      <c r="M5" s="1593" t="s">
        <v>379</v>
      </c>
      <c r="N5" s="1600"/>
      <c r="O5" s="1600"/>
      <c r="P5" s="1593" t="s">
        <v>380</v>
      </c>
      <c r="Q5" s="1600"/>
      <c r="R5" s="1600"/>
      <c r="S5" s="1594"/>
      <c r="T5" s="1600" t="s">
        <v>381</v>
      </c>
      <c r="U5" s="1600"/>
      <c r="V5" s="1600"/>
      <c r="W5" s="1600"/>
      <c r="X5" s="1589"/>
      <c r="Y5" s="1593" t="s">
        <v>382</v>
      </c>
      <c r="Z5" s="1600"/>
      <c r="AA5" s="1600"/>
      <c r="AB5" s="1594"/>
      <c r="AC5" s="1683" t="s">
        <v>383</v>
      </c>
      <c r="AD5" s="1594"/>
    </row>
    <row r="6" spans="2:30" ht="12.95" customHeight="1">
      <c r="B6" s="1589"/>
      <c r="C6" s="1593"/>
      <c r="D6" s="1600"/>
      <c r="E6" s="1600"/>
      <c r="F6" s="1594"/>
      <c r="G6" s="1593"/>
      <c r="H6" s="1594"/>
      <c r="I6" s="1593"/>
      <c r="J6" s="1600"/>
      <c r="K6" s="1600"/>
      <c r="L6" s="1594"/>
      <c r="M6" s="1593"/>
      <c r="N6" s="1600"/>
      <c r="O6" s="1600"/>
      <c r="P6" s="1593"/>
      <c r="Q6" s="1600"/>
      <c r="R6" s="1600"/>
      <c r="S6" s="1594"/>
      <c r="T6" s="1600"/>
      <c r="U6" s="1600"/>
      <c r="V6" s="1600"/>
      <c r="W6" s="1600"/>
      <c r="X6" s="1589"/>
      <c r="Y6" s="1593"/>
      <c r="Z6" s="1600"/>
      <c r="AA6" s="1600"/>
      <c r="AB6" s="1594"/>
      <c r="AC6" s="1593"/>
      <c r="AD6" s="1594"/>
    </row>
    <row r="7" spans="2:30" ht="12.95" customHeight="1">
      <c r="B7" s="1589"/>
      <c r="C7" s="1593"/>
      <c r="D7" s="1600"/>
      <c r="E7" s="1600"/>
      <c r="F7" s="1594"/>
      <c r="G7" s="1593"/>
      <c r="H7" s="1594"/>
      <c r="I7" s="1593"/>
      <c r="J7" s="1600"/>
      <c r="K7" s="1600"/>
      <c r="L7" s="1594"/>
      <c r="M7" s="1593"/>
      <c r="N7" s="1600"/>
      <c r="O7" s="1600"/>
      <c r="P7" s="1593"/>
      <c r="Q7" s="1600"/>
      <c r="R7" s="1600"/>
      <c r="S7" s="1594"/>
      <c r="T7" s="1600"/>
      <c r="U7" s="1600"/>
      <c r="V7" s="1600"/>
      <c r="W7" s="1600"/>
      <c r="X7" s="1589"/>
      <c r="Y7" s="1593"/>
      <c r="Z7" s="1600"/>
      <c r="AA7" s="1600"/>
      <c r="AB7" s="1594"/>
      <c r="AC7" s="1593"/>
      <c r="AD7" s="1594"/>
    </row>
    <row r="8" spans="2:30" ht="12.95" customHeight="1">
      <c r="B8" s="1589"/>
      <c r="C8" s="1593"/>
      <c r="D8" s="1600"/>
      <c r="E8" s="1600"/>
      <c r="F8" s="1594"/>
      <c r="G8" s="1593"/>
      <c r="H8" s="1594"/>
      <c r="I8" s="1593"/>
      <c r="J8" s="1600"/>
      <c r="K8" s="1600"/>
      <c r="L8" s="1594"/>
      <c r="M8" s="1656"/>
      <c r="N8" s="1657"/>
      <c r="O8" s="1657"/>
      <c r="P8" s="1593"/>
      <c r="Q8" s="1600"/>
      <c r="R8" s="1600"/>
      <c r="S8" s="1594"/>
      <c r="T8" s="1600"/>
      <c r="U8" s="1600"/>
      <c r="V8" s="1600"/>
      <c r="W8" s="1600"/>
      <c r="X8" s="1589"/>
      <c r="Y8" s="1593"/>
      <c r="Z8" s="1600"/>
      <c r="AA8" s="1600"/>
      <c r="AB8" s="1594"/>
      <c r="AC8" s="1593"/>
      <c r="AD8" s="1594"/>
    </row>
    <row r="9" spans="2:30" ht="12.95" customHeight="1">
      <c r="B9" s="1589"/>
      <c r="C9" s="1593"/>
      <c r="D9" s="1600"/>
      <c r="E9" s="1600"/>
      <c r="F9" s="1594"/>
      <c r="G9" s="1593"/>
      <c r="H9" s="1594"/>
      <c r="I9" s="1593"/>
      <c r="J9" s="1600"/>
      <c r="K9" s="1600"/>
      <c r="L9" s="1594"/>
      <c r="M9" s="1615" t="s">
        <v>315</v>
      </c>
      <c r="N9" s="1616"/>
      <c r="O9" s="621" t="s">
        <v>316</v>
      </c>
      <c r="P9" s="1593"/>
      <c r="Q9" s="1600"/>
      <c r="R9" s="1600"/>
      <c r="S9" s="1594"/>
      <c r="T9" s="1600"/>
      <c r="U9" s="1600"/>
      <c r="V9" s="1600"/>
      <c r="W9" s="1600"/>
      <c r="X9" s="1589"/>
      <c r="Y9" s="1593"/>
      <c r="Z9" s="1600"/>
      <c r="AA9" s="1600"/>
      <c r="AB9" s="1594"/>
      <c r="AC9" s="60"/>
      <c r="AD9" s="61"/>
    </row>
    <row r="10" spans="2:30" ht="12.95" customHeight="1">
      <c r="B10" s="1589"/>
      <c r="C10" s="1593"/>
      <c r="D10" s="1600"/>
      <c r="E10" s="1600"/>
      <c r="F10" s="1594"/>
      <c r="G10" s="1593"/>
      <c r="H10" s="1594"/>
      <c r="I10" s="1593"/>
      <c r="J10" s="1600"/>
      <c r="K10" s="1600"/>
      <c r="L10" s="1594"/>
      <c r="M10" s="408">
        <v>0</v>
      </c>
      <c r="N10" s="581" t="s">
        <v>335</v>
      </c>
      <c r="O10" s="177"/>
      <c r="P10" s="1593"/>
      <c r="Q10" s="1600"/>
      <c r="R10" s="1600"/>
      <c r="S10" s="1594"/>
      <c r="T10" s="1600"/>
      <c r="U10" s="1600"/>
      <c r="V10" s="1600"/>
      <c r="W10" s="1600"/>
      <c r="X10" s="1589"/>
      <c r="Y10" s="1593"/>
      <c r="Z10" s="1600"/>
      <c r="AA10" s="1600"/>
      <c r="AB10" s="1594"/>
      <c r="AC10" s="60"/>
      <c r="AD10" s="61"/>
    </row>
    <row r="11" spans="2:30" ht="12.95" customHeight="1">
      <c r="B11" s="1589"/>
      <c r="C11" s="1593"/>
      <c r="D11" s="1600"/>
      <c r="E11" s="1600"/>
      <c r="F11" s="1594"/>
      <c r="G11" s="1593"/>
      <c r="H11" s="1594"/>
      <c r="I11" s="744"/>
      <c r="J11" s="743"/>
      <c r="K11" s="743"/>
      <c r="L11" s="743"/>
      <c r="M11" s="408">
        <v>1</v>
      </c>
      <c r="N11" s="581" t="s">
        <v>325</v>
      </c>
      <c r="O11" s="467"/>
      <c r="P11" s="1593"/>
      <c r="Q11" s="1600"/>
      <c r="R11" s="1600"/>
      <c r="S11" s="1594"/>
      <c r="T11" s="1600"/>
      <c r="U11" s="1600"/>
      <c r="V11" s="1600"/>
      <c r="W11" s="1600"/>
      <c r="X11" s="1589"/>
      <c r="Y11" s="747">
        <v>1</v>
      </c>
      <c r="Z11" s="743" t="s">
        <v>384</v>
      </c>
      <c r="AA11" s="814"/>
      <c r="AB11" s="827"/>
      <c r="AC11" s="60">
        <v>1</v>
      </c>
      <c r="AD11" s="61" t="s">
        <v>385</v>
      </c>
    </row>
    <row r="12" spans="2:30" ht="12.95" customHeight="1">
      <c r="B12" s="1589"/>
      <c r="C12" s="1593"/>
      <c r="D12" s="1600"/>
      <c r="E12" s="1600"/>
      <c r="F12" s="1594"/>
      <c r="G12" s="1593"/>
      <c r="H12" s="1594"/>
      <c r="I12" s="744"/>
      <c r="J12" s="743"/>
      <c r="K12" s="743"/>
      <c r="L12" s="743"/>
      <c r="M12" s="408">
        <v>2</v>
      </c>
      <c r="N12" s="581" t="s">
        <v>330</v>
      </c>
      <c r="O12" s="467"/>
      <c r="P12" s="1593"/>
      <c r="Q12" s="1600"/>
      <c r="R12" s="1600"/>
      <c r="S12" s="1594"/>
      <c r="T12" s="1600"/>
      <c r="U12" s="1600"/>
      <c r="V12" s="1600"/>
      <c r="W12" s="1600"/>
      <c r="X12" s="1589"/>
      <c r="Y12" s="747">
        <v>2</v>
      </c>
      <c r="Z12" s="743" t="s">
        <v>386</v>
      </c>
      <c r="AA12" s="59"/>
      <c r="AB12" s="61"/>
      <c r="AC12" s="60">
        <v>2</v>
      </c>
      <c r="AD12" s="61" t="s">
        <v>387</v>
      </c>
    </row>
    <row r="13" spans="2:30" ht="12.95" customHeight="1">
      <c r="B13" s="1589"/>
      <c r="C13" s="749"/>
      <c r="D13" s="738"/>
      <c r="E13" s="738"/>
      <c r="F13" s="748"/>
      <c r="G13" s="1593"/>
      <c r="H13" s="1594"/>
      <c r="I13" s="749"/>
      <c r="M13" s="408">
        <v>3</v>
      </c>
      <c r="N13" s="581" t="s">
        <v>333</v>
      </c>
      <c r="O13" s="467"/>
      <c r="P13" s="60"/>
      <c r="Q13" s="59"/>
      <c r="S13" s="748"/>
      <c r="T13" s="1600"/>
      <c r="U13" s="1600"/>
      <c r="V13" s="1600"/>
      <c r="W13" s="1600"/>
      <c r="X13" s="1589"/>
      <c r="Y13" s="747">
        <v>3</v>
      </c>
      <c r="Z13" s="743"/>
      <c r="AB13" s="748"/>
      <c r="AC13" s="60">
        <v>3</v>
      </c>
      <c r="AD13" s="61" t="s">
        <v>388</v>
      </c>
    </row>
    <row r="14" spans="2:30" ht="12.95" customHeight="1">
      <c r="B14" s="1589"/>
      <c r="C14" s="747">
        <v>1</v>
      </c>
      <c r="D14" s="743" t="s">
        <v>81</v>
      </c>
      <c r="E14" s="828"/>
      <c r="F14" s="587"/>
      <c r="G14" s="829">
        <v>1</v>
      </c>
      <c r="H14" s="743" t="s">
        <v>81</v>
      </c>
      <c r="I14" s="747">
        <v>1</v>
      </c>
      <c r="J14" s="743" t="s">
        <v>81</v>
      </c>
      <c r="M14" s="408">
        <v>4</v>
      </c>
      <c r="N14" s="581" t="s">
        <v>338</v>
      </c>
      <c r="O14" s="467"/>
      <c r="P14" s="592"/>
      <c r="Q14" s="170"/>
      <c r="R14" s="743"/>
      <c r="S14" s="745"/>
      <c r="T14" s="1600"/>
      <c r="U14" s="1600"/>
      <c r="V14" s="1600"/>
      <c r="W14" s="1600"/>
      <c r="X14" s="1589"/>
      <c r="Y14" s="747">
        <v>4</v>
      </c>
      <c r="Z14" s="42" t="s">
        <v>389</v>
      </c>
      <c r="AA14" s="830" t="s">
        <v>124</v>
      </c>
      <c r="AB14" s="1684" t="s">
        <v>354</v>
      </c>
      <c r="AC14" s="60">
        <v>4</v>
      </c>
      <c r="AD14" s="61" t="s">
        <v>390</v>
      </c>
    </row>
    <row r="15" spans="2:30" ht="12.95" customHeight="1">
      <c r="B15" s="1589"/>
      <c r="C15" s="747">
        <v>2</v>
      </c>
      <c r="D15" s="743" t="s">
        <v>82</v>
      </c>
      <c r="E15" s="830" t="s">
        <v>124</v>
      </c>
      <c r="F15" s="831">
        <f>I4</f>
        <v>-3.0299999999999994</v>
      </c>
      <c r="G15" s="832">
        <v>2</v>
      </c>
      <c r="H15" s="743" t="s">
        <v>82</v>
      </c>
      <c r="I15" s="747">
        <v>2</v>
      </c>
      <c r="J15" s="743" t="s">
        <v>82</v>
      </c>
      <c r="K15" s="830" t="s">
        <v>124</v>
      </c>
      <c r="L15" s="1633" t="s">
        <v>354</v>
      </c>
      <c r="M15" s="559">
        <v>5</v>
      </c>
      <c r="N15" s="1407" t="s">
        <v>343</v>
      </c>
      <c r="O15" s="467"/>
      <c r="P15" s="747">
        <v>1</v>
      </c>
      <c r="Q15" s="743" t="s">
        <v>81</v>
      </c>
      <c r="R15" s="814"/>
      <c r="S15" s="827"/>
      <c r="T15" s="829">
        <v>1</v>
      </c>
      <c r="U15" s="743" t="s">
        <v>81</v>
      </c>
      <c r="V15" s="814"/>
      <c r="W15" s="827"/>
      <c r="X15" s="1589"/>
      <c r="Y15" s="747"/>
      <c r="Z15" s="42"/>
      <c r="AA15" s="818"/>
      <c r="AB15" s="1684"/>
      <c r="AC15" s="747"/>
      <c r="AD15" s="61"/>
    </row>
    <row r="16" spans="2:30" ht="12.95" customHeight="1">
      <c r="B16" s="1589"/>
      <c r="F16" s="827"/>
      <c r="G16" s="59"/>
      <c r="H16" s="61"/>
      <c r="K16" s="743"/>
      <c r="L16" s="1633"/>
      <c r="M16" s="408">
        <v>6</v>
      </c>
      <c r="N16" s="588" t="s">
        <v>347</v>
      </c>
      <c r="O16" s="467"/>
      <c r="P16" s="747">
        <v>2</v>
      </c>
      <c r="Q16" s="743" t="s">
        <v>82</v>
      </c>
      <c r="R16" s="830" t="s">
        <v>124</v>
      </c>
      <c r="S16" s="1684" t="s">
        <v>354</v>
      </c>
      <c r="T16" s="829">
        <v>2</v>
      </c>
      <c r="U16" s="743" t="s">
        <v>82</v>
      </c>
      <c r="V16" s="830" t="s">
        <v>124</v>
      </c>
      <c r="W16" s="1684" t="s">
        <v>354</v>
      </c>
      <c r="X16" s="1589"/>
      <c r="Y16" s="747"/>
      <c r="Z16" s="301"/>
      <c r="AA16" s="830"/>
      <c r="AB16" s="745"/>
      <c r="AC16" s="749"/>
      <c r="AD16" s="748"/>
    </row>
    <row r="17" spans="2:30" ht="12.95" customHeight="1">
      <c r="B17" s="1589"/>
      <c r="C17" s="744"/>
      <c r="D17" s="743"/>
      <c r="E17" s="743"/>
      <c r="F17" s="745"/>
      <c r="G17" s="743"/>
      <c r="H17" s="743"/>
      <c r="I17" s="744"/>
      <c r="J17" s="743"/>
      <c r="K17" s="743"/>
      <c r="L17" s="743"/>
      <c r="M17" s="408">
        <v>7</v>
      </c>
      <c r="N17" s="581" t="s">
        <v>351</v>
      </c>
      <c r="O17" s="467"/>
      <c r="P17" s="811"/>
      <c r="Q17" s="818"/>
      <c r="R17" s="818"/>
      <c r="S17" s="1684"/>
      <c r="T17" s="829"/>
      <c r="U17" s="818"/>
      <c r="V17" s="818"/>
      <c r="W17" s="1684"/>
      <c r="X17" s="1589"/>
      <c r="Y17" s="811"/>
      <c r="Z17" s="814"/>
      <c r="AA17" s="814"/>
      <c r="AB17" s="812"/>
      <c r="AC17" s="747"/>
      <c r="AD17" s="745"/>
    </row>
    <row r="18" spans="2:30" ht="12.95" customHeight="1">
      <c r="B18" s="1589"/>
      <c r="C18" s="744"/>
      <c r="D18" s="743"/>
      <c r="E18" s="743"/>
      <c r="F18" s="745"/>
      <c r="G18" s="743"/>
      <c r="H18" s="743"/>
      <c r="I18" s="744"/>
      <c r="J18" s="743"/>
      <c r="K18" s="743"/>
      <c r="L18" s="743"/>
      <c r="M18" s="408">
        <v>8</v>
      </c>
      <c r="N18" s="581" t="s">
        <v>355</v>
      </c>
      <c r="O18" s="467"/>
      <c r="P18" s="592"/>
      <c r="Q18" s="818"/>
      <c r="R18" s="818"/>
      <c r="S18" s="813"/>
      <c r="T18" s="814"/>
      <c r="U18" s="814"/>
      <c r="V18" s="814"/>
      <c r="W18" s="743"/>
      <c r="X18" s="1589"/>
      <c r="Y18" s="592"/>
      <c r="Z18" s="170"/>
      <c r="AA18" s="743"/>
      <c r="AB18" s="745"/>
      <c r="AC18" s="744"/>
      <c r="AD18" s="745"/>
    </row>
    <row r="19" spans="2:30" ht="12.95" customHeight="1">
      <c r="B19" s="1589"/>
      <c r="C19" s="744"/>
      <c r="D19" s="743"/>
      <c r="E19" s="743"/>
      <c r="F19" s="745"/>
      <c r="G19" s="743"/>
      <c r="H19" s="743"/>
      <c r="I19" s="744"/>
      <c r="J19" s="743"/>
      <c r="K19" s="743"/>
      <c r="L19" s="743"/>
      <c r="M19" s="408">
        <v>9</v>
      </c>
      <c r="N19" s="581" t="s">
        <v>357</v>
      </c>
      <c r="O19" s="467"/>
      <c r="P19" s="592"/>
      <c r="Q19" s="170"/>
      <c r="R19" s="743"/>
      <c r="S19" s="745"/>
      <c r="T19" s="743"/>
      <c r="U19" s="743"/>
      <c r="V19" s="743"/>
      <c r="W19" s="743"/>
      <c r="X19" s="1589"/>
      <c r="Y19" s="592"/>
      <c r="Z19" s="170"/>
      <c r="AA19" s="743"/>
      <c r="AB19" s="745"/>
      <c r="AC19" s="744"/>
      <c r="AD19" s="745"/>
    </row>
    <row r="20" spans="2:30" ht="12.95" customHeight="1">
      <c r="B20" s="1589"/>
      <c r="C20" s="744"/>
      <c r="D20" s="743"/>
      <c r="E20" s="743"/>
      <c r="F20" s="745"/>
      <c r="G20" s="743"/>
      <c r="H20" s="743"/>
      <c r="I20" s="744"/>
      <c r="J20" s="743"/>
      <c r="K20" s="743"/>
      <c r="L20" s="743"/>
      <c r="M20" s="408"/>
      <c r="N20" s="593"/>
      <c r="O20" s="467"/>
      <c r="P20" s="592"/>
      <c r="Q20" s="170"/>
      <c r="R20" s="743"/>
      <c r="S20" s="745"/>
      <c r="T20" s="743"/>
      <c r="U20" s="743"/>
      <c r="V20" s="743"/>
      <c r="W20" s="743"/>
      <c r="X20" s="1589"/>
      <c r="Y20" s="592"/>
      <c r="Z20" s="170"/>
      <c r="AA20" s="743"/>
      <c r="AB20" s="745"/>
      <c r="AC20" s="744"/>
      <c r="AD20" s="745"/>
    </row>
    <row r="21" spans="2:30" ht="12.95" customHeight="1">
      <c r="B21" s="1589"/>
      <c r="C21" s="53"/>
      <c r="E21" s="170"/>
      <c r="F21" s="52"/>
      <c r="G21" s="42"/>
      <c r="H21" s="42"/>
      <c r="I21" s="53"/>
      <c r="J21" s="42"/>
      <c r="K21" s="170"/>
      <c r="L21" s="170"/>
      <c r="M21" s="1685"/>
      <c r="N21" s="1686"/>
      <c r="O21" s="1686"/>
      <c r="P21" s="629"/>
      <c r="Q21" s="630"/>
      <c r="R21" s="833"/>
      <c r="S21" s="834"/>
      <c r="T21" s="814"/>
      <c r="U21" s="814"/>
      <c r="V21" s="814"/>
      <c r="X21" s="1589"/>
      <c r="Y21" s="629"/>
      <c r="Z21" s="630"/>
      <c r="AA21" s="833"/>
      <c r="AB21" s="834"/>
      <c r="AC21" s="816"/>
      <c r="AD21" s="817"/>
    </row>
    <row r="22" spans="2:30" s="760" customFormat="1" ht="12.95" customHeight="1">
      <c r="B22" s="1590"/>
      <c r="C22" s="1680" t="s">
        <v>251</v>
      </c>
      <c r="D22" s="1681"/>
      <c r="E22" s="1681"/>
      <c r="F22" s="1682"/>
      <c r="G22" s="1681" t="s">
        <v>251</v>
      </c>
      <c r="H22" s="1681"/>
      <c r="I22" s="1680" t="s">
        <v>251</v>
      </c>
      <c r="J22" s="1681"/>
      <c r="K22" s="1681"/>
      <c r="L22" s="1682"/>
      <c r="M22" s="1603" t="s">
        <v>315</v>
      </c>
      <c r="N22" s="1607"/>
      <c r="O22" s="360" t="s">
        <v>391</v>
      </c>
      <c r="P22" s="1672" t="s">
        <v>251</v>
      </c>
      <c r="Q22" s="1673"/>
      <c r="R22" s="1673"/>
      <c r="S22" s="1674"/>
      <c r="T22" s="1680" t="s">
        <v>251</v>
      </c>
      <c r="U22" s="1681"/>
      <c r="V22" s="1681"/>
      <c r="W22" s="1682"/>
      <c r="X22" s="1590"/>
      <c r="Y22" s="1680" t="s">
        <v>251</v>
      </c>
      <c r="Z22" s="1681"/>
      <c r="AA22" s="1681"/>
      <c r="AB22" s="1682"/>
      <c r="AC22" s="1680" t="s">
        <v>251</v>
      </c>
      <c r="AD22" s="1682"/>
    </row>
    <row r="23" spans="2:30" ht="3" customHeight="1" thickBot="1">
      <c r="B23" s="743"/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743"/>
      <c r="Y23" s="170"/>
      <c r="Z23" s="170"/>
      <c r="AA23" s="170"/>
      <c r="AB23" s="170"/>
      <c r="AC23" s="170"/>
      <c r="AD23" s="170"/>
    </row>
    <row r="24" spans="2:30" ht="12.95" customHeight="1">
      <c r="B24" s="763">
        <v>1</v>
      </c>
      <c r="C24" s="1671"/>
      <c r="D24" s="1617"/>
      <c r="E24" s="1617"/>
      <c r="F24" s="766"/>
      <c r="G24" s="1601"/>
      <c r="H24" s="1602"/>
      <c r="I24" s="1601"/>
      <c r="J24" s="1617"/>
      <c r="K24" s="1617"/>
      <c r="L24" s="766"/>
      <c r="M24" s="1667"/>
      <c r="N24" s="1668"/>
      <c r="O24" s="836"/>
      <c r="P24" s="1667"/>
      <c r="Q24" s="1668"/>
      <c r="R24" s="835"/>
      <c r="S24" s="766"/>
      <c r="T24" s="1667"/>
      <c r="U24" s="1668"/>
      <c r="V24" s="1668"/>
      <c r="W24" s="1669"/>
      <c r="X24" s="763">
        <v>1</v>
      </c>
      <c r="Y24" s="1667"/>
      <c r="Z24" s="1668"/>
      <c r="AA24" s="835"/>
      <c r="AB24" s="766"/>
      <c r="AC24" s="1667"/>
      <c r="AD24" s="1687"/>
    </row>
    <row r="25" spans="2:30" ht="12.95" customHeight="1">
      <c r="B25" s="774">
        <f>B24+1</f>
        <v>2</v>
      </c>
      <c r="C25" s="1670"/>
      <c r="D25" s="1607"/>
      <c r="E25" s="1607"/>
      <c r="F25" s="776"/>
      <c r="G25" s="1603"/>
      <c r="H25" s="1604"/>
      <c r="I25" s="1603"/>
      <c r="J25" s="1607"/>
      <c r="K25" s="1607"/>
      <c r="L25" s="776"/>
      <c r="M25" s="1603"/>
      <c r="N25" s="1607"/>
      <c r="O25" s="775"/>
      <c r="P25" s="1603"/>
      <c r="Q25" s="1607"/>
      <c r="R25" s="624"/>
      <c r="S25" s="776"/>
      <c r="T25" s="1603"/>
      <c r="U25" s="1607"/>
      <c r="V25" s="1607"/>
      <c r="W25" s="1604"/>
      <c r="X25" s="774">
        <f>X24+1</f>
        <v>2</v>
      </c>
      <c r="Y25" s="1603"/>
      <c r="Z25" s="1607"/>
      <c r="AA25" s="624"/>
      <c r="AB25" s="776"/>
      <c r="AC25" s="1603"/>
      <c r="AD25" s="1621"/>
    </row>
    <row r="26" spans="2:30" ht="12.95" customHeight="1" thickBot="1">
      <c r="B26" s="784">
        <f>B25+1</f>
        <v>3</v>
      </c>
      <c r="C26" s="1666"/>
      <c r="D26" s="1608"/>
      <c r="E26" s="1608"/>
      <c r="F26" s="788"/>
      <c r="G26" s="1605"/>
      <c r="H26" s="1606"/>
      <c r="I26" s="1605"/>
      <c r="J26" s="1608"/>
      <c r="K26" s="1608"/>
      <c r="L26" s="788"/>
      <c r="M26" s="1605"/>
      <c r="N26" s="1608"/>
      <c r="O26" s="787"/>
      <c r="P26" s="1605"/>
      <c r="Q26" s="1608"/>
      <c r="R26" s="786"/>
      <c r="S26" s="788"/>
      <c r="T26" s="1605"/>
      <c r="U26" s="1608"/>
      <c r="V26" s="1608"/>
      <c r="W26" s="1606"/>
      <c r="X26" s="784">
        <f>X25+1</f>
        <v>3</v>
      </c>
      <c r="Y26" s="1605"/>
      <c r="Z26" s="1608"/>
      <c r="AA26" s="786"/>
      <c r="AB26" s="788"/>
      <c r="AC26" s="1605"/>
      <c r="AD26" s="1620"/>
    </row>
    <row r="27" spans="2:30" ht="3" customHeight="1" thickBot="1">
      <c r="C27" s="738"/>
      <c r="D27" s="738"/>
      <c r="E27" s="738"/>
      <c r="F27" s="738"/>
    </row>
    <row r="28" spans="2:30" ht="12.95" customHeight="1">
      <c r="B28" s="797">
        <f>B26+1</f>
        <v>4</v>
      </c>
      <c r="C28" s="1671"/>
      <c r="D28" s="1617"/>
      <c r="E28" s="1617"/>
      <c r="F28" s="766"/>
      <c r="G28" s="1601"/>
      <c r="H28" s="1602"/>
      <c r="I28" s="1601"/>
      <c r="J28" s="1617"/>
      <c r="K28" s="1617"/>
      <c r="L28" s="766"/>
      <c r="M28" s="1667"/>
      <c r="N28" s="1668"/>
      <c r="O28" s="836"/>
      <c r="P28" s="1667"/>
      <c r="Q28" s="1668"/>
      <c r="R28" s="835"/>
      <c r="S28" s="766"/>
      <c r="T28" s="1667"/>
      <c r="U28" s="1668"/>
      <c r="V28" s="1668"/>
      <c r="W28" s="1669"/>
      <c r="X28" s="797">
        <f>X26+1</f>
        <v>4</v>
      </c>
      <c r="Y28" s="1667"/>
      <c r="Z28" s="1668"/>
      <c r="AA28" s="835"/>
      <c r="AB28" s="766"/>
      <c r="AC28" s="1667"/>
      <c r="AD28" s="1687"/>
    </row>
    <row r="29" spans="2:30" ht="12.95" customHeight="1">
      <c r="B29" s="774">
        <f>B28+1</f>
        <v>5</v>
      </c>
      <c r="C29" s="1670"/>
      <c r="D29" s="1607"/>
      <c r="E29" s="1607"/>
      <c r="F29" s="776"/>
      <c r="G29" s="1603"/>
      <c r="H29" s="1604"/>
      <c r="I29" s="1603"/>
      <c r="J29" s="1607"/>
      <c r="K29" s="1607"/>
      <c r="L29" s="776"/>
      <c r="M29" s="1603"/>
      <c r="N29" s="1607"/>
      <c r="O29" s="775"/>
      <c r="P29" s="1603"/>
      <c r="Q29" s="1607"/>
      <c r="R29" s="624"/>
      <c r="S29" s="776"/>
      <c r="T29" s="1603"/>
      <c r="U29" s="1607"/>
      <c r="V29" s="1607"/>
      <c r="W29" s="1604"/>
      <c r="X29" s="774">
        <f>X28+1</f>
        <v>5</v>
      </c>
      <c r="Y29" s="1603"/>
      <c r="Z29" s="1607"/>
      <c r="AA29" s="624"/>
      <c r="AB29" s="776"/>
      <c r="AC29" s="1603"/>
      <c r="AD29" s="1621"/>
    </row>
    <row r="30" spans="2:30" ht="12.95" customHeight="1" thickBot="1">
      <c r="B30" s="784">
        <f>B29+1</f>
        <v>6</v>
      </c>
      <c r="C30" s="1666"/>
      <c r="D30" s="1608"/>
      <c r="E30" s="1608"/>
      <c r="F30" s="788"/>
      <c r="G30" s="1605"/>
      <c r="H30" s="1606"/>
      <c r="I30" s="1605"/>
      <c r="J30" s="1608"/>
      <c r="K30" s="1608"/>
      <c r="L30" s="788"/>
      <c r="M30" s="1605"/>
      <c r="N30" s="1608"/>
      <c r="O30" s="787"/>
      <c r="P30" s="1605"/>
      <c r="Q30" s="1608"/>
      <c r="R30" s="786"/>
      <c r="S30" s="788"/>
      <c r="T30" s="1605"/>
      <c r="U30" s="1608"/>
      <c r="V30" s="1608"/>
      <c r="W30" s="1606"/>
      <c r="X30" s="784">
        <f>X29+1</f>
        <v>6</v>
      </c>
      <c r="Y30" s="1605"/>
      <c r="Z30" s="1608"/>
      <c r="AA30" s="786"/>
      <c r="AB30" s="788"/>
      <c r="AC30" s="1605"/>
      <c r="AD30" s="1620"/>
    </row>
    <row r="31" spans="2:30" ht="3" customHeight="1" thickBot="1">
      <c r="C31" s="738"/>
      <c r="D31" s="738"/>
      <c r="E31" s="738"/>
      <c r="F31" s="738"/>
    </row>
    <row r="32" spans="2:30" ht="12.95" customHeight="1">
      <c r="B32" s="763">
        <f>B30+1</f>
        <v>7</v>
      </c>
      <c r="C32" s="1671"/>
      <c r="D32" s="1617"/>
      <c r="E32" s="1617"/>
      <c r="F32" s="766"/>
      <c r="G32" s="1601"/>
      <c r="H32" s="1602"/>
      <c r="I32" s="1601"/>
      <c r="J32" s="1617"/>
      <c r="K32" s="1617"/>
      <c r="L32" s="766"/>
      <c r="M32" s="1667"/>
      <c r="N32" s="1668"/>
      <c r="O32" s="836"/>
      <c r="P32" s="1667"/>
      <c r="Q32" s="1668"/>
      <c r="R32" s="835"/>
      <c r="S32" s="766"/>
      <c r="T32" s="1667"/>
      <c r="U32" s="1668"/>
      <c r="V32" s="1668"/>
      <c r="W32" s="1669"/>
      <c r="X32" s="763">
        <f>X30+1</f>
        <v>7</v>
      </c>
      <c r="Y32" s="1667"/>
      <c r="Z32" s="1668"/>
      <c r="AA32" s="835"/>
      <c r="AB32" s="766"/>
      <c r="AC32" s="1667"/>
      <c r="AD32" s="1687"/>
    </row>
    <row r="33" spans="2:30" ht="12.95" customHeight="1">
      <c r="B33" s="774">
        <f>B32+1</f>
        <v>8</v>
      </c>
      <c r="C33" s="1670"/>
      <c r="D33" s="1607"/>
      <c r="E33" s="1607"/>
      <c r="F33" s="776"/>
      <c r="G33" s="1603"/>
      <c r="H33" s="1604"/>
      <c r="I33" s="1603"/>
      <c r="J33" s="1607"/>
      <c r="K33" s="1607"/>
      <c r="L33" s="776"/>
      <c r="M33" s="1603"/>
      <c r="N33" s="1607"/>
      <c r="O33" s="775"/>
      <c r="P33" s="1603"/>
      <c r="Q33" s="1607"/>
      <c r="R33" s="624"/>
      <c r="S33" s="776"/>
      <c r="T33" s="1603"/>
      <c r="U33" s="1607"/>
      <c r="V33" s="1607"/>
      <c r="W33" s="1604"/>
      <c r="X33" s="774">
        <f>X32+1</f>
        <v>8</v>
      </c>
      <c r="Y33" s="1603"/>
      <c r="Z33" s="1607"/>
      <c r="AA33" s="624"/>
      <c r="AB33" s="776"/>
      <c r="AC33" s="1603"/>
      <c r="AD33" s="1621"/>
    </row>
    <row r="34" spans="2:30" ht="12.95" customHeight="1" thickBot="1">
      <c r="B34" s="784">
        <f>B33+1</f>
        <v>9</v>
      </c>
      <c r="C34" s="1666"/>
      <c r="D34" s="1608"/>
      <c r="E34" s="1608"/>
      <c r="F34" s="788"/>
      <c r="G34" s="1605"/>
      <c r="H34" s="1606"/>
      <c r="I34" s="1605"/>
      <c r="J34" s="1608"/>
      <c r="K34" s="1608"/>
      <c r="L34" s="788"/>
      <c r="M34" s="1605"/>
      <c r="N34" s="1608"/>
      <c r="O34" s="787"/>
      <c r="P34" s="1605"/>
      <c r="Q34" s="1608"/>
      <c r="R34" s="786"/>
      <c r="S34" s="788"/>
      <c r="T34" s="1605"/>
      <c r="U34" s="1608"/>
      <c r="V34" s="1608"/>
      <c r="W34" s="1606"/>
      <c r="X34" s="784">
        <f>X33+1</f>
        <v>9</v>
      </c>
      <c r="Y34" s="1605"/>
      <c r="Z34" s="1608"/>
      <c r="AA34" s="786"/>
      <c r="AB34" s="788"/>
      <c r="AC34" s="1605"/>
      <c r="AD34" s="1620"/>
    </row>
    <row r="35" spans="2:30" ht="3" customHeight="1" thickBot="1">
      <c r="C35" s="738"/>
      <c r="D35" s="738"/>
      <c r="E35" s="738"/>
      <c r="F35" s="738"/>
      <c r="Q35" s="837"/>
      <c r="T35" s="837"/>
      <c r="U35" s="837"/>
      <c r="V35" s="837"/>
      <c r="W35" s="837"/>
      <c r="Z35" s="837"/>
      <c r="AC35" s="837"/>
      <c r="AD35" s="837"/>
    </row>
    <row r="36" spans="2:30" ht="12.95" customHeight="1">
      <c r="B36" s="797">
        <f>B34+1</f>
        <v>10</v>
      </c>
      <c r="C36" s="1671"/>
      <c r="D36" s="1617"/>
      <c r="E36" s="1617"/>
      <c r="F36" s="766"/>
      <c r="G36" s="1601"/>
      <c r="H36" s="1602"/>
      <c r="I36" s="1601"/>
      <c r="J36" s="1617"/>
      <c r="K36" s="1617"/>
      <c r="L36" s="766"/>
      <c r="M36" s="1667"/>
      <c r="N36" s="1668"/>
      <c r="O36" s="836"/>
      <c r="P36" s="1667"/>
      <c r="Q36" s="1668"/>
      <c r="R36" s="835"/>
      <c r="S36" s="766"/>
      <c r="T36" s="1667"/>
      <c r="U36" s="1668"/>
      <c r="V36" s="1668"/>
      <c r="W36" s="1669"/>
      <c r="X36" s="797">
        <f>X34+1</f>
        <v>10</v>
      </c>
      <c r="Y36" s="1667"/>
      <c r="Z36" s="1668"/>
      <c r="AA36" s="835"/>
      <c r="AB36" s="766"/>
      <c r="AC36" s="1667"/>
      <c r="AD36" s="1687"/>
    </row>
    <row r="37" spans="2:30" ht="12.95" customHeight="1">
      <c r="B37" s="774">
        <f>B36+1</f>
        <v>11</v>
      </c>
      <c r="C37" s="1670"/>
      <c r="D37" s="1607"/>
      <c r="E37" s="1607"/>
      <c r="F37" s="776"/>
      <c r="G37" s="1603"/>
      <c r="H37" s="1604"/>
      <c r="I37" s="1603"/>
      <c r="J37" s="1607"/>
      <c r="K37" s="1607"/>
      <c r="L37" s="776"/>
      <c r="M37" s="1603"/>
      <c r="N37" s="1607"/>
      <c r="O37" s="775"/>
      <c r="P37" s="1603"/>
      <c r="Q37" s="1607"/>
      <c r="R37" s="624"/>
      <c r="S37" s="776"/>
      <c r="T37" s="1603"/>
      <c r="U37" s="1607"/>
      <c r="V37" s="1607"/>
      <c r="W37" s="1604"/>
      <c r="X37" s="774">
        <f>X36+1</f>
        <v>11</v>
      </c>
      <c r="Y37" s="1603"/>
      <c r="Z37" s="1607"/>
      <c r="AA37" s="624"/>
      <c r="AB37" s="776"/>
      <c r="AC37" s="1603"/>
      <c r="AD37" s="1621"/>
    </row>
    <row r="38" spans="2:30" ht="12.95" customHeight="1" thickBot="1">
      <c r="B38" s="784">
        <f>B37+1</f>
        <v>12</v>
      </c>
      <c r="C38" s="1666"/>
      <c r="D38" s="1608"/>
      <c r="E38" s="1608"/>
      <c r="F38" s="788"/>
      <c r="G38" s="1605"/>
      <c r="H38" s="1606"/>
      <c r="I38" s="1605"/>
      <c r="J38" s="1608"/>
      <c r="K38" s="1608"/>
      <c r="L38" s="788"/>
      <c r="M38" s="1605"/>
      <c r="N38" s="1608"/>
      <c r="O38" s="787"/>
      <c r="P38" s="1605"/>
      <c r="Q38" s="1608"/>
      <c r="R38" s="786"/>
      <c r="S38" s="788"/>
      <c r="T38" s="1605"/>
      <c r="U38" s="1608"/>
      <c r="V38" s="1608"/>
      <c r="W38" s="1606"/>
      <c r="X38" s="784">
        <f>X37+1</f>
        <v>12</v>
      </c>
      <c r="Y38" s="1605"/>
      <c r="Z38" s="1608"/>
      <c r="AA38" s="786"/>
      <c r="AB38" s="788"/>
      <c r="AC38" s="1605"/>
      <c r="AD38" s="1620"/>
    </row>
    <row r="39" spans="2:30" ht="12.95" customHeight="1">
      <c r="C39" s="738"/>
      <c r="D39" s="738"/>
      <c r="E39" s="738"/>
      <c r="F39" s="738"/>
    </row>
    <row r="40" spans="2:30" ht="12.95" customHeight="1">
      <c r="C40" s="738"/>
      <c r="D40" s="738"/>
      <c r="E40" s="738"/>
      <c r="F40" s="738"/>
    </row>
    <row r="41" spans="2:30" ht="12.95" customHeight="1">
      <c r="C41" s="738"/>
      <c r="D41" s="738"/>
      <c r="E41" s="738"/>
      <c r="F41" s="738"/>
    </row>
    <row r="56" spans="3:6" ht="12.95" customHeight="1">
      <c r="C56" s="63"/>
      <c r="D56" s="63"/>
      <c r="E56" s="838"/>
      <c r="F56" s="838"/>
    </row>
    <row r="57" spans="3:6" ht="12.95" customHeight="1">
      <c r="C57" s="63"/>
      <c r="D57" s="63"/>
      <c r="E57" s="838"/>
      <c r="F57" s="838"/>
    </row>
    <row r="58" spans="3:6" ht="12.95" customHeight="1">
      <c r="C58" s="172"/>
      <c r="D58" s="172"/>
      <c r="E58" s="173"/>
      <c r="F58" s="173"/>
    </row>
    <row r="59" spans="3:6" ht="12.95" customHeight="1">
      <c r="C59" s="172"/>
      <c r="D59" s="172"/>
      <c r="E59" s="173"/>
      <c r="F59" s="173"/>
    </row>
    <row r="60" spans="3:6" ht="12.95" customHeight="1">
      <c r="C60" s="174"/>
      <c r="D60" s="174"/>
      <c r="E60" s="175"/>
      <c r="F60" s="175"/>
    </row>
    <row r="61" spans="3:6" ht="12.95" customHeight="1">
      <c r="C61" s="59"/>
      <c r="D61" s="59"/>
      <c r="E61" s="176"/>
      <c r="F61" s="176"/>
    </row>
    <row r="62" spans="3:6" ht="12.95" customHeight="1">
      <c r="C62" s="59"/>
      <c r="D62" s="59"/>
      <c r="E62" s="176"/>
      <c r="F62" s="176"/>
    </row>
    <row r="63" spans="3:6" ht="12.95" customHeight="1">
      <c r="C63" s="59"/>
      <c r="D63" s="59"/>
      <c r="E63" s="176"/>
      <c r="F63" s="176"/>
    </row>
    <row r="64" spans="3:6" ht="12.95" customHeight="1">
      <c r="D64" s="59"/>
      <c r="E64" s="176"/>
      <c r="F64" s="176"/>
    </row>
    <row r="65" spans="3:6" ht="12.95" customHeight="1">
      <c r="D65" s="59"/>
      <c r="E65" s="176"/>
      <c r="F65" s="176"/>
    </row>
    <row r="66" spans="3:6" ht="12.95" customHeight="1">
      <c r="D66" s="59"/>
      <c r="E66" s="176"/>
      <c r="F66" s="176"/>
    </row>
    <row r="67" spans="3:6" ht="12.95" customHeight="1">
      <c r="D67" s="59"/>
      <c r="E67" s="176"/>
      <c r="F67" s="176"/>
    </row>
    <row r="68" spans="3:6" ht="12.95" customHeight="1">
      <c r="C68" s="177"/>
    </row>
    <row r="69" spans="3:6" ht="12.95" customHeight="1">
      <c r="C69" s="177"/>
    </row>
    <row r="70" spans="3:6" ht="12.95" customHeight="1">
      <c r="C70" s="177"/>
    </row>
    <row r="71" spans="3:6" ht="12.95" customHeight="1">
      <c r="C71" s="177"/>
    </row>
    <row r="72" spans="3:6" ht="12.95" customHeight="1">
      <c r="C72" s="177"/>
    </row>
    <row r="74" spans="3:6" ht="12.95" customHeight="1">
      <c r="C74" s="177"/>
    </row>
    <row r="75" spans="3:6" ht="12.95" customHeight="1">
      <c r="C75" s="177"/>
    </row>
    <row r="76" spans="3:6" ht="12.95" customHeight="1">
      <c r="C76" s="177"/>
    </row>
    <row r="77" spans="3:6" ht="12.95" customHeight="1">
      <c r="C77" s="177"/>
    </row>
    <row r="78" spans="3:6" ht="12.95" customHeight="1">
      <c r="C78" s="177"/>
    </row>
    <row r="79" spans="3:6" ht="12.95" customHeight="1">
      <c r="C79" s="177"/>
      <c r="D79" s="59"/>
    </row>
    <row r="80" spans="3:6" ht="12.95" customHeight="1">
      <c r="C80" s="839"/>
      <c r="D80" s="839"/>
    </row>
    <row r="81" spans="3:6" ht="12.95" customHeight="1">
      <c r="C81" s="839"/>
      <c r="D81" s="839"/>
      <c r="E81" s="840"/>
      <c r="F81" s="840"/>
    </row>
    <row r="82" spans="3:6" ht="12.95" customHeight="1">
      <c r="C82" s="170"/>
      <c r="D82" s="170"/>
      <c r="E82" s="840"/>
      <c r="F82" s="840"/>
    </row>
    <row r="83" spans="3:6" ht="12.95" customHeight="1">
      <c r="C83" s="170"/>
      <c r="D83" s="170"/>
      <c r="E83" s="840"/>
      <c r="F83" s="840"/>
    </row>
    <row r="84" spans="3:6" ht="12.95" customHeight="1">
      <c r="C84" s="170"/>
      <c r="D84" s="170"/>
      <c r="E84" s="840"/>
      <c r="F84" s="840"/>
    </row>
    <row r="85" spans="3:6" ht="12.95" customHeight="1">
      <c r="C85" s="170"/>
      <c r="D85" s="170"/>
      <c r="E85" s="840"/>
      <c r="F85" s="840"/>
    </row>
    <row r="86" spans="3:6" ht="12.95" customHeight="1">
      <c r="C86" s="170"/>
      <c r="D86" s="170"/>
      <c r="E86" s="840"/>
      <c r="F86" s="840"/>
    </row>
    <row r="87" spans="3:6" ht="12.95" customHeight="1">
      <c r="C87" s="170"/>
      <c r="D87" s="170"/>
      <c r="E87" s="840"/>
      <c r="F87" s="840"/>
    </row>
    <row r="88" spans="3:6" ht="12.95" customHeight="1">
      <c r="C88" s="170"/>
      <c r="D88" s="170"/>
      <c r="E88" s="840"/>
      <c r="F88" s="840"/>
    </row>
    <row r="89" spans="3:6" ht="12.95" customHeight="1">
      <c r="C89" s="170"/>
      <c r="D89" s="170"/>
      <c r="E89" s="840"/>
      <c r="F89" s="840"/>
    </row>
    <row r="90" spans="3:6" ht="12.95" customHeight="1">
      <c r="C90" s="170"/>
      <c r="D90" s="170"/>
      <c r="E90" s="840"/>
      <c r="F90" s="840"/>
    </row>
    <row r="91" spans="3:6" ht="12.95" customHeight="1">
      <c r="C91" s="170"/>
      <c r="D91" s="170"/>
      <c r="E91" s="840"/>
      <c r="F91" s="840"/>
    </row>
    <row r="92" spans="3:6" ht="12.95" customHeight="1">
      <c r="C92" s="170"/>
      <c r="D92" s="170"/>
      <c r="E92" s="840"/>
      <c r="F92" s="840"/>
    </row>
    <row r="93" spans="3:6" ht="12.95" customHeight="1">
      <c r="C93" s="170"/>
      <c r="D93" s="170"/>
      <c r="E93" s="840"/>
      <c r="F93" s="840"/>
    </row>
    <row r="94" spans="3:6" ht="12.95" customHeight="1">
      <c r="C94" s="170"/>
      <c r="D94" s="170"/>
      <c r="E94" s="840"/>
      <c r="F94" s="840"/>
    </row>
    <row r="95" spans="3:6" ht="12.95" customHeight="1">
      <c r="C95" s="170"/>
      <c r="D95" s="170"/>
      <c r="E95" s="840"/>
      <c r="F95" s="840"/>
    </row>
    <row r="96" spans="3:6" ht="12.95" customHeight="1">
      <c r="C96" s="170"/>
      <c r="D96" s="170"/>
      <c r="E96" s="840"/>
      <c r="F96" s="840"/>
    </row>
    <row r="97" spans="3:6" ht="12.95" customHeight="1">
      <c r="C97" s="170"/>
      <c r="D97" s="170"/>
      <c r="E97" s="840"/>
      <c r="F97" s="840"/>
    </row>
    <row r="98" spans="3:6" ht="12.95" customHeight="1">
      <c r="C98" s="170"/>
      <c r="D98" s="170"/>
      <c r="E98" s="840"/>
      <c r="F98" s="840"/>
    </row>
    <row r="99" spans="3:6" ht="12.95" customHeight="1">
      <c r="C99" s="170"/>
      <c r="D99" s="170"/>
      <c r="E99" s="840"/>
      <c r="F99" s="840"/>
    </row>
    <row r="100" spans="3:6" ht="12.95" customHeight="1">
      <c r="C100" s="170"/>
      <c r="D100" s="170"/>
      <c r="E100" s="840"/>
      <c r="F100" s="840"/>
    </row>
    <row r="101" spans="3:6" ht="12.95" customHeight="1">
      <c r="C101" s="170"/>
      <c r="D101" s="170"/>
      <c r="E101" s="840"/>
      <c r="F101" s="840"/>
    </row>
    <row r="102" spans="3:6" ht="12.95" customHeight="1">
      <c r="C102" s="170"/>
      <c r="D102" s="170"/>
      <c r="E102" s="840"/>
      <c r="F102" s="840"/>
    </row>
    <row r="103" spans="3:6" ht="12.95" customHeight="1">
      <c r="C103" s="170"/>
      <c r="D103" s="170"/>
      <c r="E103" s="840"/>
      <c r="F103" s="840"/>
    </row>
    <row r="104" spans="3:6" ht="12.95" customHeight="1">
      <c r="C104" s="170"/>
      <c r="D104" s="170"/>
      <c r="E104" s="840"/>
      <c r="F104" s="840"/>
    </row>
    <row r="105" spans="3:6" ht="12.95" customHeight="1">
      <c r="C105" s="170"/>
      <c r="D105" s="170"/>
      <c r="E105" s="840"/>
      <c r="F105" s="840"/>
    </row>
    <row r="106" spans="3:6" ht="12.95" customHeight="1">
      <c r="C106" s="170"/>
      <c r="D106" s="170"/>
      <c r="E106" s="840"/>
      <c r="F106" s="840"/>
    </row>
    <row r="107" spans="3:6" ht="12.95" customHeight="1">
      <c r="C107" s="170"/>
      <c r="D107" s="170"/>
      <c r="E107" s="840"/>
      <c r="F107" s="840"/>
    </row>
    <row r="108" spans="3:6" ht="12.95" customHeight="1">
      <c r="C108" s="170"/>
      <c r="D108" s="170"/>
      <c r="E108" s="840"/>
      <c r="F108" s="840"/>
    </row>
    <row r="109" spans="3:6" ht="12.95" customHeight="1">
      <c r="C109" s="170"/>
      <c r="D109" s="170"/>
      <c r="E109" s="840"/>
      <c r="F109" s="840"/>
    </row>
    <row r="110" spans="3:6" ht="12.95" customHeight="1">
      <c r="C110" s="170"/>
      <c r="D110" s="170"/>
      <c r="E110" s="840"/>
      <c r="F110" s="840"/>
    </row>
    <row r="111" spans="3:6" ht="12.95" customHeight="1">
      <c r="C111" s="170"/>
      <c r="D111" s="170"/>
      <c r="E111" s="840"/>
      <c r="F111" s="840"/>
    </row>
    <row r="112" spans="3:6" ht="12.95" customHeight="1">
      <c r="C112" s="170"/>
      <c r="D112" s="170"/>
      <c r="E112" s="840"/>
      <c r="F112" s="840"/>
    </row>
    <row r="113" spans="3:6" ht="12.95" customHeight="1">
      <c r="C113" s="170"/>
      <c r="D113" s="170"/>
      <c r="E113" s="840"/>
      <c r="F113" s="840"/>
    </row>
    <row r="114" spans="3:6" ht="12.95" customHeight="1">
      <c r="C114" s="170"/>
      <c r="D114" s="170"/>
      <c r="E114" s="840"/>
      <c r="F114" s="840"/>
    </row>
    <row r="115" spans="3:6" ht="12.95" customHeight="1">
      <c r="C115" s="170"/>
      <c r="D115" s="170"/>
      <c r="E115" s="840"/>
      <c r="F115" s="840"/>
    </row>
    <row r="116" spans="3:6" ht="12.95" customHeight="1">
      <c r="C116" s="170"/>
      <c r="D116" s="170"/>
      <c r="E116" s="840"/>
      <c r="F116" s="840"/>
    </row>
    <row r="117" spans="3:6" ht="12.95" customHeight="1">
      <c r="C117" s="170"/>
      <c r="D117" s="170"/>
      <c r="E117" s="840"/>
      <c r="F117" s="840"/>
    </row>
    <row r="118" spans="3:6" ht="12.95" customHeight="1">
      <c r="C118" s="170"/>
      <c r="D118" s="170"/>
      <c r="E118" s="840"/>
      <c r="F118" s="840"/>
    </row>
    <row r="119" spans="3:6" ht="12.95" customHeight="1">
      <c r="C119" s="170"/>
      <c r="D119" s="170"/>
      <c r="E119" s="840"/>
      <c r="F119" s="840"/>
    </row>
    <row r="120" spans="3:6" ht="12.95" customHeight="1">
      <c r="C120" s="170"/>
      <c r="D120" s="170"/>
      <c r="E120" s="840"/>
      <c r="F120" s="840"/>
    </row>
    <row r="121" spans="3:6" ht="12.95" customHeight="1">
      <c r="C121" s="170"/>
      <c r="D121" s="170"/>
      <c r="E121" s="840"/>
      <c r="F121" s="840"/>
    </row>
    <row r="122" spans="3:6" ht="12.95" customHeight="1">
      <c r="C122" s="170"/>
      <c r="D122" s="170"/>
      <c r="E122" s="840"/>
      <c r="F122" s="840"/>
    </row>
    <row r="123" spans="3:6" ht="12.95" customHeight="1">
      <c r="C123" s="170"/>
      <c r="D123" s="170"/>
      <c r="E123" s="840"/>
      <c r="F123" s="840"/>
    </row>
    <row r="124" spans="3:6" ht="12.95" customHeight="1">
      <c r="C124" s="170"/>
      <c r="D124" s="170"/>
      <c r="E124" s="840"/>
      <c r="F124" s="840"/>
    </row>
    <row r="125" spans="3:6" ht="12.95" customHeight="1">
      <c r="C125" s="170"/>
      <c r="D125" s="170"/>
      <c r="E125" s="840"/>
      <c r="F125" s="840"/>
    </row>
    <row r="126" spans="3:6" ht="12.95" customHeight="1">
      <c r="C126" s="170"/>
      <c r="D126" s="170"/>
      <c r="E126" s="840"/>
      <c r="F126" s="840"/>
    </row>
    <row r="127" spans="3:6" ht="12.95" customHeight="1">
      <c r="C127" s="170"/>
      <c r="D127" s="170"/>
      <c r="E127" s="840"/>
      <c r="F127" s="840"/>
    </row>
    <row r="128" spans="3:6" ht="12.95" customHeight="1">
      <c r="C128" s="170"/>
      <c r="D128" s="170"/>
      <c r="E128" s="840"/>
      <c r="F128" s="840"/>
    </row>
    <row r="129" spans="3:6" ht="12.95" customHeight="1">
      <c r="C129" s="170"/>
      <c r="D129" s="170"/>
      <c r="E129" s="840"/>
      <c r="F129" s="840"/>
    </row>
    <row r="130" spans="3:6" ht="12.95" customHeight="1">
      <c r="C130" s="170"/>
      <c r="D130" s="170"/>
      <c r="E130" s="840"/>
      <c r="F130" s="840"/>
    </row>
    <row r="131" spans="3:6" ht="12.95" customHeight="1">
      <c r="C131" s="170"/>
      <c r="D131" s="170"/>
      <c r="E131" s="840"/>
      <c r="F131" s="840"/>
    </row>
    <row r="132" spans="3:6" ht="12.95" customHeight="1">
      <c r="C132" s="170"/>
      <c r="D132" s="170"/>
      <c r="E132" s="840"/>
      <c r="F132" s="840"/>
    </row>
    <row r="141" spans="3:6" ht="12.95" customHeight="1">
      <c r="C141" s="170"/>
      <c r="D141" s="170"/>
      <c r="E141" s="840"/>
      <c r="F141" s="840"/>
    </row>
  </sheetData>
  <customSheetViews>
    <customSheetView guid="{000667BC-C093-D04F-AC32-C2A57AD6DC40}" scale="91" showPageBreaks="1" showGridLines="0" printArea="1">
      <selection activeCell="X34" sqref="X34:Y34"/>
      <pageMargins left="0" right="0" top="0" bottom="0" header="0" footer="0"/>
      <pageSetup orientation="landscape"/>
      <headerFooter alignWithMargins="0">
        <oddFooter>&amp;L&amp;9&amp;F&amp;C&amp;9Página &amp;P&amp;R&amp;9Versión 17.08.05</oddFooter>
      </headerFooter>
    </customSheetView>
    <customSheetView guid="{49900754-E557-CE48-A1AC-7A29C54F6B80}" scale="125" showPageBreaks="1" showGridLines="0" printArea="1">
      <selection activeCell="R39" sqref="R39"/>
      <pageMargins left="0" right="0" top="0" bottom="0" header="0" footer="0"/>
      <pageSetup orientation="landscape"/>
      <headerFooter alignWithMargins="0">
        <oddFooter>&amp;L&amp;9&amp;F&amp;C&amp;9Página &amp;P&amp;R&amp;9Versión 17.08.05</oddFooter>
      </headerFooter>
    </customSheetView>
  </customSheetViews>
  <mergeCells count="128">
    <mergeCell ref="T26:W26"/>
    <mergeCell ref="T28:W28"/>
    <mergeCell ref="T32:W32"/>
    <mergeCell ref="Y28:Z28"/>
    <mergeCell ref="AC28:AD28"/>
    <mergeCell ref="Y29:Z29"/>
    <mergeCell ref="Y24:Z24"/>
    <mergeCell ref="AC24:AD24"/>
    <mergeCell ref="Y25:Z25"/>
    <mergeCell ref="AC25:AD25"/>
    <mergeCell ref="Y26:Z26"/>
    <mergeCell ref="AC26:AD26"/>
    <mergeCell ref="T25:W25"/>
    <mergeCell ref="T24:W24"/>
    <mergeCell ref="Y38:Z38"/>
    <mergeCell ref="AC38:AD38"/>
    <mergeCell ref="Y32:Z32"/>
    <mergeCell ref="AC32:AD32"/>
    <mergeCell ref="Y33:Z33"/>
    <mergeCell ref="AC33:AD33"/>
    <mergeCell ref="Y34:Z34"/>
    <mergeCell ref="AC34:AD34"/>
    <mergeCell ref="AC29:AD29"/>
    <mergeCell ref="Y30:Z30"/>
    <mergeCell ref="AC30:AD30"/>
    <mergeCell ref="Y36:Z36"/>
    <mergeCell ref="AC36:AD36"/>
    <mergeCell ref="Y37:Z37"/>
    <mergeCell ref="AC37:AD37"/>
    <mergeCell ref="Y4:Z4"/>
    <mergeCell ref="AC4:AD4"/>
    <mergeCell ref="Y22:AB22"/>
    <mergeCell ref="AC22:AD22"/>
    <mergeCell ref="Y5:AB10"/>
    <mergeCell ref="AC5:AD8"/>
    <mergeCell ref="T5:W14"/>
    <mergeCell ref="M4:O4"/>
    <mergeCell ref="P4:Q4"/>
    <mergeCell ref="S16:S17"/>
    <mergeCell ref="W16:W17"/>
    <mergeCell ref="AB14:AB15"/>
    <mergeCell ref="P5:S12"/>
    <mergeCell ref="T4:W4"/>
    <mergeCell ref="M9:N9"/>
    <mergeCell ref="M21:O21"/>
    <mergeCell ref="T22:W22"/>
    <mergeCell ref="M22:N22"/>
    <mergeCell ref="X4:X22"/>
    <mergeCell ref="M24:N24"/>
    <mergeCell ref="P22:S22"/>
    <mergeCell ref="P24:Q24"/>
    <mergeCell ref="M5:O8"/>
    <mergeCell ref="B4:B22"/>
    <mergeCell ref="C4:E4"/>
    <mergeCell ref="G4:H4"/>
    <mergeCell ref="I4:K4"/>
    <mergeCell ref="C22:F22"/>
    <mergeCell ref="I22:L22"/>
    <mergeCell ref="C24:E24"/>
    <mergeCell ref="G24:H24"/>
    <mergeCell ref="I24:K24"/>
    <mergeCell ref="I5:L10"/>
    <mergeCell ref="G5:H13"/>
    <mergeCell ref="C5:F12"/>
    <mergeCell ref="G22:H22"/>
    <mergeCell ref="L15:L16"/>
    <mergeCell ref="C26:E26"/>
    <mergeCell ref="G26:H26"/>
    <mergeCell ref="I26:K26"/>
    <mergeCell ref="M26:N26"/>
    <mergeCell ref="P26:Q26"/>
    <mergeCell ref="C25:E25"/>
    <mergeCell ref="G25:H25"/>
    <mergeCell ref="I25:K25"/>
    <mergeCell ref="C28:E28"/>
    <mergeCell ref="G28:H28"/>
    <mergeCell ref="I28:K28"/>
    <mergeCell ref="M28:N28"/>
    <mergeCell ref="P28:Q28"/>
    <mergeCell ref="M25:N25"/>
    <mergeCell ref="P25:Q25"/>
    <mergeCell ref="P29:Q29"/>
    <mergeCell ref="C29:E29"/>
    <mergeCell ref="G29:H29"/>
    <mergeCell ref="I29:K29"/>
    <mergeCell ref="M29:N29"/>
    <mergeCell ref="P30:Q30"/>
    <mergeCell ref="T30:W30"/>
    <mergeCell ref="T29:W29"/>
    <mergeCell ref="C30:E30"/>
    <mergeCell ref="G30:H30"/>
    <mergeCell ref="I30:K30"/>
    <mergeCell ref="M30:N30"/>
    <mergeCell ref="T34:W34"/>
    <mergeCell ref="C36:E36"/>
    <mergeCell ref="G36:H36"/>
    <mergeCell ref="I36:K36"/>
    <mergeCell ref="T33:W33"/>
    <mergeCell ref="C32:E32"/>
    <mergeCell ref="G32:H32"/>
    <mergeCell ref="I32:K32"/>
    <mergeCell ref="M32:N32"/>
    <mergeCell ref="P32:Q32"/>
    <mergeCell ref="P33:Q33"/>
    <mergeCell ref="T38:W38"/>
    <mergeCell ref="C38:E38"/>
    <mergeCell ref="M33:N33"/>
    <mergeCell ref="G38:H38"/>
    <mergeCell ref="M38:N38"/>
    <mergeCell ref="P38:Q38"/>
    <mergeCell ref="I38:K38"/>
    <mergeCell ref="C34:E34"/>
    <mergeCell ref="G34:H34"/>
    <mergeCell ref="P37:Q37"/>
    <mergeCell ref="P34:Q34"/>
    <mergeCell ref="P36:Q36"/>
    <mergeCell ref="T37:W37"/>
    <mergeCell ref="T36:W36"/>
    <mergeCell ref="I34:K34"/>
    <mergeCell ref="M34:N34"/>
    <mergeCell ref="M36:N36"/>
    <mergeCell ref="C37:E37"/>
    <mergeCell ref="G37:H37"/>
    <mergeCell ref="I37:K37"/>
    <mergeCell ref="M37:N37"/>
    <mergeCell ref="C33:E33"/>
    <mergeCell ref="G33:H33"/>
    <mergeCell ref="I33:K33"/>
  </mergeCells>
  <phoneticPr fontId="51" type="noConversion"/>
  <pageMargins left="0.25" right="0.25" top="0.75000000000000011" bottom="0.75000000000000011" header="0.30000000000000004" footer="0.30000000000000004"/>
  <pageSetup orientation="landscape"/>
  <headerFooter alignWithMargins="0">
    <oddFooter>&amp;L&amp;9&amp;F&amp;C&amp;9Página &amp;P&amp;R&amp;9Versión 17.08.05</oddFooter>
  </headerFooter>
  <colBreaks count="1" manualBreakCount="1">
    <brk id="23" max="1048575" man="1"/>
  </colBreaks>
  <extLst>
    <ext xmlns:mx="http://schemas.microsoft.com/office/mac/excel/2008/main" uri="{64002731-A6B0-56B0-2670-7721B7C09600}">
      <mx:PLV Mode="0" OnePage="0" WScale="10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AB185"/>
  <sheetViews>
    <sheetView showGridLines="0" view="pageBreakPreview" zoomScale="125" zoomScaleNormal="125" zoomScaleSheetLayoutView="125" zoomScalePageLayoutView="125" workbookViewId="0">
      <selection activeCell="AA15" sqref="AA15"/>
    </sheetView>
  </sheetViews>
  <sheetFormatPr defaultColWidth="13.375" defaultRowHeight="12.95" customHeight="1"/>
  <cols>
    <col min="1" max="1" width="0.5" style="315" customWidth="1"/>
    <col min="2" max="2" width="3.125" style="315" customWidth="1"/>
    <col min="3" max="3" width="2.5" style="315" customWidth="1"/>
    <col min="4" max="4" width="9.875" style="331" customWidth="1"/>
    <col min="5" max="5" width="2.125" style="315" customWidth="1"/>
    <col min="6" max="6" width="5.625" style="330" customWidth="1"/>
    <col min="7" max="7" width="2.375" style="315" customWidth="1"/>
    <col min="8" max="8" width="21" style="315" customWidth="1"/>
    <col min="9" max="9" width="2.375" style="315" customWidth="1"/>
    <col min="10" max="10" width="4.375" style="315" customWidth="1"/>
    <col min="11" max="11" width="2.625" style="315" customWidth="1"/>
    <col min="12" max="12" width="2.125" style="315" customWidth="1"/>
    <col min="13" max="13" width="1.875" style="315" customWidth="1"/>
    <col min="14" max="14" width="7" style="330" customWidth="1"/>
    <col min="15" max="15" width="6.875" style="315" customWidth="1"/>
    <col min="16" max="16" width="2.125" style="315" customWidth="1"/>
    <col min="17" max="17" width="6.375" style="315" customWidth="1"/>
    <col min="18" max="18" width="7.5" style="315" customWidth="1"/>
    <col min="19" max="19" width="8" style="315" customWidth="1"/>
    <col min="20" max="20" width="2" style="315" customWidth="1"/>
    <col min="21" max="21" width="7.125" style="315" customWidth="1"/>
    <col min="22" max="22" width="2.5" style="315" customWidth="1"/>
    <col min="23" max="23" width="7.625" style="315" customWidth="1"/>
    <col min="24" max="24" width="6.5" style="334" customWidth="1"/>
    <col min="25" max="181" width="6.625" style="315" customWidth="1"/>
    <col min="182" max="182" width="0.625" style="315" customWidth="1"/>
    <col min="183" max="183" width="4.375" style="315" customWidth="1"/>
    <col min="184" max="184" width="0.625" style="315" customWidth="1"/>
    <col min="185" max="185" width="2.625" style="315" customWidth="1"/>
    <col min="186" max="186" width="9.625" style="315" customWidth="1"/>
    <col min="187" max="187" width="3.625" style="315" customWidth="1"/>
    <col min="188" max="188" width="21.125" style="315" customWidth="1"/>
    <col min="189" max="189" width="3.125" style="315" customWidth="1"/>
    <col min="190" max="190" width="10" style="315" customWidth="1"/>
    <col min="191" max="191" width="3.625" style="315" customWidth="1"/>
    <col min="192" max="192" width="16.375" style="315" customWidth="1"/>
    <col min="193" max="193" width="3.125" style="315" customWidth="1"/>
    <col min="194" max="195" width="10.5" style="315" customWidth="1"/>
    <col min="196" max="196" width="50.625" style="315" customWidth="1"/>
    <col min="197" max="197" width="6.875" style="315" customWidth="1"/>
    <col min="198" max="198" width="4.5" style="315" customWidth="1"/>
    <col min="199" max="200" width="16.125" style="315" customWidth="1"/>
    <col min="201" max="201" width="5.625" style="315" customWidth="1"/>
    <col min="202" max="203" width="10" style="315" customWidth="1"/>
    <col min="204" max="204" width="3.375" style="315" customWidth="1"/>
    <col min="205" max="205" width="4.625" style="315" customWidth="1"/>
    <col min="206" max="207" width="16.125" style="315" customWidth="1"/>
    <col min="208" max="208" width="5.625" style="315" customWidth="1"/>
    <col min="209" max="210" width="10" style="315" customWidth="1"/>
    <col min="211" max="211" width="6.875" style="315" customWidth="1"/>
    <col min="212" max="212" width="0.375" style="315" customWidth="1"/>
    <col min="213" max="213" width="4.375" style="315" customWidth="1"/>
    <col min="214" max="214" width="0.375" style="315" customWidth="1"/>
    <col min="215" max="215" width="3.125" style="315" customWidth="1"/>
    <col min="216" max="216" width="23.625" style="315" customWidth="1"/>
    <col min="217" max="217" width="2.625" style="315" customWidth="1"/>
    <col min="218" max="218" width="7.5" style="315" customWidth="1"/>
    <col min="219" max="219" width="5.5" style="315" customWidth="1"/>
    <col min="220" max="220" width="7.875" style="315" customWidth="1"/>
    <col min="221" max="16384" width="13.375" style="315"/>
  </cols>
  <sheetData>
    <row r="1" spans="2:28" ht="12.95" customHeight="1">
      <c r="C1" s="154" t="s">
        <v>392</v>
      </c>
      <c r="D1" s="315"/>
      <c r="F1" s="315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542"/>
      <c r="Y1" s="334"/>
    </row>
    <row r="2" spans="2:28" s="841" customFormat="1" ht="12.95" customHeight="1">
      <c r="C2" s="609" t="s">
        <v>393</v>
      </c>
      <c r="D2" s="594"/>
      <c r="E2" s="595"/>
      <c r="F2" s="609"/>
      <c r="G2" s="609"/>
      <c r="H2" s="609"/>
      <c r="I2" s="609"/>
      <c r="J2" s="609"/>
      <c r="K2" s="609"/>
      <c r="L2" s="609"/>
      <c r="M2" s="609"/>
      <c r="N2" s="609"/>
      <c r="O2" s="315"/>
      <c r="P2" s="315"/>
      <c r="Q2" s="315"/>
      <c r="R2" s="315"/>
      <c r="S2" s="609"/>
      <c r="T2" s="596"/>
      <c r="U2" s="596"/>
      <c r="V2" s="596"/>
      <c r="W2" s="596"/>
      <c r="X2" s="541"/>
      <c r="Y2" s="334"/>
      <c r="Z2" s="842"/>
      <c r="AA2" s="842"/>
      <c r="AB2" s="842"/>
    </row>
    <row r="3" spans="2:28" ht="12.95" customHeight="1">
      <c r="B3" s="1588" t="s">
        <v>271</v>
      </c>
      <c r="C3" s="1567">
        <f>-(4.01)</f>
        <v>-4.01</v>
      </c>
      <c r="D3" s="1568"/>
      <c r="E3" s="597"/>
      <c r="F3" s="598"/>
      <c r="G3" s="1567">
        <f>C3-(0.01)</f>
        <v>-4.0199999999999996</v>
      </c>
      <c r="H3" s="1568"/>
      <c r="I3" s="1568"/>
      <c r="J3" s="1738"/>
      <c r="K3" s="1568">
        <f>G3-(0.01)</f>
        <v>-4.0299999999999994</v>
      </c>
      <c r="L3" s="1568"/>
      <c r="M3" s="1568"/>
      <c r="N3" s="1738"/>
      <c r="O3" s="570">
        <f>K3-(0.01)</f>
        <v>-4.0399999999999991</v>
      </c>
      <c r="P3" s="570"/>
      <c r="Q3" s="570"/>
      <c r="R3" s="550">
        <f>O3-(0.01)</f>
        <v>-4.0499999999999989</v>
      </c>
      <c r="S3" s="1472">
        <f>R3-(0.01)</f>
        <v>-4.0599999999999987</v>
      </c>
      <c r="T3" s="1567">
        <f>S3-0.01</f>
        <v>-4.0699999999999985</v>
      </c>
      <c r="U3" s="1738"/>
      <c r="V3" s="1567">
        <f>T3-(0.01)</f>
        <v>-4.0799999999999983</v>
      </c>
      <c r="W3" s="1737"/>
      <c r="X3" s="550">
        <f>V3-(0.01)</f>
        <v>-4.0899999999999981</v>
      </c>
      <c r="Y3" s="334"/>
    </row>
    <row r="4" spans="2:28" ht="12.95" customHeight="1">
      <c r="B4" s="1589"/>
      <c r="C4" s="1720" t="s">
        <v>394</v>
      </c>
      <c r="D4" s="1721"/>
      <c r="E4" s="1721"/>
      <c r="F4" s="1721"/>
      <c r="G4" s="1720" t="s">
        <v>395</v>
      </c>
      <c r="H4" s="1721"/>
      <c r="I4" s="1721"/>
      <c r="J4" s="1722"/>
      <c r="K4" s="1721" t="s">
        <v>396</v>
      </c>
      <c r="L4" s="1721"/>
      <c r="M4" s="1721"/>
      <c r="N4" s="1722"/>
      <c r="O4" s="1560" t="s">
        <v>397</v>
      </c>
      <c r="P4" s="1559"/>
      <c r="Q4" s="1719"/>
      <c r="R4" s="1733" t="s">
        <v>398</v>
      </c>
      <c r="S4" s="1720" t="s">
        <v>399</v>
      </c>
      <c r="T4" s="1720" t="s">
        <v>400</v>
      </c>
      <c r="U4" s="1722"/>
      <c r="V4" s="1720" t="s">
        <v>401</v>
      </c>
      <c r="W4" s="1721"/>
      <c r="X4" s="1733" t="s">
        <v>402</v>
      </c>
    </row>
    <row r="5" spans="2:28" ht="12.95" customHeight="1">
      <c r="B5" s="1589"/>
      <c r="C5" s="1720"/>
      <c r="D5" s="1721"/>
      <c r="E5" s="1721"/>
      <c r="F5" s="1721"/>
      <c r="G5" s="1720"/>
      <c r="H5" s="1721"/>
      <c r="I5" s="1721"/>
      <c r="J5" s="1722"/>
      <c r="K5" s="1721"/>
      <c r="L5" s="1721"/>
      <c r="M5" s="1721"/>
      <c r="N5" s="1722"/>
      <c r="O5" s="1560"/>
      <c r="P5" s="1559"/>
      <c r="Q5" s="1719"/>
      <c r="R5" s="1733"/>
      <c r="S5" s="1720"/>
      <c r="T5" s="1720"/>
      <c r="U5" s="1722"/>
      <c r="V5" s="1720"/>
      <c r="W5" s="1721"/>
      <c r="X5" s="1733"/>
    </row>
    <row r="6" spans="2:28" ht="12.95" customHeight="1">
      <c r="B6" s="1589"/>
      <c r="C6" s="1720"/>
      <c r="D6" s="1721"/>
      <c r="E6" s="1721"/>
      <c r="F6" s="1721"/>
      <c r="G6" s="1720"/>
      <c r="H6" s="1721"/>
      <c r="I6" s="1721"/>
      <c r="J6" s="1722"/>
      <c r="K6" s="1721"/>
      <c r="L6" s="1721"/>
      <c r="M6" s="1721"/>
      <c r="N6" s="1722"/>
      <c r="O6" s="1560"/>
      <c r="P6" s="1559"/>
      <c r="Q6" s="1719"/>
      <c r="R6" s="1733"/>
      <c r="S6" s="1720"/>
      <c r="T6" s="1720"/>
      <c r="U6" s="1722"/>
      <c r="V6" s="1720"/>
      <c r="W6" s="1721"/>
      <c r="X6" s="1733"/>
    </row>
    <row r="7" spans="2:28" ht="12.95" customHeight="1">
      <c r="B7" s="1589"/>
      <c r="C7" s="1720"/>
      <c r="D7" s="1721"/>
      <c r="E7" s="1721"/>
      <c r="F7" s="1721"/>
      <c r="G7" s="1720"/>
      <c r="H7" s="1721"/>
      <c r="I7" s="1721"/>
      <c r="J7" s="1722"/>
      <c r="K7" s="1721"/>
      <c r="L7" s="1721"/>
      <c r="M7" s="1721"/>
      <c r="N7" s="1722"/>
      <c r="O7" s="1560"/>
      <c r="P7" s="1559"/>
      <c r="Q7" s="1719"/>
      <c r="R7" s="1733"/>
      <c r="S7" s="1720"/>
      <c r="T7" s="1720"/>
      <c r="U7" s="1722"/>
      <c r="V7" s="1720"/>
      <c r="W7" s="1721"/>
      <c r="X7" s="1733"/>
    </row>
    <row r="8" spans="2:28" ht="12.95" customHeight="1">
      <c r="B8" s="1589"/>
      <c r="C8" s="1720"/>
      <c r="D8" s="1721"/>
      <c r="E8" s="1721"/>
      <c r="F8" s="1721"/>
      <c r="G8" s="602">
        <v>1</v>
      </c>
      <c r="H8" s="1728" t="s">
        <v>403</v>
      </c>
      <c r="I8" s="608" t="s">
        <v>124</v>
      </c>
      <c r="J8" s="862">
        <f>O3</f>
        <v>-4.0399999999999991</v>
      </c>
      <c r="K8" s="1721"/>
      <c r="L8" s="1721"/>
      <c r="M8" s="1721"/>
      <c r="N8" s="1722"/>
      <c r="O8" s="1560"/>
      <c r="P8" s="1559"/>
      <c r="Q8" s="1719"/>
      <c r="R8" s="1733"/>
      <c r="S8" s="1720"/>
      <c r="T8" s="1720"/>
      <c r="U8" s="1722"/>
      <c r="V8" s="1720"/>
      <c r="W8" s="1721"/>
      <c r="X8" s="1733"/>
      <c r="Y8" s="334"/>
    </row>
    <row r="9" spans="2:28" ht="12.95" customHeight="1">
      <c r="B9" s="1589"/>
      <c r="C9" s="599">
        <v>1</v>
      </c>
      <c r="D9" s="600" t="s">
        <v>404</v>
      </c>
      <c r="E9" s="608" t="s">
        <v>124</v>
      </c>
      <c r="F9" s="858">
        <f>O3</f>
        <v>-4.0399999999999991</v>
      </c>
      <c r="G9" s="573"/>
      <c r="H9" s="1728"/>
      <c r="J9" s="863"/>
      <c r="K9" s="1721"/>
      <c r="L9" s="1721"/>
      <c r="M9" s="1721"/>
      <c r="N9" s="1722"/>
      <c r="O9" s="1560"/>
      <c r="P9" s="1559"/>
      <c r="Q9" s="1719"/>
      <c r="R9" s="1733"/>
      <c r="S9" s="1720"/>
      <c r="T9" s="1720"/>
      <c r="U9" s="1722"/>
      <c r="V9" s="1720"/>
      <c r="W9" s="1721"/>
      <c r="X9" s="1733"/>
      <c r="Y9" s="351"/>
    </row>
    <row r="10" spans="2:28" ht="12.95" customHeight="1">
      <c r="B10" s="1589"/>
      <c r="C10" s="601">
        <v>2</v>
      </c>
      <c r="D10" s="1559" t="s">
        <v>405</v>
      </c>
      <c r="E10" s="608" t="s">
        <v>124</v>
      </c>
      <c r="F10" s="858">
        <f>F9</f>
        <v>-4.0399999999999991</v>
      </c>
      <c r="G10" s="573"/>
      <c r="H10" s="1728"/>
      <c r="J10" s="863"/>
      <c r="K10" s="1721"/>
      <c r="L10" s="1721"/>
      <c r="M10" s="1721"/>
      <c r="N10" s="1722"/>
      <c r="O10" s="1560"/>
      <c r="P10" s="1559"/>
      <c r="Q10" s="1719"/>
      <c r="R10" s="1733"/>
      <c r="S10" s="1720"/>
      <c r="T10" s="1720"/>
      <c r="U10" s="1722"/>
      <c r="V10" s="602">
        <v>1</v>
      </c>
      <c r="W10" s="1375" t="s">
        <v>406</v>
      </c>
      <c r="X10" s="1733"/>
      <c r="Y10" s="351"/>
    </row>
    <row r="11" spans="2:28" ht="12.95" customHeight="1">
      <c r="B11" s="1589"/>
      <c r="D11" s="1559"/>
      <c r="G11" s="602"/>
      <c r="H11" s="1728"/>
      <c r="I11" s="601"/>
      <c r="J11" s="863"/>
      <c r="K11" s="1721"/>
      <c r="L11" s="1721"/>
      <c r="M11" s="1721"/>
      <c r="N11" s="1722"/>
      <c r="O11" s="1572" t="s">
        <v>407</v>
      </c>
      <c r="P11" s="1551"/>
      <c r="Q11" s="1554"/>
      <c r="R11" s="1733"/>
      <c r="S11" s="1720"/>
      <c r="T11" s="1720"/>
      <c r="U11" s="1722"/>
      <c r="V11" s="602">
        <v>2</v>
      </c>
      <c r="W11" s="1375" t="s">
        <v>408</v>
      </c>
      <c r="X11" s="1733"/>
      <c r="Y11" s="334"/>
    </row>
    <row r="12" spans="2:28" ht="12.95" customHeight="1">
      <c r="B12" s="1589"/>
      <c r="C12" s="601">
        <v>3</v>
      </c>
      <c r="D12" s="1559" t="s">
        <v>409</v>
      </c>
      <c r="E12" s="1559"/>
      <c r="F12" s="1559"/>
      <c r="G12" s="602">
        <v>2</v>
      </c>
      <c r="H12" s="1559" t="s">
        <v>410</v>
      </c>
      <c r="I12" s="608" t="s">
        <v>124</v>
      </c>
      <c r="J12" s="862">
        <f>O3</f>
        <v>-4.0399999999999991</v>
      </c>
      <c r="K12" s="1721"/>
      <c r="L12" s="1721"/>
      <c r="M12" s="1721"/>
      <c r="N12" s="1722"/>
      <c r="O12" s="1572"/>
      <c r="P12" s="1551"/>
      <c r="Q12" s="1554"/>
      <c r="R12" s="1733"/>
      <c r="S12" s="1720"/>
      <c r="T12" s="1720"/>
      <c r="U12" s="1722"/>
      <c r="V12" s="602">
        <v>3</v>
      </c>
      <c r="W12" s="1375" t="s">
        <v>411</v>
      </c>
      <c r="X12" s="1733"/>
      <c r="Y12" s="334"/>
    </row>
    <row r="13" spans="2:28" ht="12.95" customHeight="1">
      <c r="B13" s="1589"/>
      <c r="C13" s="599">
        <v>4</v>
      </c>
      <c r="D13" s="600" t="s">
        <v>412</v>
      </c>
      <c r="E13" s="600"/>
      <c r="F13" s="600"/>
      <c r="G13" s="859"/>
      <c r="H13" s="1559"/>
      <c r="I13" s="330"/>
      <c r="J13" s="863"/>
      <c r="K13" s="1721"/>
      <c r="L13" s="1721"/>
      <c r="M13" s="1721"/>
      <c r="N13" s="1722"/>
      <c r="O13" s="1572"/>
      <c r="P13" s="1551"/>
      <c r="Q13" s="1554"/>
      <c r="R13" s="1733"/>
      <c r="S13" s="1720"/>
      <c r="T13" s="602"/>
      <c r="U13" s="1473"/>
      <c r="V13" s="602">
        <v>4</v>
      </c>
      <c r="W13" s="1375" t="s">
        <v>413</v>
      </c>
      <c r="X13" s="1733"/>
    </row>
    <row r="14" spans="2:28" ht="12.95" customHeight="1">
      <c r="B14" s="1589"/>
      <c r="C14" s="601">
        <v>5</v>
      </c>
      <c r="D14" s="1559" t="s">
        <v>414</v>
      </c>
      <c r="E14" s="1559"/>
      <c r="F14" s="1719"/>
      <c r="G14" s="602">
        <v>3</v>
      </c>
      <c r="H14" s="1559" t="s">
        <v>415</v>
      </c>
      <c r="I14" s="608" t="s">
        <v>124</v>
      </c>
      <c r="J14" s="862">
        <f>O3</f>
        <v>-4.0399999999999991</v>
      </c>
      <c r="K14" s="1721"/>
      <c r="L14" s="1721"/>
      <c r="M14" s="1721"/>
      <c r="N14" s="1722"/>
      <c r="O14" s="1572"/>
      <c r="P14" s="1551"/>
      <c r="Q14" s="1554"/>
      <c r="R14" s="603"/>
      <c r="T14" s="1734" t="s">
        <v>416</v>
      </c>
      <c r="U14" s="1735"/>
      <c r="V14" s="602">
        <v>5</v>
      </c>
      <c r="W14" s="1375" t="s">
        <v>417</v>
      </c>
      <c r="X14" s="551"/>
    </row>
    <row r="15" spans="2:28" ht="12.95" customHeight="1">
      <c r="B15" s="1589"/>
      <c r="C15" s="601">
        <v>6</v>
      </c>
      <c r="D15" s="600" t="s">
        <v>418</v>
      </c>
      <c r="E15" s="604"/>
      <c r="F15" s="605"/>
      <c r="G15" s="859"/>
      <c r="H15" s="1559"/>
      <c r="I15" s="330"/>
      <c r="J15" s="863"/>
      <c r="K15" s="1721"/>
      <c r="L15" s="1721"/>
      <c r="M15" s="1721"/>
      <c r="N15" s="1722"/>
      <c r="O15" s="1572"/>
      <c r="P15" s="1551"/>
      <c r="Q15" s="1554"/>
      <c r="S15" s="606"/>
      <c r="T15" s="1734"/>
      <c r="U15" s="1735"/>
      <c r="V15" s="602">
        <v>6</v>
      </c>
      <c r="W15" s="1375" t="s">
        <v>419</v>
      </c>
      <c r="X15" s="355"/>
      <c r="Y15" s="334"/>
    </row>
    <row r="16" spans="2:28" ht="12.95" customHeight="1">
      <c r="B16" s="1589"/>
      <c r="C16" s="599">
        <v>7</v>
      </c>
      <c r="D16" s="1559" t="s">
        <v>420</v>
      </c>
      <c r="E16" s="600"/>
      <c r="F16" s="600"/>
      <c r="G16" s="602">
        <v>4</v>
      </c>
      <c r="H16" s="1728" t="s">
        <v>421</v>
      </c>
      <c r="I16" s="608" t="s">
        <v>124</v>
      </c>
      <c r="J16" s="862">
        <f>O3</f>
        <v>-4.0399999999999991</v>
      </c>
      <c r="K16" s="1721"/>
      <c r="L16" s="1721"/>
      <c r="M16" s="1721"/>
      <c r="N16" s="1722"/>
      <c r="O16" s="843"/>
      <c r="P16" s="845"/>
      <c r="Q16" s="846"/>
      <c r="R16" s="844"/>
      <c r="S16" s="606"/>
      <c r="T16" s="1734"/>
      <c r="U16" s="1735"/>
      <c r="V16" s="602">
        <v>7</v>
      </c>
      <c r="W16" s="1376" t="s">
        <v>422</v>
      </c>
      <c r="X16" s="355"/>
      <c r="Y16" s="351"/>
    </row>
    <row r="17" spans="2:25" ht="12.95" customHeight="1">
      <c r="B17" s="1589"/>
      <c r="D17" s="1559"/>
      <c r="E17" s="604"/>
      <c r="F17" s="605"/>
      <c r="G17" s="602"/>
      <c r="H17" s="1728"/>
      <c r="I17" s="608"/>
      <c r="J17" s="862"/>
      <c r="K17" s="607">
        <v>1</v>
      </c>
      <c r="L17" s="569" t="s">
        <v>81</v>
      </c>
      <c r="M17" s="607"/>
      <c r="O17" s="843"/>
      <c r="P17" s="845"/>
      <c r="Q17" s="846"/>
      <c r="R17" s="844"/>
      <c r="S17" s="606"/>
      <c r="T17" s="1499" t="s">
        <v>124</v>
      </c>
      <c r="U17" s="1736" t="s">
        <v>354</v>
      </c>
      <c r="V17" s="602">
        <v>8</v>
      </c>
      <c r="W17" s="1375" t="s">
        <v>423</v>
      </c>
      <c r="X17" s="355"/>
      <c r="Y17" s="351"/>
    </row>
    <row r="18" spans="2:25" ht="12.95" customHeight="1">
      <c r="B18" s="1589"/>
      <c r="C18" s="314">
        <v>8</v>
      </c>
      <c r="D18" s="312" t="s">
        <v>424</v>
      </c>
      <c r="E18" s="316"/>
      <c r="F18" s="317"/>
      <c r="G18" s="313">
        <v>5</v>
      </c>
      <c r="H18" s="546" t="s">
        <v>425</v>
      </c>
      <c r="I18" s="267" t="s">
        <v>124</v>
      </c>
      <c r="J18" s="862">
        <f>O3</f>
        <v>-4.0399999999999991</v>
      </c>
      <c r="K18" s="333">
        <v>2</v>
      </c>
      <c r="L18" s="546" t="s">
        <v>82</v>
      </c>
      <c r="M18" s="267" t="s">
        <v>124</v>
      </c>
      <c r="N18" s="1727" t="s">
        <v>354</v>
      </c>
      <c r="O18" s="852"/>
      <c r="P18" s="333">
        <v>1</v>
      </c>
      <c r="Q18" s="1466" t="s">
        <v>426</v>
      </c>
      <c r="R18" s="847"/>
      <c r="S18" s="318"/>
      <c r="T18" s="1500"/>
      <c r="U18" s="1736"/>
      <c r="V18" s="1498">
        <v>9</v>
      </c>
      <c r="W18" s="1501" t="s">
        <v>427</v>
      </c>
      <c r="X18" s="355"/>
      <c r="Y18" s="351"/>
    </row>
    <row r="19" spans="2:25" ht="12.95" customHeight="1">
      <c r="B19" s="1589"/>
      <c r="C19" s="314">
        <v>9</v>
      </c>
      <c r="D19" s="1730" t="s">
        <v>428</v>
      </c>
      <c r="E19" s="1730"/>
      <c r="F19" s="1730"/>
      <c r="G19" s="313">
        <v>6</v>
      </c>
      <c r="H19" s="1730" t="s">
        <v>429</v>
      </c>
      <c r="I19" s="267" t="s">
        <v>124</v>
      </c>
      <c r="J19" s="862">
        <f>O3</f>
        <v>-4.0399999999999991</v>
      </c>
      <c r="K19" s="334"/>
      <c r="L19" s="334"/>
      <c r="M19" s="334"/>
      <c r="N19" s="1727"/>
      <c r="O19" s="852"/>
      <c r="P19" s="333">
        <v>2</v>
      </c>
      <c r="Q19" s="1466" t="s">
        <v>363</v>
      </c>
      <c r="R19" s="847"/>
      <c r="S19" s="318"/>
      <c r="T19" s="313"/>
      <c r="U19" s="311"/>
      <c r="X19" s="355"/>
      <c r="Y19" s="351"/>
    </row>
    <row r="20" spans="2:25" ht="12.95" customHeight="1">
      <c r="B20" s="1589"/>
      <c r="C20" s="310"/>
      <c r="D20" s="1730"/>
      <c r="E20" s="1730"/>
      <c r="F20" s="1730"/>
      <c r="G20" s="313"/>
      <c r="H20" s="1730"/>
      <c r="I20" s="267"/>
      <c r="J20" s="851"/>
      <c r="K20" s="334"/>
      <c r="L20" s="334"/>
      <c r="M20" s="334"/>
      <c r="N20" s="332"/>
      <c r="O20" s="852"/>
      <c r="P20" s="848"/>
      <c r="Q20" s="849"/>
      <c r="R20" s="847"/>
      <c r="S20" s="318"/>
      <c r="T20" s="313"/>
      <c r="U20" s="311"/>
      <c r="X20" s="355"/>
      <c r="Y20" s="351"/>
    </row>
    <row r="21" spans="2:25" ht="12.95" customHeight="1">
      <c r="B21" s="1589"/>
      <c r="C21" s="310"/>
      <c r="D21" s="625"/>
      <c r="E21" s="625"/>
      <c r="F21" s="625"/>
      <c r="G21" s="313">
        <v>7</v>
      </c>
      <c r="H21" s="546" t="s">
        <v>430</v>
      </c>
      <c r="I21" s="860"/>
      <c r="J21" s="861"/>
      <c r="K21" s="334"/>
      <c r="L21" s="334"/>
      <c r="M21" s="334"/>
      <c r="N21" s="625"/>
      <c r="O21" s="852"/>
      <c r="P21" s="848"/>
      <c r="Q21" s="849"/>
      <c r="R21" s="847"/>
      <c r="S21" s="318"/>
      <c r="T21" s="1496"/>
      <c r="U21" s="1497"/>
      <c r="X21" s="355"/>
      <c r="Y21" s="351"/>
    </row>
    <row r="22" spans="2:25" s="595" customFormat="1" ht="12.95" customHeight="1">
      <c r="B22" s="1589"/>
      <c r="C22" s="1725" t="s">
        <v>251</v>
      </c>
      <c r="D22" s="1726"/>
      <c r="E22" s="1726"/>
      <c r="F22" s="1729"/>
      <c r="G22" s="1725" t="s">
        <v>251</v>
      </c>
      <c r="H22" s="1726"/>
      <c r="I22" s="1726"/>
      <c r="J22" s="1729"/>
      <c r="K22" s="1725" t="s">
        <v>251</v>
      </c>
      <c r="L22" s="1726"/>
      <c r="M22" s="1726"/>
      <c r="N22" s="1726"/>
      <c r="O22" s="366" t="s">
        <v>431</v>
      </c>
      <c r="P22" s="1723" t="s">
        <v>367</v>
      </c>
      <c r="Q22" s="1724"/>
      <c r="R22" s="367" t="s">
        <v>432</v>
      </c>
      <c r="S22" s="368" t="s">
        <v>433</v>
      </c>
      <c r="T22" s="1731" t="s">
        <v>252</v>
      </c>
      <c r="U22" s="1732"/>
      <c r="V22" s="1699" t="s">
        <v>251</v>
      </c>
      <c r="W22" s="1700"/>
      <c r="X22" s="864" t="s">
        <v>431</v>
      </c>
    </row>
    <row r="23" spans="2:25" ht="3" customHeight="1" thickBot="1">
      <c r="B23" s="1739"/>
      <c r="C23" s="365"/>
      <c r="D23" s="319"/>
      <c r="E23" s="319"/>
      <c r="F23" s="319"/>
      <c r="G23" s="320"/>
      <c r="H23" s="320"/>
      <c r="I23" s="320"/>
      <c r="J23" s="320"/>
      <c r="K23" s="335"/>
      <c r="L23" s="335"/>
      <c r="M23" s="335"/>
      <c r="N23" s="335"/>
      <c r="O23" s="336"/>
      <c r="P23" s="335"/>
      <c r="Q23" s="335"/>
      <c r="R23" s="335"/>
      <c r="S23" s="319"/>
      <c r="T23" s="549"/>
      <c r="U23" s="2289"/>
      <c r="V23" s="337"/>
      <c r="W23" s="337"/>
    </row>
    <row r="24" spans="2:25" s="351" customFormat="1" ht="12.95" customHeight="1">
      <c r="B24" s="853">
        <v>1</v>
      </c>
      <c r="C24" s="626"/>
      <c r="D24" s="543"/>
      <c r="E24" s="321"/>
      <c r="F24" s="322"/>
      <c r="G24" s="1704"/>
      <c r="H24" s="1703"/>
      <c r="I24" s="1703"/>
      <c r="J24" s="1705"/>
      <c r="K24" s="1706"/>
      <c r="L24" s="1707"/>
      <c r="M24" s="1707"/>
      <c r="N24" s="1708"/>
      <c r="O24" s="338"/>
      <c r="P24" s="339"/>
      <c r="Q24" s="340"/>
      <c r="R24" s="338"/>
      <c r="S24" s="341"/>
      <c r="T24" s="1709"/>
      <c r="U24" s="1710"/>
      <c r="V24" s="1713"/>
      <c r="W24" s="1714"/>
      <c r="X24" s="854"/>
    </row>
    <row r="25" spans="2:25" s="351" customFormat="1" ht="12.95" customHeight="1">
      <c r="B25" s="800">
        <v>2</v>
      </c>
      <c r="C25" s="1688"/>
      <c r="D25" s="1689"/>
      <c r="E25" s="323"/>
      <c r="F25" s="324"/>
      <c r="G25" s="1690"/>
      <c r="H25" s="1689"/>
      <c r="I25" s="1689"/>
      <c r="J25" s="1691"/>
      <c r="K25" s="1699"/>
      <c r="L25" s="1700"/>
      <c r="M25" s="1700"/>
      <c r="N25" s="1701"/>
      <c r="O25" s="342"/>
      <c r="P25" s="343"/>
      <c r="Q25" s="344"/>
      <c r="R25" s="342"/>
      <c r="S25" s="345"/>
      <c r="T25" s="1694"/>
      <c r="U25" s="1695"/>
      <c r="V25" s="1694"/>
      <c r="W25" s="1695"/>
      <c r="X25" s="855"/>
    </row>
    <row r="26" spans="2:25" s="334" customFormat="1" ht="12.95" customHeight="1" thickBot="1">
      <c r="B26" s="856">
        <v>3</v>
      </c>
      <c r="C26" s="1692"/>
      <c r="D26" s="1693"/>
      <c r="E26" s="325"/>
      <c r="F26" s="326"/>
      <c r="G26" s="1715"/>
      <c r="H26" s="1693"/>
      <c r="I26" s="1693"/>
      <c r="J26" s="1716"/>
      <c r="K26" s="1696"/>
      <c r="L26" s="1697"/>
      <c r="M26" s="1697"/>
      <c r="N26" s="1698"/>
      <c r="O26" s="346"/>
      <c r="P26" s="347"/>
      <c r="Q26" s="348"/>
      <c r="R26" s="346"/>
      <c r="S26" s="349"/>
      <c r="T26" s="1717"/>
      <c r="U26" s="1718"/>
      <c r="V26" s="1711"/>
      <c r="W26" s="1712"/>
      <c r="X26" s="857"/>
    </row>
    <row r="27" spans="2:25" s="334" customFormat="1" ht="3" customHeight="1" thickBot="1">
      <c r="B27" s="540"/>
      <c r="C27" s="320"/>
      <c r="D27" s="320"/>
      <c r="E27" s="320"/>
      <c r="F27" s="320"/>
      <c r="G27" s="327"/>
      <c r="H27" s="327"/>
      <c r="I27" s="327"/>
      <c r="J27" s="317"/>
      <c r="K27" s="320"/>
      <c r="L27" s="320"/>
      <c r="M27" s="320"/>
      <c r="N27" s="320"/>
      <c r="O27" s="320"/>
      <c r="P27" s="320"/>
      <c r="Q27" s="320"/>
      <c r="R27" s="320"/>
      <c r="S27" s="320"/>
      <c r="T27" s="350"/>
      <c r="U27" s="350"/>
      <c r="V27" s="351"/>
      <c r="W27" s="351"/>
    </row>
    <row r="28" spans="2:25" s="334" customFormat="1" ht="12.95" customHeight="1">
      <c r="B28" s="865">
        <v>4</v>
      </c>
      <c r="C28" s="1702"/>
      <c r="D28" s="1703"/>
      <c r="E28" s="321"/>
      <c r="F28" s="322"/>
      <c r="G28" s="1704"/>
      <c r="H28" s="1703"/>
      <c r="I28" s="1703"/>
      <c r="J28" s="1705"/>
      <c r="K28" s="1706"/>
      <c r="L28" s="1707"/>
      <c r="M28" s="1707"/>
      <c r="N28" s="1708"/>
      <c r="O28" s="338"/>
      <c r="P28" s="339"/>
      <c r="Q28" s="340"/>
      <c r="R28" s="338"/>
      <c r="S28" s="341"/>
      <c r="T28" s="1709"/>
      <c r="U28" s="1710"/>
      <c r="V28" s="1713"/>
      <c r="W28" s="1714"/>
      <c r="X28" s="866"/>
    </row>
    <row r="29" spans="2:25" s="334" customFormat="1" ht="12.95" customHeight="1">
      <c r="B29" s="800">
        <v>5</v>
      </c>
      <c r="C29" s="1688"/>
      <c r="D29" s="1689"/>
      <c r="E29" s="323"/>
      <c r="F29" s="324"/>
      <c r="G29" s="1690"/>
      <c r="H29" s="1689"/>
      <c r="I29" s="1689"/>
      <c r="J29" s="1691"/>
      <c r="K29" s="1699"/>
      <c r="L29" s="1700"/>
      <c r="M29" s="1700"/>
      <c r="N29" s="1701"/>
      <c r="O29" s="342"/>
      <c r="P29" s="343"/>
      <c r="Q29" s="344"/>
      <c r="R29" s="342"/>
      <c r="S29" s="345"/>
      <c r="T29" s="1694"/>
      <c r="U29" s="1695"/>
      <c r="V29" s="1694"/>
      <c r="W29" s="1695"/>
      <c r="X29" s="867"/>
    </row>
    <row r="30" spans="2:25" s="334" customFormat="1" ht="12.95" customHeight="1" thickBot="1">
      <c r="B30" s="868">
        <v>6</v>
      </c>
      <c r="C30" s="1692"/>
      <c r="D30" s="1693"/>
      <c r="E30" s="325"/>
      <c r="F30" s="326"/>
      <c r="G30" s="1715"/>
      <c r="H30" s="1693"/>
      <c r="I30" s="1693"/>
      <c r="J30" s="1716"/>
      <c r="K30" s="1696"/>
      <c r="L30" s="1697"/>
      <c r="M30" s="1697"/>
      <c r="N30" s="1698"/>
      <c r="O30" s="346"/>
      <c r="P30" s="347"/>
      <c r="Q30" s="348"/>
      <c r="R30" s="346"/>
      <c r="S30" s="349"/>
      <c r="T30" s="1717"/>
      <c r="U30" s="1718"/>
      <c r="V30" s="1711"/>
      <c r="W30" s="1712"/>
      <c r="X30" s="857"/>
    </row>
    <row r="31" spans="2:25" s="334" customFormat="1" ht="3" customHeight="1" thickBot="1">
      <c r="B31" s="540"/>
      <c r="C31" s="320"/>
      <c r="D31" s="320"/>
      <c r="E31" s="320"/>
      <c r="F31" s="320"/>
      <c r="G31" s="327"/>
      <c r="H31" s="327"/>
      <c r="I31" s="327"/>
      <c r="J31" s="317"/>
      <c r="K31" s="320"/>
      <c r="L31" s="320"/>
      <c r="M31" s="320"/>
      <c r="N31" s="320"/>
      <c r="O31" s="320"/>
      <c r="P31" s="320"/>
      <c r="Q31" s="320"/>
      <c r="R31" s="320"/>
      <c r="S31" s="320"/>
      <c r="T31" s="350"/>
      <c r="U31" s="350"/>
      <c r="V31" s="351"/>
      <c r="W31" s="351"/>
    </row>
    <row r="32" spans="2:25" s="334" customFormat="1" ht="12.95" customHeight="1">
      <c r="B32" s="865">
        <v>7</v>
      </c>
      <c r="C32" s="1702"/>
      <c r="D32" s="1703"/>
      <c r="E32" s="321"/>
      <c r="F32" s="322"/>
      <c r="G32" s="1704"/>
      <c r="H32" s="1703"/>
      <c r="I32" s="1703"/>
      <c r="J32" s="1705"/>
      <c r="K32" s="1706"/>
      <c r="L32" s="1707"/>
      <c r="M32" s="1707"/>
      <c r="N32" s="1708"/>
      <c r="O32" s="338"/>
      <c r="P32" s="339"/>
      <c r="Q32" s="340"/>
      <c r="R32" s="338"/>
      <c r="S32" s="341"/>
      <c r="T32" s="1709"/>
      <c r="U32" s="1710"/>
      <c r="V32" s="1713"/>
      <c r="W32" s="1714"/>
      <c r="X32" s="866"/>
    </row>
    <row r="33" spans="2:24" s="334" customFormat="1" ht="12.95" customHeight="1">
      <c r="B33" s="800">
        <v>8</v>
      </c>
      <c r="C33" s="1688"/>
      <c r="D33" s="1689"/>
      <c r="E33" s="323"/>
      <c r="F33" s="324"/>
      <c r="G33" s="1690"/>
      <c r="H33" s="1689"/>
      <c r="I33" s="1689"/>
      <c r="J33" s="1691"/>
      <c r="K33" s="1699"/>
      <c r="L33" s="1700"/>
      <c r="M33" s="1700"/>
      <c r="N33" s="1701"/>
      <c r="O33" s="342"/>
      <c r="P33" s="343"/>
      <c r="Q33" s="344"/>
      <c r="R33" s="342"/>
      <c r="S33" s="345"/>
      <c r="T33" s="1694"/>
      <c r="U33" s="1695"/>
      <c r="V33" s="1694"/>
      <c r="W33" s="1695"/>
      <c r="X33" s="867"/>
    </row>
    <row r="34" spans="2:24" s="334" customFormat="1" ht="12.95" customHeight="1" thickBot="1">
      <c r="B34" s="856">
        <v>9</v>
      </c>
      <c r="C34" s="1692"/>
      <c r="D34" s="1693"/>
      <c r="E34" s="325"/>
      <c r="F34" s="326"/>
      <c r="G34" s="1715"/>
      <c r="H34" s="1693"/>
      <c r="I34" s="1693"/>
      <c r="J34" s="1716"/>
      <c r="K34" s="1696"/>
      <c r="L34" s="1697"/>
      <c r="M34" s="1697"/>
      <c r="N34" s="1698"/>
      <c r="O34" s="346"/>
      <c r="P34" s="347"/>
      <c r="Q34" s="348"/>
      <c r="R34" s="346"/>
      <c r="S34" s="349"/>
      <c r="T34" s="1717"/>
      <c r="U34" s="1718"/>
      <c r="V34" s="1711"/>
      <c r="W34" s="1712"/>
      <c r="X34" s="857"/>
    </row>
    <row r="35" spans="2:24" s="334" customFormat="1" ht="3" customHeight="1" thickBot="1">
      <c r="B35" s="552"/>
      <c r="C35" s="320"/>
      <c r="D35" s="320"/>
      <c r="E35" s="320"/>
      <c r="F35" s="320"/>
      <c r="G35" s="327"/>
      <c r="H35" s="327"/>
      <c r="I35" s="327"/>
      <c r="J35" s="317"/>
      <c r="K35" s="320"/>
      <c r="L35" s="320"/>
      <c r="M35" s="320"/>
      <c r="N35" s="320"/>
      <c r="O35" s="320"/>
      <c r="P35" s="320"/>
      <c r="Q35" s="320"/>
      <c r="R35" s="320"/>
      <c r="S35" s="320"/>
      <c r="T35" s="350"/>
      <c r="U35" s="350"/>
      <c r="V35" s="351"/>
      <c r="W35" s="351"/>
    </row>
    <row r="36" spans="2:24" s="334" customFormat="1" ht="12.95" customHeight="1">
      <c r="B36" s="865">
        <v>10</v>
      </c>
      <c r="C36" s="1702"/>
      <c r="D36" s="1703"/>
      <c r="E36" s="321"/>
      <c r="F36" s="322"/>
      <c r="G36" s="1704"/>
      <c r="H36" s="1703"/>
      <c r="I36" s="1703"/>
      <c r="J36" s="1705"/>
      <c r="K36" s="1706"/>
      <c r="L36" s="1707"/>
      <c r="M36" s="1707"/>
      <c r="N36" s="1708"/>
      <c r="O36" s="338"/>
      <c r="P36" s="339"/>
      <c r="Q36" s="340"/>
      <c r="R36" s="338"/>
      <c r="S36" s="341"/>
      <c r="T36" s="1709"/>
      <c r="U36" s="1710"/>
      <c r="V36" s="1713"/>
      <c r="W36" s="1714"/>
      <c r="X36" s="866"/>
    </row>
    <row r="37" spans="2:24" s="334" customFormat="1" ht="12.95" customHeight="1">
      <c r="B37" s="800">
        <v>11</v>
      </c>
      <c r="C37" s="1688"/>
      <c r="D37" s="1689"/>
      <c r="E37" s="323"/>
      <c r="F37" s="324"/>
      <c r="G37" s="1690"/>
      <c r="H37" s="1689"/>
      <c r="I37" s="1689"/>
      <c r="J37" s="1691"/>
      <c r="K37" s="1699"/>
      <c r="L37" s="1700"/>
      <c r="M37" s="1700"/>
      <c r="N37" s="1701"/>
      <c r="O37" s="342"/>
      <c r="P37" s="343"/>
      <c r="Q37" s="344"/>
      <c r="R37" s="342"/>
      <c r="S37" s="345"/>
      <c r="T37" s="1694"/>
      <c r="U37" s="1695"/>
      <c r="V37" s="1694"/>
      <c r="W37" s="1695"/>
      <c r="X37" s="867"/>
    </row>
    <row r="38" spans="2:24" s="334" customFormat="1" ht="12.95" customHeight="1" thickBot="1">
      <c r="B38" s="856">
        <v>12</v>
      </c>
      <c r="C38" s="1692"/>
      <c r="D38" s="1693"/>
      <c r="E38" s="325"/>
      <c r="F38" s="326"/>
      <c r="G38" s="1715"/>
      <c r="H38" s="1693"/>
      <c r="I38" s="1693"/>
      <c r="J38" s="1716"/>
      <c r="K38" s="1696"/>
      <c r="L38" s="1697"/>
      <c r="M38" s="1697"/>
      <c r="N38" s="1698"/>
      <c r="O38" s="346"/>
      <c r="P38" s="347"/>
      <c r="Q38" s="348"/>
      <c r="R38" s="346"/>
      <c r="S38" s="349"/>
      <c r="T38" s="1717"/>
      <c r="U38" s="1718"/>
      <c r="V38" s="1711"/>
      <c r="W38" s="1712"/>
      <c r="X38" s="857"/>
    </row>
    <row r="39" spans="2:24" ht="12.95" customHeight="1">
      <c r="B39" s="850"/>
      <c r="C39" s="328"/>
      <c r="D39" s="328"/>
      <c r="E39" s="328"/>
      <c r="F39" s="328"/>
      <c r="G39" s="328"/>
      <c r="H39" s="328"/>
      <c r="I39" s="328"/>
      <c r="J39" s="328"/>
      <c r="K39" s="328"/>
      <c r="L39" s="328"/>
      <c r="M39" s="328"/>
      <c r="N39" s="328"/>
      <c r="O39" s="328"/>
      <c r="P39" s="328"/>
      <c r="Q39" s="328"/>
      <c r="R39" s="328"/>
      <c r="S39" s="328"/>
      <c r="T39" s="328"/>
      <c r="U39" s="328"/>
      <c r="V39" s="328"/>
      <c r="W39" s="328"/>
    </row>
    <row r="40" spans="2:24" s="330" customFormat="1" ht="12.95" customHeight="1">
      <c r="B40" s="334"/>
      <c r="C40" s="328"/>
      <c r="D40" s="328"/>
      <c r="E40" s="328"/>
      <c r="F40" s="328"/>
      <c r="G40" s="328"/>
      <c r="H40" s="328"/>
      <c r="I40" s="328"/>
      <c r="J40" s="328"/>
      <c r="K40" s="328"/>
      <c r="L40" s="328"/>
      <c r="M40" s="328"/>
      <c r="N40" s="328"/>
      <c r="O40" s="328"/>
      <c r="P40" s="328"/>
      <c r="Q40" s="328"/>
      <c r="R40" s="328"/>
      <c r="S40" s="328"/>
      <c r="T40" s="328"/>
      <c r="U40" s="328"/>
      <c r="V40" s="328"/>
      <c r="W40" s="328"/>
      <c r="X40" s="352"/>
    </row>
    <row r="41" spans="2:24" s="330" customFormat="1" ht="12.95" customHeight="1">
      <c r="B41" s="315"/>
      <c r="C41" s="329"/>
      <c r="D41" s="329"/>
      <c r="E41" s="329"/>
      <c r="F41" s="329"/>
      <c r="G41" s="329"/>
      <c r="H41" s="329"/>
      <c r="I41" s="329"/>
      <c r="J41" s="329"/>
      <c r="K41" s="329"/>
      <c r="L41" s="329"/>
      <c r="M41" s="329"/>
      <c r="N41" s="329"/>
      <c r="O41" s="329"/>
      <c r="P41" s="329"/>
      <c r="Q41" s="329"/>
      <c r="R41" s="329"/>
      <c r="S41" s="329"/>
      <c r="T41" s="329"/>
      <c r="U41" s="329"/>
      <c r="V41" s="329"/>
      <c r="W41" s="329"/>
      <c r="X41" s="352"/>
    </row>
    <row r="42" spans="2:24" s="330" customFormat="1" ht="12.95" customHeight="1">
      <c r="B42" s="315"/>
      <c r="C42" s="329"/>
      <c r="D42" s="329"/>
      <c r="E42" s="329"/>
      <c r="F42" s="329"/>
      <c r="G42" s="329"/>
      <c r="H42" s="329"/>
      <c r="I42" s="329"/>
      <c r="J42" s="329"/>
      <c r="K42" s="329"/>
      <c r="L42" s="329"/>
      <c r="M42" s="329"/>
      <c r="N42" s="329"/>
      <c r="O42" s="329"/>
      <c r="P42" s="329"/>
      <c r="Q42" s="329"/>
      <c r="R42" s="329"/>
      <c r="S42" s="329"/>
      <c r="T42" s="329"/>
      <c r="U42" s="329"/>
      <c r="V42" s="329"/>
      <c r="W42" s="329"/>
      <c r="X42" s="352"/>
    </row>
    <row r="43" spans="2:24" s="330" customFormat="1" ht="12.95" customHeight="1">
      <c r="B43" s="315"/>
      <c r="C43" s="329"/>
      <c r="D43" s="329"/>
      <c r="E43" s="329"/>
      <c r="F43" s="329"/>
      <c r="G43" s="329"/>
      <c r="H43" s="329"/>
      <c r="I43" s="329"/>
      <c r="J43" s="329"/>
      <c r="K43" s="329"/>
      <c r="L43" s="329"/>
      <c r="M43" s="329"/>
      <c r="N43" s="329"/>
      <c r="O43" s="329"/>
      <c r="P43" s="329"/>
      <c r="Q43" s="329"/>
      <c r="R43" s="329"/>
      <c r="S43" s="329"/>
      <c r="T43" s="329"/>
      <c r="U43" s="329"/>
      <c r="V43" s="329"/>
      <c r="W43" s="329"/>
      <c r="X43" s="352"/>
    </row>
    <row r="44" spans="2:24" s="330" customFormat="1" ht="12.95" customHeight="1">
      <c r="B44" s="315"/>
      <c r="C44" s="315"/>
      <c r="D44" s="315"/>
      <c r="E44" s="315"/>
      <c r="X44" s="352"/>
    </row>
    <row r="45" spans="2:24" s="330" customFormat="1" ht="12.95" customHeight="1">
      <c r="B45" s="315"/>
      <c r="C45" s="315"/>
      <c r="D45" s="315"/>
      <c r="E45" s="315"/>
      <c r="X45" s="352"/>
    </row>
    <row r="46" spans="2:24" s="330" customFormat="1" ht="12.95" customHeight="1">
      <c r="B46" s="315"/>
      <c r="C46" s="315"/>
      <c r="D46" s="315"/>
      <c r="E46" s="315"/>
      <c r="X46" s="352"/>
    </row>
    <row r="47" spans="2:24" s="330" customFormat="1" ht="12.95" customHeight="1">
      <c r="B47" s="315"/>
      <c r="C47" s="315"/>
      <c r="D47" s="315"/>
      <c r="E47" s="315"/>
      <c r="X47" s="352"/>
    </row>
    <row r="48" spans="2:24" s="330" customFormat="1" ht="12.95" customHeight="1">
      <c r="B48" s="315"/>
      <c r="C48" s="315"/>
      <c r="D48" s="315"/>
      <c r="E48" s="315"/>
      <c r="X48" s="352"/>
    </row>
    <row r="49" spans="2:24" s="330" customFormat="1" ht="12.95" customHeight="1">
      <c r="B49" s="315"/>
      <c r="C49" s="315"/>
      <c r="D49" s="315"/>
      <c r="E49" s="315"/>
      <c r="X49" s="352"/>
    </row>
    <row r="50" spans="2:24" s="330" customFormat="1" ht="12.95" customHeight="1">
      <c r="B50" s="315"/>
      <c r="C50" s="315"/>
      <c r="D50" s="315"/>
      <c r="E50" s="315"/>
      <c r="X50" s="352"/>
    </row>
    <row r="51" spans="2:24" s="330" customFormat="1" ht="12.95" customHeight="1">
      <c r="B51" s="315"/>
      <c r="C51" s="315"/>
      <c r="D51" s="315"/>
      <c r="E51" s="315"/>
      <c r="X51" s="352"/>
    </row>
    <row r="52" spans="2:24" s="330" customFormat="1" ht="12.95" customHeight="1">
      <c r="B52" s="315"/>
      <c r="C52" s="315"/>
      <c r="D52" s="315"/>
      <c r="E52" s="315"/>
      <c r="X52" s="352"/>
    </row>
    <row r="53" spans="2:24" s="330" customFormat="1" ht="12.95" customHeight="1">
      <c r="B53" s="315"/>
      <c r="C53" s="315"/>
      <c r="D53" s="331"/>
      <c r="E53" s="315"/>
      <c r="G53" s="315"/>
      <c r="H53" s="315"/>
      <c r="I53" s="315"/>
      <c r="J53" s="315"/>
      <c r="K53" s="315"/>
      <c r="L53" s="315"/>
      <c r="M53" s="315"/>
      <c r="O53" s="315"/>
      <c r="P53" s="315"/>
      <c r="Q53" s="315"/>
      <c r="R53" s="315"/>
      <c r="S53" s="315"/>
      <c r="T53" s="315"/>
      <c r="U53" s="315"/>
      <c r="V53" s="315"/>
      <c r="W53" s="315"/>
      <c r="X53" s="352"/>
    </row>
    <row r="54" spans="2:24" s="330" customFormat="1" ht="12.95" customHeight="1">
      <c r="B54" s="315"/>
      <c r="C54" s="315"/>
      <c r="D54" s="331"/>
      <c r="E54" s="315"/>
      <c r="G54" s="315"/>
      <c r="H54" s="315"/>
      <c r="I54" s="315"/>
      <c r="J54" s="315"/>
      <c r="K54" s="315"/>
      <c r="L54" s="315"/>
      <c r="M54" s="315"/>
      <c r="O54" s="315"/>
      <c r="P54" s="315"/>
      <c r="Q54" s="315"/>
      <c r="R54" s="315"/>
      <c r="S54" s="315"/>
      <c r="T54" s="315"/>
      <c r="U54" s="315"/>
      <c r="V54" s="315"/>
      <c r="W54" s="315"/>
      <c r="X54" s="334"/>
    </row>
    <row r="55" spans="2:24" s="330" customFormat="1" ht="12.95" customHeight="1">
      <c r="B55" s="315"/>
      <c r="C55" s="315"/>
      <c r="D55" s="331"/>
      <c r="E55" s="315"/>
      <c r="G55" s="315"/>
      <c r="H55" s="315"/>
      <c r="I55" s="315"/>
      <c r="J55" s="315"/>
      <c r="K55" s="315"/>
      <c r="L55" s="315"/>
      <c r="M55" s="315"/>
      <c r="O55" s="315"/>
      <c r="P55" s="315"/>
      <c r="Q55" s="315"/>
      <c r="R55" s="315"/>
      <c r="S55" s="315"/>
      <c r="T55" s="315"/>
      <c r="U55" s="315"/>
      <c r="V55" s="315"/>
      <c r="W55" s="315"/>
      <c r="X55" s="334"/>
    </row>
    <row r="56" spans="2:24" s="330" customFormat="1" ht="12.95" customHeight="1">
      <c r="B56" s="315"/>
      <c r="C56" s="315"/>
      <c r="D56" s="331"/>
      <c r="E56" s="315"/>
      <c r="G56" s="315"/>
      <c r="H56" s="315"/>
      <c r="I56" s="315"/>
      <c r="J56" s="315"/>
      <c r="K56" s="315"/>
      <c r="L56" s="315"/>
      <c r="M56" s="315"/>
      <c r="O56" s="315"/>
      <c r="P56" s="315"/>
      <c r="Q56" s="315"/>
      <c r="R56" s="315"/>
      <c r="S56" s="315"/>
      <c r="T56" s="315"/>
      <c r="U56" s="315"/>
      <c r="V56" s="315"/>
      <c r="W56" s="315"/>
      <c r="X56" s="334"/>
    </row>
    <row r="57" spans="2:24" s="330" customFormat="1" ht="12.95" customHeight="1">
      <c r="B57" s="315"/>
      <c r="C57" s="315"/>
      <c r="D57" s="331"/>
      <c r="E57" s="315"/>
      <c r="G57" s="315"/>
      <c r="H57" s="315"/>
      <c r="I57" s="315"/>
      <c r="J57" s="315"/>
      <c r="K57" s="315"/>
      <c r="L57" s="315"/>
      <c r="M57" s="315"/>
      <c r="O57" s="315"/>
      <c r="P57" s="315"/>
      <c r="Q57" s="315"/>
      <c r="R57" s="315"/>
      <c r="S57" s="315"/>
      <c r="T57" s="315"/>
      <c r="U57" s="315"/>
      <c r="V57" s="315"/>
      <c r="W57" s="315"/>
      <c r="X57" s="334"/>
    </row>
    <row r="58" spans="2:24" s="330" customFormat="1" ht="12.95" customHeight="1">
      <c r="B58" s="315"/>
      <c r="C58" s="315"/>
      <c r="D58" s="331"/>
      <c r="E58" s="315"/>
      <c r="G58" s="315"/>
      <c r="H58" s="315"/>
      <c r="I58" s="315"/>
      <c r="J58" s="315"/>
      <c r="K58" s="315"/>
      <c r="L58" s="315"/>
      <c r="M58" s="315"/>
      <c r="O58" s="315"/>
      <c r="P58" s="315"/>
      <c r="Q58" s="315"/>
      <c r="R58" s="315"/>
      <c r="S58" s="315"/>
      <c r="T58" s="315"/>
      <c r="U58" s="315"/>
      <c r="V58" s="315"/>
      <c r="W58" s="315"/>
      <c r="X58" s="334"/>
    </row>
    <row r="59" spans="2:24" s="330" customFormat="1" ht="12.95" customHeight="1">
      <c r="B59" s="315"/>
      <c r="C59" s="315"/>
      <c r="D59" s="331"/>
      <c r="E59" s="315"/>
      <c r="G59" s="315"/>
      <c r="H59" s="315"/>
      <c r="I59" s="315"/>
      <c r="J59" s="315"/>
      <c r="K59" s="315"/>
      <c r="L59" s="315"/>
      <c r="M59" s="315"/>
      <c r="O59" s="315"/>
      <c r="P59" s="315"/>
      <c r="Q59" s="315"/>
      <c r="R59" s="315"/>
      <c r="S59" s="315"/>
      <c r="T59" s="315"/>
      <c r="U59" s="315"/>
      <c r="V59" s="315"/>
      <c r="W59" s="315"/>
      <c r="X59" s="334"/>
    </row>
    <row r="60" spans="2:24" s="330" customFormat="1" ht="12.95" customHeight="1">
      <c r="B60" s="315"/>
      <c r="C60" s="315"/>
      <c r="D60" s="331"/>
      <c r="E60" s="315"/>
      <c r="G60" s="315"/>
      <c r="H60" s="315"/>
      <c r="I60" s="315"/>
      <c r="J60" s="315"/>
      <c r="K60" s="315"/>
      <c r="L60" s="315"/>
      <c r="M60" s="315"/>
      <c r="O60" s="315"/>
      <c r="P60" s="315"/>
      <c r="Q60" s="315"/>
      <c r="R60" s="315"/>
      <c r="S60" s="315"/>
      <c r="T60" s="315"/>
      <c r="U60" s="315"/>
      <c r="V60" s="315"/>
      <c r="W60" s="315"/>
      <c r="X60" s="334"/>
    </row>
    <row r="61" spans="2:24" s="330" customFormat="1" ht="12.95" customHeight="1">
      <c r="B61" s="315"/>
      <c r="C61" s="315"/>
      <c r="D61" s="331"/>
      <c r="E61" s="315"/>
      <c r="G61" s="315"/>
      <c r="H61" s="315"/>
      <c r="I61" s="315"/>
      <c r="J61" s="315"/>
      <c r="K61" s="315"/>
      <c r="L61" s="315"/>
      <c r="M61" s="315"/>
      <c r="O61" s="315"/>
      <c r="P61" s="315"/>
      <c r="Q61" s="315"/>
      <c r="R61" s="315"/>
      <c r="S61" s="315"/>
      <c r="T61" s="315"/>
      <c r="U61" s="315"/>
      <c r="V61" s="315"/>
      <c r="W61" s="315"/>
      <c r="X61" s="334"/>
    </row>
    <row r="62" spans="2:24" s="330" customFormat="1" ht="12.95" customHeight="1">
      <c r="B62" s="315"/>
      <c r="C62" s="315"/>
      <c r="D62" s="331"/>
      <c r="E62" s="315"/>
      <c r="G62" s="315"/>
      <c r="H62" s="315"/>
      <c r="I62" s="315"/>
      <c r="J62" s="315"/>
      <c r="K62" s="315"/>
      <c r="L62" s="315"/>
      <c r="M62" s="315"/>
      <c r="O62" s="315"/>
      <c r="P62" s="315"/>
      <c r="Q62" s="315"/>
      <c r="R62" s="315"/>
      <c r="S62" s="315"/>
      <c r="T62" s="315"/>
      <c r="U62" s="315"/>
      <c r="V62" s="315"/>
      <c r="W62" s="315"/>
      <c r="X62" s="334"/>
    </row>
    <row r="63" spans="2:24" s="330" customFormat="1" ht="12.95" customHeight="1">
      <c r="B63" s="315"/>
      <c r="C63" s="315"/>
      <c r="D63" s="331"/>
      <c r="E63" s="315"/>
      <c r="G63" s="315"/>
      <c r="H63" s="315"/>
      <c r="I63" s="315"/>
      <c r="J63" s="315"/>
      <c r="K63" s="315"/>
      <c r="L63" s="315"/>
      <c r="M63" s="315"/>
      <c r="O63" s="315"/>
      <c r="P63" s="315"/>
      <c r="Q63" s="315"/>
      <c r="R63" s="315"/>
      <c r="S63" s="315"/>
      <c r="T63" s="315"/>
      <c r="U63" s="315"/>
      <c r="V63" s="315"/>
      <c r="W63" s="315"/>
      <c r="X63" s="334"/>
    </row>
    <row r="64" spans="2:24" s="330" customFormat="1" ht="12.95" customHeight="1">
      <c r="B64" s="315"/>
      <c r="C64" s="315"/>
      <c r="D64" s="331"/>
      <c r="E64" s="315"/>
      <c r="G64" s="315"/>
      <c r="H64" s="315"/>
      <c r="I64" s="315"/>
      <c r="J64" s="315"/>
      <c r="K64" s="315"/>
      <c r="L64" s="315"/>
      <c r="M64" s="315"/>
      <c r="O64" s="315"/>
      <c r="P64" s="315"/>
      <c r="Q64" s="315"/>
      <c r="R64" s="315"/>
      <c r="S64" s="315"/>
      <c r="T64" s="315"/>
      <c r="U64" s="315"/>
      <c r="V64" s="315"/>
      <c r="W64" s="315"/>
      <c r="X64" s="334"/>
    </row>
    <row r="65" spans="2:24" s="330" customFormat="1" ht="12.95" customHeight="1">
      <c r="B65" s="315"/>
      <c r="C65" s="315"/>
      <c r="D65" s="331"/>
      <c r="E65" s="315"/>
      <c r="G65" s="315"/>
      <c r="H65" s="315"/>
      <c r="I65" s="315"/>
      <c r="J65" s="315"/>
      <c r="K65" s="315"/>
      <c r="L65" s="315"/>
      <c r="M65" s="315"/>
      <c r="O65" s="315"/>
      <c r="P65" s="315"/>
      <c r="Q65" s="315"/>
      <c r="R65" s="315"/>
      <c r="S65" s="315"/>
      <c r="T65" s="315"/>
      <c r="U65" s="315"/>
      <c r="V65" s="315"/>
      <c r="W65" s="315"/>
      <c r="X65" s="334"/>
    </row>
    <row r="66" spans="2:24" s="330" customFormat="1" ht="12.95" customHeight="1">
      <c r="B66" s="315"/>
      <c r="C66" s="315"/>
      <c r="D66" s="331"/>
      <c r="E66" s="315"/>
      <c r="G66" s="315"/>
      <c r="H66" s="315"/>
      <c r="I66" s="315"/>
      <c r="J66" s="315"/>
      <c r="K66" s="315"/>
      <c r="L66" s="315"/>
      <c r="M66" s="315"/>
      <c r="O66" s="315"/>
      <c r="P66" s="315"/>
      <c r="Q66" s="315"/>
      <c r="R66" s="315"/>
      <c r="S66" s="315"/>
      <c r="T66" s="315"/>
      <c r="U66" s="315"/>
      <c r="V66" s="315"/>
      <c r="W66" s="315"/>
      <c r="X66" s="334"/>
    </row>
    <row r="67" spans="2:24" s="330" customFormat="1" ht="12.95" customHeight="1">
      <c r="B67" s="315"/>
      <c r="C67" s="315"/>
      <c r="D67" s="331"/>
      <c r="E67" s="315"/>
      <c r="G67" s="315"/>
      <c r="H67" s="315"/>
      <c r="I67" s="315"/>
      <c r="J67" s="315"/>
      <c r="K67" s="315"/>
      <c r="L67" s="315"/>
      <c r="M67" s="315"/>
      <c r="O67" s="315"/>
      <c r="P67" s="315"/>
      <c r="Q67" s="315"/>
      <c r="R67" s="315"/>
      <c r="S67" s="315"/>
      <c r="T67" s="315"/>
      <c r="U67" s="315"/>
      <c r="V67" s="315"/>
      <c r="W67" s="315"/>
      <c r="X67" s="334"/>
    </row>
    <row r="68" spans="2:24" s="330" customFormat="1" ht="12.95" customHeight="1">
      <c r="B68" s="315"/>
      <c r="C68" s="315"/>
      <c r="D68" s="331"/>
      <c r="E68" s="315"/>
      <c r="G68" s="315"/>
      <c r="H68" s="315"/>
      <c r="I68" s="315"/>
      <c r="J68" s="315"/>
      <c r="K68" s="315"/>
      <c r="L68" s="315"/>
      <c r="M68" s="315"/>
      <c r="O68" s="315"/>
      <c r="P68" s="315"/>
      <c r="Q68" s="315"/>
      <c r="R68" s="315"/>
      <c r="S68" s="315"/>
      <c r="T68" s="315"/>
      <c r="U68" s="315"/>
      <c r="V68" s="315"/>
      <c r="W68" s="315"/>
      <c r="X68" s="334"/>
    </row>
    <row r="69" spans="2:24" s="330" customFormat="1" ht="12.95" customHeight="1">
      <c r="B69" s="315"/>
      <c r="C69" s="315"/>
      <c r="D69" s="331"/>
      <c r="E69" s="315"/>
      <c r="G69" s="315"/>
      <c r="H69" s="315"/>
      <c r="I69" s="315"/>
      <c r="J69" s="315"/>
      <c r="K69" s="315"/>
      <c r="L69" s="315"/>
      <c r="M69" s="315"/>
      <c r="O69" s="315"/>
      <c r="P69" s="315"/>
      <c r="Q69" s="315"/>
      <c r="R69" s="315"/>
      <c r="S69" s="315"/>
      <c r="T69" s="315"/>
      <c r="U69" s="315"/>
      <c r="V69" s="315"/>
      <c r="W69" s="315"/>
      <c r="X69" s="334"/>
    </row>
    <row r="70" spans="2:24" s="330" customFormat="1" ht="12.95" customHeight="1">
      <c r="B70" s="315"/>
      <c r="C70" s="315"/>
      <c r="D70" s="331"/>
      <c r="E70" s="315"/>
      <c r="G70" s="315"/>
      <c r="H70" s="315"/>
      <c r="I70" s="315"/>
      <c r="J70" s="315"/>
      <c r="K70" s="315"/>
      <c r="L70" s="315"/>
      <c r="M70" s="315"/>
      <c r="O70" s="315"/>
      <c r="P70" s="315"/>
      <c r="Q70" s="315"/>
      <c r="R70" s="315"/>
      <c r="S70" s="315"/>
      <c r="T70" s="315"/>
      <c r="U70" s="315"/>
      <c r="V70" s="315"/>
      <c r="W70" s="315"/>
      <c r="X70" s="334"/>
    </row>
    <row r="71" spans="2:24" s="330" customFormat="1" ht="12.95" customHeight="1">
      <c r="B71" s="315"/>
      <c r="C71" s="315"/>
      <c r="D71" s="331"/>
      <c r="E71" s="315"/>
      <c r="G71" s="315"/>
      <c r="H71" s="315"/>
      <c r="I71" s="315"/>
      <c r="J71" s="315"/>
      <c r="K71" s="315"/>
      <c r="L71" s="315"/>
      <c r="M71" s="315"/>
      <c r="O71" s="315"/>
      <c r="P71" s="315"/>
      <c r="Q71" s="315"/>
      <c r="R71" s="315"/>
      <c r="S71" s="315"/>
      <c r="T71" s="315"/>
      <c r="U71" s="315"/>
      <c r="V71" s="315"/>
      <c r="W71" s="315"/>
      <c r="X71" s="334"/>
    </row>
    <row r="72" spans="2:24" s="330" customFormat="1" ht="12.95" customHeight="1">
      <c r="B72" s="315"/>
      <c r="C72" s="315"/>
      <c r="D72" s="331"/>
      <c r="E72" s="315"/>
      <c r="G72" s="315"/>
      <c r="H72" s="315"/>
      <c r="I72" s="315"/>
      <c r="J72" s="315"/>
      <c r="K72" s="315"/>
      <c r="L72" s="315"/>
      <c r="M72" s="315"/>
      <c r="O72" s="315"/>
      <c r="P72" s="315"/>
      <c r="Q72" s="315"/>
      <c r="R72" s="315"/>
      <c r="S72" s="315"/>
      <c r="T72" s="315"/>
      <c r="U72" s="315"/>
      <c r="V72" s="315"/>
      <c r="W72" s="315"/>
      <c r="X72" s="334"/>
    </row>
    <row r="73" spans="2:24" s="330" customFormat="1" ht="12.95" customHeight="1">
      <c r="B73" s="315"/>
      <c r="C73" s="315"/>
      <c r="D73" s="331"/>
      <c r="E73" s="315"/>
      <c r="G73" s="315"/>
      <c r="H73" s="315"/>
      <c r="I73" s="315"/>
      <c r="J73" s="315"/>
      <c r="K73" s="315"/>
      <c r="L73" s="315"/>
      <c r="M73" s="315"/>
      <c r="O73" s="315"/>
      <c r="P73" s="315"/>
      <c r="Q73" s="315"/>
      <c r="R73" s="315"/>
      <c r="S73" s="315"/>
      <c r="T73" s="315"/>
      <c r="U73" s="315"/>
      <c r="V73" s="315"/>
      <c r="W73" s="315"/>
      <c r="X73" s="334"/>
    </row>
    <row r="74" spans="2:24" s="330" customFormat="1" ht="12.95" customHeight="1">
      <c r="B74" s="315"/>
      <c r="C74" s="315"/>
      <c r="D74" s="331"/>
      <c r="E74" s="315"/>
      <c r="G74" s="315"/>
      <c r="H74" s="315"/>
      <c r="I74" s="315"/>
      <c r="J74" s="315"/>
      <c r="K74" s="315"/>
      <c r="L74" s="315"/>
      <c r="M74" s="315"/>
      <c r="O74" s="315"/>
      <c r="P74" s="315"/>
      <c r="Q74" s="315"/>
      <c r="R74" s="315"/>
      <c r="S74" s="315"/>
      <c r="T74" s="315"/>
      <c r="U74" s="315"/>
      <c r="V74" s="315"/>
      <c r="W74" s="315"/>
      <c r="X74" s="334"/>
    </row>
    <row r="75" spans="2:24" s="330" customFormat="1" ht="12.95" customHeight="1">
      <c r="B75" s="315"/>
      <c r="C75" s="315"/>
      <c r="D75" s="331"/>
      <c r="E75" s="315"/>
      <c r="G75" s="315"/>
      <c r="H75" s="315"/>
      <c r="I75" s="315"/>
      <c r="J75" s="315"/>
      <c r="K75" s="315"/>
      <c r="L75" s="315"/>
      <c r="M75" s="315"/>
      <c r="O75" s="315"/>
      <c r="P75" s="315"/>
      <c r="Q75" s="315"/>
      <c r="R75" s="315"/>
      <c r="S75" s="315"/>
      <c r="T75" s="315"/>
      <c r="U75" s="315"/>
      <c r="V75" s="315"/>
      <c r="W75" s="315"/>
      <c r="X75" s="334"/>
    </row>
    <row r="76" spans="2:24" s="330" customFormat="1" ht="12.95" customHeight="1">
      <c r="B76" s="315"/>
      <c r="C76" s="315"/>
      <c r="D76" s="331"/>
      <c r="E76" s="315"/>
      <c r="G76" s="315"/>
      <c r="H76" s="315"/>
      <c r="I76" s="315"/>
      <c r="J76" s="315"/>
      <c r="K76" s="315"/>
      <c r="L76" s="315"/>
      <c r="M76" s="315"/>
      <c r="O76" s="315"/>
      <c r="P76" s="315"/>
      <c r="Q76" s="315"/>
      <c r="R76" s="315"/>
      <c r="S76" s="315"/>
      <c r="T76" s="315"/>
      <c r="U76" s="315"/>
      <c r="V76" s="315"/>
      <c r="W76" s="315"/>
      <c r="X76" s="334"/>
    </row>
    <row r="77" spans="2:24" s="330" customFormat="1" ht="12.95" customHeight="1">
      <c r="B77" s="315"/>
      <c r="C77" s="315"/>
      <c r="D77" s="331"/>
      <c r="E77" s="315"/>
      <c r="G77" s="315"/>
      <c r="H77" s="315"/>
      <c r="I77" s="315"/>
      <c r="J77" s="315"/>
      <c r="K77" s="315"/>
      <c r="L77" s="315"/>
      <c r="M77" s="315"/>
      <c r="O77" s="315"/>
      <c r="P77" s="315"/>
      <c r="Q77" s="315"/>
      <c r="R77" s="315"/>
      <c r="S77" s="315"/>
      <c r="T77" s="315"/>
      <c r="U77" s="315"/>
      <c r="V77" s="315"/>
      <c r="W77" s="315"/>
      <c r="X77" s="334"/>
    </row>
    <row r="78" spans="2:24" s="330" customFormat="1" ht="12.95" customHeight="1">
      <c r="B78" s="315"/>
      <c r="C78" s="315"/>
      <c r="D78" s="331"/>
      <c r="E78" s="315"/>
      <c r="G78" s="315"/>
      <c r="H78" s="315"/>
      <c r="I78" s="315"/>
      <c r="J78" s="315"/>
      <c r="K78" s="315"/>
      <c r="L78" s="315"/>
      <c r="M78" s="315"/>
      <c r="O78" s="315"/>
      <c r="P78" s="315"/>
      <c r="Q78" s="315"/>
      <c r="R78" s="315"/>
      <c r="S78" s="315"/>
      <c r="T78" s="315"/>
      <c r="U78" s="315"/>
      <c r="V78" s="315"/>
      <c r="W78" s="315"/>
      <c r="X78" s="334"/>
    </row>
    <row r="79" spans="2:24" s="330" customFormat="1" ht="12.95" customHeight="1">
      <c r="B79" s="315"/>
      <c r="C79" s="315"/>
      <c r="D79" s="331"/>
      <c r="E79" s="315"/>
      <c r="G79" s="315"/>
      <c r="H79" s="315"/>
      <c r="I79" s="315"/>
      <c r="J79" s="315"/>
      <c r="K79" s="315"/>
      <c r="L79" s="315"/>
      <c r="M79" s="315"/>
      <c r="O79" s="315"/>
      <c r="P79" s="315"/>
      <c r="Q79" s="315"/>
      <c r="R79" s="315"/>
      <c r="S79" s="315"/>
      <c r="T79" s="315"/>
      <c r="U79" s="315"/>
      <c r="V79" s="315"/>
      <c r="W79" s="315"/>
      <c r="X79" s="334"/>
    </row>
    <row r="80" spans="2:24" s="330" customFormat="1" ht="12.95" customHeight="1">
      <c r="B80" s="315"/>
      <c r="C80" s="315"/>
      <c r="D80" s="331"/>
      <c r="E80" s="315"/>
      <c r="G80" s="315"/>
      <c r="H80" s="315"/>
      <c r="I80" s="315"/>
      <c r="J80" s="315"/>
      <c r="K80" s="315"/>
      <c r="L80" s="315"/>
      <c r="M80" s="315"/>
      <c r="O80" s="315"/>
      <c r="P80" s="315"/>
      <c r="Q80" s="315"/>
      <c r="R80" s="315"/>
      <c r="S80" s="315"/>
      <c r="T80" s="315"/>
      <c r="U80" s="315"/>
      <c r="V80" s="315"/>
      <c r="W80" s="315"/>
      <c r="X80" s="334"/>
    </row>
    <row r="81" spans="2:24" s="330" customFormat="1" ht="12.95" customHeight="1">
      <c r="B81" s="315"/>
      <c r="C81" s="315"/>
      <c r="D81" s="331"/>
      <c r="E81" s="315"/>
      <c r="G81" s="315"/>
      <c r="H81" s="315"/>
      <c r="I81" s="315"/>
      <c r="J81" s="315"/>
      <c r="K81" s="315"/>
      <c r="L81" s="315"/>
      <c r="M81" s="315"/>
      <c r="O81" s="315"/>
      <c r="P81" s="315"/>
      <c r="Q81" s="315"/>
      <c r="R81" s="315"/>
      <c r="S81" s="315"/>
      <c r="T81" s="315"/>
      <c r="U81" s="315"/>
      <c r="V81" s="315"/>
      <c r="W81" s="315"/>
      <c r="X81" s="334"/>
    </row>
    <row r="82" spans="2:24" s="330" customFormat="1" ht="12.95" customHeight="1">
      <c r="B82" s="315"/>
      <c r="C82" s="315"/>
      <c r="D82" s="331"/>
      <c r="E82" s="315"/>
      <c r="G82" s="315"/>
      <c r="H82" s="315"/>
      <c r="I82" s="315"/>
      <c r="J82" s="315"/>
      <c r="K82" s="315"/>
      <c r="L82" s="315"/>
      <c r="M82" s="315"/>
      <c r="O82" s="315"/>
      <c r="P82" s="315"/>
      <c r="Q82" s="315"/>
      <c r="R82" s="315"/>
      <c r="S82" s="315"/>
      <c r="T82" s="315"/>
      <c r="U82" s="315"/>
      <c r="V82" s="315"/>
      <c r="W82" s="315"/>
      <c r="X82" s="334"/>
    </row>
    <row r="83" spans="2:24" s="330" customFormat="1" ht="12.95" customHeight="1">
      <c r="B83" s="315"/>
      <c r="C83" s="315"/>
      <c r="D83" s="331"/>
      <c r="E83" s="315"/>
      <c r="G83" s="315"/>
      <c r="H83" s="315"/>
      <c r="I83" s="315"/>
      <c r="J83" s="315"/>
      <c r="K83" s="315"/>
      <c r="L83" s="315"/>
      <c r="M83" s="315"/>
      <c r="O83" s="315"/>
      <c r="P83" s="315"/>
      <c r="Q83" s="315"/>
      <c r="R83" s="315"/>
      <c r="S83" s="315"/>
      <c r="T83" s="315"/>
      <c r="U83" s="315"/>
      <c r="V83" s="315"/>
      <c r="W83" s="315"/>
      <c r="X83" s="334"/>
    </row>
    <row r="84" spans="2:24" s="330" customFormat="1" ht="12.95" customHeight="1">
      <c r="B84" s="315"/>
      <c r="C84" s="315"/>
      <c r="D84" s="331"/>
      <c r="E84" s="315"/>
      <c r="G84" s="315"/>
      <c r="H84" s="315"/>
      <c r="I84" s="315"/>
      <c r="J84" s="315"/>
      <c r="K84" s="315"/>
      <c r="L84" s="315"/>
      <c r="M84" s="315"/>
      <c r="O84" s="315"/>
      <c r="P84" s="315"/>
      <c r="Q84" s="315"/>
      <c r="R84" s="315"/>
      <c r="S84" s="315"/>
      <c r="T84" s="315"/>
      <c r="U84" s="315"/>
      <c r="V84" s="315"/>
      <c r="W84" s="315"/>
      <c r="X84" s="334"/>
    </row>
    <row r="85" spans="2:24" s="330" customFormat="1" ht="12.95" customHeight="1">
      <c r="B85" s="315"/>
      <c r="C85" s="315"/>
      <c r="D85" s="331"/>
      <c r="E85" s="315"/>
      <c r="G85" s="315"/>
      <c r="H85" s="315"/>
      <c r="I85" s="315"/>
      <c r="J85" s="315"/>
      <c r="K85" s="315"/>
      <c r="L85" s="315"/>
      <c r="M85" s="315"/>
      <c r="O85" s="315"/>
      <c r="P85" s="315"/>
      <c r="Q85" s="315"/>
      <c r="R85" s="315"/>
      <c r="S85" s="315"/>
      <c r="T85" s="315"/>
      <c r="U85" s="315"/>
      <c r="V85" s="315"/>
      <c r="W85" s="315"/>
      <c r="X85" s="334"/>
    </row>
    <row r="86" spans="2:24" s="330" customFormat="1" ht="12.95" customHeight="1">
      <c r="B86" s="315"/>
      <c r="C86" s="315"/>
      <c r="D86" s="331"/>
      <c r="E86" s="315"/>
      <c r="G86" s="315"/>
      <c r="H86" s="315"/>
      <c r="I86" s="315"/>
      <c r="J86" s="315"/>
      <c r="K86" s="315"/>
      <c r="L86" s="315"/>
      <c r="M86" s="315"/>
      <c r="O86" s="315"/>
      <c r="P86" s="315"/>
      <c r="Q86" s="315"/>
      <c r="R86" s="315"/>
      <c r="S86" s="315"/>
      <c r="T86" s="315"/>
      <c r="U86" s="315"/>
      <c r="V86" s="315"/>
      <c r="W86" s="315"/>
      <c r="X86" s="334"/>
    </row>
    <row r="87" spans="2:24" s="330" customFormat="1" ht="12.95" customHeight="1">
      <c r="B87" s="315"/>
      <c r="C87" s="315"/>
      <c r="D87" s="331"/>
      <c r="E87" s="315"/>
      <c r="G87" s="315"/>
      <c r="H87" s="315"/>
      <c r="I87" s="315"/>
      <c r="J87" s="315"/>
      <c r="K87" s="315"/>
      <c r="L87" s="315"/>
      <c r="M87" s="315"/>
      <c r="O87" s="315"/>
      <c r="P87" s="315"/>
      <c r="Q87" s="315"/>
      <c r="R87" s="315"/>
      <c r="S87" s="315"/>
      <c r="T87" s="315"/>
      <c r="U87" s="315"/>
      <c r="V87" s="315"/>
      <c r="W87" s="315"/>
      <c r="X87" s="334"/>
    </row>
    <row r="88" spans="2:24" s="330" customFormat="1" ht="12.95" customHeight="1">
      <c r="B88" s="315"/>
      <c r="C88" s="315"/>
      <c r="D88" s="331"/>
      <c r="E88" s="315"/>
      <c r="G88" s="315"/>
      <c r="H88" s="315"/>
      <c r="I88" s="315"/>
      <c r="J88" s="315"/>
      <c r="K88" s="315"/>
      <c r="L88" s="315"/>
      <c r="M88" s="315"/>
      <c r="O88" s="315"/>
      <c r="P88" s="315"/>
      <c r="Q88" s="315"/>
      <c r="R88" s="315"/>
      <c r="S88" s="315"/>
      <c r="T88" s="315"/>
      <c r="U88" s="315"/>
      <c r="V88" s="315"/>
      <c r="W88" s="315"/>
      <c r="X88" s="334"/>
    </row>
    <row r="89" spans="2:24" s="330" customFormat="1" ht="12.95" customHeight="1">
      <c r="B89" s="315"/>
      <c r="C89" s="315"/>
      <c r="D89" s="331"/>
      <c r="E89" s="315"/>
      <c r="G89" s="315"/>
      <c r="H89" s="315"/>
      <c r="I89" s="315"/>
      <c r="J89" s="315"/>
      <c r="K89" s="315"/>
      <c r="L89" s="315"/>
      <c r="M89" s="315"/>
      <c r="O89" s="315"/>
      <c r="P89" s="315"/>
      <c r="Q89" s="315"/>
      <c r="R89" s="315"/>
      <c r="S89" s="315"/>
      <c r="T89" s="315"/>
      <c r="U89" s="315"/>
      <c r="V89" s="315"/>
      <c r="W89" s="315"/>
      <c r="X89" s="334"/>
    </row>
    <row r="90" spans="2:24" s="330" customFormat="1" ht="12.95" customHeight="1">
      <c r="B90" s="315"/>
      <c r="C90" s="315"/>
      <c r="D90" s="331"/>
      <c r="E90" s="315"/>
      <c r="G90" s="315"/>
      <c r="H90" s="315"/>
      <c r="I90" s="315"/>
      <c r="J90" s="315"/>
      <c r="K90" s="315"/>
      <c r="L90" s="315"/>
      <c r="M90" s="315"/>
      <c r="O90" s="315"/>
      <c r="P90" s="315"/>
      <c r="Q90" s="315"/>
      <c r="R90" s="315"/>
      <c r="S90" s="315"/>
      <c r="T90" s="315"/>
      <c r="U90" s="315"/>
      <c r="V90" s="315"/>
      <c r="W90" s="315"/>
      <c r="X90" s="334"/>
    </row>
    <row r="91" spans="2:24" s="330" customFormat="1" ht="12.95" customHeight="1">
      <c r="B91" s="315"/>
      <c r="C91" s="315"/>
      <c r="D91" s="331"/>
      <c r="E91" s="315"/>
      <c r="G91" s="315"/>
      <c r="H91" s="315"/>
      <c r="I91" s="315"/>
      <c r="J91" s="315"/>
      <c r="K91" s="315"/>
      <c r="L91" s="315"/>
      <c r="M91" s="315"/>
      <c r="O91" s="315"/>
      <c r="P91" s="315"/>
      <c r="Q91" s="315"/>
      <c r="R91" s="315"/>
      <c r="S91" s="315"/>
      <c r="T91" s="315"/>
      <c r="U91" s="315"/>
      <c r="V91" s="315"/>
      <c r="W91" s="315"/>
      <c r="X91" s="334"/>
    </row>
    <row r="92" spans="2:24" s="330" customFormat="1" ht="12.95" customHeight="1">
      <c r="B92" s="315"/>
      <c r="C92" s="315"/>
      <c r="D92" s="331"/>
      <c r="E92" s="315"/>
      <c r="G92" s="315"/>
      <c r="H92" s="315"/>
      <c r="I92" s="315"/>
      <c r="J92" s="315"/>
      <c r="K92" s="315"/>
      <c r="L92" s="315"/>
      <c r="M92" s="315"/>
      <c r="O92" s="315"/>
      <c r="P92" s="315"/>
      <c r="Q92" s="315"/>
      <c r="R92" s="315"/>
      <c r="S92" s="315"/>
      <c r="T92" s="315"/>
      <c r="U92" s="315"/>
      <c r="V92" s="315"/>
      <c r="W92" s="315"/>
      <c r="X92" s="334"/>
    </row>
    <row r="93" spans="2:24" s="330" customFormat="1" ht="12.95" customHeight="1">
      <c r="B93" s="315"/>
      <c r="C93" s="315"/>
      <c r="D93" s="331"/>
      <c r="E93" s="315"/>
      <c r="G93" s="315"/>
      <c r="H93" s="315"/>
      <c r="I93" s="315"/>
      <c r="J93" s="315"/>
      <c r="K93" s="315"/>
      <c r="L93" s="315"/>
      <c r="M93" s="315"/>
      <c r="O93" s="315"/>
      <c r="P93" s="315"/>
      <c r="Q93" s="315"/>
      <c r="R93" s="315"/>
      <c r="S93" s="315"/>
      <c r="T93" s="315"/>
      <c r="U93" s="315"/>
      <c r="V93" s="315"/>
      <c r="W93" s="315"/>
      <c r="X93" s="334"/>
    </row>
    <row r="94" spans="2:24" s="330" customFormat="1" ht="12.95" customHeight="1">
      <c r="B94" s="315"/>
      <c r="C94" s="315"/>
      <c r="D94" s="331"/>
      <c r="E94" s="315"/>
      <c r="G94" s="315"/>
      <c r="H94" s="315"/>
      <c r="I94" s="315"/>
      <c r="J94" s="315"/>
      <c r="K94" s="315"/>
      <c r="L94" s="315"/>
      <c r="M94" s="315"/>
      <c r="O94" s="315"/>
      <c r="P94" s="315"/>
      <c r="Q94" s="315"/>
      <c r="R94" s="315"/>
      <c r="S94" s="315"/>
      <c r="T94" s="315"/>
      <c r="U94" s="315"/>
      <c r="V94" s="315"/>
      <c r="W94" s="315"/>
      <c r="X94" s="334"/>
    </row>
    <row r="95" spans="2:24" s="330" customFormat="1" ht="12.95" customHeight="1">
      <c r="B95" s="315"/>
      <c r="C95" s="315"/>
      <c r="D95" s="331"/>
      <c r="E95" s="315"/>
      <c r="G95" s="315"/>
      <c r="H95" s="315"/>
      <c r="I95" s="315"/>
      <c r="J95" s="315"/>
      <c r="K95" s="315"/>
      <c r="L95" s="315"/>
      <c r="M95" s="315"/>
      <c r="O95" s="315"/>
      <c r="P95" s="315"/>
      <c r="Q95" s="315"/>
      <c r="R95" s="315"/>
      <c r="S95" s="315"/>
      <c r="T95" s="315"/>
      <c r="U95" s="315"/>
      <c r="V95" s="315"/>
      <c r="W95" s="315"/>
      <c r="X95" s="334"/>
    </row>
    <row r="96" spans="2:24" s="330" customFormat="1" ht="12.95" customHeight="1">
      <c r="B96" s="315"/>
      <c r="C96" s="315"/>
      <c r="D96" s="331"/>
      <c r="E96" s="315"/>
      <c r="G96" s="315"/>
      <c r="H96" s="315"/>
      <c r="I96" s="315"/>
      <c r="J96" s="315"/>
      <c r="K96" s="315"/>
      <c r="L96" s="315"/>
      <c r="M96" s="315"/>
      <c r="O96" s="315"/>
      <c r="P96" s="315"/>
      <c r="Q96" s="315"/>
      <c r="R96" s="315"/>
      <c r="S96" s="315"/>
      <c r="T96" s="315"/>
      <c r="U96" s="315"/>
      <c r="V96" s="315"/>
      <c r="W96" s="315"/>
      <c r="X96" s="334"/>
    </row>
    <row r="97" spans="2:24" s="330" customFormat="1" ht="12.95" customHeight="1">
      <c r="B97" s="315"/>
      <c r="C97" s="315"/>
      <c r="D97" s="331"/>
      <c r="E97" s="315"/>
      <c r="G97" s="315"/>
      <c r="H97" s="315"/>
      <c r="I97" s="315"/>
      <c r="J97" s="315"/>
      <c r="K97" s="315"/>
      <c r="L97" s="315"/>
      <c r="M97" s="315"/>
      <c r="O97" s="315"/>
      <c r="P97" s="315"/>
      <c r="Q97" s="315"/>
      <c r="R97" s="315"/>
      <c r="S97" s="315"/>
      <c r="T97" s="315"/>
      <c r="U97" s="315"/>
      <c r="V97" s="315"/>
      <c r="W97" s="315"/>
      <c r="X97" s="334"/>
    </row>
    <row r="98" spans="2:24" s="330" customFormat="1" ht="12.95" customHeight="1">
      <c r="B98" s="315"/>
      <c r="C98" s="315"/>
      <c r="D98" s="331"/>
      <c r="E98" s="315"/>
      <c r="G98" s="315"/>
      <c r="H98" s="315"/>
      <c r="I98" s="315"/>
      <c r="J98" s="315"/>
      <c r="K98" s="315"/>
      <c r="L98" s="315"/>
      <c r="M98" s="315"/>
      <c r="O98" s="315"/>
      <c r="P98" s="315"/>
      <c r="Q98" s="315"/>
      <c r="R98" s="315"/>
      <c r="S98" s="315"/>
      <c r="T98" s="315"/>
      <c r="U98" s="315"/>
      <c r="V98" s="315"/>
      <c r="W98" s="315"/>
      <c r="X98" s="334"/>
    </row>
    <row r="99" spans="2:24" s="330" customFormat="1" ht="12.95" customHeight="1">
      <c r="B99" s="315"/>
      <c r="C99" s="315"/>
      <c r="D99" s="331"/>
      <c r="E99" s="315"/>
      <c r="G99" s="315"/>
      <c r="H99" s="315"/>
      <c r="I99" s="315"/>
      <c r="J99" s="315"/>
      <c r="K99" s="315"/>
      <c r="L99" s="315"/>
      <c r="M99" s="315"/>
      <c r="O99" s="315"/>
      <c r="P99" s="315"/>
      <c r="Q99" s="315"/>
      <c r="R99" s="315"/>
      <c r="S99" s="315"/>
      <c r="T99" s="315"/>
      <c r="U99" s="315"/>
      <c r="V99" s="315"/>
      <c r="W99" s="315"/>
      <c r="X99" s="334"/>
    </row>
    <row r="100" spans="2:24" s="330" customFormat="1" ht="12.95" customHeight="1">
      <c r="B100" s="315"/>
      <c r="C100" s="315"/>
      <c r="D100" s="331"/>
      <c r="E100" s="315"/>
      <c r="G100" s="315"/>
      <c r="H100" s="315"/>
      <c r="I100" s="315"/>
      <c r="J100" s="315"/>
      <c r="K100" s="315"/>
      <c r="L100" s="315"/>
      <c r="M100" s="315"/>
      <c r="O100" s="315"/>
      <c r="P100" s="315"/>
      <c r="Q100" s="315"/>
      <c r="R100" s="315"/>
      <c r="S100" s="315"/>
      <c r="T100" s="315"/>
      <c r="U100" s="315"/>
      <c r="V100" s="315"/>
      <c r="W100" s="315"/>
      <c r="X100" s="334"/>
    </row>
    <row r="101" spans="2:24" s="330" customFormat="1" ht="12.95" customHeight="1">
      <c r="B101" s="315"/>
      <c r="C101" s="315"/>
      <c r="D101" s="331"/>
      <c r="E101" s="315"/>
      <c r="G101" s="315"/>
      <c r="H101" s="315"/>
      <c r="I101" s="315"/>
      <c r="J101" s="315"/>
      <c r="K101" s="315"/>
      <c r="L101" s="315"/>
      <c r="M101" s="315"/>
      <c r="O101" s="315"/>
      <c r="P101" s="315"/>
      <c r="Q101" s="315"/>
      <c r="R101" s="315"/>
      <c r="S101" s="315"/>
      <c r="T101" s="315"/>
      <c r="U101" s="315"/>
      <c r="V101" s="315"/>
      <c r="W101" s="315"/>
      <c r="X101" s="334"/>
    </row>
    <row r="102" spans="2:24" s="330" customFormat="1" ht="12.95" customHeight="1">
      <c r="B102" s="315"/>
      <c r="C102" s="315"/>
      <c r="D102" s="331"/>
      <c r="E102" s="315"/>
      <c r="G102" s="315"/>
      <c r="H102" s="315"/>
      <c r="I102" s="315"/>
      <c r="J102" s="315"/>
      <c r="K102" s="315"/>
      <c r="L102" s="315"/>
      <c r="M102" s="315"/>
      <c r="O102" s="315"/>
      <c r="P102" s="315"/>
      <c r="Q102" s="315"/>
      <c r="R102" s="315"/>
      <c r="S102" s="315"/>
      <c r="T102" s="315"/>
      <c r="U102" s="315"/>
      <c r="V102" s="315"/>
      <c r="W102" s="315"/>
      <c r="X102" s="334"/>
    </row>
    <row r="103" spans="2:24" s="330" customFormat="1" ht="12.95" customHeight="1">
      <c r="B103" s="315"/>
      <c r="C103" s="315"/>
      <c r="D103" s="331"/>
      <c r="E103" s="315"/>
      <c r="G103" s="315"/>
      <c r="H103" s="315"/>
      <c r="I103" s="315"/>
      <c r="J103" s="315"/>
      <c r="K103" s="315"/>
      <c r="L103" s="315"/>
      <c r="M103" s="315"/>
      <c r="O103" s="315"/>
      <c r="P103" s="315"/>
      <c r="Q103" s="315"/>
      <c r="R103" s="315"/>
      <c r="S103" s="315"/>
      <c r="T103" s="315"/>
      <c r="U103" s="315"/>
      <c r="V103" s="315"/>
      <c r="W103" s="315"/>
      <c r="X103" s="334"/>
    </row>
    <row r="104" spans="2:24" s="330" customFormat="1" ht="12.95" customHeight="1">
      <c r="B104" s="315"/>
      <c r="C104" s="315"/>
      <c r="D104" s="331"/>
      <c r="E104" s="315"/>
      <c r="G104" s="315"/>
      <c r="H104" s="315"/>
      <c r="I104" s="315"/>
      <c r="J104" s="315"/>
      <c r="K104" s="315"/>
      <c r="L104" s="315"/>
      <c r="M104" s="315"/>
      <c r="O104" s="315"/>
      <c r="P104" s="315"/>
      <c r="Q104" s="315"/>
      <c r="R104" s="315"/>
      <c r="S104" s="315"/>
      <c r="T104" s="315"/>
      <c r="U104" s="315"/>
      <c r="V104" s="315"/>
      <c r="W104" s="315"/>
      <c r="X104" s="334"/>
    </row>
    <row r="105" spans="2:24" s="330" customFormat="1" ht="12.95" customHeight="1">
      <c r="B105" s="315"/>
      <c r="C105" s="315"/>
      <c r="D105" s="331"/>
      <c r="E105" s="315"/>
      <c r="G105" s="315"/>
      <c r="H105" s="315"/>
      <c r="I105" s="315"/>
      <c r="J105" s="315"/>
      <c r="K105" s="315"/>
      <c r="L105" s="315"/>
      <c r="M105" s="315"/>
      <c r="O105" s="315"/>
      <c r="P105" s="315"/>
      <c r="Q105" s="315"/>
      <c r="R105" s="315"/>
      <c r="S105" s="315"/>
      <c r="T105" s="315"/>
      <c r="U105" s="315"/>
      <c r="V105" s="315"/>
      <c r="W105" s="315"/>
      <c r="X105" s="334"/>
    </row>
    <row r="106" spans="2:24" s="330" customFormat="1" ht="12.95" customHeight="1">
      <c r="B106" s="315"/>
      <c r="C106" s="315"/>
      <c r="D106" s="331"/>
      <c r="E106" s="315"/>
      <c r="G106" s="315"/>
      <c r="H106" s="315"/>
      <c r="I106" s="315"/>
      <c r="J106" s="315"/>
      <c r="K106" s="315"/>
      <c r="L106" s="315"/>
      <c r="M106" s="315"/>
      <c r="O106" s="315"/>
      <c r="P106" s="315"/>
      <c r="Q106" s="315"/>
      <c r="R106" s="315"/>
      <c r="S106" s="315"/>
      <c r="T106" s="315"/>
      <c r="U106" s="315"/>
      <c r="V106" s="315"/>
      <c r="W106" s="315"/>
      <c r="X106" s="334"/>
    </row>
    <row r="107" spans="2:24" s="330" customFormat="1" ht="12.95" customHeight="1">
      <c r="B107" s="315"/>
      <c r="C107" s="315"/>
      <c r="D107" s="331"/>
      <c r="E107" s="315"/>
      <c r="G107" s="315"/>
      <c r="H107" s="315"/>
      <c r="I107" s="315"/>
      <c r="J107" s="315"/>
      <c r="K107" s="315"/>
      <c r="L107" s="315"/>
      <c r="M107" s="315"/>
      <c r="O107" s="315"/>
      <c r="P107" s="315"/>
      <c r="Q107" s="315"/>
      <c r="R107" s="315"/>
      <c r="S107" s="315"/>
      <c r="T107" s="315"/>
      <c r="U107" s="315"/>
      <c r="V107" s="315"/>
      <c r="W107" s="315"/>
      <c r="X107" s="334"/>
    </row>
    <row r="108" spans="2:24" s="330" customFormat="1" ht="12.95" customHeight="1">
      <c r="B108" s="315"/>
      <c r="C108" s="315"/>
      <c r="D108" s="331"/>
      <c r="E108" s="315"/>
      <c r="G108" s="315"/>
      <c r="H108" s="315"/>
      <c r="I108" s="315"/>
      <c r="J108" s="315"/>
      <c r="K108" s="315"/>
      <c r="L108" s="315"/>
      <c r="M108" s="315"/>
      <c r="O108" s="315"/>
      <c r="P108" s="315"/>
      <c r="Q108" s="315"/>
      <c r="R108" s="315"/>
      <c r="S108" s="315"/>
      <c r="T108" s="315"/>
      <c r="U108" s="315"/>
      <c r="V108" s="315"/>
      <c r="W108" s="315"/>
      <c r="X108" s="334"/>
    </row>
    <row r="109" spans="2:24" s="330" customFormat="1" ht="12.95" customHeight="1">
      <c r="B109" s="315"/>
      <c r="C109" s="315"/>
      <c r="D109" s="331"/>
      <c r="E109" s="315"/>
      <c r="G109" s="315"/>
      <c r="H109" s="315"/>
      <c r="I109" s="315"/>
      <c r="J109" s="315"/>
      <c r="K109" s="315"/>
      <c r="L109" s="315"/>
      <c r="M109" s="315"/>
      <c r="O109" s="315"/>
      <c r="P109" s="315"/>
      <c r="Q109" s="315"/>
      <c r="R109" s="315"/>
      <c r="S109" s="315"/>
      <c r="T109" s="315"/>
      <c r="U109" s="315"/>
      <c r="V109" s="315"/>
      <c r="W109" s="315"/>
      <c r="X109" s="334"/>
    </row>
    <row r="110" spans="2:24" s="330" customFormat="1" ht="12.95" customHeight="1">
      <c r="B110" s="315"/>
      <c r="C110" s="315"/>
      <c r="D110" s="331"/>
      <c r="E110" s="315"/>
      <c r="G110" s="315"/>
      <c r="H110" s="315"/>
      <c r="I110" s="315"/>
      <c r="J110" s="315"/>
      <c r="K110" s="315"/>
      <c r="L110" s="315"/>
      <c r="M110" s="315"/>
      <c r="O110" s="315"/>
      <c r="P110" s="315"/>
      <c r="Q110" s="315"/>
      <c r="R110" s="315"/>
      <c r="S110" s="315"/>
      <c r="T110" s="315"/>
      <c r="U110" s="315"/>
      <c r="V110" s="315"/>
      <c r="W110" s="315"/>
      <c r="X110" s="334"/>
    </row>
    <row r="111" spans="2:24" s="330" customFormat="1" ht="12.95" customHeight="1">
      <c r="B111" s="315"/>
      <c r="C111" s="315"/>
      <c r="D111" s="331"/>
      <c r="E111" s="315"/>
      <c r="G111" s="315"/>
      <c r="H111" s="315"/>
      <c r="I111" s="315"/>
      <c r="J111" s="315"/>
      <c r="K111" s="315"/>
      <c r="L111" s="315"/>
      <c r="M111" s="315"/>
      <c r="O111" s="315"/>
      <c r="P111" s="315"/>
      <c r="Q111" s="315"/>
      <c r="R111" s="315"/>
      <c r="S111" s="315"/>
      <c r="T111" s="315"/>
      <c r="U111" s="315"/>
      <c r="V111" s="315"/>
      <c r="W111" s="315"/>
      <c r="X111" s="334"/>
    </row>
    <row r="112" spans="2:24" s="330" customFormat="1" ht="12.95" customHeight="1">
      <c r="B112" s="315"/>
      <c r="C112" s="315"/>
      <c r="D112" s="331"/>
      <c r="E112" s="315"/>
      <c r="G112" s="315"/>
      <c r="H112" s="315"/>
      <c r="I112" s="315"/>
      <c r="J112" s="315"/>
      <c r="K112" s="315"/>
      <c r="L112" s="315"/>
      <c r="M112" s="315"/>
      <c r="O112" s="315"/>
      <c r="P112" s="315"/>
      <c r="Q112" s="315"/>
      <c r="R112" s="315"/>
      <c r="S112" s="315"/>
      <c r="T112" s="315"/>
      <c r="U112" s="315"/>
      <c r="V112" s="315"/>
      <c r="W112" s="315"/>
      <c r="X112" s="334"/>
    </row>
    <row r="113" spans="2:24" s="330" customFormat="1" ht="12.95" customHeight="1">
      <c r="B113" s="315"/>
      <c r="C113" s="315"/>
      <c r="D113" s="331"/>
      <c r="E113" s="315"/>
      <c r="G113" s="315"/>
      <c r="H113" s="315"/>
      <c r="I113" s="315"/>
      <c r="J113" s="315"/>
      <c r="K113" s="315"/>
      <c r="L113" s="315"/>
      <c r="M113" s="315"/>
      <c r="O113" s="315"/>
      <c r="P113" s="315"/>
      <c r="Q113" s="315"/>
      <c r="R113" s="315"/>
      <c r="S113" s="315"/>
      <c r="T113" s="315"/>
      <c r="U113" s="315"/>
      <c r="V113" s="315"/>
      <c r="W113" s="315"/>
      <c r="X113" s="334"/>
    </row>
    <row r="114" spans="2:24" s="330" customFormat="1" ht="12.95" customHeight="1">
      <c r="B114" s="315"/>
      <c r="C114" s="315"/>
      <c r="D114" s="331"/>
      <c r="E114" s="315"/>
      <c r="G114" s="315"/>
      <c r="H114" s="315"/>
      <c r="I114" s="315"/>
      <c r="J114" s="315"/>
      <c r="K114" s="315"/>
      <c r="L114" s="315"/>
      <c r="M114" s="315"/>
      <c r="O114" s="315"/>
      <c r="P114" s="315"/>
      <c r="Q114" s="315"/>
      <c r="R114" s="315"/>
      <c r="S114" s="315"/>
      <c r="T114" s="315"/>
      <c r="U114" s="315"/>
      <c r="V114" s="315"/>
      <c r="W114" s="315"/>
      <c r="X114" s="334"/>
    </row>
    <row r="115" spans="2:24" s="330" customFormat="1" ht="12.95" customHeight="1">
      <c r="B115" s="315"/>
      <c r="C115" s="315"/>
      <c r="D115" s="331"/>
      <c r="E115" s="315"/>
      <c r="G115" s="315"/>
      <c r="H115" s="315"/>
      <c r="I115" s="315"/>
      <c r="J115" s="315"/>
      <c r="K115" s="315"/>
      <c r="L115" s="315"/>
      <c r="M115" s="315"/>
      <c r="O115" s="315"/>
      <c r="P115" s="315"/>
      <c r="Q115" s="315"/>
      <c r="R115" s="315"/>
      <c r="S115" s="315"/>
      <c r="T115" s="315"/>
      <c r="U115" s="315"/>
      <c r="V115" s="315"/>
      <c r="W115" s="315"/>
      <c r="X115" s="334"/>
    </row>
    <row r="116" spans="2:24" s="330" customFormat="1" ht="12.95" customHeight="1">
      <c r="B116" s="315"/>
      <c r="C116" s="315"/>
      <c r="D116" s="331"/>
      <c r="E116" s="315"/>
      <c r="G116" s="315"/>
      <c r="H116" s="315"/>
      <c r="I116" s="315"/>
      <c r="J116" s="315"/>
      <c r="K116" s="315"/>
      <c r="L116" s="315"/>
      <c r="M116" s="315"/>
      <c r="O116" s="315"/>
      <c r="P116" s="315"/>
      <c r="Q116" s="315"/>
      <c r="R116" s="315"/>
      <c r="S116" s="315"/>
      <c r="T116" s="315"/>
      <c r="U116" s="315"/>
      <c r="V116" s="315"/>
      <c r="W116" s="315"/>
      <c r="X116" s="334"/>
    </row>
    <row r="117" spans="2:24" s="330" customFormat="1" ht="12.95" customHeight="1">
      <c r="B117" s="315"/>
      <c r="C117" s="315"/>
      <c r="D117" s="331"/>
      <c r="E117" s="315"/>
      <c r="G117" s="315"/>
      <c r="H117" s="315"/>
      <c r="I117" s="315"/>
      <c r="J117" s="315"/>
      <c r="K117" s="315"/>
      <c r="L117" s="315"/>
      <c r="M117" s="315"/>
      <c r="O117" s="315"/>
      <c r="P117" s="315"/>
      <c r="Q117" s="315"/>
      <c r="R117" s="315"/>
      <c r="S117" s="315"/>
      <c r="T117" s="315"/>
      <c r="U117" s="315"/>
      <c r="V117" s="315"/>
      <c r="W117" s="315"/>
      <c r="X117" s="334"/>
    </row>
    <row r="118" spans="2:24" s="330" customFormat="1" ht="12.95" customHeight="1">
      <c r="B118" s="315"/>
      <c r="C118" s="315"/>
      <c r="D118" s="331"/>
      <c r="E118" s="315"/>
      <c r="G118" s="315"/>
      <c r="H118" s="315"/>
      <c r="I118" s="315"/>
      <c r="J118" s="315"/>
      <c r="K118" s="315"/>
      <c r="L118" s="315"/>
      <c r="M118" s="315"/>
      <c r="O118" s="315"/>
      <c r="P118" s="315"/>
      <c r="Q118" s="315"/>
      <c r="R118" s="315"/>
      <c r="S118" s="315"/>
      <c r="T118" s="315"/>
      <c r="U118" s="315"/>
      <c r="V118" s="315"/>
      <c r="W118" s="315"/>
      <c r="X118" s="334"/>
    </row>
    <row r="119" spans="2:24" s="330" customFormat="1" ht="12.95" customHeight="1">
      <c r="B119" s="315"/>
      <c r="C119" s="315"/>
      <c r="D119" s="331"/>
      <c r="E119" s="315"/>
      <c r="G119" s="315"/>
      <c r="H119" s="315"/>
      <c r="I119" s="315"/>
      <c r="J119" s="315"/>
      <c r="K119" s="315"/>
      <c r="L119" s="315"/>
      <c r="M119" s="315"/>
      <c r="O119" s="315"/>
      <c r="P119" s="315"/>
      <c r="Q119" s="315"/>
      <c r="R119" s="315"/>
      <c r="S119" s="315"/>
      <c r="T119" s="315"/>
      <c r="U119" s="315"/>
      <c r="V119" s="315"/>
      <c r="W119" s="315"/>
      <c r="X119" s="334"/>
    </row>
    <row r="120" spans="2:24" s="330" customFormat="1" ht="12.95" customHeight="1">
      <c r="B120" s="315"/>
      <c r="C120" s="315"/>
      <c r="D120" s="331"/>
      <c r="E120" s="315"/>
      <c r="G120" s="315"/>
      <c r="H120" s="315"/>
      <c r="I120" s="315"/>
      <c r="J120" s="315"/>
      <c r="K120" s="315"/>
      <c r="L120" s="315"/>
      <c r="M120" s="315"/>
      <c r="O120" s="315"/>
      <c r="P120" s="315"/>
      <c r="Q120" s="315"/>
      <c r="R120" s="315"/>
      <c r="S120" s="315"/>
      <c r="T120" s="315"/>
      <c r="U120" s="315"/>
      <c r="V120" s="315"/>
      <c r="W120" s="315"/>
      <c r="X120" s="334"/>
    </row>
    <row r="121" spans="2:24" s="330" customFormat="1" ht="12.95" customHeight="1">
      <c r="B121" s="315"/>
      <c r="C121" s="315"/>
      <c r="D121" s="331"/>
      <c r="E121" s="315"/>
      <c r="G121" s="315"/>
      <c r="H121" s="315"/>
      <c r="I121" s="315"/>
      <c r="J121" s="315"/>
      <c r="K121" s="315"/>
      <c r="L121" s="315"/>
      <c r="M121" s="315"/>
      <c r="O121" s="315"/>
      <c r="P121" s="315"/>
      <c r="Q121" s="315"/>
      <c r="R121" s="315"/>
      <c r="S121" s="315"/>
      <c r="T121" s="315"/>
      <c r="U121" s="315"/>
      <c r="V121" s="315"/>
      <c r="W121" s="315"/>
      <c r="X121" s="334"/>
    </row>
    <row r="122" spans="2:24" s="330" customFormat="1" ht="12.95" customHeight="1">
      <c r="B122" s="315"/>
      <c r="C122" s="315"/>
      <c r="D122" s="331"/>
      <c r="E122" s="315"/>
      <c r="G122" s="315"/>
      <c r="H122" s="315"/>
      <c r="I122" s="315"/>
      <c r="J122" s="315"/>
      <c r="K122" s="315"/>
      <c r="L122" s="315"/>
      <c r="M122" s="315"/>
      <c r="O122" s="315"/>
      <c r="P122" s="315"/>
      <c r="Q122" s="315"/>
      <c r="R122" s="315"/>
      <c r="S122" s="315"/>
      <c r="T122" s="315"/>
      <c r="U122" s="315"/>
      <c r="V122" s="315"/>
      <c r="W122" s="315"/>
      <c r="X122" s="334"/>
    </row>
    <row r="123" spans="2:24" s="330" customFormat="1" ht="12.95" customHeight="1">
      <c r="B123" s="315"/>
      <c r="C123" s="315"/>
      <c r="D123" s="331"/>
      <c r="E123" s="315"/>
      <c r="G123" s="315"/>
      <c r="H123" s="315"/>
      <c r="I123" s="315"/>
      <c r="J123" s="315"/>
      <c r="K123" s="315"/>
      <c r="L123" s="315"/>
      <c r="M123" s="315"/>
      <c r="O123" s="315"/>
      <c r="P123" s="315"/>
      <c r="Q123" s="315"/>
      <c r="R123" s="315"/>
      <c r="S123" s="315"/>
      <c r="T123" s="315"/>
      <c r="U123" s="315"/>
      <c r="V123" s="315"/>
      <c r="W123" s="315"/>
      <c r="X123" s="334"/>
    </row>
    <row r="124" spans="2:24" s="330" customFormat="1" ht="12.95" customHeight="1">
      <c r="B124" s="315"/>
      <c r="C124" s="315"/>
      <c r="D124" s="331"/>
      <c r="E124" s="315"/>
      <c r="G124" s="315"/>
      <c r="H124" s="315"/>
      <c r="I124" s="315"/>
      <c r="J124" s="315"/>
      <c r="K124" s="315"/>
      <c r="L124" s="315"/>
      <c r="M124" s="315"/>
      <c r="O124" s="315"/>
      <c r="P124" s="315"/>
      <c r="Q124" s="315"/>
      <c r="R124" s="315"/>
      <c r="S124" s="315"/>
      <c r="T124" s="315"/>
      <c r="U124" s="315"/>
      <c r="V124" s="315"/>
      <c r="W124" s="315"/>
      <c r="X124" s="334"/>
    </row>
    <row r="125" spans="2:24" s="330" customFormat="1" ht="12.95" customHeight="1">
      <c r="B125" s="315"/>
      <c r="C125" s="315"/>
      <c r="D125" s="331"/>
      <c r="E125" s="315"/>
      <c r="G125" s="315"/>
      <c r="H125" s="315"/>
      <c r="I125" s="315"/>
      <c r="J125" s="315"/>
      <c r="K125" s="315"/>
      <c r="L125" s="315"/>
      <c r="M125" s="315"/>
      <c r="O125" s="315"/>
      <c r="P125" s="315"/>
      <c r="Q125" s="315"/>
      <c r="R125" s="315"/>
      <c r="S125" s="315"/>
      <c r="T125" s="315"/>
      <c r="U125" s="315"/>
      <c r="V125" s="315"/>
      <c r="W125" s="315"/>
      <c r="X125" s="334"/>
    </row>
    <row r="126" spans="2:24" s="330" customFormat="1" ht="12.95" customHeight="1">
      <c r="B126" s="315"/>
      <c r="C126" s="315"/>
      <c r="D126" s="331"/>
      <c r="E126" s="315"/>
      <c r="G126" s="315"/>
      <c r="H126" s="315"/>
      <c r="I126" s="315"/>
      <c r="J126" s="315"/>
      <c r="K126" s="315"/>
      <c r="L126" s="315"/>
      <c r="M126" s="315"/>
      <c r="O126" s="315"/>
      <c r="P126" s="315"/>
      <c r="Q126" s="315"/>
      <c r="R126" s="315"/>
      <c r="S126" s="315"/>
      <c r="T126" s="315"/>
      <c r="U126" s="315"/>
      <c r="V126" s="315"/>
      <c r="W126" s="315"/>
      <c r="X126" s="334"/>
    </row>
    <row r="127" spans="2:24" s="330" customFormat="1" ht="12.95" customHeight="1">
      <c r="B127" s="315"/>
      <c r="C127" s="315"/>
      <c r="D127" s="331"/>
      <c r="E127" s="315"/>
      <c r="G127" s="315"/>
      <c r="H127" s="315"/>
      <c r="I127" s="315"/>
      <c r="J127" s="315"/>
      <c r="K127" s="315"/>
      <c r="L127" s="315"/>
      <c r="M127" s="315"/>
      <c r="O127" s="315"/>
      <c r="P127" s="315"/>
      <c r="Q127" s="315"/>
      <c r="R127" s="315"/>
      <c r="S127" s="315"/>
      <c r="T127" s="315"/>
      <c r="U127" s="315"/>
      <c r="V127" s="315"/>
      <c r="W127" s="315"/>
      <c r="X127" s="334"/>
    </row>
    <row r="128" spans="2:24" s="330" customFormat="1" ht="12.95" customHeight="1">
      <c r="B128" s="315"/>
      <c r="C128" s="315"/>
      <c r="D128" s="331"/>
      <c r="E128" s="315"/>
      <c r="G128" s="315"/>
      <c r="H128" s="315"/>
      <c r="I128" s="315"/>
      <c r="J128" s="315"/>
      <c r="K128" s="315"/>
      <c r="L128" s="315"/>
      <c r="M128" s="315"/>
      <c r="O128" s="315"/>
      <c r="P128" s="315"/>
      <c r="Q128" s="315"/>
      <c r="R128" s="315"/>
      <c r="S128" s="315"/>
      <c r="T128" s="315"/>
      <c r="U128" s="315"/>
      <c r="V128" s="315"/>
      <c r="W128" s="315"/>
      <c r="X128" s="334"/>
    </row>
    <row r="129" spans="2:24" s="330" customFormat="1" ht="12.95" customHeight="1">
      <c r="B129" s="315"/>
      <c r="C129" s="315"/>
      <c r="D129" s="331"/>
      <c r="E129" s="315"/>
      <c r="G129" s="315"/>
      <c r="H129" s="315"/>
      <c r="I129" s="315"/>
      <c r="J129" s="315"/>
      <c r="K129" s="315"/>
      <c r="L129" s="315"/>
      <c r="M129" s="315"/>
      <c r="O129" s="315"/>
      <c r="P129" s="315"/>
      <c r="Q129" s="315"/>
      <c r="R129" s="315"/>
      <c r="S129" s="315"/>
      <c r="T129" s="315"/>
      <c r="U129" s="315"/>
      <c r="V129" s="315"/>
      <c r="W129" s="315"/>
      <c r="X129" s="334"/>
    </row>
    <row r="130" spans="2:24" s="330" customFormat="1" ht="12.95" customHeight="1">
      <c r="B130" s="315"/>
      <c r="C130" s="315"/>
      <c r="D130" s="331"/>
      <c r="E130" s="315"/>
      <c r="G130" s="315"/>
      <c r="H130" s="315"/>
      <c r="I130" s="315"/>
      <c r="J130" s="315"/>
      <c r="K130" s="315"/>
      <c r="L130" s="315"/>
      <c r="M130" s="315"/>
      <c r="O130" s="315"/>
      <c r="P130" s="315"/>
      <c r="Q130" s="315"/>
      <c r="R130" s="315"/>
      <c r="S130" s="315"/>
      <c r="T130" s="315"/>
      <c r="U130" s="315"/>
      <c r="V130" s="315"/>
      <c r="W130" s="315"/>
      <c r="X130" s="334"/>
    </row>
    <row r="131" spans="2:24" s="330" customFormat="1" ht="12.95" customHeight="1">
      <c r="B131" s="315"/>
      <c r="C131" s="315"/>
      <c r="D131" s="331"/>
      <c r="E131" s="315"/>
      <c r="G131" s="315"/>
      <c r="H131" s="315"/>
      <c r="I131" s="315"/>
      <c r="J131" s="315"/>
      <c r="K131" s="315"/>
      <c r="L131" s="315"/>
      <c r="M131" s="315"/>
      <c r="O131" s="315"/>
      <c r="P131" s="315"/>
      <c r="Q131" s="315"/>
      <c r="R131" s="315"/>
      <c r="S131" s="315"/>
      <c r="T131" s="315"/>
      <c r="U131" s="315"/>
      <c r="V131" s="315"/>
      <c r="W131" s="315"/>
      <c r="X131" s="334"/>
    </row>
    <row r="132" spans="2:24" s="330" customFormat="1" ht="12.95" customHeight="1">
      <c r="B132" s="315"/>
      <c r="C132" s="315"/>
      <c r="D132" s="331"/>
      <c r="E132" s="315"/>
      <c r="G132" s="315"/>
      <c r="H132" s="315"/>
      <c r="I132" s="315"/>
      <c r="J132" s="315"/>
      <c r="K132" s="315"/>
      <c r="L132" s="315"/>
      <c r="M132" s="315"/>
      <c r="O132" s="315"/>
      <c r="P132" s="315"/>
      <c r="Q132" s="315"/>
      <c r="R132" s="315"/>
      <c r="S132" s="315"/>
      <c r="T132" s="315"/>
      <c r="U132" s="315"/>
      <c r="V132" s="315"/>
      <c r="W132" s="315"/>
      <c r="X132" s="334"/>
    </row>
    <row r="133" spans="2:24" s="330" customFormat="1" ht="12.95" customHeight="1">
      <c r="B133" s="315"/>
      <c r="C133" s="315"/>
      <c r="D133" s="331"/>
      <c r="E133" s="315"/>
      <c r="G133" s="315"/>
      <c r="H133" s="315"/>
      <c r="I133" s="315"/>
      <c r="J133" s="315"/>
      <c r="K133" s="315"/>
      <c r="L133" s="315"/>
      <c r="M133" s="315"/>
      <c r="O133" s="315"/>
      <c r="P133" s="315"/>
      <c r="Q133" s="315"/>
      <c r="R133" s="315"/>
      <c r="S133" s="315"/>
      <c r="T133" s="315"/>
      <c r="U133" s="315"/>
      <c r="V133" s="315"/>
      <c r="W133" s="315"/>
      <c r="X133" s="334"/>
    </row>
    <row r="134" spans="2:24" s="330" customFormat="1" ht="12.95" customHeight="1">
      <c r="B134" s="315"/>
      <c r="C134" s="315"/>
      <c r="D134" s="331"/>
      <c r="E134" s="315"/>
      <c r="G134" s="315"/>
      <c r="H134" s="315"/>
      <c r="I134" s="315"/>
      <c r="J134" s="315"/>
      <c r="K134" s="315"/>
      <c r="L134" s="315"/>
      <c r="M134" s="315"/>
      <c r="O134" s="315"/>
      <c r="P134" s="315"/>
      <c r="Q134" s="315"/>
      <c r="R134" s="315"/>
      <c r="S134" s="315"/>
      <c r="T134" s="315"/>
      <c r="U134" s="315"/>
      <c r="V134" s="315"/>
      <c r="W134" s="315"/>
      <c r="X134" s="334"/>
    </row>
    <row r="135" spans="2:24" s="330" customFormat="1" ht="12.95" customHeight="1">
      <c r="B135" s="315"/>
      <c r="C135" s="315"/>
      <c r="D135" s="331"/>
      <c r="E135" s="315"/>
      <c r="G135" s="315"/>
      <c r="H135" s="315"/>
      <c r="I135" s="315"/>
      <c r="J135" s="315"/>
      <c r="K135" s="315"/>
      <c r="L135" s="315"/>
      <c r="M135" s="315"/>
      <c r="O135" s="315"/>
      <c r="P135" s="315"/>
      <c r="Q135" s="315"/>
      <c r="R135" s="315"/>
      <c r="S135" s="315"/>
      <c r="T135" s="315"/>
      <c r="U135" s="315"/>
      <c r="V135" s="315"/>
      <c r="W135" s="315"/>
      <c r="X135" s="334"/>
    </row>
    <row r="136" spans="2:24" s="330" customFormat="1" ht="12.95" customHeight="1">
      <c r="B136" s="315"/>
      <c r="C136" s="315"/>
      <c r="D136" s="331"/>
      <c r="E136" s="315"/>
      <c r="G136" s="315"/>
      <c r="H136" s="315"/>
      <c r="I136" s="315"/>
      <c r="J136" s="315"/>
      <c r="K136" s="315"/>
      <c r="L136" s="315"/>
      <c r="M136" s="315"/>
      <c r="O136" s="315"/>
      <c r="P136" s="315"/>
      <c r="Q136" s="315"/>
      <c r="R136" s="315"/>
      <c r="S136" s="315"/>
      <c r="T136" s="315"/>
      <c r="U136" s="315"/>
      <c r="V136" s="315"/>
      <c r="W136" s="315"/>
      <c r="X136" s="334"/>
    </row>
    <row r="137" spans="2:24" s="330" customFormat="1" ht="12.95" customHeight="1">
      <c r="B137" s="315"/>
      <c r="C137" s="315"/>
      <c r="D137" s="331"/>
      <c r="E137" s="315"/>
      <c r="G137" s="315"/>
      <c r="H137" s="315"/>
      <c r="I137" s="315"/>
      <c r="J137" s="315"/>
      <c r="K137" s="315"/>
      <c r="L137" s="315"/>
      <c r="M137" s="315"/>
      <c r="O137" s="315"/>
      <c r="P137" s="315"/>
      <c r="Q137" s="315"/>
      <c r="R137" s="315"/>
      <c r="S137" s="315"/>
      <c r="T137" s="315"/>
      <c r="U137" s="315"/>
      <c r="V137" s="315"/>
      <c r="W137" s="315"/>
      <c r="X137" s="334"/>
    </row>
    <row r="138" spans="2:24" s="330" customFormat="1" ht="12.95" customHeight="1">
      <c r="B138" s="315"/>
      <c r="C138" s="315"/>
      <c r="D138" s="331"/>
      <c r="E138" s="315"/>
      <c r="G138" s="315"/>
      <c r="H138" s="315"/>
      <c r="I138" s="315"/>
      <c r="J138" s="315"/>
      <c r="K138" s="315"/>
      <c r="L138" s="315"/>
      <c r="M138" s="315"/>
      <c r="O138" s="315"/>
      <c r="P138" s="315"/>
      <c r="Q138" s="315"/>
      <c r="R138" s="315"/>
      <c r="S138" s="315"/>
      <c r="T138" s="315"/>
      <c r="U138" s="315"/>
      <c r="V138" s="315"/>
      <c r="W138" s="315"/>
      <c r="X138" s="334"/>
    </row>
    <row r="139" spans="2:24" s="330" customFormat="1" ht="12.95" customHeight="1">
      <c r="B139" s="315"/>
      <c r="C139" s="315"/>
      <c r="D139" s="331"/>
      <c r="E139" s="315"/>
      <c r="G139" s="315"/>
      <c r="H139" s="315"/>
      <c r="I139" s="315"/>
      <c r="J139" s="315"/>
      <c r="K139" s="315"/>
      <c r="L139" s="315"/>
      <c r="M139" s="315"/>
      <c r="O139" s="315"/>
      <c r="P139" s="315"/>
      <c r="Q139" s="315"/>
      <c r="R139" s="315"/>
      <c r="S139" s="315"/>
      <c r="T139" s="315"/>
      <c r="U139" s="315"/>
      <c r="V139" s="315"/>
      <c r="W139" s="315"/>
      <c r="X139" s="334"/>
    </row>
    <row r="140" spans="2:24" s="330" customFormat="1" ht="12.95" customHeight="1">
      <c r="B140" s="315"/>
      <c r="C140" s="315"/>
      <c r="D140" s="331"/>
      <c r="E140" s="315"/>
      <c r="G140" s="315"/>
      <c r="H140" s="315"/>
      <c r="I140" s="315"/>
      <c r="J140" s="315"/>
      <c r="K140" s="315"/>
      <c r="L140" s="315"/>
      <c r="M140" s="315"/>
      <c r="O140" s="315"/>
      <c r="P140" s="315"/>
      <c r="Q140" s="315"/>
      <c r="R140" s="315"/>
      <c r="S140" s="315"/>
      <c r="T140" s="315"/>
      <c r="U140" s="315"/>
      <c r="V140" s="315"/>
      <c r="W140" s="315"/>
      <c r="X140" s="334"/>
    </row>
    <row r="141" spans="2:24" s="330" customFormat="1" ht="12.95" customHeight="1">
      <c r="B141" s="315"/>
      <c r="C141" s="315"/>
      <c r="D141" s="331"/>
      <c r="E141" s="315"/>
      <c r="G141" s="315"/>
      <c r="H141" s="315"/>
      <c r="I141" s="315"/>
      <c r="J141" s="315"/>
      <c r="K141" s="315"/>
      <c r="L141" s="315"/>
      <c r="M141" s="315"/>
      <c r="O141" s="315"/>
      <c r="P141" s="315"/>
      <c r="Q141" s="315"/>
      <c r="R141" s="315"/>
      <c r="S141" s="315"/>
      <c r="T141" s="315"/>
      <c r="U141" s="315"/>
      <c r="V141" s="315"/>
      <c r="W141" s="315"/>
      <c r="X141" s="334"/>
    </row>
    <row r="142" spans="2:24" s="330" customFormat="1" ht="12.95" customHeight="1">
      <c r="B142" s="315"/>
      <c r="C142" s="315"/>
      <c r="D142" s="331"/>
      <c r="E142" s="315"/>
      <c r="G142" s="315"/>
      <c r="H142" s="315"/>
      <c r="I142" s="315"/>
      <c r="J142" s="315"/>
      <c r="K142" s="315"/>
      <c r="L142" s="315"/>
      <c r="M142" s="315"/>
      <c r="O142" s="315"/>
      <c r="P142" s="315"/>
      <c r="Q142" s="315"/>
      <c r="R142" s="315"/>
      <c r="S142" s="315"/>
      <c r="T142" s="315"/>
      <c r="U142" s="315"/>
      <c r="V142" s="315"/>
      <c r="W142" s="315"/>
      <c r="X142" s="334"/>
    </row>
    <row r="143" spans="2:24" s="330" customFormat="1" ht="12.95" customHeight="1">
      <c r="B143" s="315"/>
      <c r="C143" s="315"/>
      <c r="D143" s="331"/>
      <c r="E143" s="315"/>
      <c r="G143" s="315"/>
      <c r="H143" s="315"/>
      <c r="I143" s="315"/>
      <c r="J143" s="315"/>
      <c r="K143" s="315"/>
      <c r="L143" s="315"/>
      <c r="M143" s="315"/>
      <c r="O143" s="315"/>
      <c r="P143" s="315"/>
      <c r="Q143" s="315"/>
      <c r="R143" s="315"/>
      <c r="S143" s="315"/>
      <c r="T143" s="315"/>
      <c r="U143" s="315"/>
      <c r="V143" s="315"/>
      <c r="W143" s="315"/>
      <c r="X143" s="334"/>
    </row>
    <row r="144" spans="2:24" s="330" customFormat="1" ht="12.95" customHeight="1">
      <c r="B144" s="315"/>
      <c r="C144" s="315"/>
      <c r="D144" s="331"/>
      <c r="E144" s="315"/>
      <c r="G144" s="315"/>
      <c r="H144" s="315"/>
      <c r="I144" s="315"/>
      <c r="J144" s="315"/>
      <c r="K144" s="315"/>
      <c r="L144" s="315"/>
      <c r="M144" s="315"/>
      <c r="O144" s="315"/>
      <c r="P144" s="315"/>
      <c r="Q144" s="315"/>
      <c r="R144" s="315"/>
      <c r="S144" s="315"/>
      <c r="T144" s="315"/>
      <c r="U144" s="315"/>
      <c r="V144" s="315"/>
      <c r="W144" s="315"/>
      <c r="X144" s="334"/>
    </row>
    <row r="145" spans="2:24" s="330" customFormat="1" ht="12.95" customHeight="1">
      <c r="B145" s="315"/>
      <c r="C145" s="315"/>
      <c r="D145" s="331"/>
      <c r="E145" s="315"/>
      <c r="G145" s="315"/>
      <c r="H145" s="315"/>
      <c r="I145" s="315"/>
      <c r="J145" s="315"/>
      <c r="K145" s="315"/>
      <c r="L145" s="315"/>
      <c r="M145" s="315"/>
      <c r="O145" s="315"/>
      <c r="P145" s="315"/>
      <c r="Q145" s="315"/>
      <c r="R145" s="315"/>
      <c r="S145" s="315"/>
      <c r="T145" s="315"/>
      <c r="U145" s="315"/>
      <c r="V145" s="315"/>
      <c r="W145" s="315"/>
      <c r="X145" s="334"/>
    </row>
    <row r="146" spans="2:24" s="330" customFormat="1" ht="12.95" customHeight="1">
      <c r="B146" s="315"/>
      <c r="C146" s="315"/>
      <c r="D146" s="331"/>
      <c r="E146" s="315"/>
      <c r="G146" s="315"/>
      <c r="H146" s="315"/>
      <c r="I146" s="315"/>
      <c r="J146" s="315"/>
      <c r="K146" s="315"/>
      <c r="L146" s="315"/>
      <c r="M146" s="315"/>
      <c r="O146" s="315"/>
      <c r="P146" s="315"/>
      <c r="Q146" s="315"/>
      <c r="R146" s="315"/>
      <c r="S146" s="315"/>
      <c r="T146" s="315"/>
      <c r="U146" s="315"/>
      <c r="V146" s="315"/>
      <c r="W146" s="315"/>
      <c r="X146" s="334"/>
    </row>
    <row r="147" spans="2:24" s="330" customFormat="1" ht="12.95" customHeight="1">
      <c r="B147" s="315"/>
      <c r="C147" s="315"/>
      <c r="D147" s="331"/>
      <c r="E147" s="315"/>
      <c r="G147" s="315"/>
      <c r="H147" s="315"/>
      <c r="I147" s="315"/>
      <c r="J147" s="315"/>
      <c r="K147" s="315"/>
      <c r="L147" s="315"/>
      <c r="M147" s="315"/>
      <c r="O147" s="315"/>
      <c r="P147" s="315"/>
      <c r="Q147" s="315"/>
      <c r="R147" s="315"/>
      <c r="S147" s="315"/>
      <c r="T147" s="315"/>
      <c r="U147" s="315"/>
      <c r="V147" s="315"/>
      <c r="W147" s="315"/>
      <c r="X147" s="334"/>
    </row>
    <row r="148" spans="2:24" s="330" customFormat="1" ht="12.95" customHeight="1">
      <c r="B148" s="315"/>
      <c r="C148" s="315"/>
      <c r="D148" s="331"/>
      <c r="E148" s="315"/>
      <c r="G148" s="315"/>
      <c r="H148" s="315"/>
      <c r="I148" s="315"/>
      <c r="J148" s="315"/>
      <c r="K148" s="315"/>
      <c r="L148" s="315"/>
      <c r="M148" s="315"/>
      <c r="O148" s="315"/>
      <c r="P148" s="315"/>
      <c r="Q148" s="315"/>
      <c r="R148" s="315"/>
      <c r="S148" s="315"/>
      <c r="T148" s="315"/>
      <c r="U148" s="315"/>
      <c r="V148" s="315"/>
      <c r="W148" s="315"/>
      <c r="X148" s="334"/>
    </row>
    <row r="149" spans="2:24" s="330" customFormat="1" ht="12.95" customHeight="1">
      <c r="B149" s="315"/>
      <c r="C149" s="315"/>
      <c r="D149" s="331"/>
      <c r="E149" s="315"/>
      <c r="G149" s="315"/>
      <c r="H149" s="315"/>
      <c r="I149" s="315"/>
      <c r="J149" s="315"/>
      <c r="K149" s="315"/>
      <c r="L149" s="315"/>
      <c r="M149" s="315"/>
      <c r="O149" s="315"/>
      <c r="P149" s="315"/>
      <c r="Q149" s="315"/>
      <c r="R149" s="315"/>
      <c r="S149" s="315"/>
      <c r="T149" s="315"/>
      <c r="U149" s="315"/>
      <c r="V149" s="315"/>
      <c r="W149" s="315"/>
      <c r="X149" s="334"/>
    </row>
    <row r="150" spans="2:24" s="330" customFormat="1" ht="12.95" customHeight="1">
      <c r="B150" s="315"/>
      <c r="C150" s="315"/>
      <c r="D150" s="331"/>
      <c r="E150" s="315"/>
      <c r="G150" s="315"/>
      <c r="H150" s="315"/>
      <c r="I150" s="315"/>
      <c r="J150" s="315"/>
      <c r="K150" s="315"/>
      <c r="L150" s="315"/>
      <c r="M150" s="315"/>
      <c r="O150" s="315"/>
      <c r="P150" s="315"/>
      <c r="Q150" s="315"/>
      <c r="R150" s="315"/>
      <c r="S150" s="315"/>
      <c r="T150" s="315"/>
      <c r="U150" s="315"/>
      <c r="V150" s="315"/>
      <c r="W150" s="315"/>
      <c r="X150" s="334"/>
    </row>
    <row r="151" spans="2:24" s="330" customFormat="1" ht="12.95" customHeight="1">
      <c r="B151" s="315"/>
      <c r="C151" s="315"/>
      <c r="D151" s="331"/>
      <c r="E151" s="315"/>
      <c r="G151" s="315"/>
      <c r="H151" s="315"/>
      <c r="I151" s="315"/>
      <c r="J151" s="315"/>
      <c r="K151" s="315"/>
      <c r="L151" s="315"/>
      <c r="M151" s="315"/>
      <c r="O151" s="315"/>
      <c r="P151" s="315"/>
      <c r="Q151" s="315"/>
      <c r="R151" s="315"/>
      <c r="S151" s="315"/>
      <c r="T151" s="315"/>
      <c r="U151" s="315"/>
      <c r="V151" s="315"/>
      <c r="W151" s="315"/>
      <c r="X151" s="334"/>
    </row>
    <row r="152" spans="2:24" s="330" customFormat="1" ht="12.95" customHeight="1">
      <c r="B152" s="315"/>
      <c r="C152" s="315"/>
      <c r="D152" s="331"/>
      <c r="E152" s="315"/>
      <c r="G152" s="315"/>
      <c r="H152" s="315"/>
      <c r="I152" s="315"/>
      <c r="J152" s="315"/>
      <c r="K152" s="315"/>
      <c r="L152" s="315"/>
      <c r="M152" s="315"/>
      <c r="O152" s="315"/>
      <c r="P152" s="315"/>
      <c r="Q152" s="315"/>
      <c r="R152" s="315"/>
      <c r="S152" s="315"/>
      <c r="T152" s="315"/>
      <c r="U152" s="315"/>
      <c r="V152" s="315"/>
      <c r="W152" s="315"/>
      <c r="X152" s="334"/>
    </row>
    <row r="153" spans="2:24" s="330" customFormat="1" ht="12.95" customHeight="1">
      <c r="B153" s="315"/>
      <c r="C153" s="315"/>
      <c r="D153" s="331"/>
      <c r="E153" s="315"/>
      <c r="G153" s="315"/>
      <c r="H153" s="315"/>
      <c r="I153" s="315"/>
      <c r="J153" s="315"/>
      <c r="K153" s="315"/>
      <c r="L153" s="315"/>
      <c r="M153" s="315"/>
      <c r="O153" s="315"/>
      <c r="P153" s="315"/>
      <c r="Q153" s="315"/>
      <c r="R153" s="315"/>
      <c r="S153" s="315"/>
      <c r="T153" s="315"/>
      <c r="U153" s="315"/>
      <c r="V153" s="315"/>
      <c r="W153" s="315"/>
      <c r="X153" s="334"/>
    </row>
    <row r="154" spans="2:24" s="330" customFormat="1" ht="12.95" customHeight="1">
      <c r="B154" s="315"/>
      <c r="C154" s="315"/>
      <c r="D154" s="331"/>
      <c r="E154" s="315"/>
      <c r="G154" s="315"/>
      <c r="H154" s="315"/>
      <c r="I154" s="315"/>
      <c r="J154" s="315"/>
      <c r="K154" s="315"/>
      <c r="L154" s="315"/>
      <c r="M154" s="315"/>
      <c r="O154" s="315"/>
      <c r="P154" s="315"/>
      <c r="Q154" s="315"/>
      <c r="R154" s="315"/>
      <c r="S154" s="315"/>
      <c r="T154" s="315"/>
      <c r="U154" s="315"/>
      <c r="V154" s="315"/>
      <c r="W154" s="315"/>
      <c r="X154" s="334"/>
    </row>
    <row r="155" spans="2:24" s="330" customFormat="1" ht="12.95" customHeight="1">
      <c r="B155" s="315"/>
      <c r="C155" s="315"/>
      <c r="D155" s="331"/>
      <c r="E155" s="315"/>
      <c r="G155" s="315"/>
      <c r="H155" s="315"/>
      <c r="I155" s="315"/>
      <c r="J155" s="315"/>
      <c r="K155" s="315"/>
      <c r="L155" s="315"/>
      <c r="M155" s="315"/>
      <c r="O155" s="315"/>
      <c r="P155" s="315"/>
      <c r="Q155" s="315"/>
      <c r="R155" s="315"/>
      <c r="S155" s="315"/>
      <c r="T155" s="315"/>
      <c r="U155" s="315"/>
      <c r="V155" s="315"/>
      <c r="W155" s="315"/>
      <c r="X155" s="334"/>
    </row>
    <row r="156" spans="2:24" s="330" customFormat="1" ht="12.95" customHeight="1">
      <c r="B156" s="315"/>
      <c r="C156" s="315"/>
      <c r="D156" s="331"/>
      <c r="E156" s="315"/>
      <c r="G156" s="315"/>
      <c r="H156" s="315"/>
      <c r="I156" s="315"/>
      <c r="J156" s="315"/>
      <c r="K156" s="315"/>
      <c r="L156" s="315"/>
      <c r="M156" s="315"/>
      <c r="O156" s="315"/>
      <c r="P156" s="315"/>
      <c r="Q156" s="315"/>
      <c r="R156" s="315"/>
      <c r="S156" s="315"/>
      <c r="T156" s="315"/>
      <c r="U156" s="315"/>
      <c r="V156" s="315"/>
      <c r="W156" s="315"/>
      <c r="X156" s="334"/>
    </row>
    <row r="157" spans="2:24" s="330" customFormat="1" ht="12.95" customHeight="1">
      <c r="B157" s="315"/>
      <c r="C157" s="315"/>
      <c r="D157" s="331"/>
      <c r="E157" s="315"/>
      <c r="G157" s="315"/>
      <c r="H157" s="315"/>
      <c r="I157" s="315"/>
      <c r="J157" s="315"/>
      <c r="K157" s="315"/>
      <c r="L157" s="315"/>
      <c r="M157" s="315"/>
      <c r="O157" s="315"/>
      <c r="P157" s="315"/>
      <c r="Q157" s="315"/>
      <c r="R157" s="315"/>
      <c r="S157" s="315"/>
      <c r="T157" s="315"/>
      <c r="U157" s="315"/>
      <c r="V157" s="315"/>
      <c r="W157" s="315"/>
      <c r="X157" s="334"/>
    </row>
    <row r="158" spans="2:24" s="330" customFormat="1" ht="12.95" customHeight="1">
      <c r="B158" s="315"/>
      <c r="C158" s="315"/>
      <c r="D158" s="331"/>
      <c r="E158" s="315"/>
      <c r="G158" s="315"/>
      <c r="H158" s="315"/>
      <c r="I158" s="315"/>
      <c r="J158" s="315"/>
      <c r="K158" s="315"/>
      <c r="L158" s="315"/>
      <c r="M158" s="315"/>
      <c r="O158" s="315"/>
      <c r="P158" s="315"/>
      <c r="Q158" s="315"/>
      <c r="R158" s="315"/>
      <c r="S158" s="315"/>
      <c r="T158" s="315"/>
      <c r="U158" s="315"/>
      <c r="V158" s="315"/>
      <c r="W158" s="315"/>
      <c r="X158" s="334"/>
    </row>
    <row r="159" spans="2:24" s="330" customFormat="1" ht="12.95" customHeight="1">
      <c r="B159" s="315"/>
      <c r="C159" s="315"/>
      <c r="D159" s="331"/>
      <c r="E159" s="315"/>
      <c r="G159" s="315"/>
      <c r="H159" s="315"/>
      <c r="I159" s="315"/>
      <c r="J159" s="315"/>
      <c r="K159" s="315"/>
      <c r="L159" s="315"/>
      <c r="M159" s="315"/>
      <c r="O159" s="315"/>
      <c r="P159" s="315"/>
      <c r="Q159" s="315"/>
      <c r="R159" s="315"/>
      <c r="S159" s="315"/>
      <c r="T159" s="315"/>
      <c r="U159" s="315"/>
      <c r="V159" s="315"/>
      <c r="W159" s="315"/>
      <c r="X159" s="334"/>
    </row>
    <row r="160" spans="2:24" s="330" customFormat="1" ht="12.95" customHeight="1">
      <c r="B160" s="315"/>
      <c r="C160" s="315"/>
      <c r="D160" s="331"/>
      <c r="E160" s="315"/>
      <c r="G160" s="315"/>
      <c r="H160" s="315"/>
      <c r="I160" s="315"/>
      <c r="J160" s="315"/>
      <c r="K160" s="315"/>
      <c r="L160" s="315"/>
      <c r="M160" s="315"/>
      <c r="O160" s="315"/>
      <c r="P160" s="315"/>
      <c r="Q160" s="315"/>
      <c r="R160" s="315"/>
      <c r="S160" s="315"/>
      <c r="T160" s="315"/>
      <c r="U160" s="315"/>
      <c r="V160" s="315"/>
      <c r="W160" s="315"/>
      <c r="X160" s="334"/>
    </row>
    <row r="161" spans="2:24" s="330" customFormat="1" ht="12.95" customHeight="1">
      <c r="B161" s="315"/>
      <c r="C161" s="315"/>
      <c r="D161" s="331"/>
      <c r="E161" s="315"/>
      <c r="G161" s="315"/>
      <c r="H161" s="315"/>
      <c r="I161" s="315"/>
      <c r="J161" s="315"/>
      <c r="K161" s="315"/>
      <c r="L161" s="315"/>
      <c r="M161" s="315"/>
      <c r="O161" s="315"/>
      <c r="P161" s="315"/>
      <c r="Q161" s="315"/>
      <c r="R161" s="315"/>
      <c r="S161" s="315"/>
      <c r="T161" s="315"/>
      <c r="U161" s="315"/>
      <c r="V161" s="315"/>
      <c r="W161" s="315"/>
      <c r="X161" s="334"/>
    </row>
    <row r="162" spans="2:24" s="330" customFormat="1" ht="12.95" customHeight="1">
      <c r="B162" s="315"/>
      <c r="C162" s="315"/>
      <c r="D162" s="331"/>
      <c r="E162" s="315"/>
      <c r="G162" s="315"/>
      <c r="H162" s="315"/>
      <c r="I162" s="315"/>
      <c r="J162" s="315"/>
      <c r="K162" s="315"/>
      <c r="L162" s="315"/>
      <c r="M162" s="315"/>
      <c r="O162" s="315"/>
      <c r="P162" s="315"/>
      <c r="Q162" s="315"/>
      <c r="R162" s="315"/>
      <c r="S162" s="315"/>
      <c r="T162" s="315"/>
      <c r="U162" s="315"/>
      <c r="V162" s="315"/>
      <c r="W162" s="315"/>
      <c r="X162" s="334"/>
    </row>
    <row r="163" spans="2:24" s="330" customFormat="1" ht="12.95" customHeight="1">
      <c r="B163" s="315"/>
      <c r="C163" s="315"/>
      <c r="D163" s="331"/>
      <c r="E163" s="315"/>
      <c r="G163" s="315"/>
      <c r="H163" s="315"/>
      <c r="I163" s="315"/>
      <c r="J163" s="315"/>
      <c r="K163" s="315"/>
      <c r="L163" s="315"/>
      <c r="M163" s="315"/>
      <c r="O163" s="315"/>
      <c r="P163" s="315"/>
      <c r="Q163" s="315"/>
      <c r="R163" s="315"/>
      <c r="S163" s="315"/>
      <c r="T163" s="315"/>
      <c r="U163" s="315"/>
      <c r="V163" s="315"/>
      <c r="W163" s="315"/>
      <c r="X163" s="334"/>
    </row>
    <row r="164" spans="2:24" s="330" customFormat="1" ht="12.95" customHeight="1">
      <c r="B164" s="315"/>
      <c r="C164" s="315"/>
      <c r="D164" s="331"/>
      <c r="E164" s="315"/>
      <c r="G164" s="315"/>
      <c r="H164" s="315"/>
      <c r="I164" s="315"/>
      <c r="J164" s="315"/>
      <c r="K164" s="315"/>
      <c r="L164" s="315"/>
      <c r="M164" s="315"/>
      <c r="O164" s="315"/>
      <c r="P164" s="315"/>
      <c r="Q164" s="315"/>
      <c r="R164" s="315"/>
      <c r="S164" s="315"/>
      <c r="T164" s="315"/>
      <c r="U164" s="315"/>
      <c r="V164" s="315"/>
      <c r="W164" s="315"/>
      <c r="X164" s="334"/>
    </row>
    <row r="165" spans="2:24" s="330" customFormat="1" ht="12.95" customHeight="1">
      <c r="B165" s="315"/>
      <c r="C165" s="315"/>
      <c r="D165" s="331"/>
      <c r="E165" s="315"/>
      <c r="G165" s="315"/>
      <c r="H165" s="315"/>
      <c r="I165" s="315"/>
      <c r="J165" s="315"/>
      <c r="K165" s="315"/>
      <c r="L165" s="315"/>
      <c r="M165" s="315"/>
      <c r="O165" s="315"/>
      <c r="P165" s="315"/>
      <c r="Q165" s="315"/>
      <c r="R165" s="315"/>
      <c r="S165" s="315"/>
      <c r="T165" s="315"/>
      <c r="U165" s="315"/>
      <c r="V165" s="315"/>
      <c r="W165" s="315"/>
      <c r="X165" s="334"/>
    </row>
    <row r="166" spans="2:24" s="330" customFormat="1" ht="12.95" customHeight="1">
      <c r="B166" s="315"/>
      <c r="C166" s="315"/>
      <c r="D166" s="331"/>
      <c r="E166" s="315"/>
      <c r="G166" s="315"/>
      <c r="H166" s="315"/>
      <c r="I166" s="315"/>
      <c r="J166" s="315"/>
      <c r="K166" s="315"/>
      <c r="L166" s="315"/>
      <c r="M166" s="315"/>
      <c r="O166" s="315"/>
      <c r="P166" s="315"/>
      <c r="Q166" s="315"/>
      <c r="R166" s="315"/>
      <c r="S166" s="315"/>
      <c r="T166" s="315"/>
      <c r="U166" s="315"/>
      <c r="V166" s="315"/>
      <c r="W166" s="315"/>
      <c r="X166" s="334"/>
    </row>
    <row r="167" spans="2:24" s="330" customFormat="1" ht="12.95" customHeight="1">
      <c r="B167" s="315"/>
      <c r="C167" s="315"/>
      <c r="D167" s="331"/>
      <c r="E167" s="315"/>
      <c r="G167" s="315"/>
      <c r="H167" s="315"/>
      <c r="I167" s="315"/>
      <c r="J167" s="315"/>
      <c r="K167" s="315"/>
      <c r="L167" s="315"/>
      <c r="M167" s="315"/>
      <c r="O167" s="315"/>
      <c r="P167" s="315"/>
      <c r="Q167" s="315"/>
      <c r="R167" s="315"/>
      <c r="S167" s="315"/>
      <c r="T167" s="315"/>
      <c r="U167" s="315"/>
      <c r="V167" s="315"/>
      <c r="W167" s="315"/>
      <c r="X167" s="334"/>
    </row>
    <row r="168" spans="2:24" s="330" customFormat="1" ht="12.95" customHeight="1">
      <c r="B168" s="315"/>
      <c r="C168" s="315"/>
      <c r="D168" s="331"/>
      <c r="E168" s="315"/>
      <c r="G168" s="315"/>
      <c r="H168" s="315"/>
      <c r="I168" s="315"/>
      <c r="J168" s="315"/>
      <c r="K168" s="315"/>
      <c r="L168" s="315"/>
      <c r="M168" s="315"/>
      <c r="O168" s="315"/>
      <c r="P168" s="315"/>
      <c r="Q168" s="315"/>
      <c r="R168" s="315"/>
      <c r="S168" s="315"/>
      <c r="T168" s="315"/>
      <c r="U168" s="315"/>
      <c r="V168" s="315"/>
      <c r="W168" s="315"/>
      <c r="X168" s="334"/>
    </row>
    <row r="169" spans="2:24" s="330" customFormat="1" ht="12.95" customHeight="1">
      <c r="B169" s="315"/>
      <c r="C169" s="315"/>
      <c r="D169" s="331"/>
      <c r="E169" s="315"/>
      <c r="G169" s="315"/>
      <c r="H169" s="315"/>
      <c r="I169" s="315"/>
      <c r="J169" s="315"/>
      <c r="K169" s="315"/>
      <c r="L169" s="315"/>
      <c r="M169" s="315"/>
      <c r="O169" s="315"/>
      <c r="P169" s="315"/>
      <c r="Q169" s="315"/>
      <c r="R169" s="315"/>
      <c r="S169" s="315"/>
      <c r="T169" s="315"/>
      <c r="U169" s="315"/>
      <c r="V169" s="315"/>
      <c r="W169" s="315"/>
      <c r="X169" s="334"/>
    </row>
    <row r="170" spans="2:24" s="330" customFormat="1" ht="12.95" customHeight="1">
      <c r="B170" s="315"/>
      <c r="C170" s="315"/>
      <c r="D170" s="331"/>
      <c r="E170" s="315"/>
      <c r="G170" s="315"/>
      <c r="H170" s="315"/>
      <c r="I170" s="315"/>
      <c r="J170" s="315"/>
      <c r="K170" s="315"/>
      <c r="L170" s="315"/>
      <c r="M170" s="315"/>
      <c r="O170" s="315"/>
      <c r="P170" s="315"/>
      <c r="Q170" s="315"/>
      <c r="R170" s="315"/>
      <c r="S170" s="315"/>
      <c r="T170" s="315"/>
      <c r="U170" s="315"/>
      <c r="V170" s="315"/>
      <c r="W170" s="315"/>
      <c r="X170" s="334"/>
    </row>
    <row r="171" spans="2:24" s="330" customFormat="1" ht="12.95" customHeight="1">
      <c r="B171" s="315"/>
      <c r="C171" s="315"/>
      <c r="D171" s="331"/>
      <c r="E171" s="315"/>
      <c r="G171" s="315"/>
      <c r="H171" s="315"/>
      <c r="I171" s="315"/>
      <c r="J171" s="315"/>
      <c r="K171" s="315"/>
      <c r="L171" s="315"/>
      <c r="M171" s="315"/>
      <c r="O171" s="315"/>
      <c r="P171" s="315"/>
      <c r="Q171" s="315"/>
      <c r="R171" s="315"/>
      <c r="S171" s="315"/>
      <c r="T171" s="315"/>
      <c r="U171" s="315"/>
      <c r="V171" s="315"/>
      <c r="W171" s="315"/>
      <c r="X171" s="334"/>
    </row>
    <row r="172" spans="2:24" s="330" customFormat="1" ht="12.95" customHeight="1">
      <c r="B172" s="315"/>
      <c r="C172" s="315"/>
      <c r="D172" s="331"/>
      <c r="E172" s="315"/>
      <c r="G172" s="315"/>
      <c r="H172" s="315"/>
      <c r="I172" s="315"/>
      <c r="J172" s="315"/>
      <c r="K172" s="315"/>
      <c r="L172" s="315"/>
      <c r="M172" s="315"/>
      <c r="O172" s="315"/>
      <c r="P172" s="315"/>
      <c r="Q172" s="315"/>
      <c r="R172" s="315"/>
      <c r="S172" s="315"/>
      <c r="T172" s="315"/>
      <c r="U172" s="315"/>
      <c r="V172" s="315"/>
      <c r="W172" s="315"/>
      <c r="X172" s="334"/>
    </row>
    <row r="173" spans="2:24" s="330" customFormat="1" ht="12.95" customHeight="1">
      <c r="B173" s="315"/>
      <c r="C173" s="315"/>
      <c r="D173" s="331"/>
      <c r="E173" s="315"/>
      <c r="G173" s="315"/>
      <c r="H173" s="315"/>
      <c r="I173" s="315"/>
      <c r="J173" s="315"/>
      <c r="K173" s="315"/>
      <c r="L173" s="315"/>
      <c r="M173" s="315"/>
      <c r="O173" s="315"/>
      <c r="P173" s="315"/>
      <c r="Q173" s="315"/>
      <c r="R173" s="315"/>
      <c r="S173" s="315"/>
      <c r="T173" s="315"/>
      <c r="U173" s="315"/>
      <c r="V173" s="315"/>
      <c r="W173" s="315"/>
      <c r="X173" s="334"/>
    </row>
    <row r="174" spans="2:24" s="330" customFormat="1" ht="12.95" customHeight="1">
      <c r="B174" s="315"/>
      <c r="C174" s="315"/>
      <c r="D174" s="331"/>
      <c r="E174" s="315"/>
      <c r="G174" s="315"/>
      <c r="H174" s="315"/>
      <c r="I174" s="315"/>
      <c r="J174" s="315"/>
      <c r="K174" s="315"/>
      <c r="L174" s="315"/>
      <c r="M174" s="315"/>
      <c r="O174" s="315"/>
      <c r="P174" s="315"/>
      <c r="Q174" s="315"/>
      <c r="R174" s="315"/>
      <c r="S174" s="315"/>
      <c r="T174" s="315"/>
      <c r="U174" s="315"/>
      <c r="V174" s="315"/>
      <c r="W174" s="315"/>
      <c r="X174" s="334"/>
    </row>
    <row r="175" spans="2:24" s="330" customFormat="1" ht="12.95" customHeight="1">
      <c r="B175" s="315"/>
      <c r="C175" s="315"/>
      <c r="D175" s="331"/>
      <c r="E175" s="315"/>
      <c r="G175" s="315"/>
      <c r="H175" s="315"/>
      <c r="I175" s="315"/>
      <c r="J175" s="315"/>
      <c r="K175" s="315"/>
      <c r="L175" s="315"/>
      <c r="M175" s="315"/>
      <c r="O175" s="315"/>
      <c r="P175" s="315"/>
      <c r="Q175" s="315"/>
      <c r="R175" s="315"/>
      <c r="S175" s="315"/>
      <c r="T175" s="315"/>
      <c r="U175" s="315"/>
      <c r="V175" s="315"/>
      <c r="W175" s="315"/>
      <c r="X175" s="334"/>
    </row>
    <row r="176" spans="2:24" s="330" customFormat="1" ht="12.95" customHeight="1">
      <c r="B176" s="315"/>
      <c r="C176" s="315"/>
      <c r="D176" s="331"/>
      <c r="E176" s="315"/>
      <c r="G176" s="315"/>
      <c r="H176" s="315"/>
      <c r="I176" s="315"/>
      <c r="J176" s="315"/>
      <c r="K176" s="315"/>
      <c r="L176" s="315"/>
      <c r="M176" s="315"/>
      <c r="O176" s="315"/>
      <c r="P176" s="315"/>
      <c r="Q176" s="315"/>
      <c r="R176" s="315"/>
      <c r="S176" s="315"/>
      <c r="T176" s="315"/>
      <c r="U176" s="315"/>
      <c r="V176" s="315"/>
      <c r="W176" s="315"/>
      <c r="X176" s="334"/>
    </row>
    <row r="177" spans="2:24" s="330" customFormat="1" ht="12.95" customHeight="1">
      <c r="B177" s="315"/>
      <c r="C177" s="315"/>
      <c r="D177" s="331"/>
      <c r="E177" s="315"/>
      <c r="G177" s="315"/>
      <c r="H177" s="315"/>
      <c r="I177" s="315"/>
      <c r="J177" s="315"/>
      <c r="K177" s="315"/>
      <c r="L177" s="315"/>
      <c r="M177" s="315"/>
      <c r="O177" s="315"/>
      <c r="P177" s="315"/>
      <c r="Q177" s="315"/>
      <c r="R177" s="315"/>
      <c r="S177" s="315"/>
      <c r="T177" s="315"/>
      <c r="U177" s="315"/>
      <c r="V177" s="315"/>
      <c r="W177" s="315"/>
      <c r="X177" s="334"/>
    </row>
    <row r="178" spans="2:24" s="330" customFormat="1" ht="12.95" customHeight="1">
      <c r="B178" s="315"/>
      <c r="C178" s="315"/>
      <c r="D178" s="331"/>
      <c r="E178" s="315"/>
      <c r="G178" s="315"/>
      <c r="H178" s="315"/>
      <c r="I178" s="315"/>
      <c r="J178" s="315"/>
      <c r="K178" s="315"/>
      <c r="L178" s="315"/>
      <c r="M178" s="315"/>
      <c r="O178" s="315"/>
      <c r="P178" s="315"/>
      <c r="Q178" s="315"/>
      <c r="R178" s="315"/>
      <c r="S178" s="315"/>
      <c r="T178" s="315"/>
      <c r="U178" s="315"/>
      <c r="V178" s="315"/>
      <c r="W178" s="315"/>
      <c r="X178" s="334"/>
    </row>
    <row r="179" spans="2:24" s="330" customFormat="1" ht="12.95" customHeight="1">
      <c r="B179" s="315"/>
      <c r="C179" s="315"/>
      <c r="D179" s="331"/>
      <c r="E179" s="315"/>
      <c r="G179" s="315"/>
      <c r="H179" s="315"/>
      <c r="I179" s="315"/>
      <c r="J179" s="315"/>
      <c r="K179" s="315"/>
      <c r="L179" s="315"/>
      <c r="M179" s="315"/>
      <c r="O179" s="315"/>
      <c r="P179" s="315"/>
      <c r="Q179" s="315"/>
      <c r="R179" s="315"/>
      <c r="S179" s="315"/>
      <c r="T179" s="315"/>
      <c r="U179" s="315"/>
      <c r="V179" s="315"/>
      <c r="W179" s="315"/>
      <c r="X179" s="334"/>
    </row>
    <row r="180" spans="2:24" s="330" customFormat="1" ht="12.95" customHeight="1">
      <c r="B180" s="315"/>
      <c r="C180" s="315"/>
      <c r="D180" s="331"/>
      <c r="E180" s="315"/>
      <c r="G180" s="315"/>
      <c r="H180" s="315"/>
      <c r="I180" s="315"/>
      <c r="J180" s="315"/>
      <c r="K180" s="315"/>
      <c r="L180" s="315"/>
      <c r="M180" s="315"/>
      <c r="O180" s="315"/>
      <c r="P180" s="315"/>
      <c r="Q180" s="315"/>
      <c r="R180" s="315"/>
      <c r="S180" s="315"/>
      <c r="T180" s="315"/>
      <c r="U180" s="315"/>
      <c r="V180" s="315"/>
      <c r="W180" s="315"/>
      <c r="X180" s="334"/>
    </row>
    <row r="181" spans="2:24" s="330" customFormat="1" ht="12.95" customHeight="1">
      <c r="B181" s="315"/>
      <c r="C181" s="315"/>
      <c r="D181" s="331"/>
      <c r="E181" s="315"/>
      <c r="G181" s="315"/>
      <c r="H181" s="315"/>
      <c r="I181" s="315"/>
      <c r="J181" s="315"/>
      <c r="K181" s="315"/>
      <c r="L181" s="315"/>
      <c r="M181" s="315"/>
      <c r="O181" s="315"/>
      <c r="P181" s="315"/>
      <c r="Q181" s="315"/>
      <c r="R181" s="315"/>
      <c r="S181" s="315"/>
      <c r="T181" s="315"/>
      <c r="U181" s="315"/>
      <c r="V181" s="315"/>
      <c r="W181" s="315"/>
      <c r="X181" s="334"/>
    </row>
    <row r="182" spans="2:24" s="330" customFormat="1" ht="12.95" customHeight="1">
      <c r="B182" s="315"/>
      <c r="C182" s="315"/>
      <c r="D182" s="331"/>
      <c r="E182" s="315"/>
      <c r="G182" s="315"/>
      <c r="H182" s="315"/>
      <c r="I182" s="315"/>
      <c r="J182" s="315"/>
      <c r="K182" s="315"/>
      <c r="L182" s="315"/>
      <c r="M182" s="315"/>
      <c r="O182" s="315"/>
      <c r="P182" s="315"/>
      <c r="Q182" s="315"/>
      <c r="R182" s="315"/>
      <c r="S182" s="315"/>
      <c r="T182" s="315"/>
      <c r="U182" s="315"/>
      <c r="V182" s="315"/>
      <c r="W182" s="315"/>
      <c r="X182" s="334"/>
    </row>
    <row r="183" spans="2:24" s="330" customFormat="1" ht="12.95" customHeight="1">
      <c r="B183" s="315"/>
      <c r="C183" s="315"/>
      <c r="D183" s="331"/>
      <c r="E183" s="315"/>
      <c r="G183" s="315"/>
      <c r="H183" s="315"/>
      <c r="I183" s="315"/>
      <c r="J183" s="315"/>
      <c r="K183" s="315"/>
      <c r="L183" s="315"/>
      <c r="M183" s="315"/>
      <c r="O183" s="315"/>
      <c r="P183" s="315"/>
      <c r="Q183" s="315"/>
      <c r="R183" s="315"/>
      <c r="S183" s="315"/>
      <c r="T183" s="315"/>
      <c r="U183" s="315"/>
      <c r="V183" s="315"/>
      <c r="W183" s="315"/>
      <c r="X183" s="334"/>
    </row>
    <row r="184" spans="2:24" s="330" customFormat="1" ht="12.95" customHeight="1">
      <c r="B184" s="315"/>
      <c r="C184" s="315"/>
      <c r="D184" s="331"/>
      <c r="E184" s="315"/>
      <c r="G184" s="315"/>
      <c r="H184" s="315"/>
      <c r="I184" s="315"/>
      <c r="J184" s="315"/>
      <c r="K184" s="315"/>
      <c r="L184" s="315"/>
      <c r="M184" s="315"/>
      <c r="O184" s="315"/>
      <c r="P184" s="315"/>
      <c r="Q184" s="315"/>
      <c r="R184" s="315"/>
      <c r="S184" s="315"/>
      <c r="T184" s="315"/>
      <c r="U184" s="315"/>
      <c r="V184" s="315"/>
      <c r="W184" s="315"/>
      <c r="X184" s="334"/>
    </row>
    <row r="185" spans="2:24" s="330" customFormat="1" ht="12.95" customHeight="1">
      <c r="B185" s="315"/>
      <c r="C185" s="315"/>
      <c r="D185" s="331"/>
      <c r="E185" s="315"/>
      <c r="G185" s="315"/>
      <c r="H185" s="315"/>
      <c r="I185" s="315"/>
      <c r="J185" s="315"/>
      <c r="K185" s="315"/>
      <c r="L185" s="315"/>
      <c r="M185" s="315"/>
      <c r="O185" s="315"/>
      <c r="P185" s="315"/>
      <c r="Q185" s="315"/>
      <c r="R185" s="315"/>
      <c r="S185" s="315"/>
      <c r="T185" s="315"/>
      <c r="U185" s="315"/>
      <c r="V185" s="315"/>
      <c r="W185" s="315"/>
      <c r="X185" s="334"/>
    </row>
  </sheetData>
  <customSheetViews>
    <customSheetView guid="{000667BC-C093-D04F-AC32-C2A57AD6DC40}" scale="94" showPageBreaks="1" showGridLines="0" printArea="1">
      <selection activeCell="O11" sqref="O11:Q15"/>
      <pageMargins left="0" right="0" top="0" bottom="0" header="0" footer="0"/>
      <pageSetup orientation="landscape"/>
      <headerFooter alignWithMargins="0">
        <oddFooter>&amp;L&amp;9&amp;F&amp;C&amp;9Página &amp;P&amp;R&amp;9Versión 17.08.05</oddFooter>
      </headerFooter>
    </customSheetView>
    <customSheetView guid="{49900754-E557-CE48-A1AC-7A29C54F6B80}" scale="94" showPageBreaks="1" showGridLines="0" printArea="1" topLeftCell="I1">
      <selection activeCell="T4" sqref="T4:U12"/>
      <pageMargins left="0" right="0" top="0" bottom="0" header="0" footer="0"/>
      <pageSetup orientation="landscape"/>
      <headerFooter alignWithMargins="0">
        <oddFooter>&amp;L&amp;9&amp;F&amp;C&amp;9Página &amp;P&amp;R&amp;9Versión 17.08.05</oddFooter>
      </headerFooter>
    </customSheetView>
  </customSheetViews>
  <mergeCells count="94">
    <mergeCell ref="B3:B23"/>
    <mergeCell ref="D10:D11"/>
    <mergeCell ref="D16:D17"/>
    <mergeCell ref="D19:F20"/>
    <mergeCell ref="C3:D3"/>
    <mergeCell ref="C22:F22"/>
    <mergeCell ref="C4:F8"/>
    <mergeCell ref="D12:F12"/>
    <mergeCell ref="D14:F14"/>
    <mergeCell ref="V3:W3"/>
    <mergeCell ref="R4:R13"/>
    <mergeCell ref="K4:N16"/>
    <mergeCell ref="O11:Q15"/>
    <mergeCell ref="T3:U3"/>
    <mergeCell ref="T4:U12"/>
    <mergeCell ref="S4:S13"/>
    <mergeCell ref="T22:U22"/>
    <mergeCell ref="T24:U24"/>
    <mergeCell ref="K26:N26"/>
    <mergeCell ref="X4:X13"/>
    <mergeCell ref="V4:W9"/>
    <mergeCell ref="T14:U16"/>
    <mergeCell ref="U17:U18"/>
    <mergeCell ref="G24:J24"/>
    <mergeCell ref="G3:J3"/>
    <mergeCell ref="O4:Q10"/>
    <mergeCell ref="G4:J7"/>
    <mergeCell ref="P22:Q22"/>
    <mergeCell ref="K22:N22"/>
    <mergeCell ref="H12:H13"/>
    <mergeCell ref="H14:H15"/>
    <mergeCell ref="K24:N24"/>
    <mergeCell ref="N18:N19"/>
    <mergeCell ref="K3:N3"/>
    <mergeCell ref="H16:H17"/>
    <mergeCell ref="H8:H11"/>
    <mergeCell ref="G22:J22"/>
    <mergeCell ref="H19:H20"/>
    <mergeCell ref="C25:D25"/>
    <mergeCell ref="T30:U30"/>
    <mergeCell ref="T28:U28"/>
    <mergeCell ref="C28:D28"/>
    <mergeCell ref="G28:J28"/>
    <mergeCell ref="C26:D26"/>
    <mergeCell ref="G25:J25"/>
    <mergeCell ref="K25:N25"/>
    <mergeCell ref="G26:J26"/>
    <mergeCell ref="T25:U25"/>
    <mergeCell ref="T26:U26"/>
    <mergeCell ref="C29:D29"/>
    <mergeCell ref="G29:J29"/>
    <mergeCell ref="K29:N29"/>
    <mergeCell ref="T29:U29"/>
    <mergeCell ref="G30:J30"/>
    <mergeCell ref="K28:N28"/>
    <mergeCell ref="C38:D38"/>
    <mergeCell ref="G38:J38"/>
    <mergeCell ref="K38:N38"/>
    <mergeCell ref="T38:U38"/>
    <mergeCell ref="T36:U36"/>
    <mergeCell ref="K36:N36"/>
    <mergeCell ref="K37:N37"/>
    <mergeCell ref="T37:U37"/>
    <mergeCell ref="C34:D34"/>
    <mergeCell ref="G34:J34"/>
    <mergeCell ref="C36:D36"/>
    <mergeCell ref="G36:J36"/>
    <mergeCell ref="K34:N34"/>
    <mergeCell ref="T34:U34"/>
    <mergeCell ref="T33:U33"/>
    <mergeCell ref="V38:W38"/>
    <mergeCell ref="V30:W30"/>
    <mergeCell ref="V22:W22"/>
    <mergeCell ref="V33:W33"/>
    <mergeCell ref="V36:W36"/>
    <mergeCell ref="V34:W34"/>
    <mergeCell ref="V29:W29"/>
    <mergeCell ref="V32:W32"/>
    <mergeCell ref="V28:W28"/>
    <mergeCell ref="V24:W24"/>
    <mergeCell ref="V26:W26"/>
    <mergeCell ref="V25:W25"/>
    <mergeCell ref="C37:D37"/>
    <mergeCell ref="G37:J37"/>
    <mergeCell ref="C30:D30"/>
    <mergeCell ref="V37:W37"/>
    <mergeCell ref="K30:N30"/>
    <mergeCell ref="C33:D33"/>
    <mergeCell ref="G33:J33"/>
    <mergeCell ref="K33:N33"/>
    <mergeCell ref="C32:D32"/>
    <mergeCell ref="G32:J32"/>
    <mergeCell ref="K32:N32"/>
    <mergeCell ref="T32:U32"/>
  </mergeCells>
  <phoneticPr fontId="50" type="noConversion"/>
  <pageMargins left="0.25" right="0.25" top="0.75000000000000011" bottom="0.75000000000000011" header="0.30000000000000004" footer="0.30000000000000004"/>
  <pageSetup orientation="landscape"/>
  <headerFooter alignWithMargins="0">
    <oddFooter>&amp;L&amp;9&amp;F&amp;C&amp;9Página &amp;P&amp;R&amp;9Versión 17.08.05</oddFooter>
  </headerFooter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 tint="0.59999389629810485"/>
  </sheetPr>
  <dimension ref="A1"/>
  <sheetViews>
    <sheetView workbookViewId="0">
      <selection sqref="A1:IV65536"/>
    </sheetView>
  </sheetViews>
  <sheetFormatPr defaultColWidth="9" defaultRowHeight="15.95"/>
  <cols>
    <col min="1" max="16384" width="9" style="2"/>
  </cols>
  <sheetData/>
  <customSheetViews>
    <customSheetView guid="{000667BC-C093-D04F-AC32-C2A57AD6DC40}" state="hidden">
      <selection sqref="A1:IV65536"/>
      <pageMargins left="0" right="0" top="0" bottom="0" header="0" footer="0"/>
      <headerFooter alignWithMargins="0"/>
    </customSheetView>
    <customSheetView guid="{49900754-E557-CE48-A1AC-7A29C54F6B80}" state="hidden">
      <selection sqref="A1:IV65536"/>
      <pageMargins left="0" right="0" top="0" bottom="0" header="0" footer="0"/>
      <headerFooter alignWithMargins="0"/>
    </customSheetView>
  </customSheetViews>
  <pageMargins left="0.7" right="0.7" top="0.75" bottom="0.75" header="0.3" footer="0.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AV86"/>
  <sheetViews>
    <sheetView showGridLines="0" topLeftCell="AC2" zoomScale="150" zoomScaleNormal="150" zoomScaleSheetLayoutView="136" zoomScalePageLayoutView="150" workbookViewId="0">
      <selection activeCell="B1" sqref="B1:G65536"/>
    </sheetView>
  </sheetViews>
  <sheetFormatPr defaultColWidth="9" defaultRowHeight="12"/>
  <cols>
    <col min="1" max="1" width="3" style="43" customWidth="1"/>
    <col min="2" max="2" width="3" style="41" customWidth="1"/>
    <col min="3" max="3" width="7.875" style="41" customWidth="1"/>
    <col min="4" max="4" width="2.875" style="41" customWidth="1"/>
    <col min="5" max="5" width="4.125" style="41" customWidth="1"/>
    <col min="6" max="6" width="3" style="41" customWidth="1"/>
    <col min="7" max="7" width="17.625" style="41" customWidth="1"/>
    <col min="8" max="8" width="2.625" style="41" customWidth="1"/>
    <col min="9" max="9" width="5.5" style="41" customWidth="1"/>
    <col min="10" max="10" width="2.375" style="41" customWidth="1"/>
    <col min="11" max="11" width="2.5" style="41" bestFit="1" customWidth="1"/>
    <col min="12" max="12" width="2.375" style="41" bestFit="1" customWidth="1"/>
    <col min="13" max="13" width="3.875" style="41" bestFit="1" customWidth="1"/>
    <col min="14" max="14" width="2.125" style="41" bestFit="1" customWidth="1"/>
    <col min="15" max="15" width="20.625" style="41" customWidth="1"/>
    <col min="16" max="16" width="3.125" style="41" customWidth="1"/>
    <col min="17" max="17" width="2.5" style="41" bestFit="1" customWidth="1"/>
    <col min="18" max="18" width="2.375" style="41" bestFit="1" customWidth="1"/>
    <col min="19" max="19" width="5.875" style="41" customWidth="1"/>
    <col min="20" max="20" width="2.125" style="41" bestFit="1" customWidth="1"/>
    <col min="21" max="21" width="15.125" style="41" customWidth="1"/>
    <col min="22" max="22" width="3" style="43" customWidth="1"/>
    <col min="23" max="23" width="2.125" style="41" bestFit="1" customWidth="1"/>
    <col min="24" max="24" width="2.5" style="41" bestFit="1" customWidth="1"/>
    <col min="25" max="25" width="2.375" style="41" bestFit="1" customWidth="1"/>
    <col min="26" max="26" width="6.375" style="41" customWidth="1"/>
    <col min="27" max="27" width="2.875" style="41" customWidth="1"/>
    <col min="28" max="28" width="26.125" style="41" customWidth="1"/>
    <col min="29" max="29" width="2.125" style="41" bestFit="1" customWidth="1"/>
    <col min="30" max="30" width="2.5" style="41" bestFit="1" customWidth="1"/>
    <col min="31" max="31" width="2.625" style="41" customWidth="1"/>
    <col min="32" max="32" width="8.5" style="41" customWidth="1"/>
    <col min="33" max="33" width="3.125" style="41" customWidth="1"/>
    <col min="34" max="34" width="22.5" style="41" customWidth="1"/>
    <col min="35" max="35" width="3.125" style="41" customWidth="1"/>
    <col min="36" max="36" width="26.375" style="41" customWidth="1"/>
    <col min="37" max="37" width="3" style="43" customWidth="1"/>
    <col min="38" max="38" width="11.375" style="41" customWidth="1"/>
    <col min="39" max="39" width="8" style="41" customWidth="1"/>
    <col min="40" max="40" width="9" style="41" customWidth="1"/>
    <col min="41" max="41" width="6.875" style="41" bestFit="1" customWidth="1"/>
    <col min="42" max="43" width="6.125" style="41" bestFit="1" customWidth="1"/>
    <col min="44" max="44" width="3.875" style="41" customWidth="1"/>
    <col min="45" max="45" width="6.625" style="41" customWidth="1"/>
    <col min="46" max="46" width="3.125" style="41" customWidth="1"/>
    <col min="47" max="47" width="16.125" style="41" customWidth="1"/>
    <col min="48" max="16384" width="9" style="41"/>
  </cols>
  <sheetData>
    <row r="1" spans="1:48" s="29" customFormat="1" ht="15.95">
      <c r="A1" s="731"/>
      <c r="B1" s="249" t="s">
        <v>434</v>
      </c>
      <c r="C1" s="64"/>
      <c r="D1" s="64"/>
      <c r="E1" s="731"/>
      <c r="F1" s="63"/>
      <c r="G1" s="64"/>
      <c r="H1" s="63"/>
      <c r="I1" s="64"/>
      <c r="J1" s="63"/>
      <c r="K1" s="64"/>
      <c r="L1" s="64"/>
      <c r="M1" s="731"/>
      <c r="N1" s="63"/>
      <c r="O1" s="64"/>
      <c r="P1" s="63"/>
      <c r="Q1" s="64"/>
      <c r="R1" s="64"/>
      <c r="S1" s="731"/>
      <c r="T1" s="63"/>
      <c r="U1" s="64"/>
      <c r="V1" s="731"/>
      <c r="W1" s="63"/>
      <c r="X1" s="64"/>
      <c r="Y1" s="64"/>
      <c r="Z1" s="731"/>
      <c r="AA1" s="63"/>
      <c r="AB1" s="64"/>
      <c r="AC1" s="63"/>
      <c r="AD1" s="64"/>
      <c r="AE1" s="64"/>
      <c r="AF1" s="731"/>
      <c r="AG1" s="63"/>
      <c r="AH1" s="64"/>
      <c r="AI1" s="63"/>
      <c r="AJ1" s="64"/>
      <c r="AK1" s="731"/>
      <c r="AL1" s="63"/>
      <c r="AM1" s="64"/>
      <c r="AN1" s="64"/>
      <c r="AO1" s="64"/>
      <c r="AP1" s="64"/>
      <c r="AQ1" s="64"/>
      <c r="AR1" s="731"/>
      <c r="AS1" s="64"/>
      <c r="AT1" s="63"/>
      <c r="AU1" s="64"/>
      <c r="AV1" s="731"/>
    </row>
    <row r="2" spans="1:48" s="29" customFormat="1" ht="15.75" customHeight="1">
      <c r="A2" s="731"/>
      <c r="B2" s="287" t="s">
        <v>393</v>
      </c>
      <c r="C2" s="182"/>
      <c r="D2" s="182"/>
      <c r="E2" s="183"/>
      <c r="F2" s="181"/>
      <c r="G2" s="182"/>
      <c r="H2" s="182"/>
      <c r="I2" s="182"/>
      <c r="J2" s="181"/>
      <c r="K2" s="182"/>
      <c r="L2" s="182"/>
      <c r="M2" s="182"/>
      <c r="N2" s="182"/>
      <c r="O2" s="182"/>
      <c r="P2" s="183"/>
      <c r="Q2" s="183"/>
      <c r="R2" s="183"/>
      <c r="S2" s="183"/>
      <c r="T2" s="181"/>
      <c r="U2" s="182"/>
      <c r="V2" s="731"/>
      <c r="W2" s="178"/>
      <c r="X2" s="179"/>
      <c r="Y2" s="179"/>
      <c r="Z2" s="179"/>
      <c r="AA2" s="179"/>
      <c r="AB2" s="179"/>
      <c r="AC2" s="179"/>
      <c r="AD2" s="178"/>
      <c r="AE2" s="179"/>
      <c r="AF2" s="179"/>
      <c r="AG2" s="180"/>
      <c r="AH2" s="178"/>
      <c r="AI2" s="180"/>
      <c r="AJ2" s="180"/>
      <c r="AK2" s="731"/>
      <c r="AL2" s="180"/>
      <c r="AM2" s="180"/>
      <c r="AN2" s="180"/>
      <c r="AO2" s="180"/>
      <c r="AP2" s="180"/>
      <c r="AQ2" s="180"/>
      <c r="AR2" s="180"/>
      <c r="AS2" s="180"/>
      <c r="AT2" s="180"/>
      <c r="AU2" s="180"/>
      <c r="AV2" s="731"/>
    </row>
    <row r="3" spans="1:48" s="62" customFormat="1" ht="12.75" customHeight="1">
      <c r="A3" s="1588" t="s">
        <v>271</v>
      </c>
      <c r="B3" s="1783">
        <f xml:space="preserve"> -(4.01)</f>
        <v>-4.01</v>
      </c>
      <c r="C3" s="1784"/>
      <c r="D3" s="1784"/>
      <c r="E3" s="2290"/>
      <c r="F3" s="1784">
        <f>B3-(0.01)</f>
        <v>-4.0199999999999996</v>
      </c>
      <c r="G3" s="1677"/>
      <c r="H3" s="1771">
        <f>F3-(0.01)</f>
        <v>-4.0299999999999994</v>
      </c>
      <c r="I3" s="2291"/>
      <c r="J3" s="1779">
        <f>H3-(0.01)</f>
        <v>-4.0399999999999991</v>
      </c>
      <c r="K3" s="1772"/>
      <c r="L3" s="1772"/>
      <c r="M3" s="1772"/>
      <c r="N3" s="1771">
        <f>J3-(0.01)</f>
        <v>-4.0499999999999989</v>
      </c>
      <c r="O3" s="2291"/>
      <c r="P3" s="1779">
        <f>N3-(0.01)</f>
        <v>-4.0599999999999987</v>
      </c>
      <c r="Q3" s="1772"/>
      <c r="R3" s="1772"/>
      <c r="S3" s="1772"/>
      <c r="T3" s="1771">
        <f>P3-(0.01)</f>
        <v>-4.0699999999999985</v>
      </c>
      <c r="U3" s="2291"/>
      <c r="V3" s="1780" t="s">
        <v>271</v>
      </c>
      <c r="W3" s="1771">
        <f>T3-(0.01)</f>
        <v>-4.0799999999999983</v>
      </c>
      <c r="X3" s="1772"/>
      <c r="Y3" s="1772"/>
      <c r="Z3" s="2291"/>
      <c r="AA3" s="1779">
        <f>W3-(0.01)</f>
        <v>-4.0899999999999981</v>
      </c>
      <c r="AB3" s="1772"/>
      <c r="AC3" s="1771">
        <f>AA3-(0.01)</f>
        <v>-4.0999999999999979</v>
      </c>
      <c r="AD3" s="1772"/>
      <c r="AE3" s="1772"/>
      <c r="AF3" s="2291"/>
      <c r="AG3" s="1779">
        <f>AC3-(0.01)</f>
        <v>-4.1099999999999977</v>
      </c>
      <c r="AH3" s="1772"/>
      <c r="AI3" s="1771">
        <f>AG3-(0.01)</f>
        <v>-4.1199999999999974</v>
      </c>
      <c r="AJ3" s="2291"/>
      <c r="AK3" s="1780" t="s">
        <v>271</v>
      </c>
      <c r="AL3" s="1771">
        <f>AI3-(0.01)</f>
        <v>-4.1299999999999972</v>
      </c>
      <c r="AM3" s="1772"/>
      <c r="AN3" s="1772"/>
      <c r="AO3" s="1772"/>
      <c r="AP3" s="1772"/>
      <c r="AQ3" s="1772"/>
      <c r="AR3" s="1771">
        <f>AL3-(0.01)</f>
        <v>-4.139999999999997</v>
      </c>
      <c r="AS3" s="1772"/>
      <c r="AT3" s="1771">
        <f>AR3-(0.01)</f>
        <v>-4.1499999999999968</v>
      </c>
      <c r="AU3" s="2291"/>
      <c r="AV3" s="1073"/>
    </row>
    <row r="4" spans="1:48" ht="12.75" customHeight="1">
      <c r="A4" s="1589"/>
      <c r="B4" s="1788" t="s">
        <v>435</v>
      </c>
      <c r="C4" s="1789"/>
      <c r="D4" s="1789"/>
      <c r="E4" s="1790"/>
      <c r="F4" s="1789" t="s">
        <v>436</v>
      </c>
      <c r="G4" s="1789"/>
      <c r="H4" s="1767" t="s">
        <v>437</v>
      </c>
      <c r="I4" s="1768"/>
      <c r="J4" s="1767" t="s">
        <v>438</v>
      </c>
      <c r="K4" s="1770"/>
      <c r="L4" s="1770"/>
      <c r="M4" s="1768"/>
      <c r="N4" s="1767" t="s">
        <v>439</v>
      </c>
      <c r="O4" s="1768"/>
      <c r="P4" s="1767" t="s">
        <v>440</v>
      </c>
      <c r="Q4" s="1770"/>
      <c r="R4" s="1770"/>
      <c r="S4" s="1768"/>
      <c r="T4" s="1767" t="s">
        <v>441</v>
      </c>
      <c r="U4" s="1768"/>
      <c r="V4" s="1781"/>
      <c r="W4" s="1767" t="s">
        <v>442</v>
      </c>
      <c r="X4" s="1770"/>
      <c r="Y4" s="1770"/>
      <c r="Z4" s="1768"/>
      <c r="AA4" s="1767" t="s">
        <v>443</v>
      </c>
      <c r="AB4" s="1768"/>
      <c r="AC4" s="1767" t="s">
        <v>444</v>
      </c>
      <c r="AD4" s="1770"/>
      <c r="AE4" s="1770"/>
      <c r="AF4" s="1768"/>
      <c r="AG4" s="1767" t="s">
        <v>445</v>
      </c>
      <c r="AH4" s="1770"/>
      <c r="AI4" s="1767" t="s">
        <v>446</v>
      </c>
      <c r="AJ4" s="1768"/>
      <c r="AK4" s="1781"/>
      <c r="AL4" s="1767" t="s">
        <v>447</v>
      </c>
      <c r="AM4" s="1770"/>
      <c r="AN4" s="1770"/>
      <c r="AO4" s="1770"/>
      <c r="AP4" s="1770"/>
      <c r="AQ4" s="1770"/>
      <c r="AR4" s="1767" t="s">
        <v>448</v>
      </c>
      <c r="AS4" s="1770"/>
      <c r="AT4" s="1767" t="s">
        <v>449</v>
      </c>
      <c r="AU4" s="1768"/>
      <c r="AV4" s="731"/>
    </row>
    <row r="5" spans="1:48" ht="12.75" customHeight="1">
      <c r="A5" s="1589"/>
      <c r="B5" s="1788"/>
      <c r="C5" s="1789"/>
      <c r="D5" s="1789"/>
      <c r="E5" s="1790"/>
      <c r="F5" s="1789"/>
      <c r="G5" s="1789"/>
      <c r="H5" s="1767"/>
      <c r="I5" s="1768"/>
      <c r="J5" s="1767"/>
      <c r="K5" s="1770"/>
      <c r="L5" s="1770"/>
      <c r="M5" s="1768"/>
      <c r="N5" s="1767"/>
      <c r="O5" s="1768"/>
      <c r="P5" s="1767"/>
      <c r="Q5" s="1770"/>
      <c r="R5" s="1770"/>
      <c r="S5" s="1768"/>
      <c r="T5" s="1767"/>
      <c r="U5" s="1768"/>
      <c r="V5" s="1781"/>
      <c r="W5" s="1767"/>
      <c r="X5" s="1770"/>
      <c r="Y5" s="1770"/>
      <c r="Z5" s="1768"/>
      <c r="AA5" s="1767"/>
      <c r="AB5" s="1768"/>
      <c r="AC5" s="1767"/>
      <c r="AD5" s="1770"/>
      <c r="AE5" s="1770"/>
      <c r="AF5" s="1768"/>
      <c r="AG5" s="1767"/>
      <c r="AH5" s="1770"/>
      <c r="AI5" s="428">
        <v>1</v>
      </c>
      <c r="AJ5" s="2292" t="s">
        <v>450</v>
      </c>
      <c r="AK5" s="1781"/>
      <c r="AL5" s="1767"/>
      <c r="AM5" s="1770"/>
      <c r="AN5" s="1770"/>
      <c r="AO5" s="1770"/>
      <c r="AP5" s="1770"/>
      <c r="AQ5" s="1770"/>
      <c r="AR5" s="1767"/>
      <c r="AS5" s="1770"/>
      <c r="AT5" s="1767"/>
      <c r="AU5" s="1768"/>
      <c r="AV5" s="731"/>
    </row>
    <row r="6" spans="1:48" ht="12.75" customHeight="1">
      <c r="A6" s="1589"/>
      <c r="B6" s="1788"/>
      <c r="C6" s="1789"/>
      <c r="D6" s="1789"/>
      <c r="E6" s="1790"/>
      <c r="F6" s="1789"/>
      <c r="G6" s="1789"/>
      <c r="H6" s="1767"/>
      <c r="I6" s="1768"/>
      <c r="J6" s="1767"/>
      <c r="K6" s="1770"/>
      <c r="L6" s="1770"/>
      <c r="M6" s="1768"/>
      <c r="N6" s="428">
        <v>1</v>
      </c>
      <c r="O6" s="429" t="s">
        <v>451</v>
      </c>
      <c r="P6" s="1767"/>
      <c r="Q6" s="1770"/>
      <c r="R6" s="1770"/>
      <c r="S6" s="1768"/>
      <c r="T6" s="1767"/>
      <c r="U6" s="1768"/>
      <c r="V6" s="1781"/>
      <c r="W6" s="1767"/>
      <c r="X6" s="1770"/>
      <c r="Y6" s="1770"/>
      <c r="Z6" s="1768"/>
      <c r="AA6" s="1793" t="s">
        <v>452</v>
      </c>
      <c r="AB6" s="1794"/>
      <c r="AC6" s="1767"/>
      <c r="AD6" s="1770"/>
      <c r="AE6" s="1770"/>
      <c r="AF6" s="1768"/>
      <c r="AG6" s="430">
        <v>1</v>
      </c>
      <c r="AH6" s="2293" t="s">
        <v>453</v>
      </c>
      <c r="AI6" s="428">
        <v>2</v>
      </c>
      <c r="AJ6" s="2292" t="s">
        <v>454</v>
      </c>
      <c r="AK6" s="1781"/>
      <c r="AL6" s="1767"/>
      <c r="AM6" s="1770"/>
      <c r="AN6" s="1770"/>
      <c r="AO6" s="1770"/>
      <c r="AP6" s="1770"/>
      <c r="AQ6" s="1770"/>
      <c r="AR6" s="1767"/>
      <c r="AS6" s="1770"/>
      <c r="AT6" s="1767"/>
      <c r="AU6" s="1768"/>
      <c r="AV6" s="731"/>
    </row>
    <row r="7" spans="1:48" ht="12.75" customHeight="1">
      <c r="A7" s="1589"/>
      <c r="B7" s="1788"/>
      <c r="C7" s="1789"/>
      <c r="D7" s="1789"/>
      <c r="E7" s="1790"/>
      <c r="F7" s="1787"/>
      <c r="G7" s="1787"/>
      <c r="H7" s="1767"/>
      <c r="I7" s="1768"/>
      <c r="J7" s="1767"/>
      <c r="K7" s="1770"/>
      <c r="L7" s="1770"/>
      <c r="M7" s="1768"/>
      <c r="N7" s="428">
        <v>2</v>
      </c>
      <c r="O7" s="429" t="s">
        <v>455</v>
      </c>
      <c r="P7" s="1767"/>
      <c r="Q7" s="1770"/>
      <c r="R7" s="1770"/>
      <c r="S7" s="1768"/>
      <c r="T7" s="428">
        <v>1</v>
      </c>
      <c r="U7" s="2292" t="s">
        <v>456</v>
      </c>
      <c r="V7" s="1781"/>
      <c r="W7" s="1767"/>
      <c r="X7" s="1770"/>
      <c r="Y7" s="1770"/>
      <c r="Z7" s="1768"/>
      <c r="AA7" s="430">
        <v>1</v>
      </c>
      <c r="AB7" s="2293" t="s">
        <v>457</v>
      </c>
      <c r="AC7" s="1767"/>
      <c r="AD7" s="1770"/>
      <c r="AE7" s="1770"/>
      <c r="AF7" s="1768"/>
      <c r="AG7" s="430">
        <v>2</v>
      </c>
      <c r="AH7" s="2293" t="s">
        <v>458</v>
      </c>
      <c r="AI7" s="428">
        <v>3</v>
      </c>
      <c r="AJ7" s="2292" t="s">
        <v>459</v>
      </c>
      <c r="AK7" s="1781"/>
      <c r="AL7" s="1767"/>
      <c r="AM7" s="1770"/>
      <c r="AN7" s="1770"/>
      <c r="AO7" s="1770"/>
      <c r="AP7" s="1770"/>
      <c r="AQ7" s="1770"/>
      <c r="AR7" s="1767"/>
      <c r="AS7" s="1770"/>
      <c r="AT7" s="1767"/>
      <c r="AU7" s="1768"/>
      <c r="AV7" s="731"/>
    </row>
    <row r="8" spans="1:48" ht="12.75" customHeight="1">
      <c r="A8" s="1589"/>
      <c r="B8" s="411">
        <v>1</v>
      </c>
      <c r="C8" s="412" t="s">
        <v>460</v>
      </c>
      <c r="D8" s="264"/>
      <c r="E8" s="413"/>
      <c r="F8" s="414">
        <v>1</v>
      </c>
      <c r="G8" s="412" t="s">
        <v>461</v>
      </c>
      <c r="H8" s="1767"/>
      <c r="I8" s="1768"/>
      <c r="J8" s="1767"/>
      <c r="K8" s="1770"/>
      <c r="L8" s="1770"/>
      <c r="M8" s="1768"/>
      <c r="N8" s="428">
        <v>3</v>
      </c>
      <c r="O8" s="429" t="s">
        <v>462</v>
      </c>
      <c r="P8" s="1767"/>
      <c r="Q8" s="1770"/>
      <c r="R8" s="1770"/>
      <c r="S8" s="1768"/>
      <c r="T8" s="428">
        <v>2</v>
      </c>
      <c r="U8" s="2292" t="s">
        <v>463</v>
      </c>
      <c r="V8" s="1781"/>
      <c r="W8" s="1767"/>
      <c r="X8" s="1770"/>
      <c r="Y8" s="1770"/>
      <c r="Z8" s="1768"/>
      <c r="AA8" s="430">
        <v>2</v>
      </c>
      <c r="AB8" s="2293" t="s">
        <v>464</v>
      </c>
      <c r="AC8" s="1767"/>
      <c r="AD8" s="1770"/>
      <c r="AE8" s="1770"/>
      <c r="AF8" s="1768"/>
      <c r="AG8" s="430">
        <v>3</v>
      </c>
      <c r="AH8" s="2293" t="s">
        <v>465</v>
      </c>
      <c r="AI8" s="428">
        <v>4</v>
      </c>
      <c r="AJ8" s="2292" t="s">
        <v>466</v>
      </c>
      <c r="AK8" s="1781"/>
      <c r="AL8" s="431"/>
      <c r="AM8" s="433"/>
      <c r="AN8" s="433"/>
      <c r="AO8" s="433"/>
      <c r="AP8" s="433"/>
      <c r="AQ8" s="433"/>
      <c r="AR8" s="1767"/>
      <c r="AS8" s="1770"/>
      <c r="AT8" s="428">
        <v>1</v>
      </c>
      <c r="AU8" s="2292" t="s">
        <v>467</v>
      </c>
      <c r="AV8" s="731"/>
    </row>
    <row r="9" spans="1:48" ht="12.75" customHeight="1">
      <c r="A9" s="1589"/>
      <c r="B9" s="411">
        <v>2</v>
      </c>
      <c r="C9" s="412" t="s">
        <v>468</v>
      </c>
      <c r="D9" s="264"/>
      <c r="E9" s="413"/>
      <c r="F9" s="414">
        <v>2</v>
      </c>
      <c r="G9" s="412" t="s">
        <v>469</v>
      </c>
      <c r="H9" s="1767"/>
      <c r="I9" s="1768"/>
      <c r="J9" s="1767"/>
      <c r="K9" s="1770"/>
      <c r="L9" s="1770"/>
      <c r="M9" s="1768"/>
      <c r="N9" s="428">
        <v>4</v>
      </c>
      <c r="O9" s="429" t="s">
        <v>470</v>
      </c>
      <c r="P9" s="1767"/>
      <c r="Q9" s="1770"/>
      <c r="R9" s="1770"/>
      <c r="S9" s="1768"/>
      <c r="T9" s="428">
        <v>3</v>
      </c>
      <c r="U9" s="2292" t="s">
        <v>471</v>
      </c>
      <c r="V9" s="1781"/>
      <c r="W9" s="1767"/>
      <c r="X9" s="1770"/>
      <c r="Y9" s="1770"/>
      <c r="Z9" s="1768"/>
      <c r="AA9" s="430">
        <v>3</v>
      </c>
      <c r="AB9" s="2293" t="s">
        <v>472</v>
      </c>
      <c r="AC9" s="1767"/>
      <c r="AD9" s="1770"/>
      <c r="AE9" s="1770"/>
      <c r="AF9" s="1768"/>
      <c r="AG9" s="430">
        <v>4</v>
      </c>
      <c r="AH9" s="2293" t="s">
        <v>473</v>
      </c>
      <c r="AI9" s="428">
        <v>5</v>
      </c>
      <c r="AJ9" s="2292" t="s">
        <v>474</v>
      </c>
      <c r="AK9" s="1781"/>
      <c r="AL9" s="1773" t="s">
        <v>475</v>
      </c>
      <c r="AM9" s="1774"/>
      <c r="AN9" s="1774"/>
      <c r="AO9" s="1774"/>
      <c r="AP9" s="1774"/>
      <c r="AQ9" s="1774"/>
      <c r="AR9" s="1767"/>
      <c r="AS9" s="1770"/>
      <c r="AT9" s="428">
        <v>2</v>
      </c>
      <c r="AU9" s="2292" t="s">
        <v>476</v>
      </c>
      <c r="AV9" s="731"/>
    </row>
    <row r="10" spans="1:48" ht="12.75" customHeight="1">
      <c r="A10" s="1589"/>
      <c r="B10" s="411">
        <v>3</v>
      </c>
      <c r="C10" s="412" t="s">
        <v>477</v>
      </c>
      <c r="D10" s="264"/>
      <c r="E10" s="413"/>
      <c r="F10" s="414">
        <v>3</v>
      </c>
      <c r="G10" s="412" t="s">
        <v>478</v>
      </c>
      <c r="H10" s="431"/>
      <c r="I10" s="432"/>
      <c r="J10" s="1767"/>
      <c r="K10" s="1770"/>
      <c r="L10" s="1770"/>
      <c r="M10" s="1768"/>
      <c r="N10" s="428">
        <v>5</v>
      </c>
      <c r="O10" s="429" t="s">
        <v>479</v>
      </c>
      <c r="P10" s="1767"/>
      <c r="Q10" s="1770"/>
      <c r="R10" s="1770"/>
      <c r="S10" s="1768"/>
      <c r="T10" s="428">
        <v>4</v>
      </c>
      <c r="U10" s="2292" t="s">
        <v>480</v>
      </c>
      <c r="V10" s="1781"/>
      <c r="W10" s="431"/>
      <c r="X10" s="433"/>
      <c r="Y10" s="434"/>
      <c r="Z10" s="435"/>
      <c r="AA10" s="430">
        <v>4</v>
      </c>
      <c r="AB10" s="2293" t="s">
        <v>481</v>
      </c>
      <c r="AC10" s="431"/>
      <c r="AD10" s="433"/>
      <c r="AE10" s="434"/>
      <c r="AF10" s="435"/>
      <c r="AG10" s="436">
        <v>5</v>
      </c>
      <c r="AH10" s="2293" t="s">
        <v>482</v>
      </c>
      <c r="AI10" s="2294">
        <v>6</v>
      </c>
      <c r="AJ10" s="2292" t="s">
        <v>483</v>
      </c>
      <c r="AK10" s="1781"/>
      <c r="AL10" s="431"/>
      <c r="AM10" s="433"/>
      <c r="AN10" s="433"/>
      <c r="AO10" s="433"/>
      <c r="AP10" s="433"/>
      <c r="AQ10" s="433"/>
      <c r="AR10" s="1767"/>
      <c r="AS10" s="1770"/>
      <c r="AT10" s="456">
        <v>3</v>
      </c>
      <c r="AU10" s="2295" t="s">
        <v>484</v>
      </c>
      <c r="AV10" s="731"/>
    </row>
    <row r="11" spans="1:48" ht="12.75" customHeight="1">
      <c r="A11" s="1589"/>
      <c r="B11" s="411">
        <v>4</v>
      </c>
      <c r="C11" s="412" t="s">
        <v>485</v>
      </c>
      <c r="D11" s="264"/>
      <c r="E11" s="413"/>
      <c r="F11" s="414">
        <v>4</v>
      </c>
      <c r="G11" s="412" t="s">
        <v>486</v>
      </c>
      <c r="H11" s="431"/>
      <c r="I11" s="432"/>
      <c r="J11" s="1767"/>
      <c r="K11" s="1770"/>
      <c r="L11" s="1770"/>
      <c r="M11" s="1768"/>
      <c r="N11" s="428">
        <v>6</v>
      </c>
      <c r="O11" s="429" t="s">
        <v>487</v>
      </c>
      <c r="P11" s="1767"/>
      <c r="Q11" s="1770"/>
      <c r="R11" s="1770"/>
      <c r="S11" s="1768"/>
      <c r="T11" s="428">
        <v>5</v>
      </c>
      <c r="U11" s="2292" t="s">
        <v>488</v>
      </c>
      <c r="V11" s="1781"/>
      <c r="W11" s="431"/>
      <c r="X11" s="433"/>
      <c r="Y11" s="434"/>
      <c r="Z11" s="435"/>
      <c r="AA11" s="430">
        <v>5</v>
      </c>
      <c r="AB11" s="2293" t="s">
        <v>489</v>
      </c>
      <c r="AC11" s="431"/>
      <c r="AD11" s="433"/>
      <c r="AE11" s="434"/>
      <c r="AF11" s="435"/>
      <c r="AG11" s="436">
        <v>6</v>
      </c>
      <c r="AH11" s="2293" t="s">
        <v>490</v>
      </c>
      <c r="AI11" s="428">
        <v>7</v>
      </c>
      <c r="AJ11" s="2292" t="s">
        <v>491</v>
      </c>
      <c r="AK11" s="1781"/>
      <c r="AL11" s="2296"/>
      <c r="AM11" s="433"/>
      <c r="AN11" s="433"/>
      <c r="AO11" s="433"/>
      <c r="AP11" s="433"/>
      <c r="AQ11" s="433"/>
      <c r="AR11" s="431"/>
      <c r="AS11" s="433"/>
      <c r="AT11" s="456">
        <v>4</v>
      </c>
      <c r="AU11" s="2295" t="s">
        <v>492</v>
      </c>
      <c r="AV11" s="731"/>
    </row>
    <row r="12" spans="1:48" ht="12.75" customHeight="1">
      <c r="A12" s="1589"/>
      <c r="B12" s="411">
        <v>5</v>
      </c>
      <c r="C12" s="412" t="s">
        <v>493</v>
      </c>
      <c r="D12" s="264"/>
      <c r="E12" s="413"/>
      <c r="F12" s="414">
        <v>5</v>
      </c>
      <c r="G12" s="412" t="s">
        <v>494</v>
      </c>
      <c r="H12" s="428">
        <v>1</v>
      </c>
      <c r="I12" s="432" t="s">
        <v>495</v>
      </c>
      <c r="J12" s="430">
        <v>1</v>
      </c>
      <c r="K12" s="433" t="s">
        <v>495</v>
      </c>
      <c r="L12" s="433"/>
      <c r="M12" s="437"/>
      <c r="N12" s="438">
        <v>7</v>
      </c>
      <c r="O12" s="439" t="s">
        <v>496</v>
      </c>
      <c r="P12" s="1767"/>
      <c r="Q12" s="1770"/>
      <c r="R12" s="1770"/>
      <c r="S12" s="1768"/>
      <c r="T12" s="428">
        <v>6</v>
      </c>
      <c r="U12" s="2292" t="s">
        <v>497</v>
      </c>
      <c r="V12" s="1781"/>
      <c r="W12" s="428">
        <v>1</v>
      </c>
      <c r="X12" s="433" t="s">
        <v>495</v>
      </c>
      <c r="Y12" s="440" t="s">
        <v>124</v>
      </c>
      <c r="Z12" s="441">
        <f>AG3</f>
        <v>-4.1099999999999977</v>
      </c>
      <c r="AA12" s="430">
        <v>6</v>
      </c>
      <c r="AB12" s="2293" t="s">
        <v>498</v>
      </c>
      <c r="AC12" s="442">
        <v>1</v>
      </c>
      <c r="AD12" s="433" t="s">
        <v>495</v>
      </c>
      <c r="AE12" s="440"/>
      <c r="AF12" s="443"/>
      <c r="AG12" s="430">
        <v>7</v>
      </c>
      <c r="AH12" s="2293" t="s">
        <v>499</v>
      </c>
      <c r="AI12" s="2294">
        <v>8</v>
      </c>
      <c r="AJ12" s="2292" t="s">
        <v>500</v>
      </c>
      <c r="AK12" s="1781"/>
      <c r="AL12" s="461" t="s">
        <v>237</v>
      </c>
      <c r="AM12" s="461" t="s">
        <v>239</v>
      </c>
      <c r="AN12" s="461" t="s">
        <v>242</v>
      </c>
      <c r="AO12" s="461" t="s">
        <v>501</v>
      </c>
      <c r="AP12" s="461" t="s">
        <v>502</v>
      </c>
      <c r="AQ12" s="461" t="s">
        <v>503</v>
      </c>
      <c r="AR12" s="448"/>
      <c r="AS12" s="449"/>
      <c r="AT12" s="456">
        <v>5</v>
      </c>
      <c r="AU12" s="2295" t="s">
        <v>504</v>
      </c>
      <c r="AV12" s="731"/>
    </row>
    <row r="13" spans="1:48" ht="12.75" customHeight="1">
      <c r="A13" s="1589"/>
      <c r="B13" s="411">
        <v>6</v>
      </c>
      <c r="C13" s="412" t="s">
        <v>335</v>
      </c>
      <c r="D13" s="415" t="s">
        <v>124</v>
      </c>
      <c r="E13" s="416">
        <f>H3</f>
        <v>-4.0299999999999994</v>
      </c>
      <c r="F13" s="414">
        <v>6</v>
      </c>
      <c r="G13" s="412" t="s">
        <v>505</v>
      </c>
      <c r="H13" s="428">
        <v>2</v>
      </c>
      <c r="I13" s="432" t="s">
        <v>506</v>
      </c>
      <c r="J13" s="430">
        <v>2</v>
      </c>
      <c r="K13" s="433" t="s">
        <v>506</v>
      </c>
      <c r="L13" s="440" t="s">
        <v>124</v>
      </c>
      <c r="M13" s="444">
        <f>P3</f>
        <v>-4.0599999999999987</v>
      </c>
      <c r="N13" s="438">
        <v>8</v>
      </c>
      <c r="O13" s="439" t="s">
        <v>507</v>
      </c>
      <c r="P13" s="1767"/>
      <c r="Q13" s="1770"/>
      <c r="R13" s="1770"/>
      <c r="S13" s="1768"/>
      <c r="T13" s="428">
        <v>7</v>
      </c>
      <c r="U13" s="2292" t="s">
        <v>508</v>
      </c>
      <c r="V13" s="1781"/>
      <c r="W13" s="428">
        <v>2</v>
      </c>
      <c r="X13" s="433" t="s">
        <v>506</v>
      </c>
      <c r="Y13" s="440"/>
      <c r="Z13" s="443"/>
      <c r="AA13" s="430">
        <v>7</v>
      </c>
      <c r="AB13" s="2292" t="s">
        <v>509</v>
      </c>
      <c r="AC13" s="445">
        <v>2</v>
      </c>
      <c r="AD13" s="433" t="s">
        <v>506</v>
      </c>
      <c r="AE13" s="440" t="s">
        <v>124</v>
      </c>
      <c r="AF13" s="2297" t="s">
        <v>510</v>
      </c>
      <c r="AG13" s="430">
        <v>8</v>
      </c>
      <c r="AH13" s="2293" t="s">
        <v>511</v>
      </c>
      <c r="AI13" s="428">
        <v>9</v>
      </c>
      <c r="AJ13" s="2292" t="s">
        <v>512</v>
      </c>
      <c r="AK13" s="1781"/>
      <c r="AL13" s="1769" t="s">
        <v>513</v>
      </c>
      <c r="AM13" s="1744" t="s">
        <v>514</v>
      </c>
      <c r="AN13" s="1769" t="s">
        <v>515</v>
      </c>
      <c r="AO13" s="2298" t="s">
        <v>516</v>
      </c>
      <c r="AP13" s="1769" t="s">
        <v>517</v>
      </c>
      <c r="AQ13" s="1769" t="s">
        <v>518</v>
      </c>
      <c r="AR13" s="448"/>
      <c r="AS13" s="449"/>
      <c r="AT13" s="456">
        <v>6</v>
      </c>
      <c r="AU13" s="2295" t="s">
        <v>519</v>
      </c>
      <c r="AV13" s="731"/>
    </row>
    <row r="14" spans="1:48" ht="12.75" customHeight="1">
      <c r="A14" s="1589"/>
      <c r="B14" s="417"/>
      <c r="C14" s="264"/>
      <c r="D14" s="264"/>
      <c r="E14" s="413"/>
      <c r="F14" s="414">
        <v>9</v>
      </c>
      <c r="G14" s="412" t="s">
        <v>520</v>
      </c>
      <c r="H14" s="431"/>
      <c r="I14" s="432"/>
      <c r="J14" s="433"/>
      <c r="K14" s="433"/>
      <c r="L14" s="434"/>
      <c r="M14" s="437"/>
      <c r="N14" s="446">
        <v>9</v>
      </c>
      <c r="O14" s="429" t="s">
        <v>521</v>
      </c>
      <c r="P14" s="1767"/>
      <c r="Q14" s="1770"/>
      <c r="R14" s="1770"/>
      <c r="S14" s="1768"/>
      <c r="T14" s="428">
        <v>8</v>
      </c>
      <c r="U14" s="2292" t="s">
        <v>522</v>
      </c>
      <c r="V14" s="1781"/>
      <c r="W14" s="431"/>
      <c r="X14" s="433"/>
      <c r="Y14" s="434"/>
      <c r="Z14" s="435"/>
      <c r="AA14" s="430">
        <v>8</v>
      </c>
      <c r="AB14" s="2292" t="s">
        <v>523</v>
      </c>
      <c r="AC14" s="447"/>
      <c r="AD14" s="2299"/>
      <c r="AE14" s="2299"/>
      <c r="AF14" s="2297"/>
      <c r="AG14" s="430">
        <v>9</v>
      </c>
      <c r="AH14" s="2293" t="s">
        <v>524</v>
      </c>
      <c r="AI14" s="428">
        <v>10</v>
      </c>
      <c r="AJ14" s="2292" t="s">
        <v>525</v>
      </c>
      <c r="AK14" s="1781"/>
      <c r="AL14" s="1769"/>
      <c r="AM14" s="1745"/>
      <c r="AN14" s="1769"/>
      <c r="AO14" s="2298"/>
      <c r="AP14" s="1769"/>
      <c r="AQ14" s="1769"/>
      <c r="AR14" s="431"/>
      <c r="AS14" s="433"/>
      <c r="AT14" s="456">
        <v>7</v>
      </c>
      <c r="AU14" s="2295" t="s">
        <v>526</v>
      </c>
      <c r="AV14" s="731"/>
    </row>
    <row r="15" spans="1:48" ht="12.75" customHeight="1">
      <c r="A15" s="1589"/>
      <c r="B15" s="418"/>
      <c r="C15" s="419"/>
      <c r="D15" s="419"/>
      <c r="E15" s="420"/>
      <c r="F15" s="414"/>
      <c r="G15" s="412"/>
      <c r="H15" s="448"/>
      <c r="I15" s="439"/>
      <c r="J15" s="449"/>
      <c r="K15" s="449"/>
      <c r="L15" s="449"/>
      <c r="M15" s="449"/>
      <c r="N15" s="446">
        <v>10</v>
      </c>
      <c r="O15" s="429" t="s">
        <v>527</v>
      </c>
      <c r="P15" s="1767"/>
      <c r="Q15" s="1770"/>
      <c r="R15" s="1770"/>
      <c r="S15" s="1768"/>
      <c r="T15" s="428">
        <v>9</v>
      </c>
      <c r="U15" s="2292" t="s">
        <v>528</v>
      </c>
      <c r="V15" s="1781"/>
      <c r="W15" s="448"/>
      <c r="X15" s="449"/>
      <c r="Y15" s="449"/>
      <c r="Z15" s="439"/>
      <c r="AA15" s="430">
        <v>9</v>
      </c>
      <c r="AB15" s="450" t="s">
        <v>529</v>
      </c>
      <c r="AC15" s="2299"/>
      <c r="AD15" s="2299"/>
      <c r="AE15" s="2299"/>
      <c r="AF15" s="2300"/>
      <c r="AG15" s="430">
        <v>10</v>
      </c>
      <c r="AH15" s="2293" t="s">
        <v>530</v>
      </c>
      <c r="AI15" s="428">
        <v>11</v>
      </c>
      <c r="AJ15" s="2292" t="s">
        <v>531</v>
      </c>
      <c r="AK15" s="1781"/>
      <c r="AL15" s="1769"/>
      <c r="AM15" s="1745"/>
      <c r="AN15" s="1769"/>
      <c r="AO15" s="2298"/>
      <c r="AP15" s="1769"/>
      <c r="AQ15" s="1769"/>
      <c r="AR15" s="448"/>
      <c r="AS15" s="449"/>
      <c r="AT15" s="456">
        <v>8</v>
      </c>
      <c r="AU15" s="2295" t="s">
        <v>532</v>
      </c>
      <c r="AV15" s="731"/>
    </row>
    <row r="16" spans="1:48" ht="12.75" customHeight="1">
      <c r="A16" s="1589"/>
      <c r="B16" s="418"/>
      <c r="C16" s="419"/>
      <c r="D16" s="419"/>
      <c r="E16" s="420"/>
      <c r="F16" s="414"/>
      <c r="G16" s="412"/>
      <c r="H16" s="448"/>
      <c r="I16" s="439"/>
      <c r="J16" s="449"/>
      <c r="K16" s="449"/>
      <c r="L16" s="449"/>
      <c r="M16" s="449"/>
      <c r="N16" s="446">
        <v>11</v>
      </c>
      <c r="O16" s="429" t="s">
        <v>533</v>
      </c>
      <c r="P16" s="1767"/>
      <c r="Q16" s="1770"/>
      <c r="R16" s="1770"/>
      <c r="S16" s="1768"/>
      <c r="T16" s="446">
        <v>10</v>
      </c>
      <c r="U16" s="450" t="s">
        <v>534</v>
      </c>
      <c r="V16" s="1781"/>
      <c r="W16" s="448"/>
      <c r="X16" s="449"/>
      <c r="Y16" s="449"/>
      <c r="Z16" s="439"/>
      <c r="AA16" s="430"/>
      <c r="AB16" s="451"/>
      <c r="AC16" s="449"/>
      <c r="AD16" s="449"/>
      <c r="AE16" s="449"/>
      <c r="AF16" s="439"/>
      <c r="AG16" s="430">
        <v>11</v>
      </c>
      <c r="AH16" s="2292" t="s">
        <v>535</v>
      </c>
      <c r="AI16" s="428">
        <v>12</v>
      </c>
      <c r="AJ16" s="2292" t="s">
        <v>532</v>
      </c>
      <c r="AK16" s="1781"/>
      <c r="AL16" s="1769"/>
      <c r="AM16" s="1745"/>
      <c r="AN16" s="1769"/>
      <c r="AO16" s="2298"/>
      <c r="AP16" s="1769"/>
      <c r="AQ16" s="1769"/>
      <c r="AR16" s="1777" t="s">
        <v>536</v>
      </c>
      <c r="AS16" s="1778"/>
      <c r="AT16" s="456"/>
      <c r="AU16" s="462"/>
      <c r="AV16" s="731"/>
    </row>
    <row r="17" spans="1:48" ht="12.75" customHeight="1">
      <c r="A17" s="1589"/>
      <c r="B17" s="53"/>
      <c r="C17" s="42"/>
      <c r="D17" s="42"/>
      <c r="E17" s="52"/>
      <c r="F17" s="42"/>
      <c r="G17" s="42"/>
      <c r="H17" s="452"/>
      <c r="I17" s="429"/>
      <c r="J17" s="434"/>
      <c r="K17" s="434"/>
      <c r="L17" s="434"/>
      <c r="M17" s="453"/>
      <c r="N17" s="446"/>
      <c r="O17" s="454"/>
      <c r="P17" s="1767"/>
      <c r="Q17" s="1770"/>
      <c r="R17" s="1770"/>
      <c r="S17" s="1768"/>
      <c r="T17" s="446">
        <v>11</v>
      </c>
      <c r="U17" s="429" t="s">
        <v>537</v>
      </c>
      <c r="V17" s="1781"/>
      <c r="W17" s="452"/>
      <c r="X17" s="434"/>
      <c r="Y17" s="434"/>
      <c r="Z17" s="455"/>
      <c r="AA17" s="430"/>
      <c r="AB17" s="451"/>
      <c r="AC17" s="2299"/>
      <c r="AD17" s="2299"/>
      <c r="AE17" s="2299"/>
      <c r="AF17" s="2300"/>
      <c r="AG17" s="430">
        <v>12</v>
      </c>
      <c r="AH17" s="2292" t="s">
        <v>538</v>
      </c>
      <c r="AI17" s="428"/>
      <c r="AJ17" s="451"/>
      <c r="AK17" s="1781"/>
      <c r="AL17" s="1769"/>
      <c r="AM17" s="1745"/>
      <c r="AN17" s="1769"/>
      <c r="AO17" s="2298"/>
      <c r="AP17" s="1769"/>
      <c r="AQ17" s="1769"/>
      <c r="AR17" s="452"/>
      <c r="AS17" s="429"/>
      <c r="AT17" s="428"/>
      <c r="AU17" s="462"/>
      <c r="AV17" s="731"/>
    </row>
    <row r="18" spans="1:48" ht="12.75" customHeight="1">
      <c r="A18" s="1589"/>
      <c r="B18" s="53"/>
      <c r="C18" s="42"/>
      <c r="D18" s="42"/>
      <c r="E18" s="52"/>
      <c r="F18" s="42"/>
      <c r="G18" s="42"/>
      <c r="H18" s="452"/>
      <c r="I18" s="429"/>
      <c r="J18" s="434"/>
      <c r="K18" s="434"/>
      <c r="L18" s="434"/>
      <c r="M18" s="453"/>
      <c r="N18" s="438"/>
      <c r="O18" s="439"/>
      <c r="P18" s="430">
        <v>1</v>
      </c>
      <c r="Q18" s="433" t="s">
        <v>495</v>
      </c>
      <c r="R18" s="433"/>
      <c r="S18" s="437"/>
      <c r="T18" s="456"/>
      <c r="U18" s="429"/>
      <c r="V18" s="1781"/>
      <c r="W18" s="452"/>
      <c r="X18" s="434"/>
      <c r="Y18" s="434"/>
      <c r="Z18" s="455"/>
      <c r="AA18" s="430"/>
      <c r="AB18" s="451"/>
      <c r="AC18" s="2299"/>
      <c r="AD18" s="2299"/>
      <c r="AE18" s="2299"/>
      <c r="AF18" s="2300"/>
      <c r="AG18" s="447"/>
      <c r="AH18" s="457"/>
      <c r="AI18" s="428"/>
      <c r="AJ18" s="2292"/>
      <c r="AK18" s="1781"/>
      <c r="AL18" s="1769"/>
      <c r="AM18" s="463"/>
      <c r="AN18" s="1769"/>
      <c r="AO18" s="2298"/>
      <c r="AP18" s="1769"/>
      <c r="AQ18" s="1769"/>
      <c r="AR18" s="452"/>
      <c r="AS18" s="434"/>
      <c r="AT18" s="456"/>
      <c r="AU18" s="462"/>
      <c r="AV18" s="731"/>
    </row>
    <row r="19" spans="1:48" ht="12.75" customHeight="1">
      <c r="A19" s="1589"/>
      <c r="B19" s="58"/>
      <c r="C19" s="57"/>
      <c r="D19" s="57"/>
      <c r="E19" s="56"/>
      <c r="F19" s="57"/>
      <c r="G19" s="57"/>
      <c r="H19" s="448"/>
      <c r="I19" s="439"/>
      <c r="J19" s="449"/>
      <c r="K19" s="449"/>
      <c r="L19" s="449"/>
      <c r="M19" s="439"/>
      <c r="N19" s="447"/>
      <c r="O19" s="457"/>
      <c r="P19" s="430">
        <v>2</v>
      </c>
      <c r="Q19" s="433" t="s">
        <v>506</v>
      </c>
      <c r="R19" s="440" t="s">
        <v>124</v>
      </c>
      <c r="S19" s="2301">
        <f>AC3</f>
        <v>-4.0999999999999979</v>
      </c>
      <c r="T19" s="458"/>
      <c r="U19" s="459"/>
      <c r="V19" s="1781"/>
      <c r="W19" s="448"/>
      <c r="X19" s="449"/>
      <c r="Y19" s="449"/>
      <c r="Z19" s="439"/>
      <c r="AA19" s="460"/>
      <c r="AB19" s="2302"/>
      <c r="AC19" s="449"/>
      <c r="AD19" s="449"/>
      <c r="AE19" s="449"/>
      <c r="AF19" s="439"/>
      <c r="AG19" s="1775" t="s">
        <v>539</v>
      </c>
      <c r="AH19" s="1776"/>
      <c r="AI19" s="1775" t="s">
        <v>539</v>
      </c>
      <c r="AJ19" s="1776"/>
      <c r="AK19" s="1781"/>
      <c r="AL19" s="1769"/>
      <c r="AM19" s="463"/>
      <c r="AN19" s="1769"/>
      <c r="AO19" s="2298"/>
      <c r="AP19" s="1769"/>
      <c r="AQ19" s="1769"/>
      <c r="AR19" s="448"/>
      <c r="AS19" s="449"/>
      <c r="AT19" s="456"/>
      <c r="AU19" s="2295"/>
      <c r="AV19" s="731"/>
    </row>
    <row r="20" spans="1:48" s="369" customFormat="1" ht="12.75" customHeight="1">
      <c r="A20" s="1590"/>
      <c r="B20" s="1785" t="s">
        <v>251</v>
      </c>
      <c r="C20" s="1786"/>
      <c r="D20" s="1786"/>
      <c r="E20" s="1791"/>
      <c r="F20" s="1785" t="s">
        <v>251</v>
      </c>
      <c r="G20" s="1786"/>
      <c r="H20" s="1762" t="s">
        <v>251</v>
      </c>
      <c r="I20" s="1764"/>
      <c r="J20" s="1762" t="s">
        <v>251</v>
      </c>
      <c r="K20" s="1764"/>
      <c r="L20" s="1764"/>
      <c r="M20" s="1763"/>
      <c r="N20" s="1762" t="s">
        <v>251</v>
      </c>
      <c r="O20" s="1764"/>
      <c r="P20" s="1762" t="s">
        <v>251</v>
      </c>
      <c r="Q20" s="1764"/>
      <c r="R20" s="1764"/>
      <c r="S20" s="1763"/>
      <c r="T20" s="1765" t="s">
        <v>251</v>
      </c>
      <c r="U20" s="1792"/>
      <c r="V20" s="1782"/>
      <c r="W20" s="1762" t="s">
        <v>251</v>
      </c>
      <c r="X20" s="1764"/>
      <c r="Y20" s="1764"/>
      <c r="Z20" s="1763"/>
      <c r="AA20" s="1765" t="s">
        <v>251</v>
      </c>
      <c r="AB20" s="1766"/>
      <c r="AC20" s="1762" t="s">
        <v>251</v>
      </c>
      <c r="AD20" s="1764"/>
      <c r="AE20" s="1764"/>
      <c r="AF20" s="1763"/>
      <c r="AG20" s="1765" t="s">
        <v>251</v>
      </c>
      <c r="AH20" s="1766"/>
      <c r="AI20" s="1762" t="s">
        <v>251</v>
      </c>
      <c r="AJ20" s="1763"/>
      <c r="AK20" s="1782"/>
      <c r="AL20" s="464" t="s">
        <v>540</v>
      </c>
      <c r="AM20" s="464" t="s">
        <v>540</v>
      </c>
      <c r="AN20" s="464" t="s">
        <v>540</v>
      </c>
      <c r="AO20" s="464" t="s">
        <v>540</v>
      </c>
      <c r="AP20" s="464" t="s">
        <v>540</v>
      </c>
      <c r="AQ20" s="464" t="s">
        <v>540</v>
      </c>
      <c r="AR20" s="1762" t="s">
        <v>433</v>
      </c>
      <c r="AS20" s="1763"/>
      <c r="AT20" s="1762" t="s">
        <v>251</v>
      </c>
      <c r="AU20" s="1763"/>
      <c r="AV20" s="733"/>
    </row>
    <row r="21" spans="1:48" ht="3.75" customHeight="1" thickBot="1">
      <c r="A21" s="57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7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1"/>
      <c r="AH21" s="51"/>
      <c r="AI21" s="50"/>
      <c r="AJ21" s="50"/>
      <c r="AK21" s="57"/>
      <c r="AL21" s="50"/>
      <c r="AM21" s="50"/>
      <c r="AN21" s="50"/>
      <c r="AO21" s="50"/>
      <c r="AP21" s="50"/>
      <c r="AQ21" s="50"/>
      <c r="AR21" s="49"/>
      <c r="AS21" s="48"/>
      <c r="AT21" s="49"/>
      <c r="AU21" s="48"/>
      <c r="AV21" s="731"/>
    </row>
    <row r="22" spans="1:48" s="29" customFormat="1" ht="15.75" customHeight="1">
      <c r="A22" s="357">
        <v>1</v>
      </c>
      <c r="B22" s="1757"/>
      <c r="C22" s="1748"/>
      <c r="D22" s="1748"/>
      <c r="E22" s="1749"/>
      <c r="F22" s="1747"/>
      <c r="G22" s="1748"/>
      <c r="H22" s="1747"/>
      <c r="I22" s="1748"/>
      <c r="J22" s="1747"/>
      <c r="K22" s="1748"/>
      <c r="L22" s="1748"/>
      <c r="M22" s="1749"/>
      <c r="N22" s="1747"/>
      <c r="O22" s="1748"/>
      <c r="P22" s="1747"/>
      <c r="Q22" s="1748"/>
      <c r="R22" s="1748"/>
      <c r="S22" s="1749"/>
      <c r="T22" s="1747"/>
      <c r="U22" s="1749"/>
      <c r="V22" s="357">
        <v>1</v>
      </c>
      <c r="W22" s="1747"/>
      <c r="X22" s="1748"/>
      <c r="Y22" s="1748"/>
      <c r="Z22" s="1749"/>
      <c r="AA22" s="1747"/>
      <c r="AB22" s="1748"/>
      <c r="AC22" s="1747"/>
      <c r="AD22" s="1748"/>
      <c r="AE22" s="1748"/>
      <c r="AF22" s="1749"/>
      <c r="AG22" s="1750"/>
      <c r="AH22" s="1751"/>
      <c r="AI22" s="1747"/>
      <c r="AJ22" s="1749"/>
      <c r="AK22" s="357">
        <v>1</v>
      </c>
      <c r="AL22" s="47"/>
      <c r="AM22" s="47"/>
      <c r="AN22" s="47"/>
      <c r="AO22" s="289"/>
      <c r="AP22" s="289"/>
      <c r="AQ22" s="46"/>
      <c r="AR22" s="40"/>
      <c r="AS22" s="39"/>
      <c r="AT22" s="44"/>
      <c r="AU22" s="266"/>
      <c r="AV22" s="731"/>
    </row>
    <row r="23" spans="1:48" s="29" customFormat="1" ht="15.75" customHeight="1">
      <c r="A23" s="2303">
        <f>A22+1</f>
        <v>2</v>
      </c>
      <c r="B23" s="1758"/>
      <c r="C23" s="1755"/>
      <c r="D23" s="1755"/>
      <c r="E23" s="1756"/>
      <c r="F23" s="1754"/>
      <c r="G23" s="1755"/>
      <c r="H23" s="1754"/>
      <c r="I23" s="1755"/>
      <c r="J23" s="1754"/>
      <c r="K23" s="1755"/>
      <c r="L23" s="1755"/>
      <c r="M23" s="1756"/>
      <c r="N23" s="1754"/>
      <c r="O23" s="1755"/>
      <c r="P23" s="1754"/>
      <c r="Q23" s="1755"/>
      <c r="R23" s="1755"/>
      <c r="S23" s="1756"/>
      <c r="T23" s="1754"/>
      <c r="U23" s="1756"/>
      <c r="V23" s="2303">
        <f>V22+1</f>
        <v>2</v>
      </c>
      <c r="W23" s="1754"/>
      <c r="X23" s="1755"/>
      <c r="Y23" s="1755"/>
      <c r="Z23" s="1756"/>
      <c r="AA23" s="1754"/>
      <c r="AB23" s="1755"/>
      <c r="AC23" s="1754"/>
      <c r="AD23" s="1755"/>
      <c r="AE23" s="1755"/>
      <c r="AF23" s="1756"/>
      <c r="AG23" s="1760"/>
      <c r="AH23" s="1761"/>
      <c r="AI23" s="1754"/>
      <c r="AJ23" s="1756"/>
      <c r="AK23" s="2303">
        <f>AK22+1</f>
        <v>2</v>
      </c>
      <c r="AL23" s="37"/>
      <c r="AM23" s="37"/>
      <c r="AN23" s="37"/>
      <c r="AO23" s="38"/>
      <c r="AP23" s="38"/>
      <c r="AQ23" s="36"/>
      <c r="AR23" s="37"/>
      <c r="AS23" s="35"/>
      <c r="AT23" s="1754"/>
      <c r="AU23" s="1759"/>
      <c r="AV23" s="731"/>
    </row>
    <row r="24" spans="1:48" s="29" customFormat="1" ht="15.75" customHeight="1" thickBot="1">
      <c r="A24" s="358">
        <f>A23+1</f>
        <v>3</v>
      </c>
      <c r="B24" s="1740"/>
      <c r="C24" s="1741"/>
      <c r="D24" s="1741"/>
      <c r="E24" s="1742"/>
      <c r="F24" s="1743"/>
      <c r="G24" s="1741"/>
      <c r="H24" s="1743"/>
      <c r="I24" s="1741"/>
      <c r="J24" s="1743"/>
      <c r="K24" s="1741"/>
      <c r="L24" s="1741"/>
      <c r="M24" s="1742"/>
      <c r="N24" s="1743"/>
      <c r="O24" s="1741"/>
      <c r="P24" s="1743"/>
      <c r="Q24" s="1741"/>
      <c r="R24" s="1741"/>
      <c r="S24" s="1742"/>
      <c r="T24" s="1743"/>
      <c r="U24" s="1742"/>
      <c r="V24" s="358">
        <f>V23+1</f>
        <v>3</v>
      </c>
      <c r="W24" s="1743"/>
      <c r="X24" s="1741"/>
      <c r="Y24" s="1741"/>
      <c r="Z24" s="1742"/>
      <c r="AA24" s="1743"/>
      <c r="AB24" s="1741"/>
      <c r="AC24" s="1743"/>
      <c r="AD24" s="1741"/>
      <c r="AE24" s="1741"/>
      <c r="AF24" s="1742"/>
      <c r="AG24" s="1752"/>
      <c r="AH24" s="1753"/>
      <c r="AI24" s="1743"/>
      <c r="AJ24" s="1742"/>
      <c r="AK24" s="358">
        <f>AK23+1</f>
        <v>3</v>
      </c>
      <c r="AL24" s="32"/>
      <c r="AM24" s="32"/>
      <c r="AN24" s="32"/>
      <c r="AO24" s="34"/>
      <c r="AP24" s="34"/>
      <c r="AQ24" s="31"/>
      <c r="AR24" s="32"/>
      <c r="AS24" s="30"/>
      <c r="AT24" s="1743"/>
      <c r="AU24" s="1746"/>
      <c r="AV24" s="731"/>
    </row>
    <row r="25" spans="1:48" ht="3.75" customHeight="1" thickBot="1">
      <c r="A25" s="8"/>
      <c r="B25" s="731"/>
      <c r="C25" s="731"/>
      <c r="D25" s="731"/>
      <c r="E25" s="731"/>
      <c r="F25" s="731"/>
      <c r="G25" s="731"/>
      <c r="H25" s="731"/>
      <c r="I25" s="731"/>
      <c r="J25" s="731"/>
      <c r="K25" s="731"/>
      <c r="L25" s="731"/>
      <c r="M25" s="731"/>
      <c r="N25" s="731"/>
      <c r="O25" s="731"/>
      <c r="P25" s="731"/>
      <c r="Q25" s="731"/>
      <c r="R25" s="731"/>
      <c r="S25" s="731"/>
      <c r="T25" s="731"/>
      <c r="U25" s="731"/>
      <c r="V25" s="8"/>
      <c r="W25" s="731"/>
      <c r="X25" s="731"/>
      <c r="Y25" s="731"/>
      <c r="Z25" s="731"/>
      <c r="AA25" s="731"/>
      <c r="AB25" s="731"/>
      <c r="AC25" s="731"/>
      <c r="AD25" s="731"/>
      <c r="AE25" s="731"/>
      <c r="AF25" s="731"/>
      <c r="AG25" s="731"/>
      <c r="AH25" s="731"/>
      <c r="AI25" s="731"/>
      <c r="AJ25" s="731"/>
      <c r="AK25" s="8"/>
      <c r="AL25" s="731"/>
      <c r="AM25" s="731"/>
      <c r="AN25" s="731"/>
      <c r="AO25" s="731"/>
      <c r="AP25" s="731"/>
      <c r="AQ25" s="731"/>
      <c r="AR25" s="731"/>
      <c r="AS25" s="731"/>
      <c r="AT25" s="731"/>
      <c r="AU25" s="731"/>
      <c r="AV25" s="731"/>
    </row>
    <row r="26" spans="1:48" s="29" customFormat="1" ht="15.75" customHeight="1">
      <c r="A26" s="359">
        <f>A24+1</f>
        <v>4</v>
      </c>
      <c r="B26" s="1757"/>
      <c r="C26" s="1748"/>
      <c r="D26" s="1748"/>
      <c r="E26" s="1749"/>
      <c r="F26" s="1747"/>
      <c r="G26" s="1748"/>
      <c r="H26" s="1747"/>
      <c r="I26" s="1748"/>
      <c r="J26" s="1747"/>
      <c r="K26" s="1748"/>
      <c r="L26" s="1748"/>
      <c r="M26" s="1749"/>
      <c r="N26" s="1747"/>
      <c r="O26" s="1748"/>
      <c r="P26" s="1747"/>
      <c r="Q26" s="1748"/>
      <c r="R26" s="1748"/>
      <c r="S26" s="1749"/>
      <c r="T26" s="1747"/>
      <c r="U26" s="1749"/>
      <c r="V26" s="359">
        <f>V24+1</f>
        <v>4</v>
      </c>
      <c r="W26" s="1747"/>
      <c r="X26" s="1748"/>
      <c r="Y26" s="1748"/>
      <c r="Z26" s="1749"/>
      <c r="AA26" s="1747"/>
      <c r="AB26" s="1748"/>
      <c r="AC26" s="1747"/>
      <c r="AD26" s="1748"/>
      <c r="AE26" s="1748"/>
      <c r="AF26" s="1749"/>
      <c r="AG26" s="1750"/>
      <c r="AH26" s="1751"/>
      <c r="AI26" s="1747"/>
      <c r="AJ26" s="1749"/>
      <c r="AK26" s="359">
        <f>AK24+1</f>
        <v>4</v>
      </c>
      <c r="AL26" s="47"/>
      <c r="AM26" s="47"/>
      <c r="AN26" s="47"/>
      <c r="AO26" s="289"/>
      <c r="AP26" s="45"/>
      <c r="AQ26" s="46"/>
      <c r="AR26" s="40"/>
      <c r="AS26" s="39"/>
      <c r="AT26" s="44"/>
      <c r="AU26" s="266"/>
      <c r="AV26" s="731"/>
    </row>
    <row r="27" spans="1:48" s="29" customFormat="1" ht="15.75" customHeight="1">
      <c r="A27" s="2303">
        <f>A26+1</f>
        <v>5</v>
      </c>
      <c r="B27" s="1758"/>
      <c r="C27" s="1755"/>
      <c r="D27" s="1755"/>
      <c r="E27" s="1756"/>
      <c r="F27" s="1754"/>
      <c r="G27" s="1755"/>
      <c r="H27" s="1754"/>
      <c r="I27" s="1755"/>
      <c r="J27" s="1754"/>
      <c r="K27" s="1755"/>
      <c r="L27" s="1755"/>
      <c r="M27" s="1756"/>
      <c r="N27" s="1754"/>
      <c r="O27" s="1755"/>
      <c r="P27" s="1754"/>
      <c r="Q27" s="1755"/>
      <c r="R27" s="1755"/>
      <c r="S27" s="1756"/>
      <c r="T27" s="1754"/>
      <c r="U27" s="1756"/>
      <c r="V27" s="2303">
        <f>V26+1</f>
        <v>5</v>
      </c>
      <c r="W27" s="1754"/>
      <c r="X27" s="1755"/>
      <c r="Y27" s="1755"/>
      <c r="Z27" s="1756"/>
      <c r="AA27" s="1754"/>
      <c r="AB27" s="1755"/>
      <c r="AC27" s="1754"/>
      <c r="AD27" s="1755"/>
      <c r="AE27" s="1755"/>
      <c r="AF27" s="1756"/>
      <c r="AG27" s="1760"/>
      <c r="AH27" s="1761"/>
      <c r="AI27" s="1754"/>
      <c r="AJ27" s="1756"/>
      <c r="AK27" s="2303">
        <f>AK26+1</f>
        <v>5</v>
      </c>
      <c r="AL27" s="37"/>
      <c r="AM27" s="37"/>
      <c r="AN27" s="37"/>
      <c r="AO27" s="38"/>
      <c r="AP27" s="35"/>
      <c r="AQ27" s="36"/>
      <c r="AR27" s="37"/>
      <c r="AS27" s="35"/>
      <c r="AT27" s="1754"/>
      <c r="AU27" s="1759"/>
      <c r="AV27" s="731"/>
    </row>
    <row r="28" spans="1:48" s="29" customFormat="1" ht="15.75" customHeight="1" thickBot="1">
      <c r="A28" s="358">
        <f>A27+1</f>
        <v>6</v>
      </c>
      <c r="B28" s="1740"/>
      <c r="C28" s="1741"/>
      <c r="D28" s="1741"/>
      <c r="E28" s="1742"/>
      <c r="F28" s="1743"/>
      <c r="G28" s="1741"/>
      <c r="H28" s="1743"/>
      <c r="I28" s="1741"/>
      <c r="J28" s="1743"/>
      <c r="K28" s="1741"/>
      <c r="L28" s="1741"/>
      <c r="M28" s="1742"/>
      <c r="N28" s="1743"/>
      <c r="O28" s="1741"/>
      <c r="P28" s="1743"/>
      <c r="Q28" s="1741"/>
      <c r="R28" s="1741"/>
      <c r="S28" s="1742"/>
      <c r="T28" s="1743"/>
      <c r="U28" s="1742"/>
      <c r="V28" s="358">
        <f>V27+1</f>
        <v>6</v>
      </c>
      <c r="W28" s="1743"/>
      <c r="X28" s="1741"/>
      <c r="Y28" s="1741"/>
      <c r="Z28" s="1742"/>
      <c r="AA28" s="1743"/>
      <c r="AB28" s="1741"/>
      <c r="AC28" s="1743"/>
      <c r="AD28" s="1741"/>
      <c r="AE28" s="1741"/>
      <c r="AF28" s="1742"/>
      <c r="AG28" s="1752"/>
      <c r="AH28" s="1753"/>
      <c r="AI28" s="1743"/>
      <c r="AJ28" s="1742"/>
      <c r="AK28" s="358">
        <f>AK27+1</f>
        <v>6</v>
      </c>
      <c r="AL28" s="32"/>
      <c r="AM28" s="32"/>
      <c r="AN28" s="32"/>
      <c r="AO28" s="32"/>
      <c r="AP28" s="34"/>
      <c r="AQ28" s="31"/>
      <c r="AR28" s="32"/>
      <c r="AS28" s="30"/>
      <c r="AT28" s="1743"/>
      <c r="AU28" s="1746"/>
      <c r="AV28" s="731"/>
    </row>
    <row r="29" spans="1:48" ht="3.75" customHeight="1" thickBot="1">
      <c r="A29" s="8"/>
      <c r="B29" s="731"/>
      <c r="C29" s="731"/>
      <c r="D29" s="731"/>
      <c r="E29" s="731"/>
      <c r="F29" s="731"/>
      <c r="G29" s="731"/>
      <c r="H29" s="731"/>
      <c r="I29" s="731"/>
      <c r="J29" s="731"/>
      <c r="K29" s="731"/>
      <c r="L29" s="731"/>
      <c r="M29" s="731"/>
      <c r="N29" s="731"/>
      <c r="O29" s="731"/>
      <c r="P29" s="731"/>
      <c r="Q29" s="731"/>
      <c r="R29" s="731"/>
      <c r="S29" s="731"/>
      <c r="T29" s="731"/>
      <c r="U29" s="731"/>
      <c r="V29" s="8"/>
      <c r="W29" s="731"/>
      <c r="X29" s="731"/>
      <c r="Y29" s="731"/>
      <c r="Z29" s="731"/>
      <c r="AA29" s="731"/>
      <c r="AB29" s="731"/>
      <c r="AC29" s="731"/>
      <c r="AD29" s="731"/>
      <c r="AE29" s="731"/>
      <c r="AF29" s="731"/>
      <c r="AG29" s="731"/>
      <c r="AH29" s="731"/>
      <c r="AI29" s="731"/>
      <c r="AJ29" s="731"/>
      <c r="AK29" s="8"/>
      <c r="AL29" s="731"/>
      <c r="AM29" s="731"/>
      <c r="AN29" s="731"/>
      <c r="AO29" s="2304"/>
      <c r="AP29" s="731"/>
      <c r="AQ29" s="731"/>
      <c r="AR29" s="731"/>
      <c r="AS29" s="731"/>
      <c r="AT29" s="731"/>
      <c r="AU29" s="731"/>
      <c r="AV29" s="731"/>
    </row>
    <row r="30" spans="1:48" s="29" customFormat="1" ht="15.75" customHeight="1">
      <c r="A30" s="357">
        <f>A28+1</f>
        <v>7</v>
      </c>
      <c r="B30" s="1757"/>
      <c r="C30" s="1748"/>
      <c r="D30" s="1748"/>
      <c r="E30" s="1749"/>
      <c r="F30" s="1747"/>
      <c r="G30" s="1748"/>
      <c r="H30" s="1747"/>
      <c r="I30" s="1748"/>
      <c r="J30" s="1747"/>
      <c r="K30" s="1748"/>
      <c r="L30" s="1748"/>
      <c r="M30" s="1749"/>
      <c r="N30" s="1747"/>
      <c r="O30" s="1748"/>
      <c r="P30" s="1747"/>
      <c r="Q30" s="1748"/>
      <c r="R30" s="1748"/>
      <c r="S30" s="1749"/>
      <c r="T30" s="1747"/>
      <c r="U30" s="1749"/>
      <c r="V30" s="357">
        <f>V28+1</f>
        <v>7</v>
      </c>
      <c r="W30" s="1747"/>
      <c r="X30" s="1748"/>
      <c r="Y30" s="1748"/>
      <c r="Z30" s="1749"/>
      <c r="AA30" s="1747"/>
      <c r="AB30" s="1748"/>
      <c r="AC30" s="1747"/>
      <c r="AD30" s="1748"/>
      <c r="AE30" s="1748"/>
      <c r="AF30" s="1749"/>
      <c r="AG30" s="1750"/>
      <c r="AH30" s="1751"/>
      <c r="AI30" s="1747"/>
      <c r="AJ30" s="1749"/>
      <c r="AK30" s="357">
        <f>AK28+1</f>
        <v>7</v>
      </c>
      <c r="AL30" s="47"/>
      <c r="AM30" s="47"/>
      <c r="AN30" s="47"/>
      <c r="AO30" s="289"/>
      <c r="AP30" s="289"/>
      <c r="AQ30" s="46"/>
      <c r="AR30" s="40"/>
      <c r="AS30" s="39"/>
      <c r="AT30" s="44"/>
      <c r="AU30" s="266"/>
      <c r="AV30" s="731"/>
    </row>
    <row r="31" spans="1:48" s="29" customFormat="1" ht="15.75" customHeight="1">
      <c r="A31" s="2303">
        <f>A30+1</f>
        <v>8</v>
      </c>
      <c r="B31" s="1758"/>
      <c r="C31" s="1755"/>
      <c r="D31" s="1755"/>
      <c r="E31" s="1756"/>
      <c r="F31" s="1754"/>
      <c r="G31" s="1755"/>
      <c r="H31" s="1754"/>
      <c r="I31" s="1755"/>
      <c r="J31" s="1754"/>
      <c r="K31" s="1755"/>
      <c r="L31" s="1755"/>
      <c r="M31" s="1756"/>
      <c r="N31" s="1754"/>
      <c r="O31" s="1755"/>
      <c r="P31" s="1754"/>
      <c r="Q31" s="1755"/>
      <c r="R31" s="1755"/>
      <c r="S31" s="1756"/>
      <c r="T31" s="1754"/>
      <c r="U31" s="1756"/>
      <c r="V31" s="2303">
        <f>V30+1</f>
        <v>8</v>
      </c>
      <c r="W31" s="1754"/>
      <c r="X31" s="1755"/>
      <c r="Y31" s="1755"/>
      <c r="Z31" s="1756"/>
      <c r="AA31" s="1754"/>
      <c r="AB31" s="1755"/>
      <c r="AC31" s="1754"/>
      <c r="AD31" s="1755"/>
      <c r="AE31" s="1755"/>
      <c r="AF31" s="1756"/>
      <c r="AG31" s="1760"/>
      <c r="AH31" s="1761"/>
      <c r="AI31" s="1754"/>
      <c r="AJ31" s="1756"/>
      <c r="AK31" s="2303">
        <f>AK30+1</f>
        <v>8</v>
      </c>
      <c r="AL31" s="37"/>
      <c r="AM31" s="37"/>
      <c r="AN31" s="37"/>
      <c r="AO31" s="38"/>
      <c r="AP31" s="38"/>
      <c r="AQ31" s="36"/>
      <c r="AR31" s="37"/>
      <c r="AS31" s="35"/>
      <c r="AT31" s="1754"/>
      <c r="AU31" s="1759"/>
      <c r="AV31" s="731"/>
    </row>
    <row r="32" spans="1:48" s="29" customFormat="1" ht="15.75" customHeight="1" thickBot="1">
      <c r="A32" s="358">
        <f>A31+1</f>
        <v>9</v>
      </c>
      <c r="B32" s="1740"/>
      <c r="C32" s="1741"/>
      <c r="D32" s="1741"/>
      <c r="E32" s="1742"/>
      <c r="F32" s="1743"/>
      <c r="G32" s="1741"/>
      <c r="H32" s="1743"/>
      <c r="I32" s="1741"/>
      <c r="J32" s="1743"/>
      <c r="K32" s="1741"/>
      <c r="L32" s="1741"/>
      <c r="M32" s="1742"/>
      <c r="N32" s="1743"/>
      <c r="O32" s="1741"/>
      <c r="P32" s="1743"/>
      <c r="Q32" s="1741"/>
      <c r="R32" s="1741"/>
      <c r="S32" s="1742"/>
      <c r="T32" s="1743"/>
      <c r="U32" s="1742"/>
      <c r="V32" s="358">
        <f>V31+1</f>
        <v>9</v>
      </c>
      <c r="W32" s="1743"/>
      <c r="X32" s="1741"/>
      <c r="Y32" s="1741"/>
      <c r="Z32" s="1742"/>
      <c r="AA32" s="1743"/>
      <c r="AB32" s="1741"/>
      <c r="AC32" s="1743"/>
      <c r="AD32" s="1741"/>
      <c r="AE32" s="1741"/>
      <c r="AF32" s="1742"/>
      <c r="AG32" s="1752"/>
      <c r="AH32" s="1753"/>
      <c r="AI32" s="1743"/>
      <c r="AJ32" s="1742"/>
      <c r="AK32" s="358">
        <f>AK31+1</f>
        <v>9</v>
      </c>
      <c r="AL32" s="32"/>
      <c r="AM32" s="32"/>
      <c r="AN32" s="32"/>
      <c r="AO32" s="34"/>
      <c r="AP32" s="34"/>
      <c r="AQ32" s="31"/>
      <c r="AR32" s="32"/>
      <c r="AS32" s="30"/>
      <c r="AT32" s="1743"/>
      <c r="AU32" s="1746"/>
      <c r="AV32" s="731"/>
    </row>
    <row r="33" spans="1:48" ht="3.75" customHeight="1" thickBot="1">
      <c r="A33" s="8"/>
      <c r="B33" s="731"/>
      <c r="C33" s="731"/>
      <c r="D33" s="731"/>
      <c r="E33" s="731"/>
      <c r="F33" s="731"/>
      <c r="G33" s="731"/>
      <c r="H33" s="731"/>
      <c r="I33" s="731"/>
      <c r="J33" s="731"/>
      <c r="K33" s="731"/>
      <c r="L33" s="731"/>
      <c r="M33" s="731"/>
      <c r="N33" s="731"/>
      <c r="O33" s="731"/>
      <c r="P33" s="731"/>
      <c r="Q33" s="731"/>
      <c r="R33" s="731"/>
      <c r="S33" s="731"/>
      <c r="T33" s="731"/>
      <c r="U33" s="731"/>
      <c r="V33" s="8"/>
      <c r="W33" s="731"/>
      <c r="X33" s="731"/>
      <c r="Y33" s="731"/>
      <c r="Z33" s="731"/>
      <c r="AA33" s="731"/>
      <c r="AB33" s="731"/>
      <c r="AC33" s="731"/>
      <c r="AD33" s="731"/>
      <c r="AE33" s="731"/>
      <c r="AF33" s="731"/>
      <c r="AG33" s="731"/>
      <c r="AH33" s="731"/>
      <c r="AI33" s="731"/>
      <c r="AJ33" s="731"/>
      <c r="AK33" s="8"/>
      <c r="AL33" s="731"/>
      <c r="AM33" s="731"/>
      <c r="AN33" s="731"/>
      <c r="AO33" s="731"/>
      <c r="AP33" s="731"/>
      <c r="AQ33" s="731"/>
      <c r="AR33" s="731"/>
      <c r="AS33" s="731"/>
      <c r="AT33" s="731"/>
      <c r="AU33" s="731"/>
      <c r="AV33" s="731"/>
    </row>
    <row r="34" spans="1:48" s="29" customFormat="1" ht="15.75" customHeight="1">
      <c r="A34" s="359">
        <f>A32+1</f>
        <v>10</v>
      </c>
      <c r="B34" s="1757"/>
      <c r="C34" s="1748"/>
      <c r="D34" s="1748"/>
      <c r="E34" s="1749"/>
      <c r="F34" s="1747"/>
      <c r="G34" s="1748"/>
      <c r="H34" s="1747"/>
      <c r="I34" s="1748"/>
      <c r="J34" s="1747"/>
      <c r="K34" s="1748"/>
      <c r="L34" s="1748"/>
      <c r="M34" s="1749"/>
      <c r="N34" s="1747"/>
      <c r="O34" s="1748"/>
      <c r="P34" s="1747"/>
      <c r="Q34" s="1748"/>
      <c r="R34" s="1748"/>
      <c r="S34" s="1749"/>
      <c r="T34" s="1747"/>
      <c r="U34" s="1749"/>
      <c r="V34" s="359">
        <f>V32+1</f>
        <v>10</v>
      </c>
      <c r="W34" s="1747"/>
      <c r="X34" s="1748"/>
      <c r="Y34" s="1748"/>
      <c r="Z34" s="1749"/>
      <c r="AA34" s="1747"/>
      <c r="AB34" s="1748"/>
      <c r="AC34" s="1747"/>
      <c r="AD34" s="1748"/>
      <c r="AE34" s="1748"/>
      <c r="AF34" s="1749"/>
      <c r="AG34" s="1750"/>
      <c r="AH34" s="1751"/>
      <c r="AI34" s="1747"/>
      <c r="AJ34" s="1749"/>
      <c r="AK34" s="359">
        <f>AK32+1</f>
        <v>10</v>
      </c>
      <c r="AL34" s="47"/>
      <c r="AM34" s="47"/>
      <c r="AN34" s="47"/>
      <c r="AO34" s="289"/>
      <c r="AP34" s="45"/>
      <c r="AQ34" s="46"/>
      <c r="AR34" s="40"/>
      <c r="AS34" s="39"/>
      <c r="AT34" s="44"/>
      <c r="AU34" s="266"/>
      <c r="AV34" s="731"/>
    </row>
    <row r="35" spans="1:48" s="29" customFormat="1" ht="15.75" customHeight="1">
      <c r="A35" s="2303">
        <f>A34+1</f>
        <v>11</v>
      </c>
      <c r="B35" s="1758"/>
      <c r="C35" s="1755"/>
      <c r="D35" s="1755"/>
      <c r="E35" s="1756"/>
      <c r="F35" s="1754"/>
      <c r="G35" s="1755"/>
      <c r="H35" s="1754"/>
      <c r="I35" s="1755"/>
      <c r="J35" s="1754"/>
      <c r="K35" s="1755"/>
      <c r="L35" s="1755"/>
      <c r="M35" s="1756"/>
      <c r="N35" s="1754"/>
      <c r="O35" s="1755"/>
      <c r="P35" s="1754"/>
      <c r="Q35" s="1755"/>
      <c r="R35" s="1755"/>
      <c r="S35" s="1756"/>
      <c r="T35" s="1754"/>
      <c r="U35" s="1756"/>
      <c r="V35" s="2303">
        <f>V34+1</f>
        <v>11</v>
      </c>
      <c r="W35" s="1754"/>
      <c r="X35" s="1755"/>
      <c r="Y35" s="1755"/>
      <c r="Z35" s="1756"/>
      <c r="AA35" s="1754"/>
      <c r="AB35" s="1755"/>
      <c r="AC35" s="1754"/>
      <c r="AD35" s="1755"/>
      <c r="AE35" s="1755"/>
      <c r="AF35" s="1756"/>
      <c r="AG35" s="1760"/>
      <c r="AH35" s="1761"/>
      <c r="AI35" s="1754"/>
      <c r="AJ35" s="1756"/>
      <c r="AK35" s="2303">
        <f>AK34+1</f>
        <v>11</v>
      </c>
      <c r="AL35" s="37"/>
      <c r="AM35" s="37"/>
      <c r="AN35" s="37"/>
      <c r="AO35" s="38"/>
      <c r="AP35" s="35"/>
      <c r="AQ35" s="36"/>
      <c r="AR35" s="37"/>
      <c r="AS35" s="35"/>
      <c r="AT35" s="1754"/>
      <c r="AU35" s="1759"/>
      <c r="AV35" s="731"/>
    </row>
    <row r="36" spans="1:48" s="29" customFormat="1" ht="15.75" customHeight="1" thickBot="1">
      <c r="A36" s="358">
        <f>A35+1</f>
        <v>12</v>
      </c>
      <c r="B36" s="1740"/>
      <c r="C36" s="1741"/>
      <c r="D36" s="1741"/>
      <c r="E36" s="1742"/>
      <c r="F36" s="1743"/>
      <c r="G36" s="1741"/>
      <c r="H36" s="1743"/>
      <c r="I36" s="1741"/>
      <c r="J36" s="1743"/>
      <c r="K36" s="1741"/>
      <c r="L36" s="1741"/>
      <c r="M36" s="1742"/>
      <c r="N36" s="1743"/>
      <c r="O36" s="1741"/>
      <c r="P36" s="1743"/>
      <c r="Q36" s="1741"/>
      <c r="R36" s="1741"/>
      <c r="S36" s="1742"/>
      <c r="T36" s="1743"/>
      <c r="U36" s="1742"/>
      <c r="V36" s="358">
        <f>V35+1</f>
        <v>12</v>
      </c>
      <c r="W36" s="1743"/>
      <c r="X36" s="1741"/>
      <c r="Y36" s="1741"/>
      <c r="Z36" s="1742"/>
      <c r="AA36" s="1743"/>
      <c r="AB36" s="1741"/>
      <c r="AC36" s="1743"/>
      <c r="AD36" s="1741"/>
      <c r="AE36" s="1741"/>
      <c r="AF36" s="1742"/>
      <c r="AG36" s="1752"/>
      <c r="AH36" s="1753"/>
      <c r="AI36" s="1743"/>
      <c r="AJ36" s="1742"/>
      <c r="AK36" s="358">
        <f>AK35+1</f>
        <v>12</v>
      </c>
      <c r="AL36" s="32"/>
      <c r="AM36" s="32"/>
      <c r="AN36" s="32"/>
      <c r="AO36" s="34"/>
      <c r="AP36" s="30"/>
      <c r="AQ36" s="31"/>
      <c r="AR36" s="32"/>
      <c r="AS36" s="30"/>
      <c r="AT36" s="1743"/>
      <c r="AU36" s="1746"/>
      <c r="AV36" s="731"/>
    </row>
    <row r="37" spans="1:48">
      <c r="A37" s="731"/>
      <c r="B37" s="731"/>
      <c r="C37" s="731"/>
      <c r="D37" s="731"/>
      <c r="E37" s="731"/>
      <c r="F37" s="731"/>
      <c r="G37" s="731"/>
      <c r="H37" s="731"/>
      <c r="I37" s="731"/>
      <c r="J37" s="731"/>
      <c r="K37" s="731"/>
      <c r="L37" s="731"/>
      <c r="M37" s="731"/>
      <c r="N37" s="731"/>
      <c r="O37" s="731"/>
      <c r="P37" s="731"/>
      <c r="Q37" s="731"/>
      <c r="R37" s="731"/>
      <c r="S37" s="731"/>
      <c r="T37" s="731"/>
      <c r="U37" s="731"/>
      <c r="V37" s="731"/>
      <c r="W37" s="731"/>
      <c r="X37" s="731"/>
      <c r="Y37" s="731"/>
      <c r="Z37" s="731"/>
      <c r="AA37" s="731"/>
      <c r="AB37" s="731"/>
      <c r="AC37" s="731"/>
      <c r="AD37" s="731"/>
      <c r="AE37" s="731"/>
      <c r="AF37" s="731"/>
      <c r="AG37" s="731"/>
      <c r="AH37" s="731"/>
      <c r="AI37" s="731"/>
      <c r="AJ37" s="731"/>
      <c r="AK37" s="731"/>
      <c r="AL37" s="731"/>
      <c r="AM37" s="731"/>
      <c r="AN37" s="731"/>
      <c r="AO37" s="731"/>
      <c r="AP37" s="731"/>
      <c r="AQ37" s="731"/>
      <c r="AR37" s="731"/>
      <c r="AS37" s="731"/>
      <c r="AT37" s="731"/>
      <c r="AU37" s="731"/>
      <c r="AV37" s="731"/>
    </row>
    <row r="38" spans="1:48">
      <c r="A38" s="731"/>
      <c r="B38" s="731"/>
      <c r="C38" s="731"/>
      <c r="D38" s="731"/>
      <c r="E38" s="731"/>
      <c r="F38" s="731"/>
      <c r="G38" s="731"/>
      <c r="H38" s="731"/>
      <c r="I38" s="731"/>
      <c r="J38" s="731"/>
      <c r="K38" s="731"/>
      <c r="L38" s="731"/>
      <c r="M38" s="731"/>
      <c r="N38" s="731"/>
      <c r="O38" s="731"/>
      <c r="P38" s="731"/>
      <c r="Q38" s="731"/>
      <c r="R38" s="731"/>
      <c r="S38" s="731"/>
      <c r="T38" s="731"/>
      <c r="U38" s="731"/>
      <c r="V38" s="731"/>
      <c r="W38" s="731"/>
      <c r="X38" s="731"/>
      <c r="Y38" s="731"/>
      <c r="Z38" s="731"/>
      <c r="AA38" s="731"/>
      <c r="AB38" s="731"/>
      <c r="AC38" s="731"/>
      <c r="AD38" s="731"/>
      <c r="AE38" s="731"/>
      <c r="AF38" s="731"/>
      <c r="AG38" s="731"/>
      <c r="AH38" s="731"/>
      <c r="AI38" s="731"/>
      <c r="AJ38" s="731"/>
      <c r="AK38" s="731"/>
      <c r="AL38" s="731"/>
      <c r="AM38" s="731"/>
      <c r="AN38" s="731"/>
      <c r="AO38" s="731"/>
      <c r="AP38" s="731"/>
      <c r="AQ38" s="731"/>
      <c r="AR38" s="731"/>
      <c r="AS38" s="731"/>
      <c r="AT38" s="731"/>
      <c r="AU38" s="731"/>
      <c r="AV38" s="731"/>
    </row>
    <row r="39" spans="1:48">
      <c r="A39" s="731"/>
      <c r="B39" s="731"/>
      <c r="C39" s="731"/>
      <c r="D39" s="731"/>
      <c r="E39" s="731"/>
      <c r="F39" s="731"/>
      <c r="G39" s="731"/>
      <c r="H39" s="731"/>
      <c r="I39" s="731"/>
      <c r="J39" s="731"/>
      <c r="K39" s="731"/>
      <c r="L39" s="731"/>
      <c r="M39" s="731"/>
      <c r="N39" s="731"/>
      <c r="O39" s="731"/>
      <c r="P39" s="731"/>
      <c r="Q39" s="731"/>
      <c r="R39" s="731"/>
      <c r="S39" s="731"/>
      <c r="T39" s="731"/>
      <c r="U39" s="731"/>
      <c r="V39" s="731"/>
      <c r="W39" s="731"/>
      <c r="X39" s="731"/>
      <c r="Y39" s="731"/>
      <c r="Z39" s="731"/>
      <c r="AA39" s="731"/>
      <c r="AB39" s="731"/>
      <c r="AC39" s="731"/>
      <c r="AD39" s="731"/>
      <c r="AE39" s="731"/>
      <c r="AF39" s="731"/>
      <c r="AG39" s="731"/>
      <c r="AH39" s="731"/>
      <c r="AI39" s="731"/>
      <c r="AJ39" s="731"/>
      <c r="AK39" s="731"/>
      <c r="AL39" s="731"/>
      <c r="AM39" s="731"/>
      <c r="AN39" s="731"/>
      <c r="AO39" s="731"/>
      <c r="AP39" s="731"/>
      <c r="AQ39" s="731"/>
      <c r="AR39" s="731"/>
      <c r="AS39" s="731"/>
      <c r="AT39" s="731"/>
      <c r="AU39" s="731"/>
      <c r="AV39" s="731"/>
    </row>
    <row r="40" spans="1:48">
      <c r="A40" s="41"/>
      <c r="V40" s="41"/>
      <c r="AK40" s="41"/>
    </row>
    <row r="41" spans="1:48">
      <c r="A41" s="41"/>
      <c r="V41" s="41"/>
      <c r="AK41" s="41"/>
    </row>
    <row r="42" spans="1:48">
      <c r="A42" s="41"/>
      <c r="V42" s="41"/>
      <c r="AK42" s="41"/>
    </row>
    <row r="43" spans="1:48">
      <c r="A43" s="41"/>
      <c r="V43" s="41"/>
      <c r="AK43" s="41"/>
    </row>
    <row r="44" spans="1:48">
      <c r="A44" s="41"/>
      <c r="V44" s="41"/>
      <c r="AK44" s="41"/>
    </row>
    <row r="45" spans="1:48">
      <c r="A45" s="41"/>
      <c r="V45" s="41"/>
      <c r="AK45" s="41"/>
    </row>
    <row r="46" spans="1:48">
      <c r="A46" s="41"/>
      <c r="V46" s="41"/>
      <c r="AK46" s="41"/>
    </row>
    <row r="47" spans="1:48">
      <c r="A47" s="41"/>
      <c r="V47" s="41"/>
      <c r="AK47" s="41"/>
    </row>
    <row r="48" spans="1:48">
      <c r="A48" s="41"/>
      <c r="V48" s="41"/>
      <c r="AK48" s="41"/>
    </row>
    <row r="49" s="41" customFormat="1"/>
    <row r="50" s="41" customFormat="1"/>
    <row r="51" s="41" customFormat="1"/>
    <row r="52" s="41" customFormat="1"/>
    <row r="53" s="41" customFormat="1"/>
    <row r="54" s="41" customFormat="1"/>
    <row r="55" s="41" customFormat="1"/>
    <row r="56" s="41" customFormat="1"/>
    <row r="57" s="41" customFormat="1"/>
    <row r="58" s="41" customFormat="1"/>
    <row r="59" s="41" customFormat="1"/>
    <row r="60" s="41" customFormat="1"/>
    <row r="61" s="41" customFormat="1"/>
    <row r="62" s="41" customFormat="1"/>
    <row r="63" s="41" customFormat="1"/>
    <row r="64" s="41" customFormat="1"/>
    <row r="65" s="41" customFormat="1"/>
    <row r="66" s="41" customFormat="1"/>
    <row r="67" s="41" customFormat="1"/>
    <row r="68" s="41" customFormat="1"/>
    <row r="69" s="41" customFormat="1"/>
    <row r="70" s="41" customFormat="1"/>
    <row r="71" s="41" customFormat="1"/>
    <row r="72" s="41" customFormat="1"/>
    <row r="73" s="41" customFormat="1"/>
    <row r="74" s="41" customFormat="1"/>
    <row r="75" s="41" customFormat="1"/>
    <row r="76" s="41" customFormat="1"/>
    <row r="77" s="41" customFormat="1"/>
    <row r="78" s="41" customFormat="1"/>
    <row r="79" s="41" customFormat="1"/>
    <row r="80" s="41" customFormat="1"/>
    <row r="81" s="41" customFormat="1"/>
    <row r="82" s="41" customFormat="1"/>
    <row r="83" s="41" customFormat="1"/>
    <row r="84" s="41" customFormat="1"/>
    <row r="85" s="41" customFormat="1"/>
    <row r="86" s="41" customFormat="1"/>
  </sheetData>
  <customSheetViews>
    <customSheetView guid="{000667BC-C093-D04F-AC32-C2A57AD6DC40}" scale="150" showGridLines="0" state="hidden" topLeftCell="AC2">
      <selection activeCell="B1" sqref="B1:G65536"/>
      <colBreaks count="2" manualBreakCount="2">
        <brk id="21" max="1048575" man="1"/>
        <brk id="36" max="1048575" man="1"/>
      </colBreaks>
      <pageMargins left="0" right="0" top="0" bottom="0" header="0" footer="0"/>
      <pageSetup paperSize="119" orientation="landscape"/>
      <headerFooter alignWithMargins="0"/>
    </customSheetView>
    <customSheetView guid="{49900754-E557-CE48-A1AC-7A29C54F6B80}" scale="150" showGridLines="0" state="hidden" topLeftCell="AC2">
      <selection activeCell="B1" sqref="B1:G65536"/>
      <colBreaks count="2" manualBreakCount="2">
        <brk id="21" max="1048575" man="1"/>
        <brk id="36" max="1048575" man="1"/>
      </colBreaks>
      <pageMargins left="0" right="0" top="0" bottom="0" header="0" footer="0"/>
      <pageSetup paperSize="119" orientation="landscape"/>
      <headerFooter alignWithMargins="0"/>
    </customSheetView>
  </customSheetViews>
  <mergeCells count="212">
    <mergeCell ref="P3:S3"/>
    <mergeCell ref="T3:U3"/>
    <mergeCell ref="P20:S20"/>
    <mergeCell ref="T20:U20"/>
    <mergeCell ref="P4:S17"/>
    <mergeCell ref="W3:Z3"/>
    <mergeCell ref="AA3:AB3"/>
    <mergeCell ref="AC3:AF3"/>
    <mergeCell ref="T4:U6"/>
    <mergeCell ref="W4:Z9"/>
    <mergeCell ref="AA4:AB5"/>
    <mergeCell ref="AA6:AB6"/>
    <mergeCell ref="V3:V20"/>
    <mergeCell ref="A3:A20"/>
    <mergeCell ref="B3:E3"/>
    <mergeCell ref="F3:G3"/>
    <mergeCell ref="H3:I3"/>
    <mergeCell ref="J3:M3"/>
    <mergeCell ref="N3:O3"/>
    <mergeCell ref="F20:G20"/>
    <mergeCell ref="H20:I20"/>
    <mergeCell ref="J20:M20"/>
    <mergeCell ref="N20:O20"/>
    <mergeCell ref="F7:G7"/>
    <mergeCell ref="B4:E7"/>
    <mergeCell ref="F4:G6"/>
    <mergeCell ref="H4:I9"/>
    <mergeCell ref="N4:O5"/>
    <mergeCell ref="J4:M11"/>
    <mergeCell ref="B20:E20"/>
    <mergeCell ref="AT4:AU7"/>
    <mergeCell ref="AL13:AL19"/>
    <mergeCell ref="AN13:AN19"/>
    <mergeCell ref="AC4:AF9"/>
    <mergeCell ref="AL3:AQ3"/>
    <mergeCell ref="AR3:AS3"/>
    <mergeCell ref="AT3:AU3"/>
    <mergeCell ref="AL4:AQ7"/>
    <mergeCell ref="AR4:AS10"/>
    <mergeCell ref="AO13:AO19"/>
    <mergeCell ref="AL9:AQ9"/>
    <mergeCell ref="AG19:AH19"/>
    <mergeCell ref="AI19:AJ19"/>
    <mergeCell ref="AR16:AS16"/>
    <mergeCell ref="AG3:AH3"/>
    <mergeCell ref="AI3:AJ3"/>
    <mergeCell ref="AP13:AP19"/>
    <mergeCell ref="AQ13:AQ19"/>
    <mergeCell ref="AG4:AH5"/>
    <mergeCell ref="AI4:AJ4"/>
    <mergeCell ref="AK3:AK20"/>
    <mergeCell ref="AC20:AF20"/>
    <mergeCell ref="B22:E22"/>
    <mergeCell ref="F22:G22"/>
    <mergeCell ref="H22:I22"/>
    <mergeCell ref="J22:M22"/>
    <mergeCell ref="N22:O22"/>
    <mergeCell ref="AG20:AH20"/>
    <mergeCell ref="P22:S22"/>
    <mergeCell ref="T22:U22"/>
    <mergeCell ref="W22:Z22"/>
    <mergeCell ref="AA22:AB22"/>
    <mergeCell ref="AA20:AB20"/>
    <mergeCell ref="AI23:AJ23"/>
    <mergeCell ref="T23:U23"/>
    <mergeCell ref="W23:Z23"/>
    <mergeCell ref="AA23:AB23"/>
    <mergeCell ref="AR20:AS20"/>
    <mergeCell ref="AI22:AJ22"/>
    <mergeCell ref="AT20:AU20"/>
    <mergeCell ref="AI20:AJ20"/>
    <mergeCell ref="AC22:AF22"/>
    <mergeCell ref="AG22:AH22"/>
    <mergeCell ref="W20:Z20"/>
    <mergeCell ref="AT23:AU23"/>
    <mergeCell ref="B23:E23"/>
    <mergeCell ref="F23:G23"/>
    <mergeCell ref="H23:I23"/>
    <mergeCell ref="J23:M23"/>
    <mergeCell ref="N23:O23"/>
    <mergeCell ref="P23:S23"/>
    <mergeCell ref="AC23:AF23"/>
    <mergeCell ref="AG23:AH23"/>
    <mergeCell ref="AC24:AF24"/>
    <mergeCell ref="AG24:AH24"/>
    <mergeCell ref="AI24:AJ24"/>
    <mergeCell ref="AT24:AU24"/>
    <mergeCell ref="B26:E26"/>
    <mergeCell ref="F26:G26"/>
    <mergeCell ref="H26:I26"/>
    <mergeCell ref="J26:M26"/>
    <mergeCell ref="N26:O26"/>
    <mergeCell ref="P26:S26"/>
    <mergeCell ref="T26:U26"/>
    <mergeCell ref="W26:Z26"/>
    <mergeCell ref="AA26:AB26"/>
    <mergeCell ref="AC26:AF26"/>
    <mergeCell ref="AG26:AH26"/>
    <mergeCell ref="AI26:AJ26"/>
    <mergeCell ref="B24:E24"/>
    <mergeCell ref="F24:G24"/>
    <mergeCell ref="H24:I24"/>
    <mergeCell ref="J24:M24"/>
    <mergeCell ref="N24:O24"/>
    <mergeCell ref="P24:S24"/>
    <mergeCell ref="T24:U24"/>
    <mergeCell ref="W24:Z24"/>
    <mergeCell ref="AA24:AB24"/>
    <mergeCell ref="AT28:AU28"/>
    <mergeCell ref="B27:E27"/>
    <mergeCell ref="F27:G27"/>
    <mergeCell ref="H27:I27"/>
    <mergeCell ref="J27:M27"/>
    <mergeCell ref="N27:O27"/>
    <mergeCell ref="P27:S27"/>
    <mergeCell ref="T27:U27"/>
    <mergeCell ref="W27:Z27"/>
    <mergeCell ref="AA27:AB27"/>
    <mergeCell ref="AC27:AF27"/>
    <mergeCell ref="AG27:AH27"/>
    <mergeCell ref="AI27:AJ27"/>
    <mergeCell ref="AT27:AU27"/>
    <mergeCell ref="AC28:AF28"/>
    <mergeCell ref="AG28:AH28"/>
    <mergeCell ref="AI28:AJ28"/>
    <mergeCell ref="B28:E28"/>
    <mergeCell ref="F28:G28"/>
    <mergeCell ref="H28:I28"/>
    <mergeCell ref="J28:M28"/>
    <mergeCell ref="N28:O28"/>
    <mergeCell ref="P28:S28"/>
    <mergeCell ref="T30:U30"/>
    <mergeCell ref="B31:E31"/>
    <mergeCell ref="F31:G31"/>
    <mergeCell ref="W30:Z30"/>
    <mergeCell ref="AA30:AB30"/>
    <mergeCell ref="T28:U28"/>
    <mergeCell ref="W28:Z28"/>
    <mergeCell ref="AA28:AB28"/>
    <mergeCell ref="B30:E30"/>
    <mergeCell ref="F30:G30"/>
    <mergeCell ref="H30:I30"/>
    <mergeCell ref="J30:M30"/>
    <mergeCell ref="N30:O30"/>
    <mergeCell ref="P30:S30"/>
    <mergeCell ref="H31:I31"/>
    <mergeCell ref="J31:M31"/>
    <mergeCell ref="N31:O31"/>
    <mergeCell ref="P31:S31"/>
    <mergeCell ref="W31:Z31"/>
    <mergeCell ref="AA31:AB31"/>
    <mergeCell ref="T31:U31"/>
    <mergeCell ref="AC31:AF31"/>
    <mergeCell ref="AG31:AH31"/>
    <mergeCell ref="AI31:AJ31"/>
    <mergeCell ref="AT31:AU31"/>
    <mergeCell ref="B32:E32"/>
    <mergeCell ref="F32:G32"/>
    <mergeCell ref="H32:I32"/>
    <mergeCell ref="J32:M32"/>
    <mergeCell ref="N32:O32"/>
    <mergeCell ref="P32:S32"/>
    <mergeCell ref="T32:U32"/>
    <mergeCell ref="W32:Z32"/>
    <mergeCell ref="AA32:AB32"/>
    <mergeCell ref="AC32:AF32"/>
    <mergeCell ref="AG32:AH32"/>
    <mergeCell ref="AI32:AJ32"/>
    <mergeCell ref="T35:U35"/>
    <mergeCell ref="AT32:AU32"/>
    <mergeCell ref="B34:E34"/>
    <mergeCell ref="F34:G34"/>
    <mergeCell ref="H34:I34"/>
    <mergeCell ref="J34:M34"/>
    <mergeCell ref="N34:O34"/>
    <mergeCell ref="P34:S34"/>
    <mergeCell ref="T34:U34"/>
    <mergeCell ref="W34:Z34"/>
    <mergeCell ref="B35:E35"/>
    <mergeCell ref="F35:G35"/>
    <mergeCell ref="H35:I35"/>
    <mergeCell ref="J35:M35"/>
    <mergeCell ref="N35:O35"/>
    <mergeCell ref="P35:S35"/>
    <mergeCell ref="W35:Z35"/>
    <mergeCell ref="AI35:AJ35"/>
    <mergeCell ref="AT35:AU35"/>
    <mergeCell ref="AG35:AH35"/>
    <mergeCell ref="B36:E36"/>
    <mergeCell ref="F36:G36"/>
    <mergeCell ref="H36:I36"/>
    <mergeCell ref="J36:M36"/>
    <mergeCell ref="N36:O36"/>
    <mergeCell ref="AM13:AM17"/>
    <mergeCell ref="AT36:AU36"/>
    <mergeCell ref="AC34:AF34"/>
    <mergeCell ref="AG34:AH34"/>
    <mergeCell ref="AI34:AJ34"/>
    <mergeCell ref="P36:S36"/>
    <mergeCell ref="T36:U36"/>
    <mergeCell ref="W36:Z36"/>
    <mergeCell ref="AA36:AB36"/>
    <mergeCell ref="AC36:AF36"/>
    <mergeCell ref="AA34:AB34"/>
    <mergeCell ref="AF13:AF14"/>
    <mergeCell ref="AC30:AF30"/>
    <mergeCell ref="AG30:AH30"/>
    <mergeCell ref="AI30:AJ30"/>
    <mergeCell ref="AI36:AJ36"/>
    <mergeCell ref="AG36:AH36"/>
    <mergeCell ref="AA35:AB35"/>
    <mergeCell ref="AC35:AF35"/>
  </mergeCells>
  <phoneticPr fontId="50" type="noConversion"/>
  <pageMargins left="0.7" right="0.7" top="0.75" bottom="0.75" header="0.3" footer="0.3"/>
  <pageSetup paperSize="119" orientation="landscape"/>
  <headerFooter alignWithMargins="0"/>
  <colBreaks count="2" manualBreakCount="2">
    <brk id="21" max="1048575" man="1"/>
    <brk id="36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3" tint="0.59999389629810485"/>
  </sheetPr>
  <dimension ref="A1"/>
  <sheetViews>
    <sheetView workbookViewId="0">
      <selection sqref="A1:IV65536"/>
    </sheetView>
  </sheetViews>
  <sheetFormatPr defaultColWidth="9" defaultRowHeight="15.95"/>
  <cols>
    <col min="1" max="16384" width="9" style="2"/>
  </cols>
  <sheetData/>
  <customSheetViews>
    <customSheetView guid="{000667BC-C093-D04F-AC32-C2A57AD6DC40}" state="hidden">
      <selection sqref="A1:IV65536"/>
      <pageMargins left="0" right="0" top="0" bottom="0" header="0" footer="0"/>
      <headerFooter alignWithMargins="0"/>
    </customSheetView>
    <customSheetView guid="{49900754-E557-CE48-A1AC-7A29C54F6B80}" state="hidden">
      <selection sqref="A1:IV65536"/>
      <pageMargins left="0" right="0" top="0" bottom="0" header="0" footer="0"/>
      <headerFooter alignWithMargins="0"/>
    </customSheetView>
  </customSheetViews>
  <pageMargins left="0.7" right="0.7" top="0.75" bottom="0.75" header="0.3" footer="0.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59999389629810485"/>
  </sheetPr>
  <dimension ref="A1:IT39"/>
  <sheetViews>
    <sheetView showGridLines="0" zoomScale="150" zoomScaleNormal="150" zoomScaleSheetLayoutView="136" zoomScalePageLayoutView="150" workbookViewId="0">
      <selection activeCell="K24" sqref="K24"/>
    </sheetView>
  </sheetViews>
  <sheetFormatPr defaultColWidth="9" defaultRowHeight="12"/>
  <cols>
    <col min="1" max="1" width="3.125" style="128" customWidth="1"/>
    <col min="2" max="2" width="6.125" style="127" customWidth="1"/>
    <col min="3" max="3" width="4.625" style="127" customWidth="1"/>
    <col min="4" max="4" width="2.125" style="127" bestFit="1" customWidth="1"/>
    <col min="5" max="5" width="2.5" style="127" bestFit="1" customWidth="1"/>
    <col min="6" max="6" width="2.375" style="127" bestFit="1" customWidth="1"/>
    <col min="7" max="7" width="3.5" style="127" bestFit="1" customWidth="1"/>
    <col min="8" max="8" width="6.5" style="127" customWidth="1"/>
    <col min="9" max="9" width="9.625" style="127" customWidth="1"/>
    <col min="10" max="10" width="2.375" style="127" bestFit="1" customWidth="1"/>
    <col min="11" max="11" width="4.125" style="127" customWidth="1"/>
    <col min="12" max="12" width="2.125" style="127" bestFit="1" customWidth="1"/>
    <col min="13" max="13" width="12.625" style="127" customWidth="1"/>
    <col min="14" max="14" width="2.375" style="127" bestFit="1" customWidth="1"/>
    <col min="15" max="15" width="3.875" style="127" bestFit="1" customWidth="1"/>
    <col min="16" max="16" width="2.125" style="127" bestFit="1" customWidth="1"/>
    <col min="17" max="17" width="6.875" style="127" customWidth="1"/>
    <col min="18" max="18" width="2.125" style="127" bestFit="1" customWidth="1"/>
    <col min="19" max="19" width="12.125" style="127" bestFit="1" customWidth="1"/>
    <col min="20" max="20" width="2.125" style="128" bestFit="1" customWidth="1"/>
    <col min="21" max="21" width="6.375" style="128" customWidth="1"/>
    <col min="22" max="22" width="2.125" style="127" bestFit="1" customWidth="1"/>
    <col min="23" max="23" width="8.125" style="127" customWidth="1"/>
    <col min="24" max="24" width="3.125" style="128" customWidth="1"/>
    <col min="25" max="25" width="2.125" style="127" bestFit="1" customWidth="1"/>
    <col min="26" max="26" width="2.5" style="127" bestFit="1" customWidth="1"/>
    <col min="27" max="27" width="2.375" style="127" bestFit="1" customWidth="1"/>
    <col min="28" max="28" width="3.875" style="127" bestFit="1" customWidth="1"/>
    <col min="29" max="29" width="2.125" style="127" customWidth="1"/>
    <col min="30" max="30" width="9.125" style="127" customWidth="1"/>
    <col min="31" max="31" width="2.375" style="127" customWidth="1"/>
    <col min="32" max="32" width="3.125" style="127" customWidth="1"/>
    <col min="33" max="33" width="2.375" style="127" bestFit="1" customWidth="1"/>
    <col min="34" max="34" width="3.875" style="127" bestFit="1" customWidth="1"/>
    <col min="35" max="35" width="2.125" style="127" bestFit="1" customWidth="1"/>
    <col min="36" max="36" width="23.625" style="127" customWidth="1"/>
    <col min="37" max="37" width="2.125" style="127" bestFit="1" customWidth="1"/>
    <col min="38" max="38" width="12.375" style="127" customWidth="1"/>
    <col min="39" max="39" width="2.125" style="127" bestFit="1" customWidth="1"/>
    <col min="40" max="41" width="2.375" style="127" bestFit="1" customWidth="1"/>
    <col min="42" max="42" width="3.875" style="127" bestFit="1" customWidth="1"/>
    <col min="43" max="43" width="3.125" style="127" customWidth="1"/>
    <col min="44" max="44" width="4" style="127" customWidth="1"/>
    <col min="45" max="45" width="2.125" style="127" bestFit="1" customWidth="1"/>
    <col min="46" max="46" width="5.375" style="127" customWidth="1"/>
    <col min="47" max="47" width="2.125" style="127" bestFit="1" customWidth="1"/>
    <col min="48" max="48" width="12.875" style="127" customWidth="1"/>
    <col min="49" max="49" width="3.125" style="128" customWidth="1"/>
    <col min="50" max="50" width="3.375" style="127" customWidth="1"/>
    <col min="51" max="51" width="8.125" style="127" customWidth="1"/>
    <col min="52" max="52" width="2.875" style="127" customWidth="1"/>
    <col min="53" max="53" width="11.5" style="127" customWidth="1"/>
    <col min="54" max="54" width="2.125" style="127" bestFit="1" customWidth="1"/>
    <col min="55" max="55" width="25.625" style="127" customWidth="1"/>
    <col min="56" max="56" width="2.625" style="127" customWidth="1"/>
    <col min="57" max="57" width="5.375" style="127" customWidth="1"/>
    <col min="58" max="58" width="2.125" style="127" bestFit="1" customWidth="1"/>
    <col min="59" max="59" width="13.5" style="127" customWidth="1"/>
    <col min="60" max="60" width="11.375" style="127" customWidth="1"/>
    <col min="61" max="62" width="9" style="127" customWidth="1"/>
    <col min="63" max="63" width="9.125" style="127" customWidth="1"/>
    <col min="64" max="64" width="3.125" style="128" customWidth="1"/>
    <col min="65" max="65" width="6.125" style="127" bestFit="1" customWidth="1"/>
    <col min="66" max="66" width="8.625" style="127" customWidth="1"/>
    <col min="67" max="67" width="6.125" style="127" bestFit="1" customWidth="1"/>
    <col min="68" max="68" width="8.625" style="127" customWidth="1"/>
    <col min="69" max="69" width="6.125" style="127" bestFit="1" customWidth="1"/>
    <col min="70" max="70" width="8.875" style="127" customWidth="1"/>
    <col min="71" max="71" width="6.125" style="127" bestFit="1" customWidth="1"/>
    <col min="72" max="72" width="8.625" style="127" customWidth="1"/>
    <col min="73" max="73" width="6.125" style="127" bestFit="1" customWidth="1"/>
    <col min="74" max="74" width="8.625" style="127" customWidth="1"/>
    <col min="75" max="75" width="6.125" style="127" bestFit="1" customWidth="1"/>
    <col min="76" max="77" width="8.875" style="127" customWidth="1"/>
    <col min="78" max="78" width="9.125" style="127" customWidth="1"/>
    <col min="79" max="79" width="9.625" style="127" customWidth="1"/>
    <col min="80" max="80" width="3" style="128" customWidth="1"/>
    <col min="81" max="81" width="10.125" style="128" customWidth="1"/>
    <col min="82" max="82" width="18.625" style="128" customWidth="1"/>
    <col min="83" max="83" width="2.125" style="128" bestFit="1" customWidth="1"/>
    <col min="84" max="84" width="17.125" style="128" customWidth="1"/>
    <col min="85" max="85" width="2.125" style="128" customWidth="1"/>
    <col min="86" max="86" width="7.625" style="128" customWidth="1"/>
    <col min="87" max="87" width="2.125" style="128" bestFit="1" customWidth="1"/>
    <col min="88" max="88" width="9.375" style="128" customWidth="1"/>
    <col min="89" max="89" width="2.125" style="128" bestFit="1" customWidth="1"/>
    <col min="90" max="90" width="11" style="128" customWidth="1"/>
    <col min="91" max="91" width="2.375" style="128" bestFit="1" customWidth="1"/>
    <col min="92" max="92" width="5.5" style="128" customWidth="1"/>
    <col min="93" max="93" width="11.375" style="128" customWidth="1"/>
    <col min="94" max="94" width="2.125" style="128" bestFit="1" customWidth="1"/>
    <col min="95" max="95" width="2.5" style="128" bestFit="1" customWidth="1"/>
    <col min="96" max="96" width="2.125" style="128" bestFit="1" customWidth="1"/>
    <col min="97" max="97" width="7.5" style="128" customWidth="1"/>
    <col min="98" max="98" width="3" style="128" customWidth="1"/>
    <col min="99" max="99" width="2.125" style="128" bestFit="1" customWidth="1"/>
    <col min="100" max="100" width="7.125" style="128" customWidth="1"/>
    <col min="101" max="101" width="2.125" style="128" bestFit="1" customWidth="1"/>
    <col min="102" max="102" width="9.625" style="128" customWidth="1"/>
    <col min="103" max="103" width="1.875" style="128" customWidth="1"/>
    <col min="104" max="104" width="2.5" style="128" bestFit="1" customWidth="1"/>
    <col min="105" max="105" width="2.375" style="128" bestFit="1" customWidth="1"/>
    <col min="106" max="106" width="3.875" style="128" bestFit="1" customWidth="1"/>
    <col min="107" max="107" width="10.625" style="128" customWidth="1"/>
    <col min="108" max="108" width="2.125" style="128" bestFit="1" customWidth="1"/>
    <col min="109" max="109" width="7" style="128" customWidth="1"/>
    <col min="110" max="110" width="2.125" style="128" bestFit="1" customWidth="1"/>
    <col min="111" max="111" width="10.375" style="128" customWidth="1"/>
    <col min="112" max="112" width="2.125" style="128" bestFit="1" customWidth="1"/>
    <col min="113" max="113" width="2.5" style="128" bestFit="1" customWidth="1"/>
    <col min="114" max="114" width="2.375" style="128" bestFit="1" customWidth="1"/>
    <col min="115" max="115" width="3.875" style="128" bestFit="1" customWidth="1"/>
    <col min="116" max="116" width="2.125" style="128" bestFit="1" customWidth="1"/>
    <col min="117" max="117" width="14.5" style="128" customWidth="1"/>
    <col min="118" max="118" width="2.125" style="128" bestFit="1" customWidth="1"/>
    <col min="119" max="119" width="2.5" style="128" bestFit="1" customWidth="1"/>
    <col min="120" max="120" width="2.375" style="128" bestFit="1" customWidth="1"/>
    <col min="121" max="121" width="3.875" style="128" bestFit="1" customWidth="1"/>
    <col min="122" max="122" width="3" style="128" customWidth="1"/>
    <col min="123" max="123" width="2.125" style="128" bestFit="1" customWidth="1"/>
    <col min="124" max="124" width="35.125" style="128" customWidth="1"/>
    <col min="125" max="125" width="2.875" style="128" customWidth="1"/>
    <col min="126" max="126" width="2.5" style="128" bestFit="1" customWidth="1"/>
    <col min="127" max="127" width="2.375" style="128" bestFit="1" customWidth="1"/>
    <col min="128" max="128" width="3.875" style="128" bestFit="1" customWidth="1"/>
    <col min="129" max="129" width="5.625" style="128" bestFit="1" customWidth="1"/>
    <col min="130" max="130" width="10" style="128" bestFit="1" customWidth="1"/>
    <col min="131" max="131" width="2.125" style="128" bestFit="1" customWidth="1"/>
    <col min="132" max="132" width="2.5" style="128" bestFit="1" customWidth="1"/>
    <col min="133" max="133" width="2.375" style="128" bestFit="1" customWidth="1"/>
    <col min="134" max="134" width="3.875" style="128" bestFit="1" customWidth="1"/>
    <col min="135" max="135" width="5.625" style="128" bestFit="1" customWidth="1"/>
    <col min="136" max="136" width="9.5" style="128" customWidth="1"/>
    <col min="137" max="137" width="2.125" style="128" bestFit="1" customWidth="1"/>
    <col min="138" max="138" width="3.5" style="128" customWidth="1"/>
    <col min="139" max="139" width="2.125" style="128" bestFit="1" customWidth="1"/>
    <col min="140" max="140" width="4.125" style="128" customWidth="1"/>
    <col min="141" max="141" width="2.125" style="128" bestFit="1" customWidth="1"/>
    <col min="142" max="142" width="2.5" style="128" bestFit="1" customWidth="1"/>
    <col min="143" max="143" width="2.125" style="128" bestFit="1" customWidth="1"/>
    <col min="144" max="144" width="2.5" style="128" bestFit="1" customWidth="1"/>
    <col min="145" max="145" width="3" style="128" customWidth="1"/>
    <col min="146" max="146" width="2.125" style="128" bestFit="1" customWidth="1"/>
    <col min="147" max="147" width="4" style="128" customWidth="1"/>
    <col min="148" max="148" width="2.125" style="128" bestFit="1" customWidth="1"/>
    <col min="149" max="149" width="4.125" style="128" customWidth="1"/>
    <col min="150" max="150" width="2.125" style="128" bestFit="1" customWidth="1"/>
    <col min="151" max="151" width="4" style="128" customWidth="1"/>
    <col min="152" max="152" width="2.125" style="128" bestFit="1" customWidth="1"/>
    <col min="153" max="153" width="4.5" style="128" customWidth="1"/>
    <col min="154" max="154" width="2.125" style="128" bestFit="1" customWidth="1"/>
    <col min="155" max="155" width="2.5" style="128" bestFit="1" customWidth="1"/>
    <col min="156" max="156" width="2.375" style="128" bestFit="1" customWidth="1"/>
    <col min="157" max="157" width="3.875" style="128" bestFit="1" customWidth="1"/>
    <col min="158" max="158" width="2.125" style="128" bestFit="1" customWidth="1"/>
    <col min="159" max="159" width="22.5" style="128" customWidth="1"/>
    <col min="160" max="160" width="2.125" style="128" bestFit="1" customWidth="1"/>
    <col min="161" max="161" width="5.875" style="128" customWidth="1"/>
    <col min="162" max="162" width="2.5" style="128" customWidth="1"/>
    <col min="163" max="163" width="13.5" style="128" bestFit="1" customWidth="1"/>
    <col min="164" max="164" width="2.125" style="128" bestFit="1" customWidth="1"/>
    <col min="165" max="165" width="27.125" style="128" customWidth="1"/>
    <col min="166" max="166" width="3" style="128" customWidth="1"/>
    <col min="167" max="167" width="2.125" style="128" bestFit="1" customWidth="1"/>
    <col min="168" max="168" width="9.125" style="128" customWidth="1"/>
    <col min="169" max="169" width="2.125" style="128" bestFit="1" customWidth="1"/>
    <col min="170" max="170" width="10.625" style="128" customWidth="1"/>
    <col min="171" max="171" width="2.125" style="128" bestFit="1" customWidth="1"/>
    <col min="172" max="172" width="6.625" style="128" customWidth="1"/>
    <col min="173" max="173" width="2.375" style="128" bestFit="1" customWidth="1"/>
    <col min="174" max="174" width="6.625" style="128" customWidth="1"/>
    <col min="175" max="175" width="2.125" style="128" bestFit="1" customWidth="1"/>
    <col min="176" max="176" width="6.875" style="128" customWidth="1"/>
    <col min="177" max="177" width="2.125" style="128" bestFit="1" customWidth="1"/>
    <col min="178" max="178" width="2.5" style="128" bestFit="1" customWidth="1"/>
    <col min="179" max="179" width="2.125" style="128" customWidth="1"/>
    <col min="180" max="180" width="3.875" style="128" bestFit="1" customWidth="1"/>
    <col min="181" max="181" width="2.125" style="128" bestFit="1" customWidth="1"/>
    <col min="182" max="182" width="4.125" style="128" customWidth="1"/>
    <col min="183" max="183" width="9" style="128" customWidth="1"/>
    <col min="184" max="184" width="9.625" style="128" customWidth="1"/>
    <col min="185" max="185" width="10" style="128" customWidth="1"/>
    <col min="186" max="186" width="10.125" style="128" customWidth="1"/>
    <col min="187" max="187" width="3" style="128" customWidth="1"/>
    <col min="188" max="188" width="10.5" style="128" customWidth="1"/>
    <col min="189" max="189" width="11.875" style="128" customWidth="1"/>
    <col min="190" max="190" width="2" style="128" customWidth="1"/>
    <col min="191" max="191" width="16.625" style="128" customWidth="1"/>
    <col min="192" max="192" width="2.125" style="128" bestFit="1" customWidth="1"/>
    <col min="193" max="193" width="14.125" style="128" customWidth="1"/>
    <col min="194" max="194" width="2.125" style="128" bestFit="1" customWidth="1"/>
    <col min="195" max="195" width="13.625" style="128" customWidth="1"/>
    <col min="196" max="196" width="2.125" style="128" bestFit="1" customWidth="1"/>
    <col min="197" max="197" width="14.5" style="128" customWidth="1"/>
    <col min="198" max="198" width="2.125" style="128" bestFit="1" customWidth="1"/>
    <col min="199" max="199" width="13.875" style="128" customWidth="1"/>
    <col min="200" max="200" width="2.125" style="128" bestFit="1" customWidth="1"/>
    <col min="201" max="201" width="5.625" style="128" customWidth="1"/>
    <col min="202" max="202" width="3" style="128" customWidth="1"/>
    <col min="203" max="203" width="2.125" style="128" bestFit="1" customWidth="1"/>
    <col min="204" max="204" width="9.5" style="128" customWidth="1"/>
    <col min="205" max="205" width="2.125" style="128" bestFit="1" customWidth="1"/>
    <col min="206" max="206" width="9.125" style="128" customWidth="1"/>
    <col min="207" max="207" width="2.125" style="128" bestFit="1" customWidth="1"/>
    <col min="208" max="208" width="6.875" style="128" customWidth="1"/>
    <col min="209" max="209" width="2.125" style="128" bestFit="1" customWidth="1"/>
    <col min="210" max="210" width="2.5" style="128" bestFit="1" customWidth="1"/>
    <col min="211" max="211" width="2.375" style="128" bestFit="1" customWidth="1"/>
    <col min="212" max="212" width="3.875" style="128" bestFit="1" customWidth="1"/>
    <col min="213" max="213" width="10" style="128" customWidth="1"/>
    <col min="214" max="214" width="2.125" style="128" customWidth="1"/>
    <col min="215" max="215" width="3.125" style="128" customWidth="1"/>
    <col min="216" max="216" width="2.5" style="128" bestFit="1" customWidth="1"/>
    <col min="217" max="217" width="2.375" style="128" bestFit="1" customWidth="1"/>
    <col min="218" max="218" width="4.375" style="128" customWidth="1"/>
    <col min="219" max="219" width="2.125" style="128" bestFit="1" customWidth="1"/>
    <col min="220" max="220" width="39.125" style="128" bestFit="1" customWidth="1"/>
    <col min="221" max="221" width="3" style="128" customWidth="1"/>
    <col min="222" max="222" width="9" style="128" customWidth="1"/>
    <col min="223" max="223" width="2.125" style="128" bestFit="1" customWidth="1"/>
    <col min="224" max="224" width="10" style="128" customWidth="1"/>
    <col min="225" max="225" width="2.125" style="128" bestFit="1" customWidth="1"/>
    <col min="226" max="226" width="2.5" style="128" bestFit="1" customWidth="1"/>
    <col min="227" max="227" width="2.375" style="128" bestFit="1" customWidth="1"/>
    <col min="228" max="228" width="3.875" style="128" bestFit="1" customWidth="1"/>
    <col min="229" max="229" width="10.625" style="128" customWidth="1"/>
    <col min="230" max="230" width="2.125" style="128" bestFit="1" customWidth="1"/>
    <col min="231" max="231" width="23.375" style="128" customWidth="1"/>
    <col min="232" max="232" width="2.125" style="128" bestFit="1" customWidth="1"/>
    <col min="233" max="233" width="23.125" style="128" customWidth="1"/>
    <col min="234" max="234" width="4.125" style="128" bestFit="1" customWidth="1"/>
    <col min="235" max="235" width="11" style="128" customWidth="1"/>
    <col min="236" max="236" width="3" style="128" customWidth="1"/>
    <col min="237" max="237" width="2.125" style="128" bestFit="1" customWidth="1"/>
    <col min="238" max="238" width="15" style="128" customWidth="1"/>
    <col min="239" max="239" width="2.125" style="128" bestFit="1" customWidth="1"/>
    <col min="240" max="240" width="14.625" style="128" customWidth="1"/>
    <col min="241" max="241" width="2.125" style="128" bestFit="1" customWidth="1"/>
    <col min="242" max="242" width="2.5" style="128" bestFit="1" customWidth="1"/>
    <col min="243" max="243" width="2.375" style="128" bestFit="1" customWidth="1"/>
    <col min="244" max="244" width="4.375" style="128" customWidth="1"/>
    <col min="245" max="245" width="6.875" style="128" bestFit="1" customWidth="1"/>
    <col min="246" max="246" width="4.125" style="128" bestFit="1" customWidth="1"/>
    <col min="247" max="247" width="2.125" style="128" bestFit="1" customWidth="1"/>
    <col min="248" max="248" width="2.5" style="128" bestFit="1" customWidth="1"/>
    <col min="249" max="249" width="2.375" style="128" bestFit="1" customWidth="1"/>
    <col min="250" max="250" width="7.125" style="128" customWidth="1"/>
    <col min="251" max="251" width="2.125" style="128" bestFit="1" customWidth="1"/>
    <col min="252" max="252" width="38.375" style="128" customWidth="1"/>
    <col min="253" max="254" width="11" style="128" customWidth="1"/>
    <col min="255" max="255" width="4.125" style="128" bestFit="1" customWidth="1"/>
    <col min="256" max="16384" width="9" style="128"/>
  </cols>
  <sheetData>
    <row r="1" spans="1:252" ht="15.75" customHeight="1">
      <c r="A1" s="609"/>
      <c r="B1" s="370" t="s">
        <v>541</v>
      </c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560"/>
      <c r="O1" s="560"/>
      <c r="P1" s="560"/>
      <c r="Q1" s="560"/>
      <c r="R1" s="560"/>
      <c r="S1" s="560"/>
      <c r="T1" s="609"/>
      <c r="U1" s="609"/>
      <c r="V1" s="560"/>
      <c r="W1" s="560"/>
      <c r="X1" s="609"/>
      <c r="Y1" s="560"/>
      <c r="Z1" s="560"/>
      <c r="AA1" s="560"/>
      <c r="AB1" s="560"/>
      <c r="AC1" s="560"/>
      <c r="AD1" s="560"/>
      <c r="AE1" s="560"/>
      <c r="AF1" s="560"/>
      <c r="AG1" s="560"/>
      <c r="AH1" s="560"/>
      <c r="AI1" s="560"/>
      <c r="AJ1" s="560"/>
      <c r="AK1" s="560"/>
      <c r="AL1" s="560"/>
      <c r="AM1" s="560"/>
      <c r="AN1" s="560"/>
      <c r="AO1" s="560"/>
      <c r="AP1" s="560"/>
      <c r="AQ1" s="126"/>
      <c r="AR1" s="560"/>
      <c r="AS1" s="560"/>
      <c r="AT1" s="560"/>
      <c r="AU1" s="560"/>
      <c r="AV1" s="560"/>
      <c r="AW1" s="609"/>
      <c r="AX1" s="560"/>
      <c r="AY1" s="560"/>
      <c r="AZ1" s="560"/>
      <c r="BA1" s="560"/>
      <c r="BB1" s="560"/>
      <c r="BC1" s="560"/>
      <c r="BD1" s="560"/>
      <c r="BE1" s="560"/>
      <c r="BF1" s="560"/>
      <c r="BG1" s="560"/>
      <c r="BH1" s="560"/>
      <c r="BI1" s="560"/>
      <c r="BJ1" s="560"/>
      <c r="BK1" s="560"/>
      <c r="BL1" s="609"/>
      <c r="BM1" s="560"/>
      <c r="BN1" s="560"/>
      <c r="BO1" s="560"/>
      <c r="BP1" s="560"/>
      <c r="BQ1" s="560"/>
      <c r="BR1" s="560"/>
      <c r="BS1" s="560"/>
      <c r="BT1" s="560"/>
      <c r="BU1" s="560"/>
      <c r="BV1" s="560"/>
      <c r="BW1" s="560"/>
      <c r="BX1" s="560"/>
      <c r="BY1" s="560"/>
      <c r="BZ1" s="560"/>
      <c r="CA1" s="560"/>
      <c r="CB1" s="609"/>
      <c r="CC1" s="609"/>
      <c r="CD1" s="609"/>
      <c r="CE1" s="609"/>
      <c r="CF1" s="609"/>
      <c r="CG1" s="609"/>
      <c r="CH1" s="609"/>
      <c r="CI1" s="609"/>
      <c r="CJ1" s="609"/>
      <c r="CK1" s="609"/>
      <c r="CL1" s="609"/>
      <c r="CM1" s="609"/>
      <c r="CN1" s="609"/>
      <c r="CO1" s="609"/>
      <c r="CP1" s="609"/>
      <c r="CQ1" s="609"/>
      <c r="CR1" s="609"/>
      <c r="CS1" s="609"/>
      <c r="CT1" s="609"/>
      <c r="CU1" s="609"/>
      <c r="CV1" s="609"/>
      <c r="CW1" s="609"/>
      <c r="CX1" s="609"/>
      <c r="CY1" s="609"/>
      <c r="CZ1" s="609"/>
      <c r="DA1" s="609"/>
      <c r="DB1" s="609"/>
      <c r="DC1" s="609"/>
      <c r="DD1" s="609"/>
      <c r="DE1" s="609"/>
      <c r="DF1" s="609"/>
      <c r="DG1" s="609"/>
      <c r="DH1" s="609"/>
      <c r="DI1" s="609"/>
      <c r="DJ1" s="609"/>
      <c r="DK1" s="609"/>
      <c r="DL1" s="609"/>
      <c r="DM1" s="609"/>
      <c r="DN1" s="609"/>
      <c r="DO1" s="609"/>
      <c r="DP1" s="609"/>
      <c r="DQ1" s="609"/>
      <c r="DR1" s="609"/>
      <c r="DS1" s="609"/>
      <c r="DT1" s="609"/>
      <c r="DU1" s="609"/>
      <c r="DV1" s="609"/>
      <c r="DW1" s="609"/>
      <c r="DX1" s="609"/>
      <c r="DY1" s="609"/>
      <c r="DZ1" s="609"/>
      <c r="EA1" s="609"/>
      <c r="EB1" s="609"/>
      <c r="EC1" s="609"/>
      <c r="ED1" s="609"/>
      <c r="EE1" s="609"/>
      <c r="EF1" s="609"/>
      <c r="EG1" s="609"/>
      <c r="EH1" s="609"/>
      <c r="EI1" s="609"/>
      <c r="EJ1" s="609"/>
      <c r="EK1" s="609"/>
      <c r="EL1" s="609"/>
      <c r="EM1" s="609"/>
      <c r="EN1" s="609"/>
      <c r="EO1" s="609"/>
      <c r="EP1" s="609"/>
      <c r="EQ1" s="609"/>
      <c r="ER1" s="609"/>
      <c r="ES1" s="609"/>
      <c r="ET1" s="609"/>
      <c r="EU1" s="609"/>
      <c r="EV1" s="609"/>
      <c r="EW1" s="609"/>
      <c r="EX1" s="609"/>
      <c r="EY1" s="609"/>
      <c r="EZ1" s="609"/>
      <c r="FA1" s="609"/>
      <c r="FB1" s="609"/>
      <c r="FC1" s="609"/>
      <c r="FD1" s="609"/>
      <c r="FE1" s="609"/>
      <c r="FF1" s="609"/>
      <c r="FG1" s="609"/>
      <c r="FH1" s="609"/>
      <c r="FI1" s="609"/>
      <c r="FJ1" s="609"/>
      <c r="FK1" s="609"/>
      <c r="FL1" s="609"/>
      <c r="FM1" s="609"/>
      <c r="FN1" s="609"/>
      <c r="FO1" s="609"/>
      <c r="FP1" s="609"/>
      <c r="FQ1" s="609"/>
      <c r="FR1" s="609"/>
      <c r="FS1" s="609"/>
      <c r="FT1" s="609"/>
      <c r="FU1" s="609"/>
      <c r="FV1" s="609"/>
      <c r="FW1" s="609"/>
      <c r="FX1" s="609"/>
      <c r="FY1" s="609"/>
      <c r="FZ1" s="609"/>
      <c r="GA1" s="609"/>
      <c r="GB1" s="609"/>
      <c r="GC1" s="609"/>
      <c r="GD1" s="609"/>
      <c r="GE1" s="609"/>
      <c r="GF1" s="609"/>
      <c r="GG1" s="609"/>
      <c r="GH1" s="609"/>
      <c r="GI1" s="609"/>
      <c r="GJ1" s="609"/>
      <c r="GK1" s="609"/>
      <c r="GL1" s="609"/>
      <c r="GM1" s="609"/>
      <c r="GN1" s="609"/>
      <c r="GO1" s="609"/>
      <c r="GP1" s="609"/>
      <c r="GQ1" s="609"/>
      <c r="GR1" s="609"/>
      <c r="GS1" s="609"/>
      <c r="GT1" s="609"/>
      <c r="GU1" s="609"/>
      <c r="GV1" s="609"/>
      <c r="GW1" s="609"/>
      <c r="GX1" s="609"/>
      <c r="GY1" s="609"/>
      <c r="GZ1" s="609"/>
      <c r="HA1" s="609"/>
      <c r="HB1" s="609"/>
      <c r="HC1" s="609"/>
      <c r="HD1" s="609"/>
      <c r="HE1" s="609"/>
      <c r="HF1" s="609"/>
      <c r="HG1" s="609"/>
      <c r="HH1" s="609"/>
      <c r="HI1" s="609"/>
      <c r="HJ1" s="609"/>
      <c r="HK1" s="609"/>
      <c r="HL1" s="609"/>
      <c r="HM1" s="609"/>
      <c r="HN1" s="609"/>
      <c r="HO1" s="609"/>
      <c r="HP1" s="609"/>
      <c r="HQ1" s="609"/>
      <c r="HR1" s="609"/>
      <c r="HS1" s="609"/>
      <c r="HT1" s="609"/>
      <c r="HU1" s="609"/>
      <c r="HV1" s="609"/>
      <c r="HW1" s="609"/>
      <c r="HX1" s="609"/>
      <c r="HY1" s="609"/>
      <c r="HZ1" s="609"/>
      <c r="IA1" s="609"/>
      <c r="IB1" s="609"/>
      <c r="IC1" s="609"/>
      <c r="ID1" s="609"/>
      <c r="IE1" s="609"/>
      <c r="IF1" s="609"/>
      <c r="IG1" s="609"/>
      <c r="IH1" s="609"/>
      <c r="II1" s="609"/>
      <c r="IJ1" s="609"/>
      <c r="IK1" s="609"/>
      <c r="IL1" s="609"/>
      <c r="IM1" s="609"/>
      <c r="IN1" s="609"/>
      <c r="IO1" s="609"/>
      <c r="IP1" s="609"/>
      <c r="IQ1" s="609"/>
      <c r="IR1" s="609"/>
    </row>
    <row r="2" spans="1:252" ht="15.75" customHeight="1">
      <c r="A2" s="609"/>
      <c r="B2" s="609" t="s">
        <v>542</v>
      </c>
      <c r="C2" s="2305"/>
      <c r="D2" s="2305"/>
      <c r="E2" s="2305"/>
      <c r="F2" s="2305"/>
      <c r="G2" s="2305"/>
      <c r="H2" s="2305"/>
      <c r="I2" s="2305"/>
      <c r="J2" s="2305"/>
      <c r="K2" s="2305"/>
      <c r="L2" s="2305"/>
      <c r="M2" s="2305"/>
      <c r="N2" s="2305"/>
      <c r="O2" s="2305"/>
      <c r="P2" s="2305"/>
      <c r="Q2" s="2305"/>
      <c r="R2" s="2305"/>
      <c r="S2" s="2305"/>
      <c r="T2" s="609"/>
      <c r="U2" s="609"/>
      <c r="V2" s="560"/>
      <c r="W2" s="560"/>
      <c r="X2" s="609"/>
      <c r="Y2" s="560"/>
      <c r="Z2" s="560"/>
      <c r="AA2" s="560"/>
      <c r="AB2" s="560"/>
      <c r="AC2" s="560"/>
      <c r="AD2" s="560"/>
      <c r="AE2" s="560"/>
      <c r="AF2" s="560"/>
      <c r="AG2" s="560"/>
      <c r="AH2" s="560"/>
      <c r="AI2" s="560"/>
      <c r="AJ2" s="560"/>
      <c r="AK2" s="560"/>
      <c r="AL2" s="560"/>
      <c r="AM2" s="560"/>
      <c r="AN2" s="560"/>
      <c r="AO2" s="560"/>
      <c r="AP2" s="560"/>
      <c r="AQ2" s="560"/>
      <c r="AR2" s="560"/>
      <c r="AS2" s="560"/>
      <c r="AT2" s="560"/>
      <c r="AU2" s="560"/>
      <c r="AV2" s="560"/>
      <c r="AW2" s="609"/>
      <c r="AX2" s="560"/>
      <c r="AY2" s="560"/>
      <c r="AZ2" s="560"/>
      <c r="BA2" s="560"/>
      <c r="BB2" s="560"/>
      <c r="BC2" s="560"/>
      <c r="BD2" s="560"/>
      <c r="BE2" s="560"/>
      <c r="BF2" s="560"/>
      <c r="BG2" s="560"/>
      <c r="BH2" s="560"/>
      <c r="BI2" s="560"/>
      <c r="BJ2" s="560"/>
      <c r="BK2" s="560"/>
      <c r="BL2" s="609"/>
      <c r="BM2" s="560"/>
      <c r="BN2" s="560"/>
      <c r="BO2" s="560"/>
      <c r="BP2" s="560"/>
      <c r="BQ2" s="560"/>
      <c r="BR2" s="560"/>
      <c r="BS2" s="560"/>
      <c r="BT2" s="560"/>
      <c r="BU2" s="560"/>
      <c r="BV2" s="560"/>
      <c r="BW2" s="560"/>
      <c r="BX2" s="560"/>
      <c r="BY2" s="560"/>
      <c r="BZ2" s="560"/>
      <c r="CA2" s="560"/>
      <c r="CB2" s="609"/>
      <c r="CC2" s="609"/>
      <c r="CD2" s="609"/>
      <c r="CE2" s="609"/>
      <c r="CF2" s="609"/>
      <c r="CG2" s="609"/>
      <c r="CH2" s="609"/>
      <c r="CI2" s="609"/>
      <c r="CJ2" s="609"/>
      <c r="CK2" s="609"/>
      <c r="CL2" s="609"/>
      <c r="CM2" s="609"/>
      <c r="CN2" s="609"/>
      <c r="CO2" s="609"/>
      <c r="CP2" s="609"/>
      <c r="CQ2" s="609"/>
      <c r="CR2" s="609"/>
      <c r="CS2" s="609"/>
      <c r="CT2" s="609"/>
      <c r="CU2" s="609"/>
      <c r="CV2" s="609"/>
      <c r="CW2" s="609"/>
      <c r="CX2" s="609"/>
      <c r="CY2" s="609"/>
      <c r="CZ2" s="609"/>
      <c r="DA2" s="609"/>
      <c r="DB2" s="609"/>
      <c r="DC2" s="609"/>
      <c r="DD2" s="609"/>
      <c r="DE2" s="609"/>
      <c r="DF2" s="609"/>
      <c r="DG2" s="609"/>
      <c r="DH2" s="609"/>
      <c r="DI2" s="609"/>
      <c r="DJ2" s="609"/>
      <c r="DK2" s="609"/>
      <c r="DL2" s="609"/>
      <c r="DM2" s="609"/>
      <c r="DN2" s="609"/>
      <c r="DO2" s="609"/>
      <c r="DP2" s="609"/>
      <c r="DQ2" s="609"/>
      <c r="DR2" s="609"/>
      <c r="DS2" s="609"/>
      <c r="DT2" s="609"/>
      <c r="DU2" s="609"/>
      <c r="DV2" s="609"/>
      <c r="DW2" s="609"/>
      <c r="DX2" s="609"/>
      <c r="DY2" s="609"/>
      <c r="DZ2" s="609"/>
      <c r="EA2" s="609"/>
      <c r="EB2" s="609"/>
      <c r="EC2" s="609"/>
      <c r="ED2" s="609"/>
      <c r="EE2" s="609"/>
      <c r="EF2" s="609"/>
      <c r="EG2" s="609"/>
      <c r="EH2" s="609"/>
      <c r="EI2" s="609"/>
      <c r="EJ2" s="609"/>
      <c r="EK2" s="609"/>
      <c r="EL2" s="609"/>
      <c r="EM2" s="609"/>
      <c r="EN2" s="609"/>
      <c r="EO2" s="609"/>
      <c r="EP2" s="609"/>
      <c r="EQ2" s="609"/>
      <c r="ER2" s="609"/>
      <c r="ES2" s="609"/>
      <c r="ET2" s="609"/>
      <c r="EU2" s="609"/>
      <c r="EV2" s="609"/>
      <c r="EW2" s="609"/>
      <c r="EX2" s="609"/>
      <c r="EY2" s="609"/>
      <c r="EZ2" s="609"/>
      <c r="FA2" s="609"/>
      <c r="FB2" s="609"/>
      <c r="FC2" s="609"/>
      <c r="FD2" s="609"/>
      <c r="FE2" s="609"/>
      <c r="FF2" s="609"/>
      <c r="FG2" s="609"/>
      <c r="FH2" s="609"/>
      <c r="FI2" s="609"/>
      <c r="FJ2" s="609"/>
      <c r="FK2" s="609"/>
      <c r="FL2" s="609"/>
      <c r="FM2" s="609"/>
      <c r="FN2" s="609"/>
      <c r="FO2" s="2306"/>
      <c r="FP2" s="2306"/>
      <c r="FQ2" s="609"/>
      <c r="FR2" s="609"/>
      <c r="FS2" s="609"/>
      <c r="FT2" s="609"/>
      <c r="FU2" s="609"/>
      <c r="FV2" s="609"/>
      <c r="FW2" s="609"/>
      <c r="FX2" s="609"/>
      <c r="FY2" s="609"/>
      <c r="FZ2" s="609"/>
      <c r="GA2" s="609"/>
      <c r="GB2" s="609"/>
      <c r="GC2" s="609"/>
      <c r="GD2" s="609"/>
      <c r="GE2" s="609"/>
      <c r="GF2" s="609"/>
      <c r="GG2" s="609"/>
      <c r="GH2" s="609"/>
      <c r="GI2" s="609"/>
      <c r="GJ2" s="609"/>
      <c r="GK2" s="609"/>
      <c r="GL2" s="609"/>
      <c r="GM2" s="609"/>
      <c r="GN2" s="609"/>
      <c r="GO2" s="609"/>
      <c r="GP2" s="609"/>
      <c r="GQ2" s="609"/>
      <c r="GR2" s="609"/>
      <c r="GS2" s="609"/>
      <c r="GT2" s="609"/>
      <c r="GU2" s="609"/>
      <c r="GV2" s="609"/>
      <c r="GW2" s="609"/>
      <c r="GX2" s="609"/>
      <c r="GY2" s="609"/>
      <c r="GZ2" s="609"/>
      <c r="HA2" s="609"/>
      <c r="HB2" s="609"/>
      <c r="HC2" s="609"/>
      <c r="HD2" s="609"/>
      <c r="HE2" s="609"/>
      <c r="HF2" s="609"/>
      <c r="HG2" s="609"/>
      <c r="HH2" s="609"/>
      <c r="HI2" s="609"/>
      <c r="HJ2" s="609"/>
      <c r="HK2" s="609"/>
      <c r="HL2" s="609"/>
      <c r="HM2" s="609"/>
      <c r="HN2" s="609"/>
      <c r="HO2" s="609"/>
      <c r="HP2" s="609"/>
      <c r="HQ2" s="609"/>
      <c r="HR2" s="609"/>
      <c r="HS2" s="609"/>
      <c r="HT2" s="609"/>
      <c r="HU2" s="609"/>
      <c r="HV2" s="609"/>
      <c r="HW2" s="609"/>
      <c r="HX2" s="609"/>
      <c r="HY2" s="609"/>
      <c r="HZ2" s="609"/>
      <c r="IA2" s="609"/>
      <c r="IB2" s="609"/>
      <c r="IC2" s="609"/>
      <c r="ID2" s="609"/>
      <c r="IE2" s="609"/>
      <c r="IF2" s="609"/>
      <c r="IG2" s="609"/>
      <c r="IH2" s="609"/>
      <c r="II2" s="609"/>
      <c r="IJ2" s="609"/>
      <c r="IK2" s="609"/>
      <c r="IL2" s="609"/>
      <c r="IM2" s="609"/>
      <c r="IN2" s="609"/>
      <c r="IO2" s="609"/>
      <c r="IP2" s="609"/>
      <c r="IQ2" s="609"/>
      <c r="IR2" s="609"/>
    </row>
    <row r="3" spans="1:252" s="292" customFormat="1" ht="12.75" customHeight="1">
      <c r="A3" s="1588" t="s">
        <v>271</v>
      </c>
      <c r="B3" s="1801" t="s">
        <v>543</v>
      </c>
      <c r="C3" s="1802"/>
      <c r="D3" s="1802"/>
      <c r="E3" s="1802"/>
      <c r="F3" s="1802"/>
      <c r="G3" s="1802"/>
      <c r="H3" s="1802"/>
      <c r="I3" s="1802"/>
      <c r="J3" s="1802"/>
      <c r="K3" s="1803"/>
      <c r="L3" s="1804" t="s">
        <v>544</v>
      </c>
      <c r="M3" s="1805"/>
      <c r="N3" s="1805"/>
      <c r="O3" s="1805"/>
      <c r="P3" s="1805"/>
      <c r="Q3" s="1805"/>
      <c r="R3" s="1805"/>
      <c r="S3" s="1805"/>
      <c r="T3" s="1805"/>
      <c r="U3" s="1805"/>
      <c r="V3" s="1805"/>
      <c r="W3" s="1806"/>
      <c r="X3" s="1588" t="s">
        <v>271</v>
      </c>
      <c r="Y3" s="1804" t="s">
        <v>544</v>
      </c>
      <c r="Z3" s="1805"/>
      <c r="AA3" s="1805"/>
      <c r="AB3" s="1805"/>
      <c r="AC3" s="1805"/>
      <c r="AD3" s="1806"/>
      <c r="AE3" s="1801" t="s">
        <v>545</v>
      </c>
      <c r="AF3" s="1802"/>
      <c r="AG3" s="1802"/>
      <c r="AH3" s="1802"/>
      <c r="AI3" s="1802"/>
      <c r="AJ3" s="1803"/>
      <c r="AK3" s="1801" t="s">
        <v>546</v>
      </c>
      <c r="AL3" s="1802"/>
      <c r="AM3" s="1802"/>
      <c r="AN3" s="1802"/>
      <c r="AO3" s="1802"/>
      <c r="AP3" s="1802"/>
      <c r="AQ3" s="1802"/>
      <c r="AR3" s="1802"/>
      <c r="AS3" s="1802"/>
      <c r="AT3" s="1802"/>
      <c r="AU3" s="1802"/>
      <c r="AV3" s="1803"/>
      <c r="AW3" s="1588" t="s">
        <v>271</v>
      </c>
      <c r="AX3" s="1801" t="s">
        <v>546</v>
      </c>
      <c r="AY3" s="1802"/>
      <c r="AZ3" s="1802"/>
      <c r="BA3" s="1802"/>
      <c r="BB3" s="1802"/>
      <c r="BC3" s="1802"/>
      <c r="BD3" s="372"/>
      <c r="BE3" s="373"/>
      <c r="BF3" s="1801" t="s">
        <v>547</v>
      </c>
      <c r="BG3" s="1802"/>
      <c r="BH3" s="1802"/>
      <c r="BI3" s="1802"/>
      <c r="BJ3" s="1802"/>
      <c r="BK3" s="1803"/>
      <c r="BL3" s="1588" t="s">
        <v>271</v>
      </c>
      <c r="BM3" s="1801" t="s">
        <v>547</v>
      </c>
      <c r="BN3" s="1802"/>
      <c r="BO3" s="1802"/>
      <c r="BP3" s="1802"/>
      <c r="BQ3" s="1802"/>
      <c r="BR3" s="1802"/>
      <c r="BS3" s="1802"/>
      <c r="BT3" s="1802"/>
      <c r="BU3" s="1802"/>
      <c r="BV3" s="1802"/>
      <c r="BW3" s="1802"/>
      <c r="BX3" s="1802"/>
      <c r="BY3" s="1802"/>
      <c r="BZ3" s="1802"/>
      <c r="CA3" s="1803"/>
      <c r="CB3" s="1588" t="s">
        <v>271</v>
      </c>
      <c r="CC3" s="371" t="s">
        <v>547</v>
      </c>
      <c r="CD3" s="372"/>
      <c r="CE3" s="372"/>
      <c r="CF3" s="372"/>
      <c r="CG3" s="372"/>
      <c r="CH3" s="372"/>
      <c r="CI3" s="372"/>
      <c r="CJ3" s="372"/>
      <c r="CK3" s="372"/>
      <c r="CL3" s="372"/>
      <c r="CM3" s="372"/>
      <c r="CN3" s="372"/>
      <c r="CO3" s="372"/>
      <c r="CP3" s="372"/>
      <c r="CQ3" s="372"/>
      <c r="CR3" s="372"/>
      <c r="CS3" s="372"/>
      <c r="CT3" s="1588" t="s">
        <v>271</v>
      </c>
      <c r="CU3" s="371" t="s">
        <v>547</v>
      </c>
      <c r="CV3" s="372"/>
      <c r="CW3" s="372"/>
      <c r="CX3" s="372"/>
      <c r="CY3" s="372"/>
      <c r="CZ3" s="372"/>
      <c r="DA3" s="372"/>
      <c r="DB3" s="372"/>
      <c r="DC3" s="372"/>
      <c r="DD3" s="372"/>
      <c r="DE3" s="372"/>
      <c r="DF3" s="372"/>
      <c r="DG3" s="372"/>
      <c r="DH3" s="372"/>
      <c r="DI3" s="372"/>
      <c r="DJ3" s="372"/>
      <c r="DK3" s="372"/>
      <c r="DL3" s="372"/>
      <c r="DM3" s="372"/>
      <c r="DN3" s="372"/>
      <c r="DO3" s="372"/>
      <c r="DP3" s="372"/>
      <c r="DQ3" s="372"/>
      <c r="DR3" s="1588" t="s">
        <v>271</v>
      </c>
      <c r="DS3" s="371" t="s">
        <v>547</v>
      </c>
      <c r="DT3" s="373"/>
      <c r="DU3" s="1801" t="s">
        <v>548</v>
      </c>
      <c r="DV3" s="1802"/>
      <c r="DW3" s="1802"/>
      <c r="DX3" s="1802"/>
      <c r="DY3" s="1802"/>
      <c r="DZ3" s="1802"/>
      <c r="EA3" s="1802"/>
      <c r="EB3" s="1802"/>
      <c r="EC3" s="1802"/>
      <c r="ED3" s="1802"/>
      <c r="EE3" s="1802"/>
      <c r="EF3" s="1803"/>
      <c r="EG3" s="374" t="s">
        <v>549</v>
      </c>
      <c r="EH3" s="363"/>
      <c r="EI3" s="363"/>
      <c r="EJ3" s="363"/>
      <c r="EK3" s="363"/>
      <c r="EL3" s="363"/>
      <c r="EM3" s="363"/>
      <c r="EN3" s="363"/>
      <c r="EO3" s="1588" t="s">
        <v>271</v>
      </c>
      <c r="EP3" s="374" t="s">
        <v>550</v>
      </c>
      <c r="EQ3" s="363"/>
      <c r="ER3" s="363"/>
      <c r="ES3" s="363"/>
      <c r="ET3" s="363"/>
      <c r="EU3" s="363"/>
      <c r="EV3" s="363"/>
      <c r="EW3" s="363"/>
      <c r="EX3" s="363"/>
      <c r="EY3" s="363"/>
      <c r="EZ3" s="363"/>
      <c r="FA3" s="363"/>
      <c r="FB3" s="363"/>
      <c r="FC3" s="363"/>
      <c r="FD3" s="363"/>
      <c r="FE3" s="363"/>
      <c r="FF3" s="363"/>
      <c r="FG3" s="363"/>
      <c r="FH3" s="363"/>
      <c r="FI3" s="363"/>
      <c r="FJ3" s="1588" t="s">
        <v>271</v>
      </c>
      <c r="FK3" s="374" t="s">
        <v>551</v>
      </c>
      <c r="FL3" s="363"/>
      <c r="FM3" s="363"/>
      <c r="FN3" s="375"/>
      <c r="FO3" s="361" t="s">
        <v>552</v>
      </c>
      <c r="FP3" s="362"/>
      <c r="FQ3" s="363"/>
      <c r="FR3" s="363"/>
      <c r="FS3" s="363"/>
      <c r="FT3" s="363"/>
      <c r="FU3" s="363"/>
      <c r="FV3" s="363"/>
      <c r="FW3" s="363"/>
      <c r="FX3" s="363"/>
      <c r="FY3" s="363"/>
      <c r="FZ3" s="363"/>
      <c r="GA3" s="363"/>
      <c r="GB3" s="371" t="s">
        <v>553</v>
      </c>
      <c r="GC3" s="372"/>
      <c r="GD3" s="372"/>
      <c r="GE3" s="1588" t="s">
        <v>271</v>
      </c>
      <c r="GF3" s="371" t="s">
        <v>554</v>
      </c>
      <c r="GG3" s="372"/>
      <c r="GH3" s="372"/>
      <c r="GI3" s="372"/>
      <c r="GJ3" s="372"/>
      <c r="GK3" s="372"/>
      <c r="GL3" s="372"/>
      <c r="GM3" s="372"/>
      <c r="GN3" s="372"/>
      <c r="GO3" s="372"/>
      <c r="GP3" s="372"/>
      <c r="GQ3" s="372"/>
      <c r="GR3" s="372"/>
      <c r="GS3" s="372"/>
      <c r="GT3" s="1588" t="s">
        <v>271</v>
      </c>
      <c r="GU3" s="371" t="s">
        <v>554</v>
      </c>
      <c r="GV3" s="372"/>
      <c r="GW3" s="372"/>
      <c r="GX3" s="372"/>
      <c r="GY3" s="372"/>
      <c r="GZ3" s="372"/>
      <c r="HA3" s="372"/>
      <c r="HB3" s="372"/>
      <c r="HC3" s="372"/>
      <c r="HD3" s="372"/>
      <c r="HE3" s="372"/>
      <c r="HF3" s="372"/>
      <c r="HG3" s="372"/>
      <c r="HH3" s="372"/>
      <c r="HI3" s="372"/>
      <c r="HJ3" s="372"/>
      <c r="HK3" s="372"/>
      <c r="HL3" s="372"/>
      <c r="HM3" s="1588" t="s">
        <v>271</v>
      </c>
      <c r="HN3" s="371" t="s">
        <v>554</v>
      </c>
      <c r="HO3" s="372"/>
      <c r="HP3" s="372"/>
      <c r="HQ3" s="372"/>
      <c r="HR3" s="372"/>
      <c r="HS3" s="372"/>
      <c r="HT3" s="372"/>
      <c r="HU3" s="372"/>
      <c r="HV3" s="372"/>
      <c r="HW3" s="372"/>
      <c r="HX3" s="372"/>
      <c r="HY3" s="372"/>
      <c r="HZ3" s="372"/>
      <c r="IA3" s="372"/>
      <c r="IB3" s="1588" t="s">
        <v>271</v>
      </c>
      <c r="IC3" s="371" t="s">
        <v>554</v>
      </c>
      <c r="ID3" s="372"/>
      <c r="IE3" s="372"/>
      <c r="IF3" s="372"/>
      <c r="IG3" s="372"/>
      <c r="IH3" s="372"/>
      <c r="II3" s="372"/>
      <c r="IJ3" s="372"/>
      <c r="IK3" s="372"/>
      <c r="IL3" s="372"/>
      <c r="IM3" s="372"/>
      <c r="IN3" s="372"/>
      <c r="IO3" s="372"/>
      <c r="IP3" s="372"/>
      <c r="IQ3" s="372"/>
      <c r="IR3" s="373"/>
    </row>
    <row r="4" spans="1:252" s="143" customFormat="1" ht="12.75" customHeight="1">
      <c r="A4" s="1589"/>
      <c r="B4" s="1482">
        <f>-(4.01)</f>
        <v>-4.01</v>
      </c>
      <c r="C4" s="2307"/>
      <c r="D4" s="2140">
        <f>B4-(0.01)</f>
        <v>-4.0199999999999996</v>
      </c>
      <c r="E4" s="2141"/>
      <c r="F4" s="2141"/>
      <c r="G4" s="2308"/>
      <c r="H4" s="2309">
        <f>D4-(0.01)</f>
        <v>-4.0299999999999994</v>
      </c>
      <c r="I4" s="1482">
        <f>H4-(0.01)</f>
        <v>-4.0399999999999991</v>
      </c>
      <c r="J4" s="869"/>
      <c r="K4" s="2307"/>
      <c r="L4" s="2140">
        <f>I4-(0.01)</f>
        <v>-4.0499999999999989</v>
      </c>
      <c r="M4" s="2141"/>
      <c r="N4" s="2141"/>
      <c r="O4" s="2308"/>
      <c r="P4" s="2140">
        <f>L4-(0.01)</f>
        <v>-4.0599999999999987</v>
      </c>
      <c r="Q4" s="2308"/>
      <c r="R4" s="2310">
        <f>P4-(0.01)</f>
        <v>-4.0699999999999985</v>
      </c>
      <c r="S4" s="2311"/>
      <c r="T4" s="1905">
        <f>R4-(0.01)</f>
        <v>-4.0799999999999983</v>
      </c>
      <c r="U4" s="2312"/>
      <c r="V4" s="2310">
        <f>T4-(0.01)</f>
        <v>-4.0899999999999981</v>
      </c>
      <c r="W4" s="2311"/>
      <c r="X4" s="1589"/>
      <c r="Y4" s="2310">
        <f>V4-(0.01)</f>
        <v>-4.0999999999999979</v>
      </c>
      <c r="Z4" s="2313"/>
      <c r="AA4" s="2313"/>
      <c r="AB4" s="2311"/>
      <c r="AC4" s="2310">
        <f>Y4-(0.01)</f>
        <v>-4.1099999999999977</v>
      </c>
      <c r="AD4" s="2313"/>
      <c r="AE4" s="2310">
        <f>AC4-(0.01)</f>
        <v>-4.1199999999999974</v>
      </c>
      <c r="AF4" s="2313"/>
      <c r="AG4" s="2313"/>
      <c r="AH4" s="2314"/>
      <c r="AI4" s="2310">
        <f>AE4-(0.01)</f>
        <v>-4.1299999999999972</v>
      </c>
      <c r="AJ4" s="2311"/>
      <c r="AK4" s="2310">
        <f>AI4-(0.01)</f>
        <v>-4.139999999999997</v>
      </c>
      <c r="AL4" s="2311"/>
      <c r="AM4" s="2315">
        <f>AK4-(0.01)</f>
        <v>-4.1499999999999968</v>
      </c>
      <c r="AN4" s="2315"/>
      <c r="AO4" s="2315"/>
      <c r="AP4" s="2316"/>
      <c r="AQ4" s="2317">
        <f>AM4-(0.01)</f>
        <v>-4.1599999999999966</v>
      </c>
      <c r="AR4" s="2316"/>
      <c r="AS4" s="2317">
        <f>AQ4-(0.01)</f>
        <v>-4.1699999999999964</v>
      </c>
      <c r="AT4" s="2316"/>
      <c r="AU4" s="2310">
        <f>AS4-(0.01)</f>
        <v>-4.1799999999999962</v>
      </c>
      <c r="AV4" s="2311"/>
      <c r="AW4" s="1589"/>
      <c r="AX4" s="2317">
        <f>AU4-(0.01)</f>
        <v>-4.1899999999999959</v>
      </c>
      <c r="AY4" s="2316"/>
      <c r="AZ4" s="2317">
        <f>AX4-(0.01)</f>
        <v>-4.1999999999999957</v>
      </c>
      <c r="BA4" s="2316"/>
      <c r="BB4" s="2317">
        <f>AZ4-(0.01)</f>
        <v>-4.2099999999999955</v>
      </c>
      <c r="BC4" s="2316"/>
      <c r="BD4" s="2317">
        <f>BB4-(0.01)</f>
        <v>-4.2199999999999953</v>
      </c>
      <c r="BE4" s="2316"/>
      <c r="BF4" s="2140">
        <f>BD4-(0.01)</f>
        <v>-4.2299999999999951</v>
      </c>
      <c r="BG4" s="2308"/>
      <c r="BH4" s="1482">
        <f>BF4-(0.01)</f>
        <v>-4.2399999999999949</v>
      </c>
      <c r="BI4" s="2318" t="s">
        <v>555</v>
      </c>
      <c r="BJ4" s="2177"/>
      <c r="BK4" s="2319"/>
      <c r="BL4" s="1589"/>
      <c r="BM4" s="1051" t="s">
        <v>555</v>
      </c>
      <c r="BN4" s="1051"/>
      <c r="BO4" s="1051"/>
      <c r="BP4" s="1051"/>
      <c r="BQ4" s="1051"/>
      <c r="BR4" s="1051"/>
      <c r="BS4" s="1051"/>
      <c r="BT4" s="1051"/>
      <c r="BU4" s="1051"/>
      <c r="BV4" s="1051"/>
      <c r="BW4" s="1051"/>
      <c r="BX4" s="1051"/>
      <c r="BY4" s="1051"/>
      <c r="BZ4" s="1051"/>
      <c r="CA4" s="1051"/>
      <c r="CB4" s="1589"/>
      <c r="CC4" s="1051" t="s">
        <v>555</v>
      </c>
      <c r="CD4" s="1051"/>
      <c r="CE4" s="1051"/>
      <c r="CF4" s="1046"/>
      <c r="CG4" s="618" t="s">
        <v>556</v>
      </c>
      <c r="CH4" s="1051"/>
      <c r="CI4" s="1051"/>
      <c r="CJ4" s="1051"/>
      <c r="CK4" s="1051"/>
      <c r="CL4" s="1051"/>
      <c r="CM4" s="1051"/>
      <c r="CN4" s="1051"/>
      <c r="CO4" s="1051"/>
      <c r="CP4" s="1051"/>
      <c r="CQ4" s="1051"/>
      <c r="CR4" s="1051"/>
      <c r="CS4" s="1051"/>
      <c r="CT4" s="1589"/>
      <c r="CU4" s="618" t="s">
        <v>556</v>
      </c>
      <c r="CV4" s="1051"/>
      <c r="CW4" s="1051"/>
      <c r="CX4" s="1051"/>
      <c r="CY4" s="1051"/>
      <c r="CZ4" s="1051"/>
      <c r="DA4" s="1051"/>
      <c r="DB4" s="1051"/>
      <c r="DC4" s="1051"/>
      <c r="DD4" s="1051"/>
      <c r="DE4" s="1051"/>
      <c r="DF4" s="1051"/>
      <c r="DG4" s="1051"/>
      <c r="DH4" s="1051"/>
      <c r="DI4" s="1051"/>
      <c r="DJ4" s="1051"/>
      <c r="DK4" s="1051"/>
      <c r="DL4" s="1051"/>
      <c r="DM4" s="1051"/>
      <c r="DN4" s="1051"/>
      <c r="DO4" s="1051"/>
      <c r="DP4" s="1051"/>
      <c r="DQ4" s="1051"/>
      <c r="DR4" s="1589"/>
      <c r="DS4" s="618" t="s">
        <v>556</v>
      </c>
      <c r="DT4" s="1046"/>
      <c r="DU4" s="1905">
        <f>DS5-(0.01)</f>
        <v>-4.4499999999999904</v>
      </c>
      <c r="DV4" s="2035"/>
      <c r="DW4" s="2035"/>
      <c r="DX4" s="2312"/>
      <c r="DY4" s="2320">
        <f>DU4-(0.01)</f>
        <v>-4.4599999999999902</v>
      </c>
      <c r="DZ4" s="2321"/>
      <c r="EA4" s="2310">
        <f>DY4-(0.01)</f>
        <v>-4.46999999999999</v>
      </c>
      <c r="EB4" s="2313"/>
      <c r="EC4" s="2313"/>
      <c r="ED4" s="2311"/>
      <c r="EE4" s="2322">
        <f>EA4-(0.01)</f>
        <v>-4.4799999999999898</v>
      </c>
      <c r="EF4" s="2321"/>
      <c r="EG4" s="2310">
        <f>EE4-(0.01)</f>
        <v>-4.4899999999999896</v>
      </c>
      <c r="EH4" s="2311"/>
      <c r="EI4" s="2310">
        <f>EG4-(0.01)</f>
        <v>-4.4999999999999893</v>
      </c>
      <c r="EJ4" s="2311"/>
      <c r="EK4" s="2310">
        <f>EI4-(0.01)</f>
        <v>-4.5099999999999891</v>
      </c>
      <c r="EL4" s="2311"/>
      <c r="EM4" s="2310">
        <f>EK4-(0.01)</f>
        <v>-4.5199999999999889</v>
      </c>
      <c r="EN4" s="2311"/>
      <c r="EO4" s="1589"/>
      <c r="EP4" s="2310">
        <f>EM4-(0.01)</f>
        <v>-4.5299999999999887</v>
      </c>
      <c r="EQ4" s="2311"/>
      <c r="ER4" s="2310">
        <f>EP4-(0.01)</f>
        <v>-4.5399999999999885</v>
      </c>
      <c r="ES4" s="2311"/>
      <c r="ET4" s="2310">
        <f>ER4-(0.01)</f>
        <v>-4.5499999999999883</v>
      </c>
      <c r="EU4" s="2311"/>
      <c r="EV4" s="2310">
        <f>ET4-(0.01)</f>
        <v>-4.5599999999999881</v>
      </c>
      <c r="EW4" s="2311"/>
      <c r="EX4" s="2310">
        <f>EV4-(0.01)</f>
        <v>-4.5699999999999878</v>
      </c>
      <c r="EY4" s="2313"/>
      <c r="EZ4" s="2313"/>
      <c r="FA4" s="2311"/>
      <c r="FB4" s="2310">
        <f>EX4-(0.01)</f>
        <v>-4.5799999999999876</v>
      </c>
      <c r="FC4" s="2311"/>
      <c r="FD4" s="2310">
        <f>FB4-(0.01)</f>
        <v>-4.5899999999999874</v>
      </c>
      <c r="FE4" s="2311"/>
      <c r="FF4" s="2310">
        <f>FD4-(0.01)</f>
        <v>-4.5999999999999872</v>
      </c>
      <c r="FG4" s="2311"/>
      <c r="FH4" s="2310">
        <f>FF4-(0.01)</f>
        <v>-4.609999999999987</v>
      </c>
      <c r="FI4" s="2311"/>
      <c r="FJ4" s="1589"/>
      <c r="FK4" s="2310">
        <f>FH4-(0.01)</f>
        <v>-4.6199999999999868</v>
      </c>
      <c r="FL4" s="2311"/>
      <c r="FM4" s="2310">
        <f>FK4-(0.01)</f>
        <v>-4.6299999999999866</v>
      </c>
      <c r="FN4" s="2311"/>
      <c r="FO4" s="2310">
        <f>FM4-(0.01)</f>
        <v>-4.6399999999999864</v>
      </c>
      <c r="FP4" s="2311"/>
      <c r="FQ4" s="2310">
        <f>FO4-(0.01)</f>
        <v>-4.6499999999999861</v>
      </c>
      <c r="FR4" s="2311"/>
      <c r="FS4" s="2310">
        <f>FQ4-(0.01)</f>
        <v>-4.6599999999999859</v>
      </c>
      <c r="FT4" s="2311"/>
      <c r="FU4" s="2310">
        <f>FS4-(0.01)</f>
        <v>-4.6699999999999857</v>
      </c>
      <c r="FV4" s="2313"/>
      <c r="FW4" s="2313"/>
      <c r="FX4" s="2311"/>
      <c r="FY4" s="2310">
        <f>FU4-(0.01)</f>
        <v>-4.6799999999999855</v>
      </c>
      <c r="FZ4" s="2313"/>
      <c r="GA4" s="2322">
        <f>FY4-(0.01)</f>
        <v>-4.6899999999999853</v>
      </c>
      <c r="GB4" s="2322">
        <f>GA4-(0.01)</f>
        <v>-4.6999999999999851</v>
      </c>
      <c r="GC4" s="2322">
        <f>GB4-(0.01)</f>
        <v>-4.7099999999999849</v>
      </c>
      <c r="GD4" s="2323">
        <f>GC4-(0.01)</f>
        <v>-4.7199999999999847</v>
      </c>
      <c r="GE4" s="1589"/>
      <c r="GF4" s="2322">
        <f>GD4-(0.01)</f>
        <v>-4.7299999999999844</v>
      </c>
      <c r="GG4" s="2323">
        <f>GF4-(0.01)</f>
        <v>-4.7399999999999842</v>
      </c>
      <c r="GH4" s="2324" t="s">
        <v>557</v>
      </c>
      <c r="GI4" s="2325"/>
      <c r="GJ4" s="2325"/>
      <c r="GK4" s="2325"/>
      <c r="GL4" s="2325"/>
      <c r="GM4" s="2325"/>
      <c r="GN4" s="2325"/>
      <c r="GO4" s="2325"/>
      <c r="GP4" s="2325"/>
      <c r="GQ4" s="2326"/>
      <c r="GR4" s="2327" t="s">
        <v>558</v>
      </c>
      <c r="GS4" s="2328"/>
      <c r="GT4" s="1589"/>
      <c r="GU4" s="2327" t="s">
        <v>558</v>
      </c>
      <c r="GV4" s="2329"/>
      <c r="GW4" s="2329"/>
      <c r="GX4" s="2329"/>
      <c r="GY4" s="2329"/>
      <c r="GZ4" s="2329"/>
      <c r="HA4" s="2329"/>
      <c r="HB4" s="2329"/>
      <c r="HC4" s="2329"/>
      <c r="HD4" s="2329"/>
      <c r="HE4" s="2329"/>
      <c r="HF4" s="2328"/>
      <c r="HG4" s="618" t="s">
        <v>559</v>
      </c>
      <c r="HH4" s="1051"/>
      <c r="HI4" s="1051"/>
      <c r="HJ4" s="1051"/>
      <c r="HK4" s="1051"/>
      <c r="HL4" s="1051"/>
      <c r="HM4" s="1589"/>
      <c r="HN4" s="1051"/>
      <c r="HO4" s="1051"/>
      <c r="HP4" s="1046"/>
      <c r="HQ4" s="2327" t="s">
        <v>560</v>
      </c>
      <c r="HR4" s="2329"/>
      <c r="HS4" s="2329"/>
      <c r="HT4" s="2329"/>
      <c r="HU4" s="2329"/>
      <c r="HV4" s="2329"/>
      <c r="HW4" s="2329"/>
      <c r="HX4" s="2329"/>
      <c r="HY4" s="2329"/>
      <c r="HZ4" s="2329"/>
      <c r="IA4" s="2329"/>
      <c r="IB4" s="1589"/>
      <c r="IC4" s="2327" t="s">
        <v>560</v>
      </c>
      <c r="ID4" s="2329"/>
      <c r="IE4" s="2329"/>
      <c r="IF4" s="2328"/>
      <c r="IG4" s="2330" t="s">
        <v>561</v>
      </c>
      <c r="IH4" s="2331"/>
      <c r="II4" s="2331"/>
      <c r="IJ4" s="2331"/>
      <c r="IK4" s="2331"/>
      <c r="IL4" s="2331"/>
      <c r="IM4" s="2331"/>
      <c r="IN4" s="2331"/>
      <c r="IO4" s="2331"/>
      <c r="IP4" s="2331"/>
      <c r="IQ4" s="2331"/>
      <c r="IR4" s="2332"/>
    </row>
    <row r="5" spans="1:252" ht="12.75" customHeight="1">
      <c r="A5" s="1589"/>
      <c r="B5" s="2136" t="s">
        <v>562</v>
      </c>
      <c r="C5" s="2049"/>
      <c r="D5" s="2136" t="s">
        <v>563</v>
      </c>
      <c r="E5" s="2048"/>
      <c r="F5" s="2048"/>
      <c r="G5" s="2049"/>
      <c r="H5" s="2128" t="s">
        <v>564</v>
      </c>
      <c r="I5" s="2136" t="s">
        <v>565</v>
      </c>
      <c r="J5" s="2048"/>
      <c r="K5" s="2049"/>
      <c r="L5" s="1720" t="s">
        <v>566</v>
      </c>
      <c r="M5" s="1721"/>
      <c r="N5" s="1721"/>
      <c r="O5" s="1722"/>
      <c r="P5" s="1720" t="s">
        <v>567</v>
      </c>
      <c r="Q5" s="1722"/>
      <c r="R5" s="1720" t="s">
        <v>568</v>
      </c>
      <c r="S5" s="1722"/>
      <c r="T5" s="1720" t="s">
        <v>569</v>
      </c>
      <c r="U5" s="1722"/>
      <c r="V5" s="1720" t="s">
        <v>570</v>
      </c>
      <c r="W5" s="1722"/>
      <c r="X5" s="1589"/>
      <c r="Y5" s="1720" t="s">
        <v>571</v>
      </c>
      <c r="Z5" s="1721"/>
      <c r="AA5" s="1721"/>
      <c r="AB5" s="1722"/>
      <c r="AC5" s="1721" t="s">
        <v>572</v>
      </c>
      <c r="AD5" s="1722"/>
      <c r="AE5" s="1720" t="s">
        <v>573</v>
      </c>
      <c r="AF5" s="1721"/>
      <c r="AG5" s="1721"/>
      <c r="AH5" s="1721"/>
      <c r="AI5" s="1720" t="s">
        <v>574</v>
      </c>
      <c r="AJ5" s="1722"/>
      <c r="AK5" s="1720" t="s">
        <v>575</v>
      </c>
      <c r="AL5" s="1722"/>
      <c r="AM5" s="1720" t="s">
        <v>576</v>
      </c>
      <c r="AN5" s="1721"/>
      <c r="AO5" s="1721"/>
      <c r="AP5" s="1722"/>
      <c r="AQ5" s="1720" t="s">
        <v>577</v>
      </c>
      <c r="AR5" s="1722"/>
      <c r="AS5" s="1720" t="s">
        <v>578</v>
      </c>
      <c r="AT5" s="1722"/>
      <c r="AU5" s="1720" t="s">
        <v>579</v>
      </c>
      <c r="AV5" s="1722"/>
      <c r="AW5" s="1589"/>
      <c r="AX5" s="1720" t="s">
        <v>580</v>
      </c>
      <c r="AY5" s="1722"/>
      <c r="AZ5" s="1720" t="s">
        <v>581</v>
      </c>
      <c r="BA5" s="1722"/>
      <c r="BB5" s="2333" t="s">
        <v>582</v>
      </c>
      <c r="BC5" s="2334"/>
      <c r="BD5" s="1720" t="s">
        <v>583</v>
      </c>
      <c r="BE5" s="1722"/>
      <c r="BF5" s="1720" t="s">
        <v>584</v>
      </c>
      <c r="BG5" s="1722"/>
      <c r="BH5" s="1720" t="s">
        <v>585</v>
      </c>
      <c r="BI5" s="1720"/>
      <c r="BJ5" s="1721"/>
      <c r="BK5" s="1722"/>
      <c r="BL5" s="1589"/>
      <c r="BM5" s="2140">
        <f>BI6-(0.01)</f>
        <v>-4.2599999999999945</v>
      </c>
      <c r="BN5" s="2141"/>
      <c r="BO5" s="2141"/>
      <c r="BP5" s="2141"/>
      <c r="BQ5" s="2141"/>
      <c r="BR5" s="2308"/>
      <c r="BS5" s="2140">
        <f>BM5-(0.01)</f>
        <v>-4.2699999999999942</v>
      </c>
      <c r="BT5" s="2141"/>
      <c r="BU5" s="2141"/>
      <c r="BV5" s="2141"/>
      <c r="BW5" s="869"/>
      <c r="BX5" s="869"/>
      <c r="BY5" s="2140">
        <f>BS5-(0.01)</f>
        <v>-4.279999999999994</v>
      </c>
      <c r="BZ5" s="2141"/>
      <c r="CA5" s="2308"/>
      <c r="CB5" s="1589"/>
      <c r="CC5" s="2310">
        <f>BY5-(0.01)</f>
        <v>-4.2899999999999938</v>
      </c>
      <c r="CD5" s="2313"/>
      <c r="CE5" s="2313"/>
      <c r="CF5" s="2311"/>
      <c r="CG5" s="1905">
        <f>CC5-(0.01)</f>
        <v>-4.2999999999999936</v>
      </c>
      <c r="CH5" s="2312"/>
      <c r="CI5" s="2313">
        <f>CG5-(0.01)</f>
        <v>-4.3099999999999934</v>
      </c>
      <c r="CJ5" s="2311"/>
      <c r="CK5" s="2310">
        <f>CI5-(0.01)</f>
        <v>-4.3199999999999932</v>
      </c>
      <c r="CL5" s="2313"/>
      <c r="CM5" s="2310">
        <f>CK5-(0.01)</f>
        <v>-4.329999999999993</v>
      </c>
      <c r="CN5" s="2313"/>
      <c r="CO5" s="2320"/>
      <c r="CP5" s="2310">
        <f>CM5-(0.01)</f>
        <v>-4.3399999999999928</v>
      </c>
      <c r="CQ5" s="2313"/>
      <c r="CR5" s="2313"/>
      <c r="CS5" s="2321"/>
      <c r="CT5" s="1589"/>
      <c r="CU5" s="2310">
        <f>CP5-(0.01)</f>
        <v>-4.3499999999999925</v>
      </c>
      <c r="CV5" s="2311"/>
      <c r="CW5" s="2310">
        <f>CU5-(0.01)</f>
        <v>-4.3599999999999923</v>
      </c>
      <c r="CX5" s="2311"/>
      <c r="CY5" s="2315">
        <f>CW5-(0.01)</f>
        <v>-4.3699999999999921</v>
      </c>
      <c r="CZ5" s="2315"/>
      <c r="DA5" s="2315"/>
      <c r="DB5" s="2316"/>
      <c r="DC5" s="2335">
        <f>CY5-(0.01)</f>
        <v>-4.3799999999999919</v>
      </c>
      <c r="DD5" s="2317">
        <f>DC5-(0.01)</f>
        <v>-4.3899999999999917</v>
      </c>
      <c r="DE5" s="2315"/>
      <c r="DF5" s="2310">
        <f>DD5-(0.01)</f>
        <v>-4.3999999999999915</v>
      </c>
      <c r="DG5" s="2311"/>
      <c r="DH5" s="2310">
        <f>DF5-(0.01)</f>
        <v>-4.4099999999999913</v>
      </c>
      <c r="DI5" s="2313"/>
      <c r="DJ5" s="2320"/>
      <c r="DK5" s="2321"/>
      <c r="DL5" s="2310">
        <f>DH5-(0.01)</f>
        <v>-4.419999999999991</v>
      </c>
      <c r="DM5" s="2311"/>
      <c r="DN5" s="2317">
        <f>DL5-(0.01)</f>
        <v>-4.4299999999999908</v>
      </c>
      <c r="DO5" s="2315"/>
      <c r="DP5" s="2314"/>
      <c r="DQ5" s="2314"/>
      <c r="DR5" s="1589"/>
      <c r="DS5" s="2317">
        <f>DN5-(0.01)</f>
        <v>-4.4399999999999906</v>
      </c>
      <c r="DT5" s="2316"/>
      <c r="DU5" s="1720" t="s">
        <v>586</v>
      </c>
      <c r="DV5" s="1721"/>
      <c r="DW5" s="1721"/>
      <c r="DX5" s="1722"/>
      <c r="DY5" s="1720" t="s">
        <v>587</v>
      </c>
      <c r="DZ5" s="1722"/>
      <c r="EA5" s="1720" t="s">
        <v>588</v>
      </c>
      <c r="EB5" s="1721"/>
      <c r="EC5" s="1721"/>
      <c r="ED5" s="1722"/>
      <c r="EE5" s="1720" t="s">
        <v>589</v>
      </c>
      <c r="EF5" s="1722"/>
      <c r="EG5" s="1720" t="s">
        <v>590</v>
      </c>
      <c r="EH5" s="1722"/>
      <c r="EI5" s="1720" t="s">
        <v>591</v>
      </c>
      <c r="EJ5" s="1722"/>
      <c r="EK5" s="1720" t="s">
        <v>592</v>
      </c>
      <c r="EL5" s="1722"/>
      <c r="EM5" s="1720" t="s">
        <v>593</v>
      </c>
      <c r="EN5" s="1722"/>
      <c r="EO5" s="1589"/>
      <c r="EP5" s="1720" t="s">
        <v>594</v>
      </c>
      <c r="EQ5" s="1722"/>
      <c r="ER5" s="1720" t="s">
        <v>595</v>
      </c>
      <c r="ES5" s="1722"/>
      <c r="ET5" s="1720" t="s">
        <v>596</v>
      </c>
      <c r="EU5" s="1722"/>
      <c r="EV5" s="1720" t="s">
        <v>597</v>
      </c>
      <c r="EW5" s="1722"/>
      <c r="EX5" s="1720" t="s">
        <v>598</v>
      </c>
      <c r="EY5" s="1721"/>
      <c r="EZ5" s="1721"/>
      <c r="FA5" s="1722"/>
      <c r="FB5" s="2336" t="s">
        <v>599</v>
      </c>
      <c r="FC5" s="2337"/>
      <c r="FD5" s="1721" t="s">
        <v>600</v>
      </c>
      <c r="FE5" s="1722"/>
      <c r="FF5" s="1720" t="s">
        <v>601</v>
      </c>
      <c r="FG5" s="1722"/>
      <c r="FH5" s="2338" t="s">
        <v>602</v>
      </c>
      <c r="FI5" s="2339"/>
      <c r="FJ5" s="1589"/>
      <c r="FK5" s="1720" t="s">
        <v>603</v>
      </c>
      <c r="FL5" s="1722"/>
      <c r="FM5" s="1720" t="s">
        <v>604</v>
      </c>
      <c r="FN5" s="1722"/>
      <c r="FO5" s="1720" t="s">
        <v>605</v>
      </c>
      <c r="FP5" s="1722"/>
      <c r="FQ5" s="1720" t="s">
        <v>606</v>
      </c>
      <c r="FR5" s="1722"/>
      <c r="FS5" s="1720" t="s">
        <v>607</v>
      </c>
      <c r="FT5" s="1722"/>
      <c r="FU5" s="1720" t="s">
        <v>608</v>
      </c>
      <c r="FV5" s="1721"/>
      <c r="FW5" s="1721"/>
      <c r="FX5" s="1722"/>
      <c r="FY5" s="1720" t="s">
        <v>609</v>
      </c>
      <c r="FZ5" s="1722"/>
      <c r="GA5" s="1733" t="s">
        <v>610</v>
      </c>
      <c r="GB5" s="1733" t="s">
        <v>611</v>
      </c>
      <c r="GC5" s="1733" t="s">
        <v>612</v>
      </c>
      <c r="GD5" s="1733" t="s">
        <v>613</v>
      </c>
      <c r="GE5" s="1589"/>
      <c r="GF5" s="1733" t="s">
        <v>614</v>
      </c>
      <c r="GG5" s="1733" t="s">
        <v>615</v>
      </c>
      <c r="GH5" s="2313">
        <f>GG4-(0.01)</f>
        <v>-4.749999999999984</v>
      </c>
      <c r="GI5" s="2311"/>
      <c r="GJ5" s="2310">
        <f>GH5-(0.01)</f>
        <v>-4.7599999999999838</v>
      </c>
      <c r="GK5" s="2311"/>
      <c r="GL5" s="2310">
        <f>GJ5-(0.01)</f>
        <v>-4.7699999999999836</v>
      </c>
      <c r="GM5" s="2311"/>
      <c r="GN5" s="2310">
        <f>GL5-(0.01)</f>
        <v>-4.7799999999999834</v>
      </c>
      <c r="GO5" s="2311"/>
      <c r="GP5" s="2310">
        <f>GN5-(0.01)</f>
        <v>-4.7899999999999832</v>
      </c>
      <c r="GQ5" s="2313"/>
      <c r="GR5" s="2310">
        <f>GP5-(0.01)</f>
        <v>-4.7999999999999829</v>
      </c>
      <c r="GS5" s="2311"/>
      <c r="GT5" s="1589"/>
      <c r="GU5" s="2310">
        <f>GR5-(0.01)</f>
        <v>-4.8099999999999827</v>
      </c>
      <c r="GV5" s="2311"/>
      <c r="GW5" s="2310">
        <f>GU5-(0.01)</f>
        <v>-4.8199999999999825</v>
      </c>
      <c r="GX5" s="2311"/>
      <c r="GY5" s="2310">
        <f>GW5-(0.01)</f>
        <v>-4.8299999999999823</v>
      </c>
      <c r="GZ5" s="2311"/>
      <c r="HA5" s="2310">
        <f>GY5-(0.01)</f>
        <v>-4.8399999999999821</v>
      </c>
      <c r="HB5" s="2313"/>
      <c r="HC5" s="2320"/>
      <c r="HD5" s="2320"/>
      <c r="HE5" s="2310">
        <f>HA5-(0.01)</f>
        <v>-4.8499999999999819</v>
      </c>
      <c r="HF5" s="2311"/>
      <c r="HG5" s="2310">
        <f>HE5-(0.01)</f>
        <v>-4.8599999999999817</v>
      </c>
      <c r="HH5" s="2313"/>
      <c r="HI5" s="2313"/>
      <c r="HJ5" s="2311"/>
      <c r="HK5" s="2313">
        <f>HG5-(0.01)</f>
        <v>-4.8699999999999815</v>
      </c>
      <c r="HL5" s="2311"/>
      <c r="HM5" s="1589"/>
      <c r="HN5" s="2322">
        <f>HK5-(0.01)</f>
        <v>-4.8799999999999812</v>
      </c>
      <c r="HO5" s="2310">
        <f>HN5-(0.01)</f>
        <v>-4.889999999999981</v>
      </c>
      <c r="HP5" s="2313"/>
      <c r="HQ5" s="2310">
        <f>HO5-(0.01)</f>
        <v>-4.8999999999999808</v>
      </c>
      <c r="HR5" s="2313"/>
      <c r="HS5" s="2313"/>
      <c r="HT5" s="2311"/>
      <c r="HU5" s="2322">
        <f>HQ5-(0.01)</f>
        <v>-4.9099999999999806</v>
      </c>
      <c r="HV5" s="2310">
        <f>HU5-(0.01)</f>
        <v>-4.9199999999999804</v>
      </c>
      <c r="HW5" s="2313"/>
      <c r="HX5" s="2320"/>
      <c r="HY5" s="2320"/>
      <c r="HZ5" s="2310">
        <f>HV5-(0.01)</f>
        <v>-4.9299999999999802</v>
      </c>
      <c r="IA5" s="2311"/>
      <c r="IB5" s="1589"/>
      <c r="IC5" s="2313">
        <f>HZ5-(0.01)</f>
        <v>-4.93999999999998</v>
      </c>
      <c r="ID5" s="2313"/>
      <c r="IE5" s="2320"/>
      <c r="IF5" s="2320"/>
      <c r="IG5" s="2310">
        <f>IC5-(0.01)</f>
        <v>-4.9499999999999797</v>
      </c>
      <c r="IH5" s="2313"/>
      <c r="II5" s="2313"/>
      <c r="IJ5" s="2311"/>
      <c r="IK5" s="2310">
        <f>IG5-(0.01)</f>
        <v>-4.9599999999999795</v>
      </c>
      <c r="IL5" s="2313"/>
      <c r="IM5" s="2310">
        <f>IK5-(0.01)</f>
        <v>-4.9699999999999793</v>
      </c>
      <c r="IN5" s="2313"/>
      <c r="IO5" s="2320"/>
      <c r="IP5" s="2320"/>
      <c r="IQ5" s="2310">
        <f>IM5-(0.01)</f>
        <v>-4.9799999999999791</v>
      </c>
      <c r="IR5" s="2311"/>
    </row>
    <row r="6" spans="1:252" ht="12.75" customHeight="1">
      <c r="A6" s="1589"/>
      <c r="B6" s="2136"/>
      <c r="C6" s="2049"/>
      <c r="D6" s="2136"/>
      <c r="E6" s="2048"/>
      <c r="F6" s="2048"/>
      <c r="G6" s="2049"/>
      <c r="H6" s="2128"/>
      <c r="I6" s="2136"/>
      <c r="J6" s="2048"/>
      <c r="K6" s="2049"/>
      <c r="L6" s="1720"/>
      <c r="M6" s="1721"/>
      <c r="N6" s="1721"/>
      <c r="O6" s="1722"/>
      <c r="P6" s="1720"/>
      <c r="Q6" s="1722"/>
      <c r="R6" s="1720"/>
      <c r="S6" s="1722"/>
      <c r="T6" s="1720"/>
      <c r="U6" s="1722"/>
      <c r="V6" s="1720"/>
      <c r="W6" s="1722"/>
      <c r="X6" s="1589"/>
      <c r="Y6" s="1721"/>
      <c r="Z6" s="1721"/>
      <c r="AA6" s="1721"/>
      <c r="AB6" s="1722"/>
      <c r="AC6" s="1721"/>
      <c r="AD6" s="1722"/>
      <c r="AE6" s="1720"/>
      <c r="AF6" s="1721"/>
      <c r="AG6" s="1721"/>
      <c r="AH6" s="1721"/>
      <c r="AI6" s="1720"/>
      <c r="AJ6" s="1722"/>
      <c r="AK6" s="1720"/>
      <c r="AL6" s="1722"/>
      <c r="AM6" s="1720"/>
      <c r="AN6" s="1721"/>
      <c r="AO6" s="1721"/>
      <c r="AP6" s="1722"/>
      <c r="AQ6" s="1720"/>
      <c r="AR6" s="1722"/>
      <c r="AS6" s="1720"/>
      <c r="AT6" s="1722"/>
      <c r="AU6" s="1720"/>
      <c r="AV6" s="1722"/>
      <c r="AW6" s="1589"/>
      <c r="AX6" s="1720"/>
      <c r="AY6" s="1722"/>
      <c r="AZ6" s="1720"/>
      <c r="BA6" s="1722"/>
      <c r="BB6" s="2340"/>
      <c r="BC6" s="2341"/>
      <c r="BD6" s="1720"/>
      <c r="BE6" s="1722"/>
      <c r="BF6" s="1720"/>
      <c r="BG6" s="1722"/>
      <c r="BH6" s="1733"/>
      <c r="BI6" s="2309">
        <f>BH4-(0.01)</f>
        <v>-4.2499999999999947</v>
      </c>
      <c r="BJ6" s="1483"/>
      <c r="BK6" s="2342"/>
      <c r="BL6" s="1589"/>
      <c r="BM6" s="1720" t="s">
        <v>616</v>
      </c>
      <c r="BN6" s="1721"/>
      <c r="BO6" s="1721"/>
      <c r="BP6" s="1721"/>
      <c r="BQ6" s="1721"/>
      <c r="BR6" s="1722"/>
      <c r="BS6" s="1720" t="s">
        <v>617</v>
      </c>
      <c r="BT6" s="1721"/>
      <c r="BU6" s="1721"/>
      <c r="BV6" s="1721"/>
      <c r="BW6" s="1721"/>
      <c r="BX6" s="1722"/>
      <c r="BY6" s="1720" t="s">
        <v>618</v>
      </c>
      <c r="BZ6" s="1721"/>
      <c r="CA6" s="1722"/>
      <c r="CB6" s="1589"/>
      <c r="CC6" s="1720" t="s">
        <v>619</v>
      </c>
      <c r="CD6" s="1721"/>
      <c r="CE6" s="1721"/>
      <c r="CF6" s="1722"/>
      <c r="CG6" s="1720" t="s">
        <v>620</v>
      </c>
      <c r="CH6" s="1722"/>
      <c r="CI6" s="1720" t="s">
        <v>621</v>
      </c>
      <c r="CJ6" s="1722"/>
      <c r="CK6" s="1721" t="s">
        <v>622</v>
      </c>
      <c r="CL6" s="1722"/>
      <c r="CM6" s="1721" t="s">
        <v>623</v>
      </c>
      <c r="CN6" s="1721"/>
      <c r="CO6" s="1722"/>
      <c r="CP6" s="1720" t="s">
        <v>624</v>
      </c>
      <c r="CQ6" s="1721"/>
      <c r="CR6" s="1721"/>
      <c r="CS6" s="1722"/>
      <c r="CT6" s="1589"/>
      <c r="CU6" s="609" t="s">
        <v>625</v>
      </c>
      <c r="CV6" s="953"/>
      <c r="CW6" s="1720" t="s">
        <v>626</v>
      </c>
      <c r="CX6" s="1722"/>
      <c r="CY6" s="1721" t="s">
        <v>627</v>
      </c>
      <c r="CZ6" s="1721"/>
      <c r="DA6" s="1721"/>
      <c r="DB6" s="1722"/>
      <c r="DC6" s="1733" t="s">
        <v>628</v>
      </c>
      <c r="DD6" s="1721" t="s">
        <v>629</v>
      </c>
      <c r="DE6" s="1722"/>
      <c r="DF6" s="1721" t="s">
        <v>630</v>
      </c>
      <c r="DG6" s="1721"/>
      <c r="DH6" s="1720" t="s">
        <v>631</v>
      </c>
      <c r="DI6" s="1721"/>
      <c r="DJ6" s="1721"/>
      <c r="DK6" s="1722"/>
      <c r="DL6" s="1720" t="s">
        <v>632</v>
      </c>
      <c r="DM6" s="1722"/>
      <c r="DN6" s="1720" t="s">
        <v>633</v>
      </c>
      <c r="DO6" s="1721"/>
      <c r="DP6" s="1721"/>
      <c r="DQ6" s="1722"/>
      <c r="DR6" s="1589"/>
      <c r="DS6" s="1720" t="s">
        <v>634</v>
      </c>
      <c r="DT6" s="1722"/>
      <c r="DU6" s="1720"/>
      <c r="DV6" s="1721"/>
      <c r="DW6" s="1721"/>
      <c r="DX6" s="1722"/>
      <c r="DY6" s="1720"/>
      <c r="DZ6" s="1722"/>
      <c r="EA6" s="1720"/>
      <c r="EB6" s="1721"/>
      <c r="EC6" s="1721"/>
      <c r="ED6" s="1722"/>
      <c r="EE6" s="1720"/>
      <c r="EF6" s="1722"/>
      <c r="EG6" s="1720"/>
      <c r="EH6" s="1722"/>
      <c r="EI6" s="1720"/>
      <c r="EJ6" s="1722"/>
      <c r="EK6" s="1720"/>
      <c r="EL6" s="1722"/>
      <c r="EM6" s="1720"/>
      <c r="EN6" s="1722"/>
      <c r="EO6" s="1589"/>
      <c r="EP6" s="1720"/>
      <c r="EQ6" s="1722"/>
      <c r="ER6" s="1720"/>
      <c r="ES6" s="1722"/>
      <c r="ET6" s="1720"/>
      <c r="EU6" s="1722"/>
      <c r="EV6" s="1720"/>
      <c r="EW6" s="1722"/>
      <c r="EX6" s="1720"/>
      <c r="EY6" s="1721"/>
      <c r="EZ6" s="1721"/>
      <c r="FA6" s="1722"/>
      <c r="FB6" s="2336"/>
      <c r="FC6" s="2337"/>
      <c r="FD6" s="1721"/>
      <c r="FE6" s="1722"/>
      <c r="FF6" s="1720"/>
      <c r="FG6" s="1722"/>
      <c r="FH6" s="2338"/>
      <c r="FI6" s="2339"/>
      <c r="FJ6" s="1589"/>
      <c r="FK6" s="1720"/>
      <c r="FL6" s="1722"/>
      <c r="FM6" s="1720"/>
      <c r="FN6" s="1722"/>
      <c r="FO6" s="1720"/>
      <c r="FP6" s="1722"/>
      <c r="FQ6" s="1720"/>
      <c r="FR6" s="1722"/>
      <c r="FS6" s="1720"/>
      <c r="FT6" s="1722"/>
      <c r="FU6" s="1720"/>
      <c r="FV6" s="1721"/>
      <c r="FW6" s="1721"/>
      <c r="FX6" s="1722"/>
      <c r="FY6" s="1720"/>
      <c r="FZ6" s="1722"/>
      <c r="GA6" s="1733"/>
      <c r="GB6" s="1733"/>
      <c r="GC6" s="1733"/>
      <c r="GD6" s="1733"/>
      <c r="GE6" s="1589"/>
      <c r="GF6" s="1733"/>
      <c r="GG6" s="1733"/>
      <c r="GH6" s="1720" t="s">
        <v>635</v>
      </c>
      <c r="GI6" s="1722"/>
      <c r="GJ6" s="1720" t="s">
        <v>636</v>
      </c>
      <c r="GK6" s="1722"/>
      <c r="GL6" s="1720" t="s">
        <v>637</v>
      </c>
      <c r="GM6" s="1722"/>
      <c r="GN6" s="1720" t="s">
        <v>638</v>
      </c>
      <c r="GO6" s="1722"/>
      <c r="GP6" s="1720" t="s">
        <v>639</v>
      </c>
      <c r="GQ6" s="1722"/>
      <c r="GR6" s="1720" t="s">
        <v>640</v>
      </c>
      <c r="GS6" s="1722"/>
      <c r="GT6" s="1589"/>
      <c r="GU6" s="1720" t="s">
        <v>641</v>
      </c>
      <c r="GV6" s="1722"/>
      <c r="GW6" s="1720" t="s">
        <v>642</v>
      </c>
      <c r="GX6" s="1722"/>
      <c r="GY6" s="1721" t="s">
        <v>643</v>
      </c>
      <c r="GZ6" s="1722"/>
      <c r="HA6" s="1721" t="s">
        <v>644</v>
      </c>
      <c r="HB6" s="1721"/>
      <c r="HC6" s="1721"/>
      <c r="HD6" s="1722"/>
      <c r="HE6" s="1720" t="s">
        <v>572</v>
      </c>
      <c r="HF6" s="1722"/>
      <c r="HG6" s="1720" t="s">
        <v>645</v>
      </c>
      <c r="HH6" s="1721"/>
      <c r="HI6" s="1721"/>
      <c r="HJ6" s="1722"/>
      <c r="HK6" s="2343" t="s">
        <v>646</v>
      </c>
      <c r="HL6" s="2344"/>
      <c r="HM6" s="1589"/>
      <c r="HN6" s="1720" t="s">
        <v>647</v>
      </c>
      <c r="HO6" s="1720" t="s">
        <v>648</v>
      </c>
      <c r="HP6" s="1722"/>
      <c r="HQ6" s="1720" t="s">
        <v>649</v>
      </c>
      <c r="HR6" s="1721"/>
      <c r="HS6" s="1721"/>
      <c r="HT6" s="1722"/>
      <c r="HU6" s="1733" t="s">
        <v>650</v>
      </c>
      <c r="HV6" s="1720" t="s">
        <v>651</v>
      </c>
      <c r="HW6" s="1721"/>
      <c r="HX6" s="1721"/>
      <c r="HY6" s="1722"/>
      <c r="HZ6" s="1720" t="s">
        <v>652</v>
      </c>
      <c r="IA6" s="1722"/>
      <c r="IB6" s="1589"/>
      <c r="IC6" s="1720" t="s">
        <v>653</v>
      </c>
      <c r="ID6" s="1721"/>
      <c r="IE6" s="1721"/>
      <c r="IF6" s="1722"/>
      <c r="IG6" s="1720" t="s">
        <v>654</v>
      </c>
      <c r="IH6" s="1721"/>
      <c r="II6" s="1721"/>
      <c r="IJ6" s="1722"/>
      <c r="IK6" s="1721" t="s">
        <v>572</v>
      </c>
      <c r="IL6" s="1722"/>
      <c r="IM6" s="1720" t="s">
        <v>655</v>
      </c>
      <c r="IN6" s="1721"/>
      <c r="IO6" s="1721"/>
      <c r="IP6" s="1722"/>
      <c r="IQ6" s="1720" t="s">
        <v>656</v>
      </c>
      <c r="IR6" s="1722"/>
    </row>
    <row r="7" spans="1:252" ht="12.75" customHeight="1">
      <c r="A7" s="1589"/>
      <c r="B7" s="2136"/>
      <c r="C7" s="2049"/>
      <c r="D7" s="2136"/>
      <c r="E7" s="2048"/>
      <c r="F7" s="2048"/>
      <c r="G7" s="2049"/>
      <c r="H7" s="2128"/>
      <c r="I7" s="2136"/>
      <c r="J7" s="2048"/>
      <c r="K7" s="2049"/>
      <c r="L7" s="1720"/>
      <c r="M7" s="1721"/>
      <c r="N7" s="1721"/>
      <c r="O7" s="1722"/>
      <c r="P7" s="1720"/>
      <c r="Q7" s="1722"/>
      <c r="R7" s="1720"/>
      <c r="S7" s="1722"/>
      <c r="T7" s="1720"/>
      <c r="U7" s="1722"/>
      <c r="V7" s="1720"/>
      <c r="W7" s="1722"/>
      <c r="X7" s="1589"/>
      <c r="Y7" s="1721"/>
      <c r="Z7" s="1721"/>
      <c r="AA7" s="1721"/>
      <c r="AB7" s="1722"/>
      <c r="AC7" s="1721"/>
      <c r="AD7" s="1722"/>
      <c r="AE7" s="1720"/>
      <c r="AF7" s="1721"/>
      <c r="AG7" s="1721"/>
      <c r="AH7" s="1721"/>
      <c r="AI7" s="1720"/>
      <c r="AJ7" s="1722"/>
      <c r="AK7" s="1720"/>
      <c r="AL7" s="1722"/>
      <c r="AM7" s="1720"/>
      <c r="AN7" s="1721"/>
      <c r="AO7" s="1721"/>
      <c r="AP7" s="1722"/>
      <c r="AQ7" s="1720"/>
      <c r="AR7" s="1722"/>
      <c r="AS7" s="1720"/>
      <c r="AT7" s="1722"/>
      <c r="AU7" s="1720"/>
      <c r="AV7" s="1722"/>
      <c r="AW7" s="1589"/>
      <c r="AX7" s="1720"/>
      <c r="AY7" s="1722"/>
      <c r="AZ7" s="1720"/>
      <c r="BA7" s="1722"/>
      <c r="BB7" s="2345">
        <v>1</v>
      </c>
      <c r="BC7" s="984" t="s">
        <v>657</v>
      </c>
      <c r="BD7" s="1720"/>
      <c r="BE7" s="1722"/>
      <c r="BF7" s="1720"/>
      <c r="BG7" s="1722"/>
      <c r="BH7" s="1733"/>
      <c r="BI7" s="1720" t="s">
        <v>658</v>
      </c>
      <c r="BJ7" s="1721"/>
      <c r="BK7" s="1722"/>
      <c r="BL7" s="1589"/>
      <c r="BM7" s="1720"/>
      <c r="BN7" s="1721"/>
      <c r="BO7" s="1721"/>
      <c r="BP7" s="1721"/>
      <c r="BQ7" s="1721"/>
      <c r="BR7" s="1722"/>
      <c r="BS7" s="1175"/>
      <c r="BT7" s="1474"/>
      <c r="BU7" s="1474"/>
      <c r="BV7" s="1474"/>
      <c r="BW7" s="1474"/>
      <c r="BX7" s="1474"/>
      <c r="BY7" s="1720"/>
      <c r="BZ7" s="1721"/>
      <c r="CA7" s="1722"/>
      <c r="CB7" s="1589"/>
      <c r="CC7" s="1720"/>
      <c r="CD7" s="1721"/>
      <c r="CE7" s="1721"/>
      <c r="CF7" s="1722"/>
      <c r="CG7" s="1720"/>
      <c r="CH7" s="1722"/>
      <c r="CI7" s="1720"/>
      <c r="CJ7" s="1722"/>
      <c r="CK7" s="1721"/>
      <c r="CL7" s="1722"/>
      <c r="CM7" s="1721"/>
      <c r="CN7" s="1721"/>
      <c r="CO7" s="1722"/>
      <c r="CP7" s="1720"/>
      <c r="CQ7" s="1721"/>
      <c r="CR7" s="1721"/>
      <c r="CS7" s="1722"/>
      <c r="CT7" s="1589"/>
      <c r="CU7" s="1175"/>
      <c r="CV7" s="953"/>
      <c r="CW7" s="1720"/>
      <c r="CX7" s="1722"/>
      <c r="CY7" s="1721"/>
      <c r="CZ7" s="1721"/>
      <c r="DA7" s="1721"/>
      <c r="DB7" s="1722"/>
      <c r="DC7" s="1733"/>
      <c r="DD7" s="1721"/>
      <c r="DE7" s="1722"/>
      <c r="DF7" s="1721"/>
      <c r="DG7" s="1721"/>
      <c r="DH7" s="1720"/>
      <c r="DI7" s="1721"/>
      <c r="DJ7" s="1721"/>
      <c r="DK7" s="1722"/>
      <c r="DL7" s="1720"/>
      <c r="DM7" s="1722"/>
      <c r="DN7" s="1720"/>
      <c r="DO7" s="1721"/>
      <c r="DP7" s="1721"/>
      <c r="DQ7" s="1722"/>
      <c r="DR7" s="1589"/>
      <c r="DS7" s="1720"/>
      <c r="DT7" s="1722"/>
      <c r="DU7" s="1720"/>
      <c r="DV7" s="1721"/>
      <c r="DW7" s="1721"/>
      <c r="DX7" s="1722"/>
      <c r="DY7" s="1720"/>
      <c r="DZ7" s="1722"/>
      <c r="EA7" s="1720"/>
      <c r="EB7" s="1721"/>
      <c r="EC7" s="1721"/>
      <c r="ED7" s="1722"/>
      <c r="EE7" s="1720"/>
      <c r="EF7" s="1722"/>
      <c r="EG7" s="1720"/>
      <c r="EH7" s="1722"/>
      <c r="EI7" s="1720"/>
      <c r="EJ7" s="1722"/>
      <c r="EK7" s="1720"/>
      <c r="EL7" s="1722"/>
      <c r="EM7" s="1720"/>
      <c r="EN7" s="1722"/>
      <c r="EO7" s="1589"/>
      <c r="EP7" s="1720"/>
      <c r="EQ7" s="1722"/>
      <c r="ER7" s="1720"/>
      <c r="ES7" s="1722"/>
      <c r="ET7" s="1720"/>
      <c r="EU7" s="1722"/>
      <c r="EV7" s="1720"/>
      <c r="EW7" s="1722"/>
      <c r="EX7" s="1720"/>
      <c r="EY7" s="1721"/>
      <c r="EZ7" s="1721"/>
      <c r="FA7" s="1722"/>
      <c r="FB7" s="2336"/>
      <c r="FC7" s="2337"/>
      <c r="FD7" s="1721"/>
      <c r="FE7" s="1722"/>
      <c r="FF7" s="1720"/>
      <c r="FG7" s="1722"/>
      <c r="FH7" s="2338"/>
      <c r="FI7" s="2339"/>
      <c r="FJ7" s="1589"/>
      <c r="FK7" s="1720"/>
      <c r="FL7" s="1722"/>
      <c r="FM7" s="1720"/>
      <c r="FN7" s="1722"/>
      <c r="FO7" s="1720"/>
      <c r="FP7" s="1722"/>
      <c r="FQ7" s="1720"/>
      <c r="FR7" s="1722"/>
      <c r="FS7" s="1720"/>
      <c r="FT7" s="1722"/>
      <c r="FU7" s="1720"/>
      <c r="FV7" s="1721"/>
      <c r="FW7" s="1721"/>
      <c r="FX7" s="1722"/>
      <c r="FY7" s="1720"/>
      <c r="FZ7" s="1722"/>
      <c r="GA7" s="1733"/>
      <c r="GB7" s="1733"/>
      <c r="GC7" s="1733"/>
      <c r="GD7" s="1733"/>
      <c r="GE7" s="1589"/>
      <c r="GF7" s="1733"/>
      <c r="GG7" s="1733"/>
      <c r="GH7" s="1720"/>
      <c r="GI7" s="1722"/>
      <c r="GJ7" s="1720"/>
      <c r="GK7" s="1722"/>
      <c r="GL7" s="1720"/>
      <c r="GM7" s="1722"/>
      <c r="GN7" s="1720"/>
      <c r="GO7" s="1722"/>
      <c r="GP7" s="1720"/>
      <c r="GQ7" s="1722"/>
      <c r="GR7" s="1720"/>
      <c r="GS7" s="1722"/>
      <c r="GT7" s="1589"/>
      <c r="GU7" s="1720"/>
      <c r="GV7" s="1722"/>
      <c r="GW7" s="1720"/>
      <c r="GX7" s="1722"/>
      <c r="GY7" s="1721"/>
      <c r="GZ7" s="1722"/>
      <c r="HA7" s="1721"/>
      <c r="HB7" s="1721"/>
      <c r="HC7" s="1721"/>
      <c r="HD7" s="1722"/>
      <c r="HE7" s="1720"/>
      <c r="HF7" s="1722"/>
      <c r="HG7" s="1720"/>
      <c r="HH7" s="1721"/>
      <c r="HI7" s="1721"/>
      <c r="HJ7" s="1722"/>
      <c r="HK7" s="610"/>
      <c r="HL7" s="611"/>
      <c r="HM7" s="1589"/>
      <c r="HN7" s="1720"/>
      <c r="HO7" s="1720"/>
      <c r="HP7" s="1722"/>
      <c r="HQ7" s="1720"/>
      <c r="HR7" s="1721"/>
      <c r="HS7" s="1721"/>
      <c r="HT7" s="1722"/>
      <c r="HU7" s="1733"/>
      <c r="HV7" s="1720"/>
      <c r="HW7" s="1721"/>
      <c r="HX7" s="1721"/>
      <c r="HY7" s="1722"/>
      <c r="HZ7" s="1720"/>
      <c r="IA7" s="1722"/>
      <c r="IB7" s="1589"/>
      <c r="IC7" s="1720"/>
      <c r="ID7" s="1721"/>
      <c r="IE7" s="1721"/>
      <c r="IF7" s="1722"/>
      <c r="IG7" s="1720"/>
      <c r="IH7" s="1721"/>
      <c r="II7" s="1721"/>
      <c r="IJ7" s="1722"/>
      <c r="IK7" s="1721"/>
      <c r="IL7" s="1722"/>
      <c r="IM7" s="1720"/>
      <c r="IN7" s="1721"/>
      <c r="IO7" s="1721"/>
      <c r="IP7" s="1722"/>
      <c r="IQ7" s="1720"/>
      <c r="IR7" s="1722"/>
    </row>
    <row r="8" spans="1:252" ht="12.75" customHeight="1">
      <c r="A8" s="1589"/>
      <c r="B8" s="2136"/>
      <c r="C8" s="2049"/>
      <c r="D8" s="1477"/>
      <c r="E8" s="560"/>
      <c r="F8" s="560"/>
      <c r="G8" s="1183"/>
      <c r="H8" s="2128"/>
      <c r="I8" s="2136"/>
      <c r="J8" s="2048"/>
      <c r="K8" s="2049"/>
      <c r="L8" s="1720"/>
      <c r="M8" s="1721"/>
      <c r="N8" s="1721"/>
      <c r="O8" s="1722"/>
      <c r="P8" s="1720"/>
      <c r="Q8" s="1722"/>
      <c r="R8" s="560"/>
      <c r="S8" s="560"/>
      <c r="T8" s="1720"/>
      <c r="U8" s="1722"/>
      <c r="V8" s="1720"/>
      <c r="W8" s="1722"/>
      <c r="X8" s="1589"/>
      <c r="Y8" s="1721"/>
      <c r="Z8" s="1721"/>
      <c r="AA8" s="1721"/>
      <c r="AB8" s="1722"/>
      <c r="AC8" s="1721"/>
      <c r="AD8" s="1722"/>
      <c r="AE8" s="1720"/>
      <c r="AF8" s="1721"/>
      <c r="AG8" s="1721"/>
      <c r="AH8" s="1721"/>
      <c r="AI8" s="2346">
        <v>1</v>
      </c>
      <c r="AJ8" s="2347" t="s">
        <v>659</v>
      </c>
      <c r="AK8" s="1720"/>
      <c r="AL8" s="1722"/>
      <c r="AM8" s="1720"/>
      <c r="AN8" s="1721"/>
      <c r="AO8" s="1721"/>
      <c r="AP8" s="1722"/>
      <c r="AQ8" s="1720"/>
      <c r="AR8" s="1722"/>
      <c r="AS8" s="1720"/>
      <c r="AT8" s="1722"/>
      <c r="AU8" s="1720"/>
      <c r="AV8" s="1722"/>
      <c r="AW8" s="1589"/>
      <c r="AX8" s="1720"/>
      <c r="AY8" s="1722"/>
      <c r="AZ8" s="1720"/>
      <c r="BA8" s="1722"/>
      <c r="BB8" s="2345">
        <v>2</v>
      </c>
      <c r="BC8" s="984" t="s">
        <v>660</v>
      </c>
      <c r="BD8" s="1720"/>
      <c r="BE8" s="1722"/>
      <c r="BF8" s="1720"/>
      <c r="BG8" s="1722"/>
      <c r="BH8" s="1733"/>
      <c r="BI8" s="1720"/>
      <c r="BJ8" s="1721"/>
      <c r="BK8" s="1722"/>
      <c r="BL8" s="1589"/>
      <c r="BM8" s="2348">
        <v>1</v>
      </c>
      <c r="BN8" s="609" t="s">
        <v>661</v>
      </c>
      <c r="BO8" s="610"/>
      <c r="BP8" s="610"/>
      <c r="BQ8" s="610"/>
      <c r="BR8" s="611"/>
      <c r="BS8" s="1175"/>
      <c r="BT8" s="1474"/>
      <c r="BU8" s="1474"/>
      <c r="BV8" s="1474"/>
      <c r="BW8" s="1474"/>
      <c r="BX8" s="1474"/>
      <c r="BY8" s="1720"/>
      <c r="BZ8" s="1721"/>
      <c r="CA8" s="1722"/>
      <c r="CB8" s="1589"/>
      <c r="CC8" s="2348">
        <v>1</v>
      </c>
      <c r="CD8" s="609" t="s">
        <v>662</v>
      </c>
      <c r="CE8" s="2348">
        <v>8</v>
      </c>
      <c r="CF8" s="609" t="s">
        <v>663</v>
      </c>
      <c r="CG8" s="1720"/>
      <c r="CH8" s="1722"/>
      <c r="CI8" s="1720"/>
      <c r="CJ8" s="1722"/>
      <c r="CK8" s="1721"/>
      <c r="CL8" s="1722"/>
      <c r="CM8" s="1721"/>
      <c r="CN8" s="1721"/>
      <c r="CO8" s="1722"/>
      <c r="CP8" s="1720"/>
      <c r="CQ8" s="1721"/>
      <c r="CR8" s="1721"/>
      <c r="CS8" s="1722"/>
      <c r="CT8" s="1589"/>
      <c r="CU8" s="1175"/>
      <c r="CV8" s="953"/>
      <c r="CW8" s="1720"/>
      <c r="CX8" s="1722"/>
      <c r="CY8" s="1721"/>
      <c r="CZ8" s="1721"/>
      <c r="DA8" s="1721"/>
      <c r="DB8" s="1722"/>
      <c r="DC8" s="1733"/>
      <c r="DD8" s="1721"/>
      <c r="DE8" s="1722"/>
      <c r="DF8" s="1721"/>
      <c r="DG8" s="1721"/>
      <c r="DH8" s="1720"/>
      <c r="DI8" s="1721"/>
      <c r="DJ8" s="1721"/>
      <c r="DK8" s="1722"/>
      <c r="DL8" s="1720"/>
      <c r="DM8" s="1722"/>
      <c r="DN8" s="1720"/>
      <c r="DO8" s="1721"/>
      <c r="DP8" s="1721"/>
      <c r="DQ8" s="1722"/>
      <c r="DR8" s="1589"/>
      <c r="DS8" s="2346">
        <v>1</v>
      </c>
      <c r="DT8" s="984" t="s">
        <v>664</v>
      </c>
      <c r="DU8" s="1720"/>
      <c r="DV8" s="1721"/>
      <c r="DW8" s="1721"/>
      <c r="DX8" s="1722"/>
      <c r="DY8" s="1720"/>
      <c r="DZ8" s="1722"/>
      <c r="EA8" s="1720"/>
      <c r="EB8" s="1721"/>
      <c r="EC8" s="1721"/>
      <c r="ED8" s="1722"/>
      <c r="EE8" s="1720"/>
      <c r="EF8" s="1722"/>
      <c r="EG8" s="1720"/>
      <c r="EH8" s="1722"/>
      <c r="EI8" s="1720"/>
      <c r="EJ8" s="1722"/>
      <c r="EK8" s="1720"/>
      <c r="EL8" s="1722"/>
      <c r="EM8" s="1720"/>
      <c r="EN8" s="1722"/>
      <c r="EO8" s="1589"/>
      <c r="EP8" s="1720"/>
      <c r="EQ8" s="1722"/>
      <c r="ER8" s="1720"/>
      <c r="ES8" s="1722"/>
      <c r="ET8" s="1720"/>
      <c r="EU8" s="1722"/>
      <c r="EV8" s="1720"/>
      <c r="EW8" s="1722"/>
      <c r="EX8" s="1720"/>
      <c r="EY8" s="1721"/>
      <c r="EZ8" s="1721"/>
      <c r="FA8" s="1722"/>
      <c r="FB8" s="2336"/>
      <c r="FC8" s="2337"/>
      <c r="FD8" s="1721"/>
      <c r="FE8" s="1722"/>
      <c r="FF8" s="1720"/>
      <c r="FG8" s="1722"/>
      <c r="FH8" s="2338"/>
      <c r="FI8" s="2339"/>
      <c r="FJ8" s="1589"/>
      <c r="FK8" s="1720"/>
      <c r="FL8" s="1722"/>
      <c r="FM8" s="2349"/>
      <c r="FN8" s="611"/>
      <c r="FO8" s="1720"/>
      <c r="FP8" s="1722"/>
      <c r="FQ8" s="1720"/>
      <c r="FR8" s="1722"/>
      <c r="FS8" s="1720"/>
      <c r="FT8" s="1722"/>
      <c r="FU8" s="1720"/>
      <c r="FV8" s="1721"/>
      <c r="FW8" s="1721"/>
      <c r="FX8" s="1722"/>
      <c r="FY8" s="2349"/>
      <c r="FZ8" s="611"/>
      <c r="GA8" s="1733"/>
      <c r="GB8" s="1733"/>
      <c r="GC8" s="1733"/>
      <c r="GD8" s="1733"/>
      <c r="GE8" s="1589"/>
      <c r="GF8" s="1733"/>
      <c r="GG8" s="1733"/>
      <c r="GH8" s="2349"/>
      <c r="GI8" s="611"/>
      <c r="GJ8" s="1720"/>
      <c r="GK8" s="1722"/>
      <c r="GL8" s="1720"/>
      <c r="GM8" s="1722"/>
      <c r="GN8" s="1720"/>
      <c r="GO8" s="1722"/>
      <c r="GP8" s="1720"/>
      <c r="GQ8" s="1722"/>
      <c r="GR8" s="1720"/>
      <c r="GS8" s="1722"/>
      <c r="GT8" s="1589"/>
      <c r="GU8" s="1720"/>
      <c r="GV8" s="1722"/>
      <c r="GW8" s="1720"/>
      <c r="GX8" s="1722"/>
      <c r="GY8" s="1721"/>
      <c r="GZ8" s="1722"/>
      <c r="HA8" s="1721"/>
      <c r="HB8" s="1721"/>
      <c r="HC8" s="1721"/>
      <c r="HD8" s="1722"/>
      <c r="HE8" s="1720"/>
      <c r="HF8" s="1722"/>
      <c r="HG8" s="1720"/>
      <c r="HH8" s="1721"/>
      <c r="HI8" s="1721"/>
      <c r="HJ8" s="1722"/>
      <c r="HK8" s="2345">
        <v>1</v>
      </c>
      <c r="HL8" s="984" t="s">
        <v>657</v>
      </c>
      <c r="HM8" s="1589"/>
      <c r="HN8" s="1720"/>
      <c r="HO8" s="1720"/>
      <c r="HP8" s="1722"/>
      <c r="HQ8" s="1720"/>
      <c r="HR8" s="1721"/>
      <c r="HS8" s="1721"/>
      <c r="HT8" s="1722"/>
      <c r="HU8" s="1733"/>
      <c r="HV8" s="2348">
        <v>1</v>
      </c>
      <c r="HW8" s="609" t="s">
        <v>662</v>
      </c>
      <c r="HX8" s="2348">
        <v>11</v>
      </c>
      <c r="HY8" s="984" t="s">
        <v>665</v>
      </c>
      <c r="HZ8" s="1720"/>
      <c r="IA8" s="1722"/>
      <c r="IB8" s="1589"/>
      <c r="IC8" s="1720"/>
      <c r="ID8" s="1721"/>
      <c r="IE8" s="1721"/>
      <c r="IF8" s="1722"/>
      <c r="IG8" s="1720"/>
      <c r="IH8" s="1721"/>
      <c r="II8" s="1721"/>
      <c r="IJ8" s="1722"/>
      <c r="IK8" s="1721"/>
      <c r="IL8" s="1722"/>
      <c r="IM8" s="1720"/>
      <c r="IN8" s="1721"/>
      <c r="IO8" s="1721"/>
      <c r="IP8" s="1722"/>
      <c r="IQ8" s="2349"/>
      <c r="IR8" s="611"/>
    </row>
    <row r="9" spans="1:252" ht="12.75" customHeight="1">
      <c r="A9" s="1589"/>
      <c r="B9" s="2136"/>
      <c r="C9" s="2049"/>
      <c r="D9" s="1477"/>
      <c r="E9" s="560"/>
      <c r="F9" s="560"/>
      <c r="G9" s="1183"/>
      <c r="H9" s="1173"/>
      <c r="I9" s="2350" t="s">
        <v>666</v>
      </c>
      <c r="J9" s="2351"/>
      <c r="K9" s="2352"/>
      <c r="L9" s="2348">
        <v>1</v>
      </c>
      <c r="M9" s="609" t="s">
        <v>667</v>
      </c>
      <c r="N9" s="142"/>
      <c r="O9" s="2353"/>
      <c r="P9" s="1720"/>
      <c r="Q9" s="1722"/>
      <c r="R9" s="560"/>
      <c r="S9" s="1183"/>
      <c r="T9" s="1720"/>
      <c r="U9" s="1722"/>
      <c r="V9" s="1720"/>
      <c r="W9" s="1722"/>
      <c r="X9" s="1589"/>
      <c r="Y9" s="560"/>
      <c r="Z9" s="560"/>
      <c r="AA9" s="560"/>
      <c r="AB9" s="1183"/>
      <c r="AC9" s="1721"/>
      <c r="AD9" s="1722"/>
      <c r="AE9" s="1720"/>
      <c r="AF9" s="1721"/>
      <c r="AG9" s="1721"/>
      <c r="AH9" s="1721"/>
      <c r="AI9" s="2346">
        <v>2</v>
      </c>
      <c r="AJ9" s="2167" t="s">
        <v>668</v>
      </c>
      <c r="AK9" s="1720"/>
      <c r="AL9" s="1722"/>
      <c r="AM9" s="2349"/>
      <c r="AN9" s="610"/>
      <c r="AO9" s="610"/>
      <c r="AP9" s="610"/>
      <c r="AQ9" s="1720"/>
      <c r="AR9" s="1722"/>
      <c r="AS9" s="1720"/>
      <c r="AT9" s="1722"/>
      <c r="AU9" s="1720"/>
      <c r="AV9" s="1722"/>
      <c r="AW9" s="1589"/>
      <c r="AX9" s="2345"/>
      <c r="AY9" s="2354"/>
      <c r="AZ9" s="1720"/>
      <c r="BA9" s="1722"/>
      <c r="BB9" s="2345">
        <v>3</v>
      </c>
      <c r="BC9" s="984" t="s">
        <v>669</v>
      </c>
      <c r="BD9" s="1720"/>
      <c r="BE9" s="1722"/>
      <c r="BF9" s="2355">
        <v>1</v>
      </c>
      <c r="BG9" s="890" t="s">
        <v>670</v>
      </c>
      <c r="BH9" s="1733"/>
      <c r="BI9" s="1720"/>
      <c r="BJ9" s="1721"/>
      <c r="BK9" s="1722"/>
      <c r="BL9" s="1589"/>
      <c r="BM9" s="2356">
        <v>2</v>
      </c>
      <c r="BN9" s="609" t="s">
        <v>671</v>
      </c>
      <c r="BO9" s="1477"/>
      <c r="BP9" s="1477"/>
      <c r="BQ9" s="1477"/>
      <c r="BR9" s="1478"/>
      <c r="BS9" s="2348">
        <v>1</v>
      </c>
      <c r="BT9" s="609" t="s">
        <v>672</v>
      </c>
      <c r="BU9" s="2357"/>
      <c r="BV9" s="2357"/>
      <c r="BW9" s="2357"/>
      <c r="BX9" s="2341"/>
      <c r="BY9" s="2348">
        <v>1</v>
      </c>
      <c r="BZ9" s="609" t="s">
        <v>467</v>
      </c>
      <c r="CA9" s="984"/>
      <c r="CB9" s="1589"/>
      <c r="CC9" s="2356">
        <v>2</v>
      </c>
      <c r="CD9" s="609" t="s">
        <v>673</v>
      </c>
      <c r="CE9" s="2348">
        <v>9</v>
      </c>
      <c r="CF9" s="984" t="s">
        <v>674</v>
      </c>
      <c r="CG9" s="1720"/>
      <c r="CH9" s="1722"/>
      <c r="CI9" s="1720"/>
      <c r="CJ9" s="1722"/>
      <c r="CK9" s="1721"/>
      <c r="CL9" s="1722"/>
      <c r="CM9" s="1474"/>
      <c r="CN9" s="1474"/>
      <c r="CO9" s="953"/>
      <c r="CP9" s="1720"/>
      <c r="CQ9" s="1721"/>
      <c r="CR9" s="1721"/>
      <c r="CS9" s="1722"/>
      <c r="CT9" s="1589"/>
      <c r="CU9" s="2349"/>
      <c r="CV9" s="610"/>
      <c r="CW9" s="1175"/>
      <c r="CX9" s="953"/>
      <c r="CY9" s="1721"/>
      <c r="CZ9" s="1721"/>
      <c r="DA9" s="1721"/>
      <c r="DB9" s="1722"/>
      <c r="DC9" s="1733"/>
      <c r="DD9" s="1721"/>
      <c r="DE9" s="1722"/>
      <c r="DF9" s="1721"/>
      <c r="DG9" s="1721"/>
      <c r="DH9" s="1720"/>
      <c r="DI9" s="1721"/>
      <c r="DJ9" s="1721"/>
      <c r="DK9" s="1722"/>
      <c r="DL9" s="1720"/>
      <c r="DM9" s="1722"/>
      <c r="DN9" s="1720"/>
      <c r="DO9" s="1721"/>
      <c r="DP9" s="1721"/>
      <c r="DQ9" s="1722"/>
      <c r="DR9" s="1589"/>
      <c r="DS9" s="2346">
        <v>2</v>
      </c>
      <c r="DT9" s="984" t="s">
        <v>675</v>
      </c>
      <c r="DU9" s="1720"/>
      <c r="DV9" s="1721"/>
      <c r="DW9" s="1721"/>
      <c r="DX9" s="1722"/>
      <c r="DY9" s="1720"/>
      <c r="DZ9" s="1722"/>
      <c r="EA9" s="1720"/>
      <c r="EB9" s="1721"/>
      <c r="EC9" s="1721"/>
      <c r="ED9" s="1722"/>
      <c r="EE9" s="1720"/>
      <c r="EF9" s="1722"/>
      <c r="EG9" s="1720"/>
      <c r="EH9" s="1722"/>
      <c r="EI9" s="1720"/>
      <c r="EJ9" s="1722"/>
      <c r="EK9" s="1720"/>
      <c r="EL9" s="1722"/>
      <c r="EM9" s="1720"/>
      <c r="EN9" s="1722"/>
      <c r="EO9" s="1589"/>
      <c r="EP9" s="610"/>
      <c r="EQ9" s="611"/>
      <c r="ER9" s="610"/>
      <c r="ES9" s="611"/>
      <c r="ET9" s="1720"/>
      <c r="EU9" s="1722"/>
      <c r="EV9" s="2358"/>
      <c r="EW9" s="2359"/>
      <c r="EX9" s="1720"/>
      <c r="EY9" s="1721"/>
      <c r="EZ9" s="1721"/>
      <c r="FA9" s="1722"/>
      <c r="FB9" s="2345"/>
      <c r="FC9" s="984"/>
      <c r="FD9" s="1721"/>
      <c r="FE9" s="1722"/>
      <c r="FF9" s="610"/>
      <c r="FG9" s="611"/>
      <c r="FH9" s="2346"/>
      <c r="FI9" s="2360"/>
      <c r="FJ9" s="1589"/>
      <c r="FK9" s="2349"/>
      <c r="FL9" s="611"/>
      <c r="FM9" s="2349"/>
      <c r="FN9" s="611"/>
      <c r="FO9" s="1720"/>
      <c r="FP9" s="1722"/>
      <c r="FQ9" s="1720"/>
      <c r="FR9" s="1722"/>
      <c r="FS9" s="1720"/>
      <c r="FT9" s="1722"/>
      <c r="FU9" s="1720"/>
      <c r="FV9" s="1721"/>
      <c r="FW9" s="1721"/>
      <c r="FX9" s="1722"/>
      <c r="FY9" s="2349"/>
      <c r="FZ9" s="611"/>
      <c r="GA9" s="1733"/>
      <c r="GB9" s="1733"/>
      <c r="GC9" s="1733"/>
      <c r="GD9" s="1733"/>
      <c r="GE9" s="1589"/>
      <c r="GF9" s="1733"/>
      <c r="GG9" s="1733"/>
      <c r="GH9" s="2348">
        <v>1</v>
      </c>
      <c r="GI9" s="984" t="s">
        <v>661</v>
      </c>
      <c r="GJ9" s="1720"/>
      <c r="GK9" s="1722"/>
      <c r="GL9" s="1720"/>
      <c r="GM9" s="1722"/>
      <c r="GN9" s="1720"/>
      <c r="GO9" s="1722"/>
      <c r="GP9" s="1720"/>
      <c r="GQ9" s="1722"/>
      <c r="GR9" s="1720"/>
      <c r="GS9" s="1722"/>
      <c r="GT9" s="1589"/>
      <c r="GU9" s="1720"/>
      <c r="GV9" s="1722"/>
      <c r="GW9" s="1720"/>
      <c r="GX9" s="1722"/>
      <c r="GY9" s="1721"/>
      <c r="GZ9" s="1722"/>
      <c r="HA9" s="1721"/>
      <c r="HB9" s="1721"/>
      <c r="HC9" s="1721"/>
      <c r="HD9" s="1722"/>
      <c r="HE9" s="1720"/>
      <c r="HF9" s="1722"/>
      <c r="HG9" s="1720"/>
      <c r="HH9" s="1721"/>
      <c r="HI9" s="1721"/>
      <c r="HJ9" s="1722"/>
      <c r="HK9" s="2345">
        <v>2</v>
      </c>
      <c r="HL9" s="984" t="s">
        <v>660</v>
      </c>
      <c r="HM9" s="1589"/>
      <c r="HN9" s="1720"/>
      <c r="HO9" s="1720"/>
      <c r="HP9" s="1722"/>
      <c r="HQ9" s="2349"/>
      <c r="HR9" s="610"/>
      <c r="HS9" s="610"/>
      <c r="HT9" s="611"/>
      <c r="HU9" s="1733"/>
      <c r="HV9" s="2356">
        <v>2</v>
      </c>
      <c r="HW9" s="609" t="s">
        <v>673</v>
      </c>
      <c r="HX9" s="2356">
        <v>12</v>
      </c>
      <c r="HY9" s="984" t="s">
        <v>676</v>
      </c>
      <c r="HZ9" s="1720"/>
      <c r="IA9" s="1722"/>
      <c r="IB9" s="1589"/>
      <c r="IC9" s="2345">
        <v>1</v>
      </c>
      <c r="ID9" s="609" t="s">
        <v>677</v>
      </c>
      <c r="IE9" s="2345">
        <v>10</v>
      </c>
      <c r="IF9" s="609" t="s">
        <v>678</v>
      </c>
      <c r="IG9" s="1720"/>
      <c r="IH9" s="1721"/>
      <c r="II9" s="1721"/>
      <c r="IJ9" s="1722"/>
      <c r="IK9" s="1721"/>
      <c r="IL9" s="1722"/>
      <c r="IM9" s="1720"/>
      <c r="IN9" s="1721"/>
      <c r="IO9" s="1721"/>
      <c r="IP9" s="1722"/>
      <c r="IQ9" s="2346">
        <v>1</v>
      </c>
      <c r="IR9" s="984" t="s">
        <v>664</v>
      </c>
    </row>
    <row r="10" spans="1:252" ht="12.75" customHeight="1">
      <c r="A10" s="1589"/>
      <c r="B10" s="2136"/>
      <c r="C10" s="2049"/>
      <c r="D10" s="2355">
        <v>1</v>
      </c>
      <c r="E10" s="888" t="s">
        <v>495</v>
      </c>
      <c r="F10" s="888"/>
      <c r="G10" s="1183"/>
      <c r="H10" s="1173"/>
      <c r="I10" s="2350"/>
      <c r="J10" s="2351"/>
      <c r="K10" s="2352"/>
      <c r="L10" s="2356">
        <v>2</v>
      </c>
      <c r="M10" s="609" t="s">
        <v>679</v>
      </c>
      <c r="N10" s="560"/>
      <c r="O10" s="1183"/>
      <c r="P10" s="1720"/>
      <c r="Q10" s="1722"/>
      <c r="R10" s="2358"/>
      <c r="S10" s="2354"/>
      <c r="T10" s="1720"/>
      <c r="U10" s="1722"/>
      <c r="V10" s="1720"/>
      <c r="W10" s="1722"/>
      <c r="X10" s="1589"/>
      <c r="Y10" s="560"/>
      <c r="Z10" s="560"/>
      <c r="AA10" s="560"/>
      <c r="AB10" s="1183"/>
      <c r="AC10" s="1721"/>
      <c r="AD10" s="1722"/>
      <c r="AE10" s="1720"/>
      <c r="AF10" s="1721"/>
      <c r="AG10" s="1721"/>
      <c r="AH10" s="1721"/>
      <c r="AI10" s="2346"/>
      <c r="AJ10" s="2167"/>
      <c r="AK10" s="1720"/>
      <c r="AL10" s="1722"/>
      <c r="AM10" s="560"/>
      <c r="AN10" s="560"/>
      <c r="AO10" s="560"/>
      <c r="AP10" s="560"/>
      <c r="AQ10" s="2349"/>
      <c r="AR10" s="611"/>
      <c r="AS10" s="1720"/>
      <c r="AT10" s="1722"/>
      <c r="AU10" s="1720"/>
      <c r="AV10" s="1722"/>
      <c r="AW10" s="1589"/>
      <c r="AX10" s="2346"/>
      <c r="AY10" s="881"/>
      <c r="AZ10" s="1720"/>
      <c r="BA10" s="1722"/>
      <c r="BB10" s="2345">
        <v>4</v>
      </c>
      <c r="BC10" s="984" t="s">
        <v>680</v>
      </c>
      <c r="BD10" s="1720"/>
      <c r="BE10" s="1722"/>
      <c r="BF10" s="2355">
        <v>2</v>
      </c>
      <c r="BG10" s="890" t="s">
        <v>681</v>
      </c>
      <c r="BH10" s="1733"/>
      <c r="BI10" s="1720"/>
      <c r="BJ10" s="1721"/>
      <c r="BK10" s="1722"/>
      <c r="BL10" s="1589"/>
      <c r="BM10" s="2348">
        <v>3</v>
      </c>
      <c r="BN10" s="609" t="s">
        <v>682</v>
      </c>
      <c r="BO10" s="2357"/>
      <c r="BP10" s="2357"/>
      <c r="BQ10" s="2357"/>
      <c r="BR10" s="2341"/>
      <c r="BS10" s="2356">
        <v>2</v>
      </c>
      <c r="BT10" s="609" t="s">
        <v>683</v>
      </c>
      <c r="BU10" s="560"/>
      <c r="BV10" s="560"/>
      <c r="BW10" s="560"/>
      <c r="BX10" s="1183"/>
      <c r="BY10" s="2356">
        <v>2</v>
      </c>
      <c r="BZ10" s="609" t="s">
        <v>684</v>
      </c>
      <c r="CA10" s="984"/>
      <c r="CB10" s="1589"/>
      <c r="CC10" s="2348">
        <v>3</v>
      </c>
      <c r="CD10" s="609" t="s">
        <v>685</v>
      </c>
      <c r="CE10" s="2356">
        <v>10</v>
      </c>
      <c r="CF10" s="984" t="s">
        <v>686</v>
      </c>
      <c r="CG10" s="1720"/>
      <c r="CH10" s="1722"/>
      <c r="CI10" s="1720"/>
      <c r="CJ10" s="1722"/>
      <c r="CK10" s="1721"/>
      <c r="CL10" s="1722"/>
      <c r="CM10" s="609"/>
      <c r="CN10" s="609"/>
      <c r="CO10" s="2341"/>
      <c r="CP10" s="1720"/>
      <c r="CQ10" s="1721"/>
      <c r="CR10" s="1721"/>
      <c r="CS10" s="1722"/>
      <c r="CT10" s="1589"/>
      <c r="CU10" s="2346"/>
      <c r="CV10" s="2347"/>
      <c r="CW10" s="1175"/>
      <c r="CX10" s="953"/>
      <c r="CY10" s="1721"/>
      <c r="CZ10" s="1721"/>
      <c r="DA10" s="1721"/>
      <c r="DB10" s="1722"/>
      <c r="DC10" s="1733"/>
      <c r="DD10" s="1721"/>
      <c r="DE10" s="1722"/>
      <c r="DF10" s="1721"/>
      <c r="DG10" s="1721"/>
      <c r="DH10" s="2358"/>
      <c r="DI10" s="2359"/>
      <c r="DJ10" s="2359"/>
      <c r="DK10" s="2354"/>
      <c r="DL10" s="1175"/>
      <c r="DM10" s="953"/>
      <c r="DN10" s="2345"/>
      <c r="DO10" s="609"/>
      <c r="DP10" s="609"/>
      <c r="DQ10" s="984"/>
      <c r="DR10" s="1589"/>
      <c r="DS10" s="2346">
        <v>3</v>
      </c>
      <c r="DT10" s="984" t="s">
        <v>687</v>
      </c>
      <c r="DU10" s="1720"/>
      <c r="DV10" s="1721"/>
      <c r="DW10" s="1721"/>
      <c r="DX10" s="1722"/>
      <c r="DY10" s="1720"/>
      <c r="DZ10" s="1722"/>
      <c r="EA10" s="1720"/>
      <c r="EB10" s="1721"/>
      <c r="EC10" s="1721"/>
      <c r="ED10" s="1722"/>
      <c r="EE10" s="1720"/>
      <c r="EF10" s="1722"/>
      <c r="EG10" s="1720"/>
      <c r="EH10" s="1722"/>
      <c r="EI10" s="1720"/>
      <c r="EJ10" s="1722"/>
      <c r="EK10" s="2346"/>
      <c r="EL10" s="881"/>
      <c r="EM10" s="2346"/>
      <c r="EN10" s="881"/>
      <c r="EO10" s="1589"/>
      <c r="EP10" s="610"/>
      <c r="EQ10" s="611"/>
      <c r="ER10" s="2361"/>
      <c r="ES10" s="873"/>
      <c r="ET10" s="2346"/>
      <c r="EU10" s="881"/>
      <c r="EV10" s="983"/>
      <c r="EW10" s="609"/>
      <c r="EX10" s="2346"/>
      <c r="EY10" s="610"/>
      <c r="EZ10" s="610"/>
      <c r="FA10" s="611"/>
      <c r="FB10" s="2345"/>
      <c r="FC10" s="984"/>
      <c r="FD10" s="1721"/>
      <c r="FE10" s="1722"/>
      <c r="FF10" s="2348">
        <v>1</v>
      </c>
      <c r="FG10" s="984" t="s">
        <v>467</v>
      </c>
      <c r="FH10" s="2362">
        <v>1</v>
      </c>
      <c r="FI10" s="984" t="s">
        <v>688</v>
      </c>
      <c r="FJ10" s="1589"/>
      <c r="FK10" s="2346"/>
      <c r="FL10" s="881"/>
      <c r="FM10" s="2346"/>
      <c r="FN10" s="881"/>
      <c r="FO10" s="1720"/>
      <c r="FP10" s="1722"/>
      <c r="FQ10" s="1720"/>
      <c r="FR10" s="1722"/>
      <c r="FS10" s="1720"/>
      <c r="FT10" s="1722"/>
      <c r="FU10" s="983"/>
      <c r="FV10" s="609"/>
      <c r="FW10" s="609"/>
      <c r="FX10" s="609"/>
      <c r="FY10" s="2346"/>
      <c r="FZ10" s="611"/>
      <c r="GA10" s="1733"/>
      <c r="GB10" s="1733"/>
      <c r="GC10" s="1733"/>
      <c r="GD10" s="2363"/>
      <c r="GE10" s="1589"/>
      <c r="GF10" s="1733"/>
      <c r="GG10" s="2363"/>
      <c r="GH10" s="2356">
        <v>2</v>
      </c>
      <c r="GI10" s="984" t="s">
        <v>671</v>
      </c>
      <c r="GJ10" s="2348">
        <v>1</v>
      </c>
      <c r="GK10" s="984" t="s">
        <v>672</v>
      </c>
      <c r="GL10" s="2348">
        <v>1</v>
      </c>
      <c r="GM10" s="984" t="s">
        <v>467</v>
      </c>
      <c r="GN10" s="2348">
        <v>1</v>
      </c>
      <c r="GO10" s="1722" t="s">
        <v>688</v>
      </c>
      <c r="GP10" s="2364">
        <v>1</v>
      </c>
      <c r="GQ10" s="984" t="s">
        <v>689</v>
      </c>
      <c r="GR10" s="1720"/>
      <c r="GS10" s="1722"/>
      <c r="GT10" s="1589"/>
      <c r="GU10" s="1720"/>
      <c r="GV10" s="1722"/>
      <c r="GW10" s="1720"/>
      <c r="GX10" s="1722"/>
      <c r="GY10" s="1721"/>
      <c r="GZ10" s="1722"/>
      <c r="HA10" s="1721"/>
      <c r="HB10" s="1721"/>
      <c r="HC10" s="1721"/>
      <c r="HD10" s="1722"/>
      <c r="HE10" s="1720"/>
      <c r="HF10" s="1722"/>
      <c r="HG10" s="1720"/>
      <c r="HH10" s="1721"/>
      <c r="HI10" s="1721"/>
      <c r="HJ10" s="1722"/>
      <c r="HK10" s="2345">
        <v>3</v>
      </c>
      <c r="HL10" s="984" t="s">
        <v>669</v>
      </c>
      <c r="HM10" s="1589"/>
      <c r="HN10" s="1720"/>
      <c r="HO10" s="2349"/>
      <c r="HP10" s="610"/>
      <c r="HQ10" s="2349"/>
      <c r="HR10" s="610"/>
      <c r="HS10" s="610"/>
      <c r="HT10" s="611"/>
      <c r="HU10" s="1733"/>
      <c r="HV10" s="2348">
        <v>3</v>
      </c>
      <c r="HW10" s="609" t="s">
        <v>685</v>
      </c>
      <c r="HX10" s="2348">
        <v>13</v>
      </c>
      <c r="HY10" s="984" t="s">
        <v>674</v>
      </c>
      <c r="HZ10" s="1720"/>
      <c r="IA10" s="1722"/>
      <c r="IB10" s="1589"/>
      <c r="IC10" s="2345">
        <v>2</v>
      </c>
      <c r="ID10" s="1721" t="s">
        <v>690</v>
      </c>
      <c r="IE10" s="2345">
        <v>11</v>
      </c>
      <c r="IF10" s="984" t="s">
        <v>691</v>
      </c>
      <c r="IG10" s="1720"/>
      <c r="IH10" s="1721"/>
      <c r="II10" s="1721"/>
      <c r="IJ10" s="1722"/>
      <c r="IK10" s="1721"/>
      <c r="IL10" s="1722"/>
      <c r="IM10" s="1720"/>
      <c r="IN10" s="1721"/>
      <c r="IO10" s="1721"/>
      <c r="IP10" s="1722"/>
      <c r="IQ10" s="2346">
        <v>2</v>
      </c>
      <c r="IR10" s="984" t="s">
        <v>675</v>
      </c>
    </row>
    <row r="11" spans="1:252" ht="12.75" customHeight="1">
      <c r="A11" s="1589"/>
      <c r="B11" s="2136"/>
      <c r="C11" s="2049"/>
      <c r="D11" s="2355">
        <v>2</v>
      </c>
      <c r="E11" s="888" t="s">
        <v>506</v>
      </c>
      <c r="F11" s="2365" t="s">
        <v>124</v>
      </c>
      <c r="G11" s="2366">
        <f>-(I4)</f>
        <v>4.0399999999999991</v>
      </c>
      <c r="H11" s="2367"/>
      <c r="I11" s="2350"/>
      <c r="J11" s="2351"/>
      <c r="K11" s="2352"/>
      <c r="L11" s="2348">
        <v>3</v>
      </c>
      <c r="M11" s="609" t="s">
        <v>692</v>
      </c>
      <c r="N11" s="560"/>
      <c r="O11" s="1183"/>
      <c r="P11" s="2368"/>
      <c r="Q11" s="2341"/>
      <c r="R11" s="2358"/>
      <c r="S11" s="2354"/>
      <c r="T11" s="2369"/>
      <c r="U11" s="2370"/>
      <c r="V11" s="1720"/>
      <c r="W11" s="1722"/>
      <c r="X11" s="1589"/>
      <c r="Y11" s="610"/>
      <c r="Z11" s="610"/>
      <c r="AA11" s="610"/>
      <c r="AB11" s="610"/>
      <c r="AC11" s="2349"/>
      <c r="AD11" s="610"/>
      <c r="AE11" s="2349"/>
      <c r="AF11" s="610"/>
      <c r="AG11" s="610"/>
      <c r="AH11" s="610"/>
      <c r="AI11" s="2346">
        <v>3</v>
      </c>
      <c r="AJ11" s="2360" t="s">
        <v>693</v>
      </c>
      <c r="AK11" s="1720"/>
      <c r="AL11" s="1722"/>
      <c r="AM11" s="560"/>
      <c r="AN11" s="560"/>
      <c r="AO11" s="560"/>
      <c r="AP11" s="560"/>
      <c r="AQ11" s="983"/>
      <c r="AR11" s="984"/>
      <c r="AS11" s="1720"/>
      <c r="AT11" s="1722"/>
      <c r="AU11" s="1720"/>
      <c r="AV11" s="1722"/>
      <c r="AW11" s="1589"/>
      <c r="AX11" s="2346"/>
      <c r="AY11" s="881"/>
      <c r="AZ11" s="1720"/>
      <c r="BA11" s="1722"/>
      <c r="BB11" s="2345">
        <v>5</v>
      </c>
      <c r="BC11" s="1722" t="s">
        <v>694</v>
      </c>
      <c r="BD11" s="1720"/>
      <c r="BE11" s="1722"/>
      <c r="BF11" s="2349"/>
      <c r="BG11" s="611"/>
      <c r="BH11" s="1733"/>
      <c r="BI11" s="2371"/>
      <c r="BJ11" s="2372"/>
      <c r="BK11" s="2366"/>
      <c r="BL11" s="1589"/>
      <c r="BM11" s="2356">
        <v>4</v>
      </c>
      <c r="BN11" s="609" t="s">
        <v>695</v>
      </c>
      <c r="BO11" s="560"/>
      <c r="BP11" s="560"/>
      <c r="BQ11" s="560"/>
      <c r="BR11" s="1183"/>
      <c r="BS11" s="2348">
        <v>3</v>
      </c>
      <c r="BT11" s="609" t="s">
        <v>524</v>
      </c>
      <c r="BU11" s="560"/>
      <c r="BV11" s="560"/>
      <c r="BW11" s="560"/>
      <c r="BX11" s="1183"/>
      <c r="BY11" s="2348">
        <v>3</v>
      </c>
      <c r="BZ11" s="609" t="s">
        <v>696</v>
      </c>
      <c r="CA11" s="984"/>
      <c r="CB11" s="1589"/>
      <c r="CC11" s="2356">
        <v>4</v>
      </c>
      <c r="CD11" s="609" t="s">
        <v>697</v>
      </c>
      <c r="CE11" s="2348">
        <v>11</v>
      </c>
      <c r="CF11" s="984" t="s">
        <v>698</v>
      </c>
      <c r="CG11" s="2373"/>
      <c r="CH11" s="2370"/>
      <c r="CI11" s="1720"/>
      <c r="CJ11" s="1722"/>
      <c r="CK11" s="609"/>
      <c r="CL11" s="984"/>
      <c r="CM11" s="609"/>
      <c r="CN11" s="609"/>
      <c r="CO11" s="2341"/>
      <c r="CP11" s="1720"/>
      <c r="CQ11" s="1721"/>
      <c r="CR11" s="1721"/>
      <c r="CS11" s="1722"/>
      <c r="CT11" s="1589"/>
      <c r="CU11" s="2346"/>
      <c r="CV11" s="2360"/>
      <c r="CW11" s="2346"/>
      <c r="CX11" s="881"/>
      <c r="CY11" s="1721"/>
      <c r="CZ11" s="1721"/>
      <c r="DA11" s="1721"/>
      <c r="DB11" s="1722"/>
      <c r="DC11" s="2374"/>
      <c r="DD11" s="2361"/>
      <c r="DE11" s="881"/>
      <c r="DF11" s="1721"/>
      <c r="DG11" s="1721"/>
      <c r="DH11" s="983"/>
      <c r="DI11" s="609"/>
      <c r="DJ11" s="609"/>
      <c r="DK11" s="984"/>
      <c r="DL11" s="2346">
        <v>1</v>
      </c>
      <c r="DM11" s="1722" t="s">
        <v>699</v>
      </c>
      <c r="DN11" s="2345"/>
      <c r="DO11" s="609"/>
      <c r="DP11" s="609"/>
      <c r="DQ11" s="984"/>
      <c r="DR11" s="1589"/>
      <c r="DS11" s="2346">
        <v>4</v>
      </c>
      <c r="DT11" s="984" t="s">
        <v>700</v>
      </c>
      <c r="DU11" s="1720"/>
      <c r="DV11" s="1721"/>
      <c r="DW11" s="1721"/>
      <c r="DX11" s="1722"/>
      <c r="DY11" s="983"/>
      <c r="DZ11" s="984"/>
      <c r="EA11" s="609"/>
      <c r="EB11" s="609"/>
      <c r="EC11" s="609"/>
      <c r="ED11" s="609"/>
      <c r="EE11" s="1720"/>
      <c r="EF11" s="1722"/>
      <c r="EG11" s="609"/>
      <c r="EH11" s="984"/>
      <c r="EI11" s="609"/>
      <c r="EJ11" s="984"/>
      <c r="EK11" s="609"/>
      <c r="EL11" s="984"/>
      <c r="EM11" s="983"/>
      <c r="EN11" s="984"/>
      <c r="EO11" s="1589"/>
      <c r="EP11" s="609"/>
      <c r="EQ11" s="984"/>
      <c r="ER11" s="609"/>
      <c r="ES11" s="984"/>
      <c r="ET11" s="609"/>
      <c r="EU11" s="984"/>
      <c r="EV11" s="609"/>
      <c r="EW11" s="984"/>
      <c r="EX11" s="609"/>
      <c r="EY11" s="609"/>
      <c r="EZ11" s="609"/>
      <c r="FA11" s="984"/>
      <c r="FB11" s="609"/>
      <c r="FC11" s="984"/>
      <c r="FD11" s="1721"/>
      <c r="FE11" s="1722"/>
      <c r="FF11" s="2356">
        <v>2</v>
      </c>
      <c r="FG11" s="984" t="s">
        <v>684</v>
      </c>
      <c r="FH11" s="2375">
        <v>2</v>
      </c>
      <c r="FI11" s="984" t="s">
        <v>701</v>
      </c>
      <c r="FJ11" s="1589"/>
      <c r="FK11" s="2364">
        <v>1</v>
      </c>
      <c r="FL11" s="984" t="s">
        <v>689</v>
      </c>
      <c r="FM11" s="2364">
        <v>1</v>
      </c>
      <c r="FN11" s="984" t="s">
        <v>702</v>
      </c>
      <c r="FO11" s="1720"/>
      <c r="FP11" s="1722"/>
      <c r="FQ11" s="1720"/>
      <c r="FR11" s="1722"/>
      <c r="FS11" s="609"/>
      <c r="FT11" s="984"/>
      <c r="FU11" s="609"/>
      <c r="FV11" s="609"/>
      <c r="FW11" s="609"/>
      <c r="FX11" s="609"/>
      <c r="FY11" s="2376">
        <v>1</v>
      </c>
      <c r="FZ11" s="2377" t="s">
        <v>495</v>
      </c>
      <c r="GA11" s="1733"/>
      <c r="GB11" s="2374"/>
      <c r="GC11" s="2378"/>
      <c r="GD11" s="2378"/>
      <c r="GE11" s="1589"/>
      <c r="GF11" s="2378"/>
      <c r="GG11" s="2378"/>
      <c r="GH11" s="2348">
        <v>3</v>
      </c>
      <c r="GI11" s="984" t="s">
        <v>682</v>
      </c>
      <c r="GJ11" s="2356">
        <v>2</v>
      </c>
      <c r="GK11" s="984" t="s">
        <v>683</v>
      </c>
      <c r="GL11" s="2356">
        <v>2</v>
      </c>
      <c r="GM11" s="984" t="s">
        <v>684</v>
      </c>
      <c r="GN11" s="609"/>
      <c r="GO11" s="1722"/>
      <c r="GP11" s="2345">
        <v>2</v>
      </c>
      <c r="GQ11" s="984" t="s">
        <v>703</v>
      </c>
      <c r="GR11" s="1720"/>
      <c r="GS11" s="1722"/>
      <c r="GT11" s="1589"/>
      <c r="GU11" s="1720"/>
      <c r="GV11" s="1722"/>
      <c r="GW11" s="1720"/>
      <c r="GX11" s="1722"/>
      <c r="GY11" s="2348"/>
      <c r="GZ11" s="984"/>
      <c r="HA11" s="1721"/>
      <c r="HB11" s="1721"/>
      <c r="HC11" s="1721"/>
      <c r="HD11" s="1722"/>
      <c r="HE11" s="2346"/>
      <c r="HF11" s="881"/>
      <c r="HG11" s="610"/>
      <c r="HH11" s="610"/>
      <c r="HI11" s="610"/>
      <c r="HJ11" s="611"/>
      <c r="HK11" s="2345">
        <v>4</v>
      </c>
      <c r="HL11" s="984" t="s">
        <v>680</v>
      </c>
      <c r="HM11" s="1589"/>
      <c r="HN11" s="1720"/>
      <c r="HO11" s="983"/>
      <c r="HP11" s="609"/>
      <c r="HQ11" s="2346"/>
      <c r="HR11" s="610"/>
      <c r="HS11" s="610"/>
      <c r="HT11" s="611"/>
      <c r="HU11" s="1733"/>
      <c r="HV11" s="2356">
        <v>4</v>
      </c>
      <c r="HW11" s="609" t="s">
        <v>704</v>
      </c>
      <c r="HX11" s="2348">
        <v>14</v>
      </c>
      <c r="HY11" s="984" t="s">
        <v>686</v>
      </c>
      <c r="HZ11" s="1720"/>
      <c r="IA11" s="1722"/>
      <c r="IB11" s="1589"/>
      <c r="IC11" s="609"/>
      <c r="ID11" s="1721"/>
      <c r="IE11" s="2345">
        <v>12</v>
      </c>
      <c r="IF11" s="1722" t="s">
        <v>705</v>
      </c>
      <c r="IG11" s="1720"/>
      <c r="IH11" s="1721"/>
      <c r="II11" s="1721"/>
      <c r="IJ11" s="1722"/>
      <c r="IK11" s="1721" t="s">
        <v>706</v>
      </c>
      <c r="IL11" s="1722"/>
      <c r="IM11" s="2346"/>
      <c r="IN11" s="610"/>
      <c r="IO11" s="610"/>
      <c r="IP11" s="611"/>
      <c r="IQ11" s="2346">
        <v>3</v>
      </c>
      <c r="IR11" s="984" t="s">
        <v>687</v>
      </c>
    </row>
    <row r="12" spans="1:252" ht="12.75" customHeight="1">
      <c r="A12" s="1589"/>
      <c r="B12" s="2340"/>
      <c r="C12" s="2341"/>
      <c r="D12" s="1477"/>
      <c r="E12" s="560"/>
      <c r="F12" s="560"/>
      <c r="G12" s="1183"/>
      <c r="H12" s="1173"/>
      <c r="I12" s="2305"/>
      <c r="J12" s="2379"/>
      <c r="K12" s="2380"/>
      <c r="L12" s="2356">
        <v>4</v>
      </c>
      <c r="M12" s="609" t="s">
        <v>707</v>
      </c>
      <c r="N12" s="2357"/>
      <c r="O12" s="2341"/>
      <c r="P12" s="2340"/>
      <c r="Q12" s="2341"/>
      <c r="R12" s="2358"/>
      <c r="S12" s="2354"/>
      <c r="T12" s="2369"/>
      <c r="U12" s="2370"/>
      <c r="V12" s="1720"/>
      <c r="W12" s="1722"/>
      <c r="X12" s="1589"/>
      <c r="Y12" s="610"/>
      <c r="Z12" s="610"/>
      <c r="AA12" s="610"/>
      <c r="AB12" s="610"/>
      <c r="AC12" s="1720" t="s">
        <v>708</v>
      </c>
      <c r="AD12" s="1722"/>
      <c r="AE12" s="2349"/>
      <c r="AF12" s="610"/>
      <c r="AG12" s="610"/>
      <c r="AH12" s="610"/>
      <c r="AI12" s="2346">
        <v>4</v>
      </c>
      <c r="AJ12" s="2347" t="s">
        <v>709</v>
      </c>
      <c r="AK12" s="2381"/>
      <c r="AL12" s="1484"/>
      <c r="AM12" s="610"/>
      <c r="AN12" s="609"/>
      <c r="AO12" s="609"/>
      <c r="AP12" s="609"/>
      <c r="AQ12" s="983"/>
      <c r="AR12" s="984"/>
      <c r="AS12" s="560"/>
      <c r="AT12" s="560"/>
      <c r="AU12" s="1720"/>
      <c r="AV12" s="1722"/>
      <c r="AW12" s="1589"/>
      <c r="AX12" s="2345"/>
      <c r="AY12" s="2354"/>
      <c r="AZ12" s="1720"/>
      <c r="BA12" s="1722"/>
      <c r="BB12" s="560"/>
      <c r="BC12" s="1722"/>
      <c r="BD12" s="1720"/>
      <c r="BE12" s="1722"/>
      <c r="BF12" s="1720" t="s">
        <v>710</v>
      </c>
      <c r="BG12" s="1722"/>
      <c r="BH12" s="1477"/>
      <c r="BI12" s="2368"/>
      <c r="BJ12" s="560"/>
      <c r="BK12" s="1183"/>
      <c r="BL12" s="1589"/>
      <c r="BM12" s="2348">
        <v>5</v>
      </c>
      <c r="BN12" s="609" t="s">
        <v>711</v>
      </c>
      <c r="BO12" s="2382"/>
      <c r="BP12" s="2382"/>
      <c r="BQ12" s="2382"/>
      <c r="BR12" s="2383"/>
      <c r="BS12" s="2356">
        <v>4</v>
      </c>
      <c r="BT12" s="609" t="s">
        <v>712</v>
      </c>
      <c r="BU12" s="2357"/>
      <c r="BV12" s="2357"/>
      <c r="BW12" s="2357"/>
      <c r="BX12" s="2341"/>
      <c r="BY12" s="2356">
        <v>4</v>
      </c>
      <c r="BZ12" s="609" t="s">
        <v>713</v>
      </c>
      <c r="CA12" s="984"/>
      <c r="CB12" s="1589"/>
      <c r="CC12" s="2348">
        <v>5</v>
      </c>
      <c r="CD12" s="609" t="s">
        <v>714</v>
      </c>
      <c r="CE12" s="2356">
        <v>12</v>
      </c>
      <c r="CF12" s="984" t="s">
        <v>715</v>
      </c>
      <c r="CG12" s="609"/>
      <c r="CH12" s="984"/>
      <c r="CI12" s="1720"/>
      <c r="CJ12" s="1722"/>
      <c r="CK12" s="609"/>
      <c r="CL12" s="984"/>
      <c r="CM12" s="609"/>
      <c r="CN12" s="609"/>
      <c r="CO12" s="984"/>
      <c r="CP12" s="1720"/>
      <c r="CQ12" s="1721"/>
      <c r="CR12" s="1721"/>
      <c r="CS12" s="1722"/>
      <c r="CT12" s="1589"/>
      <c r="CU12" s="2346"/>
      <c r="CV12" s="2360"/>
      <c r="CW12" s="609"/>
      <c r="CX12" s="984"/>
      <c r="CY12" s="1721"/>
      <c r="CZ12" s="1721"/>
      <c r="DA12" s="1721"/>
      <c r="DB12" s="1722"/>
      <c r="DC12" s="1032"/>
      <c r="DD12" s="609"/>
      <c r="DE12" s="984"/>
      <c r="DF12" s="1721"/>
      <c r="DG12" s="1721"/>
      <c r="DH12" s="983"/>
      <c r="DI12" s="609"/>
      <c r="DJ12" s="609"/>
      <c r="DK12" s="984"/>
      <c r="DL12" s="609"/>
      <c r="DM12" s="1722"/>
      <c r="DN12" s="2362">
        <v>1</v>
      </c>
      <c r="DO12" s="2357" t="s">
        <v>495</v>
      </c>
      <c r="DP12" s="1476" t="s">
        <v>124</v>
      </c>
      <c r="DQ12" s="2384">
        <f>DU4</f>
        <v>-4.4499999999999904</v>
      </c>
      <c r="DR12" s="1589"/>
      <c r="DS12" s="2346">
        <v>5</v>
      </c>
      <c r="DT12" s="984" t="s">
        <v>716</v>
      </c>
      <c r="DU12" s="609"/>
      <c r="DV12" s="609"/>
      <c r="DW12" s="609"/>
      <c r="DX12" s="984"/>
      <c r="DY12" s="2348"/>
      <c r="DZ12" s="2341"/>
      <c r="EA12" s="2348">
        <v>1</v>
      </c>
      <c r="EB12" s="2357" t="s">
        <v>495</v>
      </c>
      <c r="EC12" s="2357"/>
      <c r="ED12" s="2341"/>
      <c r="EE12" s="1720"/>
      <c r="EF12" s="1722"/>
      <c r="EG12" s="2364">
        <v>1</v>
      </c>
      <c r="EH12" s="2377" t="s">
        <v>495</v>
      </c>
      <c r="EI12" s="2364">
        <v>1</v>
      </c>
      <c r="EJ12" s="2377" t="s">
        <v>495</v>
      </c>
      <c r="EK12" s="2364">
        <v>1</v>
      </c>
      <c r="EL12" s="2377" t="s">
        <v>495</v>
      </c>
      <c r="EM12" s="2376">
        <v>1</v>
      </c>
      <c r="EN12" s="2377" t="s">
        <v>495</v>
      </c>
      <c r="EO12" s="1589"/>
      <c r="EP12" s="2364">
        <v>1</v>
      </c>
      <c r="EQ12" s="2377" t="s">
        <v>495</v>
      </c>
      <c r="ER12" s="2364">
        <v>1</v>
      </c>
      <c r="ES12" s="2305" t="s">
        <v>495</v>
      </c>
      <c r="ET12" s="2376">
        <v>1</v>
      </c>
      <c r="EU12" s="2377" t="s">
        <v>495</v>
      </c>
      <c r="EV12" s="2376">
        <v>1</v>
      </c>
      <c r="EW12" s="2305" t="s">
        <v>495</v>
      </c>
      <c r="EX12" s="2376">
        <v>1</v>
      </c>
      <c r="EY12" s="2305" t="s">
        <v>495</v>
      </c>
      <c r="EZ12" s="2357"/>
      <c r="FA12" s="2341"/>
      <c r="FB12" s="2348">
        <v>1</v>
      </c>
      <c r="FC12" s="984" t="s">
        <v>717</v>
      </c>
      <c r="FD12" s="1721"/>
      <c r="FE12" s="1722"/>
      <c r="FF12" s="2348">
        <v>3</v>
      </c>
      <c r="FG12" s="984" t="s">
        <v>696</v>
      </c>
      <c r="FH12" s="2362">
        <v>3</v>
      </c>
      <c r="FI12" s="984" t="s">
        <v>718</v>
      </c>
      <c r="FJ12" s="1589"/>
      <c r="FK12" s="2345">
        <v>2</v>
      </c>
      <c r="FL12" s="984" t="s">
        <v>703</v>
      </c>
      <c r="FM12" s="2345">
        <v>2</v>
      </c>
      <c r="FN12" s="1722" t="s">
        <v>719</v>
      </c>
      <c r="FO12" s="609"/>
      <c r="FP12" s="984"/>
      <c r="FQ12" s="609"/>
      <c r="FR12" s="984"/>
      <c r="FS12" s="609"/>
      <c r="FT12" s="984"/>
      <c r="FU12" s="609"/>
      <c r="FV12" s="609"/>
      <c r="FW12" s="609"/>
      <c r="FX12" s="609"/>
      <c r="FY12" s="2358">
        <v>2</v>
      </c>
      <c r="FZ12" s="2377" t="s">
        <v>506</v>
      </c>
      <c r="GA12" s="2385"/>
      <c r="GB12" s="2374"/>
      <c r="GC12" s="2386"/>
      <c r="GD12" s="2386"/>
      <c r="GE12" s="1589"/>
      <c r="GF12" s="2386"/>
      <c r="GG12" s="2386"/>
      <c r="GH12" s="2356">
        <v>4</v>
      </c>
      <c r="GI12" s="984" t="s">
        <v>695</v>
      </c>
      <c r="GJ12" s="2348">
        <v>3</v>
      </c>
      <c r="GK12" s="984" t="s">
        <v>524</v>
      </c>
      <c r="GL12" s="2348">
        <v>3</v>
      </c>
      <c r="GM12" s="984" t="s">
        <v>696</v>
      </c>
      <c r="GN12" s="2356">
        <v>2</v>
      </c>
      <c r="GO12" s="984" t="s">
        <v>701</v>
      </c>
      <c r="GP12" s="2364">
        <v>3</v>
      </c>
      <c r="GQ12" s="1484" t="s">
        <v>720</v>
      </c>
      <c r="GR12" s="1720"/>
      <c r="GS12" s="1722"/>
      <c r="GT12" s="1589"/>
      <c r="GU12" s="2348">
        <v>1</v>
      </c>
      <c r="GV12" s="611" t="s">
        <v>721</v>
      </c>
      <c r="GW12" s="1720"/>
      <c r="GX12" s="1722"/>
      <c r="GY12" s="609"/>
      <c r="GZ12" s="984"/>
      <c r="HA12" s="1721"/>
      <c r="HB12" s="1721"/>
      <c r="HC12" s="1721"/>
      <c r="HD12" s="1722"/>
      <c r="HE12" s="1720" t="s">
        <v>722</v>
      </c>
      <c r="HF12" s="1722"/>
      <c r="HG12" s="2364">
        <v>1</v>
      </c>
      <c r="HH12" s="2305" t="s">
        <v>495</v>
      </c>
      <c r="HI12" s="2387" t="s">
        <v>124</v>
      </c>
      <c r="HJ12" s="2388">
        <f>HO5</f>
        <v>-4.889999999999981</v>
      </c>
      <c r="HK12" s="2345">
        <v>5</v>
      </c>
      <c r="HL12" s="984" t="s">
        <v>694</v>
      </c>
      <c r="HM12" s="1589"/>
      <c r="HN12" s="1720"/>
      <c r="HO12" s="2376">
        <v>1</v>
      </c>
      <c r="HP12" s="609" t="s">
        <v>723</v>
      </c>
      <c r="HQ12" s="2376">
        <v>1</v>
      </c>
      <c r="HR12" s="2305" t="s">
        <v>495</v>
      </c>
      <c r="HS12" s="2305"/>
      <c r="HT12" s="2377"/>
      <c r="HU12" s="1733"/>
      <c r="HV12" s="2348">
        <v>5</v>
      </c>
      <c r="HW12" s="609" t="s">
        <v>724</v>
      </c>
      <c r="HX12" s="2348">
        <v>15</v>
      </c>
      <c r="HY12" s="984" t="s">
        <v>698</v>
      </c>
      <c r="HZ12" s="1720"/>
      <c r="IA12" s="1722"/>
      <c r="IB12" s="1589"/>
      <c r="IC12" s="2345">
        <v>3</v>
      </c>
      <c r="ID12" s="609" t="s">
        <v>725</v>
      </c>
      <c r="IE12" s="609"/>
      <c r="IF12" s="1722"/>
      <c r="IG12" s="1720"/>
      <c r="IH12" s="1721"/>
      <c r="II12" s="1721"/>
      <c r="IJ12" s="1722"/>
      <c r="IK12" s="1721"/>
      <c r="IL12" s="1722"/>
      <c r="IM12" s="2376">
        <v>1</v>
      </c>
      <c r="IN12" s="2305" t="s">
        <v>495</v>
      </c>
      <c r="IO12" s="2387" t="s">
        <v>124</v>
      </c>
      <c r="IP12" s="2142" t="s">
        <v>726</v>
      </c>
      <c r="IQ12" s="2346">
        <v>4</v>
      </c>
      <c r="IR12" s="984" t="s">
        <v>700</v>
      </c>
    </row>
    <row r="13" spans="1:252" ht="12.75" customHeight="1">
      <c r="A13" s="1589"/>
      <c r="B13" s="2368"/>
      <c r="C13" s="1183"/>
      <c r="D13" s="560"/>
      <c r="E13" s="560"/>
      <c r="F13" s="560"/>
      <c r="G13" s="1183"/>
      <c r="H13" s="560"/>
      <c r="I13" s="2368"/>
      <c r="J13" s="560"/>
      <c r="K13" s="1183"/>
      <c r="L13" s="2348">
        <v>5</v>
      </c>
      <c r="M13" s="1721" t="s">
        <v>727</v>
      </c>
      <c r="N13" s="2389"/>
      <c r="O13" s="1183"/>
      <c r="P13" s="2362">
        <v>1</v>
      </c>
      <c r="Q13" s="2341" t="s">
        <v>495</v>
      </c>
      <c r="R13" s="2358">
        <v>1</v>
      </c>
      <c r="S13" s="2354" t="s">
        <v>728</v>
      </c>
      <c r="T13" s="2362">
        <v>1</v>
      </c>
      <c r="U13" s="2341" t="s">
        <v>495</v>
      </c>
      <c r="V13" s="1720"/>
      <c r="W13" s="1722"/>
      <c r="X13" s="1589"/>
      <c r="Y13" s="2348">
        <v>1</v>
      </c>
      <c r="Z13" s="2357" t="s">
        <v>495</v>
      </c>
      <c r="AA13" s="2357"/>
      <c r="AB13" s="2341"/>
      <c r="AC13" s="1720"/>
      <c r="AD13" s="1722"/>
      <c r="AE13" s="2362">
        <v>1</v>
      </c>
      <c r="AF13" s="2357" t="s">
        <v>495</v>
      </c>
      <c r="AG13" s="2390" t="s">
        <v>124</v>
      </c>
      <c r="AH13" s="2391">
        <f>AK4</f>
        <v>-4.139999999999997</v>
      </c>
      <c r="AI13" s="2346">
        <v>5</v>
      </c>
      <c r="AJ13" s="2347" t="s">
        <v>472</v>
      </c>
      <c r="AK13" s="2362">
        <v>1</v>
      </c>
      <c r="AL13" s="2341" t="s">
        <v>495</v>
      </c>
      <c r="AM13" s="2348">
        <v>1</v>
      </c>
      <c r="AN13" s="2357" t="s">
        <v>495</v>
      </c>
      <c r="AO13" s="610"/>
      <c r="AP13" s="610"/>
      <c r="AQ13" s="983"/>
      <c r="AR13" s="984"/>
      <c r="AS13" s="2362">
        <v>1</v>
      </c>
      <c r="AT13" s="2357" t="s">
        <v>495</v>
      </c>
      <c r="AU13" s="2362">
        <v>1</v>
      </c>
      <c r="AV13" s="2341" t="s">
        <v>495</v>
      </c>
      <c r="AW13" s="1589"/>
      <c r="AX13" s="2362">
        <v>1</v>
      </c>
      <c r="AY13" s="2357" t="s">
        <v>495</v>
      </c>
      <c r="AZ13" s="2362">
        <v>1</v>
      </c>
      <c r="BA13" s="2341" t="s">
        <v>495</v>
      </c>
      <c r="BB13" s="2345">
        <v>6</v>
      </c>
      <c r="BC13" s="984" t="s">
        <v>729</v>
      </c>
      <c r="BD13" s="2340"/>
      <c r="BE13" s="2341"/>
      <c r="BF13" s="1720"/>
      <c r="BG13" s="1722"/>
      <c r="BH13" s="560"/>
      <c r="BI13" s="2368"/>
      <c r="BJ13" s="560"/>
      <c r="BK13" s="1183"/>
      <c r="BL13" s="1589"/>
      <c r="BM13" s="2356">
        <v>6</v>
      </c>
      <c r="BN13" s="609" t="s">
        <v>730</v>
      </c>
      <c r="BO13" s="560"/>
      <c r="BP13" s="560"/>
      <c r="BQ13" s="560"/>
      <c r="BR13" s="1183"/>
      <c r="BS13" s="2348">
        <v>5</v>
      </c>
      <c r="BT13" s="609" t="s">
        <v>731</v>
      </c>
      <c r="BU13" s="2389"/>
      <c r="BV13" s="560"/>
      <c r="BW13" s="560"/>
      <c r="BX13" s="1183"/>
      <c r="BY13" s="2348">
        <v>5</v>
      </c>
      <c r="BZ13" s="609" t="s">
        <v>732</v>
      </c>
      <c r="CA13" s="984"/>
      <c r="CB13" s="1589"/>
      <c r="CC13" s="2348">
        <v>6</v>
      </c>
      <c r="CD13" s="1721" t="s">
        <v>733</v>
      </c>
      <c r="CE13" s="2348">
        <v>13</v>
      </c>
      <c r="CF13" s="1722" t="s">
        <v>734</v>
      </c>
      <c r="CG13" s="2362">
        <v>1</v>
      </c>
      <c r="CH13" s="2341" t="s">
        <v>495</v>
      </c>
      <c r="CI13" s="2348">
        <v>1</v>
      </c>
      <c r="CJ13" s="2341" t="s">
        <v>495</v>
      </c>
      <c r="CK13" s="2348">
        <v>1</v>
      </c>
      <c r="CL13" s="2341" t="s">
        <v>495</v>
      </c>
      <c r="CM13" s="2348">
        <v>1</v>
      </c>
      <c r="CN13" s="2357" t="s">
        <v>495</v>
      </c>
      <c r="CO13" s="611"/>
      <c r="CP13" s="2362">
        <v>1</v>
      </c>
      <c r="CQ13" s="2357" t="s">
        <v>495</v>
      </c>
      <c r="CR13" s="1474"/>
      <c r="CS13" s="953"/>
      <c r="CT13" s="1589"/>
      <c r="CU13" s="2346"/>
      <c r="CV13" s="2360"/>
      <c r="CW13" s="2348">
        <v>1</v>
      </c>
      <c r="CX13" s="2341" t="s">
        <v>495</v>
      </c>
      <c r="CY13" s="2348">
        <v>1</v>
      </c>
      <c r="CZ13" s="2357" t="s">
        <v>495</v>
      </c>
      <c r="DA13" s="609"/>
      <c r="DB13" s="609"/>
      <c r="DC13" s="1032"/>
      <c r="DD13" s="2348">
        <v>1</v>
      </c>
      <c r="DE13" s="2341" t="s">
        <v>495</v>
      </c>
      <c r="DF13" s="1721"/>
      <c r="DG13" s="1721"/>
      <c r="DH13" s="2362">
        <v>1</v>
      </c>
      <c r="DI13" s="2357" t="s">
        <v>495</v>
      </c>
      <c r="DJ13" s="2392" t="s">
        <v>124</v>
      </c>
      <c r="DK13" s="2393">
        <f>DN5</f>
        <v>-4.4299999999999908</v>
      </c>
      <c r="DL13" s="2346">
        <v>2</v>
      </c>
      <c r="DM13" s="984" t="s">
        <v>693</v>
      </c>
      <c r="DN13" s="2375">
        <v>2</v>
      </c>
      <c r="DO13" s="2357" t="s">
        <v>506</v>
      </c>
      <c r="DP13" s="2357"/>
      <c r="DQ13" s="2341"/>
      <c r="DR13" s="1589"/>
      <c r="DS13" s="2346">
        <v>6</v>
      </c>
      <c r="DT13" s="984" t="s">
        <v>735</v>
      </c>
      <c r="DU13" s="2362">
        <v>1</v>
      </c>
      <c r="DV13" s="2357" t="s">
        <v>495</v>
      </c>
      <c r="DW13" s="2357"/>
      <c r="DX13" s="2341"/>
      <c r="DY13" s="2356"/>
      <c r="DZ13" s="2341"/>
      <c r="EA13" s="2375">
        <v>2</v>
      </c>
      <c r="EB13" s="2357" t="s">
        <v>506</v>
      </c>
      <c r="EC13" s="2390" t="s">
        <v>124</v>
      </c>
      <c r="ED13" s="2394">
        <f>EG4</f>
        <v>-4.4899999999999896</v>
      </c>
      <c r="EE13" s="609"/>
      <c r="EF13" s="984"/>
      <c r="EG13" s="2345">
        <v>2</v>
      </c>
      <c r="EH13" s="2377" t="s">
        <v>506</v>
      </c>
      <c r="EI13" s="2345">
        <v>2</v>
      </c>
      <c r="EJ13" s="2377" t="s">
        <v>506</v>
      </c>
      <c r="EK13" s="2345">
        <v>2</v>
      </c>
      <c r="EL13" s="2377" t="s">
        <v>506</v>
      </c>
      <c r="EM13" s="2358">
        <v>2</v>
      </c>
      <c r="EN13" s="2377" t="s">
        <v>506</v>
      </c>
      <c r="EO13" s="1589"/>
      <c r="EP13" s="2345">
        <v>2</v>
      </c>
      <c r="EQ13" s="2377" t="s">
        <v>506</v>
      </c>
      <c r="ER13" s="2345">
        <v>2</v>
      </c>
      <c r="ES13" s="2305" t="s">
        <v>506</v>
      </c>
      <c r="ET13" s="2358">
        <v>2</v>
      </c>
      <c r="EU13" s="2377" t="s">
        <v>506</v>
      </c>
      <c r="EV13" s="2358">
        <v>2</v>
      </c>
      <c r="EW13" s="2305" t="s">
        <v>506</v>
      </c>
      <c r="EX13" s="2358">
        <v>2</v>
      </c>
      <c r="EY13" s="2305" t="s">
        <v>506</v>
      </c>
      <c r="EZ13" s="2390" t="s">
        <v>124</v>
      </c>
      <c r="FA13" s="2394">
        <f>FD4</f>
        <v>-4.5899999999999874</v>
      </c>
      <c r="FB13" s="2356">
        <v>2</v>
      </c>
      <c r="FC13" s="2360" t="s">
        <v>736</v>
      </c>
      <c r="FD13" s="1721"/>
      <c r="FE13" s="1722"/>
      <c r="FF13" s="2356">
        <v>4</v>
      </c>
      <c r="FG13" s="984" t="s">
        <v>713</v>
      </c>
      <c r="FH13" s="2375">
        <v>4</v>
      </c>
      <c r="FI13" s="984" t="s">
        <v>737</v>
      </c>
      <c r="FJ13" s="1589"/>
      <c r="FK13" s="2364">
        <v>3</v>
      </c>
      <c r="FL13" s="1484" t="s">
        <v>720</v>
      </c>
      <c r="FM13" s="609"/>
      <c r="FN13" s="1722"/>
      <c r="FO13" s="2364">
        <v>1</v>
      </c>
      <c r="FP13" s="2377" t="s">
        <v>495</v>
      </c>
      <c r="FQ13" s="2364">
        <v>1</v>
      </c>
      <c r="FR13" s="2377" t="s">
        <v>495</v>
      </c>
      <c r="FS13" s="2364">
        <v>1</v>
      </c>
      <c r="FT13" s="2377" t="s">
        <v>495</v>
      </c>
      <c r="FU13" s="2376">
        <v>1</v>
      </c>
      <c r="FV13" s="2305" t="s">
        <v>495</v>
      </c>
      <c r="FW13" s="2305"/>
      <c r="FX13" s="2305"/>
      <c r="FY13" s="2346"/>
      <c r="FZ13" s="984"/>
      <c r="GA13" s="2386"/>
      <c r="GB13" s="2374"/>
      <c r="GC13" s="2363"/>
      <c r="GD13" s="2363"/>
      <c r="GE13" s="1589"/>
      <c r="GF13" s="2395"/>
      <c r="GG13" s="1475"/>
      <c r="GH13" s="2348">
        <v>5</v>
      </c>
      <c r="GI13" s="984" t="s">
        <v>711</v>
      </c>
      <c r="GJ13" s="2356">
        <v>4</v>
      </c>
      <c r="GK13" s="984" t="s">
        <v>712</v>
      </c>
      <c r="GL13" s="2356">
        <v>4</v>
      </c>
      <c r="GM13" s="984" t="s">
        <v>713</v>
      </c>
      <c r="GN13" s="2348">
        <v>3</v>
      </c>
      <c r="GO13" s="984" t="s">
        <v>718</v>
      </c>
      <c r="GP13" s="2345">
        <v>4</v>
      </c>
      <c r="GQ13" s="984" t="s">
        <v>738</v>
      </c>
      <c r="GR13" s="983"/>
      <c r="GS13" s="984"/>
      <c r="GT13" s="1589"/>
      <c r="GU13" s="2356">
        <v>2</v>
      </c>
      <c r="GV13" s="611" t="s">
        <v>739</v>
      </c>
      <c r="GW13" s="609"/>
      <c r="GX13" s="984"/>
      <c r="GY13" s="609"/>
      <c r="GZ13" s="984"/>
      <c r="HA13" s="1721"/>
      <c r="HB13" s="1721"/>
      <c r="HC13" s="1721"/>
      <c r="HD13" s="1722"/>
      <c r="HE13" s="1720"/>
      <c r="HF13" s="1722"/>
      <c r="HG13" s="2345">
        <v>2</v>
      </c>
      <c r="HH13" s="2305" t="s">
        <v>506</v>
      </c>
      <c r="HI13" s="2305"/>
      <c r="HJ13" s="2377"/>
      <c r="HK13" s="2345">
        <v>6</v>
      </c>
      <c r="HL13" s="984" t="s">
        <v>729</v>
      </c>
      <c r="HM13" s="1589"/>
      <c r="HN13" s="1720"/>
      <c r="HO13" s="2358">
        <v>2</v>
      </c>
      <c r="HP13" s="609" t="s">
        <v>740</v>
      </c>
      <c r="HQ13" s="2358">
        <v>2</v>
      </c>
      <c r="HR13" s="2305" t="s">
        <v>506</v>
      </c>
      <c r="HS13" s="2387" t="s">
        <v>124</v>
      </c>
      <c r="HT13" s="2388">
        <f>HZ5</f>
        <v>-4.9299999999999802</v>
      </c>
      <c r="HU13" s="1733"/>
      <c r="HV13" s="2348">
        <v>6</v>
      </c>
      <c r="HW13" s="609" t="s">
        <v>741</v>
      </c>
      <c r="HX13" s="2348">
        <v>16</v>
      </c>
      <c r="HY13" s="984" t="s">
        <v>742</v>
      </c>
      <c r="HZ13" s="2345"/>
      <c r="IA13" s="2377"/>
      <c r="IB13" s="1589"/>
      <c r="IC13" s="2345">
        <v>4</v>
      </c>
      <c r="ID13" s="609" t="s">
        <v>743</v>
      </c>
      <c r="IE13" s="2345">
        <v>13</v>
      </c>
      <c r="IF13" s="984" t="s">
        <v>744</v>
      </c>
      <c r="IG13" s="1720"/>
      <c r="IH13" s="1721"/>
      <c r="II13" s="1721"/>
      <c r="IJ13" s="1722"/>
      <c r="IK13" s="1721"/>
      <c r="IL13" s="1722"/>
      <c r="IM13" s="2358">
        <v>2</v>
      </c>
      <c r="IN13" s="2305" t="s">
        <v>506</v>
      </c>
      <c r="IO13" s="2387"/>
      <c r="IP13" s="2142"/>
      <c r="IQ13" s="2346">
        <v>5</v>
      </c>
      <c r="IR13" s="984" t="s">
        <v>716</v>
      </c>
    </row>
    <row r="14" spans="1:252" ht="12.75" customHeight="1">
      <c r="A14" s="1589"/>
      <c r="B14" s="2368"/>
      <c r="C14" s="1183"/>
      <c r="D14" s="560"/>
      <c r="E14" s="560"/>
      <c r="F14" s="560"/>
      <c r="G14" s="1183"/>
      <c r="H14" s="560"/>
      <c r="I14" s="2396"/>
      <c r="J14" s="2397"/>
      <c r="K14" s="2398"/>
      <c r="L14" s="2389"/>
      <c r="M14" s="1721"/>
      <c r="N14" s="142" t="s">
        <v>124</v>
      </c>
      <c r="O14" s="2393">
        <f>Y4</f>
        <v>-4.0999999999999979</v>
      </c>
      <c r="P14" s="2375">
        <v>2</v>
      </c>
      <c r="Q14" s="2341" t="s">
        <v>506</v>
      </c>
      <c r="R14" s="2358">
        <v>2</v>
      </c>
      <c r="S14" s="2354" t="s">
        <v>745</v>
      </c>
      <c r="T14" s="2375">
        <v>2</v>
      </c>
      <c r="U14" s="2341" t="s">
        <v>506</v>
      </c>
      <c r="V14" s="2368"/>
      <c r="W14" s="1183"/>
      <c r="X14" s="1589"/>
      <c r="Y14" s="2356">
        <v>2</v>
      </c>
      <c r="Z14" s="2357" t="s">
        <v>506</v>
      </c>
      <c r="AA14" s="2390" t="s">
        <v>124</v>
      </c>
      <c r="AB14" s="2394">
        <f>AE4</f>
        <v>-4.1199999999999974</v>
      </c>
      <c r="AC14" s="1720"/>
      <c r="AD14" s="1722"/>
      <c r="AE14" s="2375">
        <v>2</v>
      </c>
      <c r="AF14" s="2357" t="s">
        <v>506</v>
      </c>
      <c r="AG14" s="610"/>
      <c r="AH14" s="610"/>
      <c r="AI14" s="2346">
        <v>6</v>
      </c>
      <c r="AJ14" s="2347" t="s">
        <v>746</v>
      </c>
      <c r="AK14" s="2375">
        <v>2</v>
      </c>
      <c r="AL14" s="2341" t="s">
        <v>506</v>
      </c>
      <c r="AM14" s="2356">
        <v>2</v>
      </c>
      <c r="AN14" s="2357" t="s">
        <v>506</v>
      </c>
      <c r="AO14" s="2390" t="s">
        <v>124</v>
      </c>
      <c r="AP14" s="2399">
        <f>BF4</f>
        <v>-4.2299999999999951</v>
      </c>
      <c r="AQ14" s="983"/>
      <c r="AR14" s="984"/>
      <c r="AS14" s="2375">
        <v>2</v>
      </c>
      <c r="AT14" s="2357" t="s">
        <v>506</v>
      </c>
      <c r="AU14" s="2375">
        <v>2</v>
      </c>
      <c r="AV14" s="2341" t="s">
        <v>506</v>
      </c>
      <c r="AW14" s="1589"/>
      <c r="AX14" s="2375">
        <v>2</v>
      </c>
      <c r="AY14" s="2357" t="s">
        <v>506</v>
      </c>
      <c r="AZ14" s="2375">
        <v>2</v>
      </c>
      <c r="BA14" s="2341" t="s">
        <v>506</v>
      </c>
      <c r="BB14" s="2345">
        <v>7</v>
      </c>
      <c r="BC14" s="984" t="s">
        <v>747</v>
      </c>
      <c r="BD14" s="2345"/>
      <c r="BE14" s="2400"/>
      <c r="BF14" s="1720"/>
      <c r="BG14" s="1722"/>
      <c r="BH14" s="560"/>
      <c r="BI14" s="2368"/>
      <c r="BJ14" s="560"/>
      <c r="BK14" s="1183"/>
      <c r="BL14" s="1589"/>
      <c r="BM14" s="2348">
        <v>7</v>
      </c>
      <c r="BN14" s="609" t="s">
        <v>748</v>
      </c>
      <c r="BO14" s="560"/>
      <c r="BP14" s="560"/>
      <c r="BQ14" s="560"/>
      <c r="BR14" s="1183"/>
      <c r="BS14" s="2348">
        <v>6</v>
      </c>
      <c r="BT14" s="609" t="s">
        <v>737</v>
      </c>
      <c r="BU14" s="142"/>
      <c r="BV14" s="2401"/>
      <c r="BW14" s="2401"/>
      <c r="BX14" s="2393"/>
      <c r="BY14" s="2348">
        <v>6</v>
      </c>
      <c r="BZ14" s="609" t="s">
        <v>749</v>
      </c>
      <c r="CA14" s="984"/>
      <c r="CB14" s="1589"/>
      <c r="CC14" s="609"/>
      <c r="CD14" s="1721"/>
      <c r="CE14" s="609"/>
      <c r="CF14" s="1722"/>
      <c r="CG14" s="2375">
        <v>2</v>
      </c>
      <c r="CH14" s="2341" t="s">
        <v>506</v>
      </c>
      <c r="CI14" s="2375">
        <v>2</v>
      </c>
      <c r="CJ14" s="2341" t="s">
        <v>506</v>
      </c>
      <c r="CK14" s="2375">
        <v>2</v>
      </c>
      <c r="CL14" s="2341" t="s">
        <v>506</v>
      </c>
      <c r="CM14" s="2356">
        <v>2</v>
      </c>
      <c r="CN14" s="2357" t="s">
        <v>506</v>
      </c>
      <c r="CO14" s="611"/>
      <c r="CP14" s="2375">
        <v>2</v>
      </c>
      <c r="CQ14" s="2357" t="s">
        <v>506</v>
      </c>
      <c r="CR14" s="2392" t="s">
        <v>124</v>
      </c>
      <c r="CS14" s="2353">
        <f>CY5</f>
        <v>-4.3699999999999921</v>
      </c>
      <c r="CT14" s="1589"/>
      <c r="CU14" s="2346"/>
      <c r="CV14" s="2360"/>
      <c r="CW14" s="2356">
        <v>2</v>
      </c>
      <c r="CX14" s="2341" t="s">
        <v>506</v>
      </c>
      <c r="CY14" s="2356">
        <v>2</v>
      </c>
      <c r="CZ14" s="2357" t="s">
        <v>506</v>
      </c>
      <c r="DA14" s="2392" t="s">
        <v>124</v>
      </c>
      <c r="DB14" s="2401">
        <f>DF5</f>
        <v>-4.3999999999999915</v>
      </c>
      <c r="DC14" s="1032"/>
      <c r="DD14" s="2356">
        <v>2</v>
      </c>
      <c r="DE14" s="2341" t="s">
        <v>506</v>
      </c>
      <c r="DF14" s="609"/>
      <c r="DG14" s="609"/>
      <c r="DH14" s="2375">
        <v>2</v>
      </c>
      <c r="DI14" s="2357" t="s">
        <v>506</v>
      </c>
      <c r="DJ14" s="2359"/>
      <c r="DK14" s="2354"/>
      <c r="DL14" s="2346">
        <v>3</v>
      </c>
      <c r="DM14" s="984" t="s">
        <v>750</v>
      </c>
      <c r="DN14" s="2345"/>
      <c r="DO14" s="609"/>
      <c r="DP14" s="609"/>
      <c r="DQ14" s="984"/>
      <c r="DR14" s="1589"/>
      <c r="DS14" s="2346">
        <v>7</v>
      </c>
      <c r="DT14" s="984" t="s">
        <v>751</v>
      </c>
      <c r="DU14" s="2375">
        <v>2</v>
      </c>
      <c r="DV14" s="2357" t="s">
        <v>506</v>
      </c>
      <c r="DW14" s="2390" t="s">
        <v>124</v>
      </c>
      <c r="DX14" s="2394">
        <f>EA4</f>
        <v>-4.46999999999999</v>
      </c>
      <c r="DY14" s="560"/>
      <c r="DZ14" s="1183"/>
      <c r="EA14" s="609"/>
      <c r="EB14" s="609"/>
      <c r="EC14" s="609"/>
      <c r="ED14" s="984"/>
      <c r="EE14" s="610"/>
      <c r="EF14" s="611"/>
      <c r="EG14" s="609"/>
      <c r="EH14" s="984"/>
      <c r="EI14" s="609"/>
      <c r="EJ14" s="984"/>
      <c r="EK14" s="609"/>
      <c r="EL14" s="984"/>
      <c r="EM14" s="983"/>
      <c r="EN14" s="984"/>
      <c r="EO14" s="1589"/>
      <c r="EP14" s="609"/>
      <c r="EQ14" s="984"/>
      <c r="ER14" s="609"/>
      <c r="ES14" s="984"/>
      <c r="ET14" s="609"/>
      <c r="EU14" s="984"/>
      <c r="EV14" s="609"/>
      <c r="EW14" s="984"/>
      <c r="EX14" s="609"/>
      <c r="EY14" s="609"/>
      <c r="EZ14" s="609"/>
      <c r="FA14" s="984"/>
      <c r="FB14" s="609"/>
      <c r="FC14" s="984"/>
      <c r="FD14" s="609"/>
      <c r="FE14" s="984"/>
      <c r="FF14" s="2348">
        <v>5</v>
      </c>
      <c r="FG14" s="984" t="s">
        <v>732</v>
      </c>
      <c r="FH14" s="2362"/>
      <c r="FI14" s="984"/>
      <c r="FJ14" s="1589"/>
      <c r="FK14" s="2345">
        <v>4</v>
      </c>
      <c r="FL14" s="984" t="s">
        <v>738</v>
      </c>
      <c r="FM14" s="2364">
        <v>3</v>
      </c>
      <c r="FN14" s="984" t="s">
        <v>752</v>
      </c>
      <c r="FO14" s="2345">
        <v>2</v>
      </c>
      <c r="FP14" s="2377" t="s">
        <v>506</v>
      </c>
      <c r="FQ14" s="2345">
        <v>2</v>
      </c>
      <c r="FR14" s="2377" t="s">
        <v>506</v>
      </c>
      <c r="FS14" s="2358">
        <v>2</v>
      </c>
      <c r="FT14" s="2377" t="s">
        <v>506</v>
      </c>
      <c r="FU14" s="2358">
        <v>2</v>
      </c>
      <c r="FV14" s="2305" t="s">
        <v>506</v>
      </c>
      <c r="FW14" s="2387" t="s">
        <v>124</v>
      </c>
      <c r="FX14" s="2402">
        <f>GB4</f>
        <v>-4.6999999999999851</v>
      </c>
      <c r="FY14" s="983"/>
      <c r="FZ14" s="984"/>
      <c r="GA14" s="1032"/>
      <c r="GB14" s="1032"/>
      <c r="GC14" s="1032"/>
      <c r="GD14" s="1032"/>
      <c r="GE14" s="1589"/>
      <c r="GF14" s="1032"/>
      <c r="GG14" s="1032"/>
      <c r="GH14" s="2356">
        <v>6</v>
      </c>
      <c r="GI14" s="984" t="s">
        <v>730</v>
      </c>
      <c r="GJ14" s="2348">
        <v>5</v>
      </c>
      <c r="GK14" s="984" t="s">
        <v>731</v>
      </c>
      <c r="GL14" s="2348">
        <v>5</v>
      </c>
      <c r="GM14" s="984" t="s">
        <v>732</v>
      </c>
      <c r="GN14" s="2356">
        <v>4</v>
      </c>
      <c r="GO14" s="984" t="s">
        <v>737</v>
      </c>
      <c r="GP14" s="2364">
        <v>5</v>
      </c>
      <c r="GQ14" s="1484" t="s">
        <v>753</v>
      </c>
      <c r="GR14" s="2362">
        <v>1</v>
      </c>
      <c r="GS14" s="984" t="s">
        <v>495</v>
      </c>
      <c r="GT14" s="1589"/>
      <c r="GU14" s="2349"/>
      <c r="GV14" s="611"/>
      <c r="GW14" s="2348">
        <v>1</v>
      </c>
      <c r="GX14" s="984" t="s">
        <v>495</v>
      </c>
      <c r="GY14" s="2348">
        <v>1</v>
      </c>
      <c r="GZ14" s="984" t="s">
        <v>495</v>
      </c>
      <c r="HA14" s="2348">
        <v>1</v>
      </c>
      <c r="HB14" s="609" t="s">
        <v>495</v>
      </c>
      <c r="HC14" s="609"/>
      <c r="HD14" s="609"/>
      <c r="HE14" s="1720"/>
      <c r="HF14" s="1722"/>
      <c r="HG14" s="609"/>
      <c r="HH14" s="609"/>
      <c r="HI14" s="609"/>
      <c r="HJ14" s="984"/>
      <c r="HK14" s="2345">
        <v>7</v>
      </c>
      <c r="HL14" s="984" t="s">
        <v>747</v>
      </c>
      <c r="HM14" s="1589"/>
      <c r="HN14" s="1720"/>
      <c r="HO14" s="2376">
        <v>3</v>
      </c>
      <c r="HP14" s="609" t="s">
        <v>754</v>
      </c>
      <c r="HQ14" s="2346"/>
      <c r="HR14" s="609"/>
      <c r="HS14" s="609"/>
      <c r="HT14" s="984"/>
      <c r="HU14" s="1733"/>
      <c r="HV14" s="2356">
        <v>7</v>
      </c>
      <c r="HW14" s="609" t="s">
        <v>755</v>
      </c>
      <c r="HX14" s="2356">
        <v>17</v>
      </c>
      <c r="HY14" s="984" t="s">
        <v>756</v>
      </c>
      <c r="HZ14" s="609"/>
      <c r="IA14" s="984"/>
      <c r="IB14" s="1589"/>
      <c r="IC14" s="2345">
        <v>5</v>
      </c>
      <c r="ID14" s="609" t="s">
        <v>757</v>
      </c>
      <c r="IE14" s="2345">
        <v>14</v>
      </c>
      <c r="IF14" s="984" t="s">
        <v>758</v>
      </c>
      <c r="IG14" s="1720"/>
      <c r="IH14" s="1721"/>
      <c r="II14" s="1721"/>
      <c r="IJ14" s="1722"/>
      <c r="IK14" s="1721"/>
      <c r="IL14" s="1722"/>
      <c r="IM14" s="2346"/>
      <c r="IN14" s="609"/>
      <c r="IO14" s="609"/>
      <c r="IP14" s="984"/>
      <c r="IQ14" s="2346">
        <v>6</v>
      </c>
      <c r="IR14" s="984" t="s">
        <v>759</v>
      </c>
    </row>
    <row r="15" spans="1:252" ht="12.75" customHeight="1">
      <c r="A15" s="1589"/>
      <c r="B15" s="2136"/>
      <c r="C15" s="2049"/>
      <c r="D15" s="1477"/>
      <c r="E15" s="560"/>
      <c r="F15" s="560"/>
      <c r="G15" s="560"/>
      <c r="H15" s="2403"/>
      <c r="I15" s="560"/>
      <c r="J15" s="2404"/>
      <c r="K15" s="2341"/>
      <c r="L15" s="560"/>
      <c r="M15" s="1721"/>
      <c r="N15" s="560"/>
      <c r="O15" s="1183"/>
      <c r="P15" s="2368"/>
      <c r="Q15" s="1183"/>
      <c r="R15" s="2358"/>
      <c r="S15" s="2354"/>
      <c r="T15" s="2369"/>
      <c r="U15" s="2370"/>
      <c r="V15" s="2362">
        <v>1</v>
      </c>
      <c r="W15" s="2341" t="s">
        <v>495</v>
      </c>
      <c r="X15" s="1589"/>
      <c r="Y15" s="1059"/>
      <c r="Z15" s="609"/>
      <c r="AA15" s="609"/>
      <c r="AB15" s="609"/>
      <c r="AC15" s="1720"/>
      <c r="AD15" s="1722"/>
      <c r="AE15" s="983"/>
      <c r="AF15" s="609"/>
      <c r="AG15" s="610"/>
      <c r="AH15" s="610"/>
      <c r="AI15" s="2346">
        <v>7</v>
      </c>
      <c r="AJ15" s="2347" t="s">
        <v>760</v>
      </c>
      <c r="AK15" s="983"/>
      <c r="AL15" s="984"/>
      <c r="AM15" s="610"/>
      <c r="AN15" s="609"/>
      <c r="AO15" s="609"/>
      <c r="AP15" s="609"/>
      <c r="AQ15" s="2346"/>
      <c r="AR15" s="881"/>
      <c r="AS15" s="2340"/>
      <c r="AT15" s="2341"/>
      <c r="AU15" s="2358"/>
      <c r="AV15" s="2354"/>
      <c r="AW15" s="1589"/>
      <c r="AX15" s="2345"/>
      <c r="AY15" s="2354"/>
      <c r="AZ15" s="2359"/>
      <c r="BA15" s="2354"/>
      <c r="BB15" s="2345">
        <v>8</v>
      </c>
      <c r="BC15" s="984" t="s">
        <v>761</v>
      </c>
      <c r="BD15" s="2345"/>
      <c r="BE15" s="2400"/>
      <c r="BF15" s="1720"/>
      <c r="BG15" s="1722"/>
      <c r="BH15" s="1477"/>
      <c r="BI15" s="2405"/>
      <c r="BJ15" s="2406"/>
      <c r="BK15" s="2407"/>
      <c r="BL15" s="1589"/>
      <c r="BM15" s="2356">
        <v>8</v>
      </c>
      <c r="BN15" s="609" t="s">
        <v>762</v>
      </c>
      <c r="BO15" s="2357"/>
      <c r="BP15" s="2357"/>
      <c r="BQ15" s="2357"/>
      <c r="BR15" s="2341"/>
      <c r="BS15" s="560"/>
      <c r="BT15" s="560"/>
      <c r="BU15" s="560"/>
      <c r="BV15" s="560"/>
      <c r="BW15" s="560"/>
      <c r="BX15" s="1183"/>
      <c r="BY15" s="2356">
        <v>7</v>
      </c>
      <c r="BZ15" s="609" t="s">
        <v>763</v>
      </c>
      <c r="CA15" s="984"/>
      <c r="CB15" s="1589"/>
      <c r="CC15" s="2356">
        <v>7</v>
      </c>
      <c r="CD15" s="609" t="s">
        <v>764</v>
      </c>
      <c r="CE15" s="2348">
        <v>14</v>
      </c>
      <c r="CF15" s="609" t="s">
        <v>765</v>
      </c>
      <c r="CG15" s="2369"/>
      <c r="CH15" s="2370"/>
      <c r="CI15" s="560"/>
      <c r="CJ15" s="1183"/>
      <c r="CK15" s="609"/>
      <c r="CL15" s="984"/>
      <c r="CM15" s="610"/>
      <c r="CN15" s="610"/>
      <c r="CO15" s="984"/>
      <c r="CP15" s="2346"/>
      <c r="CQ15" s="873"/>
      <c r="CR15" s="610"/>
      <c r="CS15" s="611"/>
      <c r="CT15" s="1589"/>
      <c r="CU15" s="2346"/>
      <c r="CV15" s="2347"/>
      <c r="CW15" s="2408"/>
      <c r="CX15" s="1484"/>
      <c r="CY15" s="1474"/>
      <c r="CZ15" s="2390"/>
      <c r="DA15" s="2409"/>
      <c r="DB15" s="2409"/>
      <c r="DC15" s="1032"/>
      <c r="DD15" s="1477"/>
      <c r="DE15" s="1477"/>
      <c r="DF15" s="2362">
        <v>1</v>
      </c>
      <c r="DG15" s="2341" t="s">
        <v>495</v>
      </c>
      <c r="DH15" s="2358"/>
      <c r="DI15" s="2359"/>
      <c r="DJ15" s="2359"/>
      <c r="DK15" s="2354"/>
      <c r="DL15" s="2346">
        <v>4</v>
      </c>
      <c r="DM15" s="984" t="s">
        <v>766</v>
      </c>
      <c r="DN15" s="2345"/>
      <c r="DO15" s="609"/>
      <c r="DP15" s="609"/>
      <c r="DQ15" s="984"/>
      <c r="DR15" s="1589"/>
      <c r="DS15" s="2346">
        <v>8</v>
      </c>
      <c r="DT15" s="984" t="s">
        <v>767</v>
      </c>
      <c r="DU15" s="2369"/>
      <c r="DV15" s="2410"/>
      <c r="DW15" s="2410"/>
      <c r="DX15" s="2370"/>
      <c r="DY15" s="560"/>
      <c r="DZ15" s="1183"/>
      <c r="EA15" s="609"/>
      <c r="EB15" s="609"/>
      <c r="EC15" s="609"/>
      <c r="ED15" s="984"/>
      <c r="EE15" s="609"/>
      <c r="EF15" s="611"/>
      <c r="EG15" s="2361"/>
      <c r="EH15" s="873"/>
      <c r="EI15" s="2346"/>
      <c r="EJ15" s="2347"/>
      <c r="EK15" s="2408"/>
      <c r="EL15" s="1484"/>
      <c r="EM15" s="1175"/>
      <c r="EN15" s="2411"/>
      <c r="EO15" s="1589"/>
      <c r="EP15" s="609"/>
      <c r="EQ15" s="984"/>
      <c r="ER15" s="1477"/>
      <c r="ES15" s="1478"/>
      <c r="ET15" s="2345"/>
      <c r="EU15" s="2354"/>
      <c r="EV15" s="2358"/>
      <c r="EW15" s="2359"/>
      <c r="EX15" s="2346"/>
      <c r="EY15" s="609"/>
      <c r="EZ15" s="609"/>
      <c r="FA15" s="984"/>
      <c r="FB15" s="2345"/>
      <c r="FC15" s="984"/>
      <c r="FD15" s="2361"/>
      <c r="FE15" s="984"/>
      <c r="FF15" s="2348">
        <v>6</v>
      </c>
      <c r="FG15" s="984" t="s">
        <v>749</v>
      </c>
      <c r="FH15" s="2362"/>
      <c r="FI15" s="2360"/>
      <c r="FJ15" s="1589"/>
      <c r="FK15" s="2364">
        <v>5</v>
      </c>
      <c r="FL15" s="1484" t="s">
        <v>753</v>
      </c>
      <c r="FM15" s="2345">
        <v>4</v>
      </c>
      <c r="FN15" s="984" t="s">
        <v>768</v>
      </c>
      <c r="FO15" s="609"/>
      <c r="FP15" s="984"/>
      <c r="FQ15" s="1477"/>
      <c r="FR15" s="1478"/>
      <c r="FS15" s="2345"/>
      <c r="FT15" s="2354"/>
      <c r="FU15" s="2358"/>
      <c r="FV15" s="2359"/>
      <c r="FW15" s="2359"/>
      <c r="FX15" s="2359"/>
      <c r="FY15" s="2346"/>
      <c r="FZ15" s="984"/>
      <c r="GA15" s="2386"/>
      <c r="GB15" s="2363"/>
      <c r="GC15" s="2361"/>
      <c r="GD15" s="2363"/>
      <c r="GE15" s="1589"/>
      <c r="GF15" s="2395"/>
      <c r="GG15" s="1475"/>
      <c r="GH15" s="2348">
        <v>7</v>
      </c>
      <c r="GI15" s="984" t="s">
        <v>748</v>
      </c>
      <c r="GJ15" s="2348">
        <v>6</v>
      </c>
      <c r="GK15" s="984" t="s">
        <v>737</v>
      </c>
      <c r="GL15" s="2348">
        <v>6</v>
      </c>
      <c r="GM15" s="984" t="s">
        <v>749</v>
      </c>
      <c r="GN15" s="2348"/>
      <c r="GO15" s="2360"/>
      <c r="GP15" s="2345">
        <v>6</v>
      </c>
      <c r="GQ15" s="984" t="s">
        <v>769</v>
      </c>
      <c r="GR15" s="2375">
        <v>2</v>
      </c>
      <c r="GS15" s="2360" t="s">
        <v>506</v>
      </c>
      <c r="GT15" s="1589"/>
      <c r="GU15" s="609"/>
      <c r="GV15" s="984"/>
      <c r="GW15" s="2356">
        <v>2</v>
      </c>
      <c r="GX15" s="2360" t="s">
        <v>506</v>
      </c>
      <c r="GY15" s="2356">
        <v>2</v>
      </c>
      <c r="GZ15" s="2360" t="s">
        <v>506</v>
      </c>
      <c r="HA15" s="2356">
        <v>2</v>
      </c>
      <c r="HB15" s="2347" t="s">
        <v>506</v>
      </c>
      <c r="HC15" s="2387" t="s">
        <v>124</v>
      </c>
      <c r="HD15" s="2412">
        <f>HG5</f>
        <v>-4.8599999999999817</v>
      </c>
      <c r="HE15" s="1720"/>
      <c r="HF15" s="1722"/>
      <c r="HG15" s="609"/>
      <c r="HH15" s="609"/>
      <c r="HI15" s="609"/>
      <c r="HJ15" s="984"/>
      <c r="HK15" s="2345">
        <v>8</v>
      </c>
      <c r="HL15" s="984" t="s">
        <v>761</v>
      </c>
      <c r="HM15" s="1589"/>
      <c r="HN15" s="609"/>
      <c r="HO15" s="2358">
        <v>4</v>
      </c>
      <c r="HP15" s="609" t="s">
        <v>770</v>
      </c>
      <c r="HQ15" s="983"/>
      <c r="HR15" s="609"/>
      <c r="HS15" s="609"/>
      <c r="HT15" s="984"/>
      <c r="HU15" s="1032"/>
      <c r="HV15" s="2348">
        <v>8</v>
      </c>
      <c r="HW15" s="609" t="s">
        <v>697</v>
      </c>
      <c r="HX15" s="2348">
        <v>18</v>
      </c>
      <c r="HY15" s="984" t="s">
        <v>771</v>
      </c>
      <c r="HZ15" s="609"/>
      <c r="IA15" s="984"/>
      <c r="IB15" s="1589"/>
      <c r="IC15" s="2345">
        <v>6</v>
      </c>
      <c r="ID15" s="609" t="s">
        <v>772</v>
      </c>
      <c r="IE15" s="2345">
        <v>15</v>
      </c>
      <c r="IF15" s="1722" t="s">
        <v>773</v>
      </c>
      <c r="IG15" s="1720"/>
      <c r="IH15" s="1721"/>
      <c r="II15" s="1721"/>
      <c r="IJ15" s="1722"/>
      <c r="IK15" s="1721"/>
      <c r="IL15" s="1722"/>
      <c r="IM15" s="983"/>
      <c r="IN15" s="609"/>
      <c r="IO15" s="609"/>
      <c r="IP15" s="984"/>
      <c r="IQ15" s="2346">
        <v>7</v>
      </c>
      <c r="IR15" s="984" t="s">
        <v>751</v>
      </c>
    </row>
    <row r="16" spans="1:252" ht="12.75" customHeight="1">
      <c r="A16" s="1589"/>
      <c r="B16" s="2136"/>
      <c r="C16" s="2049"/>
      <c r="D16" s="1477"/>
      <c r="E16" s="560"/>
      <c r="F16" s="560"/>
      <c r="G16" s="560"/>
      <c r="H16" s="2413"/>
      <c r="I16" s="560"/>
      <c r="J16" s="2404"/>
      <c r="K16" s="2341"/>
      <c r="L16" s="560"/>
      <c r="M16" s="560"/>
      <c r="N16" s="560"/>
      <c r="O16" s="1183"/>
      <c r="P16" s="2368"/>
      <c r="Q16" s="1183"/>
      <c r="R16" s="2368"/>
      <c r="S16" s="1183"/>
      <c r="T16" s="2369"/>
      <c r="U16" s="2370"/>
      <c r="V16" s="2375">
        <v>2</v>
      </c>
      <c r="W16" s="2341" t="s">
        <v>506</v>
      </c>
      <c r="X16" s="1589"/>
      <c r="Y16" s="1059"/>
      <c r="Z16" s="609"/>
      <c r="AA16" s="609"/>
      <c r="AB16" s="609"/>
      <c r="AC16" s="983"/>
      <c r="AD16" s="609"/>
      <c r="AE16" s="983"/>
      <c r="AF16" s="609"/>
      <c r="AG16" s="610"/>
      <c r="AH16" s="610"/>
      <c r="AI16" s="2346">
        <v>8</v>
      </c>
      <c r="AJ16" s="2347" t="s">
        <v>774</v>
      </c>
      <c r="AK16" s="983"/>
      <c r="AL16" s="984"/>
      <c r="AM16" s="2414"/>
      <c r="AN16" s="609"/>
      <c r="AO16" s="609"/>
      <c r="AP16" s="609"/>
      <c r="AQ16" s="2346"/>
      <c r="AR16" s="881"/>
      <c r="AS16" s="2415"/>
      <c r="AT16" s="2416"/>
      <c r="AU16" s="2358"/>
      <c r="AV16" s="2354"/>
      <c r="AW16" s="1589"/>
      <c r="AX16" s="2345"/>
      <c r="AY16" s="2354"/>
      <c r="AZ16" s="2359"/>
      <c r="BA16" s="2354"/>
      <c r="BB16" s="2345">
        <v>9</v>
      </c>
      <c r="BC16" s="984" t="s">
        <v>775</v>
      </c>
      <c r="BD16" s="2345"/>
      <c r="BE16" s="1183"/>
      <c r="BF16" s="1720"/>
      <c r="BG16" s="1722"/>
      <c r="BH16" s="1477"/>
      <c r="BI16" s="1182"/>
      <c r="BJ16" s="997"/>
      <c r="BK16" s="957"/>
      <c r="BL16" s="1589"/>
      <c r="BM16" s="2348">
        <v>9</v>
      </c>
      <c r="BN16" s="609" t="s">
        <v>776</v>
      </c>
      <c r="BO16" s="2357"/>
      <c r="BP16" s="2357"/>
      <c r="BQ16" s="2357"/>
      <c r="BR16" s="2341"/>
      <c r="BS16" s="560"/>
      <c r="BT16" s="560"/>
      <c r="BU16" s="560"/>
      <c r="BV16" s="560"/>
      <c r="BW16" s="560"/>
      <c r="BX16" s="1183"/>
      <c r="BY16" s="2348">
        <v>8</v>
      </c>
      <c r="BZ16" s="609" t="s">
        <v>737</v>
      </c>
      <c r="CA16" s="984"/>
      <c r="CB16" s="1589"/>
      <c r="CC16" s="609"/>
      <c r="CD16" s="609"/>
      <c r="CE16" s="2348">
        <v>15</v>
      </c>
      <c r="CF16" s="1722" t="s">
        <v>777</v>
      </c>
      <c r="CG16" s="2369"/>
      <c r="CH16" s="2370"/>
      <c r="CI16" s="2359"/>
      <c r="CJ16" s="2400"/>
      <c r="CK16" s="1059"/>
      <c r="CL16" s="984"/>
      <c r="CM16" s="609" t="s">
        <v>778</v>
      </c>
      <c r="CN16" s="610"/>
      <c r="CO16" s="984"/>
      <c r="CP16" s="983"/>
      <c r="CQ16" s="609"/>
      <c r="CR16" s="610"/>
      <c r="CS16" s="611"/>
      <c r="CT16" s="1589"/>
      <c r="CU16" s="2346"/>
      <c r="CV16" s="2347"/>
      <c r="CW16" s="983"/>
      <c r="CX16" s="609"/>
      <c r="CY16" s="1175"/>
      <c r="CZ16" s="609"/>
      <c r="DA16" s="609"/>
      <c r="DB16" s="609"/>
      <c r="DC16" s="2363"/>
      <c r="DD16" s="1477"/>
      <c r="DE16" s="1477"/>
      <c r="DF16" s="2375">
        <v>2</v>
      </c>
      <c r="DG16" s="2341" t="s">
        <v>506</v>
      </c>
      <c r="DH16" s="2358"/>
      <c r="DI16" s="2359"/>
      <c r="DJ16" s="2359"/>
      <c r="DK16" s="2354"/>
      <c r="DL16" s="2346">
        <v>5</v>
      </c>
      <c r="DM16" s="984" t="s">
        <v>760</v>
      </c>
      <c r="DN16" s="2345"/>
      <c r="DO16" s="609"/>
      <c r="DP16" s="609"/>
      <c r="DQ16" s="984"/>
      <c r="DR16" s="1589"/>
      <c r="DS16" s="2346">
        <v>9</v>
      </c>
      <c r="DT16" s="984" t="s">
        <v>779</v>
      </c>
      <c r="DU16" s="2369"/>
      <c r="DV16" s="2410"/>
      <c r="DW16" s="2410"/>
      <c r="DX16" s="2370"/>
      <c r="DY16" s="2359"/>
      <c r="DZ16" s="2400"/>
      <c r="EA16" s="1059"/>
      <c r="EB16" s="609"/>
      <c r="EC16" s="609"/>
      <c r="ED16" s="984"/>
      <c r="EE16" s="609"/>
      <c r="EF16" s="984"/>
      <c r="EG16" s="609"/>
      <c r="EH16" s="609"/>
      <c r="EI16" s="2346"/>
      <c r="EJ16" s="2347"/>
      <c r="EK16" s="983"/>
      <c r="EL16" s="609"/>
      <c r="EM16" s="1175"/>
      <c r="EN16" s="984"/>
      <c r="EO16" s="1589"/>
      <c r="EP16" s="2346"/>
      <c r="EQ16" s="2417"/>
      <c r="ER16" s="1477"/>
      <c r="ES16" s="1477"/>
      <c r="ET16" s="2358"/>
      <c r="EU16" s="2354"/>
      <c r="EV16" s="2358"/>
      <c r="EW16" s="2359"/>
      <c r="EX16" s="2346"/>
      <c r="EY16" s="609"/>
      <c r="EZ16" s="609"/>
      <c r="FA16" s="984"/>
      <c r="FB16" s="2345"/>
      <c r="FC16" s="984"/>
      <c r="FD16" s="2361"/>
      <c r="FE16" s="984"/>
      <c r="FF16" s="2356">
        <v>7</v>
      </c>
      <c r="FG16" s="984" t="s">
        <v>763</v>
      </c>
      <c r="FH16" s="1720" t="s">
        <v>780</v>
      </c>
      <c r="FI16" s="1722"/>
      <c r="FJ16" s="1589"/>
      <c r="FK16" s="2345">
        <v>6</v>
      </c>
      <c r="FL16" s="609" t="s">
        <v>769</v>
      </c>
      <c r="FM16" s="1175"/>
      <c r="FN16" s="609"/>
      <c r="FO16" s="2346"/>
      <c r="FP16" s="2417"/>
      <c r="FQ16" s="1477"/>
      <c r="FR16" s="1477"/>
      <c r="FS16" s="2358"/>
      <c r="FT16" s="2354"/>
      <c r="FU16" s="2358"/>
      <c r="FV16" s="2359"/>
      <c r="FW16" s="2359"/>
      <c r="FX16" s="2359"/>
      <c r="FY16" s="2346"/>
      <c r="FZ16" s="984"/>
      <c r="GA16" s="2386"/>
      <c r="GB16" s="2363"/>
      <c r="GC16" s="609"/>
      <c r="GD16" s="2363"/>
      <c r="GE16" s="1589"/>
      <c r="GF16" s="1032"/>
      <c r="GG16" s="1475"/>
      <c r="GH16" s="2356">
        <v>8</v>
      </c>
      <c r="GI16" s="984" t="s">
        <v>762</v>
      </c>
      <c r="GJ16" s="1477"/>
      <c r="GK16" s="1478"/>
      <c r="GL16" s="2356">
        <v>7</v>
      </c>
      <c r="GM16" s="984" t="s">
        <v>763</v>
      </c>
      <c r="GN16" s="1175"/>
      <c r="GO16" s="953"/>
      <c r="GP16" s="2364">
        <v>7</v>
      </c>
      <c r="GQ16" s="984" t="s">
        <v>781</v>
      </c>
      <c r="GR16" s="2358"/>
      <c r="GS16" s="984"/>
      <c r="GT16" s="1589"/>
      <c r="GU16" s="2361"/>
      <c r="GV16" s="984"/>
      <c r="GW16" s="2348"/>
      <c r="GX16" s="984"/>
      <c r="GY16" s="2348"/>
      <c r="GZ16" s="2360"/>
      <c r="HA16" s="2364"/>
      <c r="HB16" s="2418"/>
      <c r="HC16" s="2418"/>
      <c r="HD16" s="1484"/>
      <c r="HE16" s="1474"/>
      <c r="HF16" s="2411"/>
      <c r="HG16" s="609"/>
      <c r="HH16" s="609"/>
      <c r="HI16" s="609"/>
      <c r="HJ16" s="984"/>
      <c r="HK16" s="2345">
        <v>9</v>
      </c>
      <c r="HL16" s="984" t="s">
        <v>775</v>
      </c>
      <c r="HM16" s="1589"/>
      <c r="HN16" s="2345"/>
      <c r="HO16" s="2358"/>
      <c r="HP16" s="2359"/>
      <c r="HQ16" s="2346"/>
      <c r="HR16" s="609"/>
      <c r="HS16" s="609"/>
      <c r="HT16" s="984"/>
      <c r="HU16" s="2386"/>
      <c r="HV16" s="2348">
        <v>9</v>
      </c>
      <c r="HW16" s="609" t="s">
        <v>782</v>
      </c>
      <c r="HX16" s="2348">
        <v>19</v>
      </c>
      <c r="HY16" s="984" t="s">
        <v>783</v>
      </c>
      <c r="HZ16" s="609"/>
      <c r="IA16" s="984"/>
      <c r="IB16" s="1589"/>
      <c r="IC16" s="2345">
        <v>7</v>
      </c>
      <c r="ID16" s="609" t="s">
        <v>784</v>
      </c>
      <c r="IE16" s="609"/>
      <c r="IF16" s="1722"/>
      <c r="IG16" s="1720"/>
      <c r="IH16" s="1721"/>
      <c r="II16" s="1721"/>
      <c r="IJ16" s="1722"/>
      <c r="IK16" s="1721"/>
      <c r="IL16" s="1722"/>
      <c r="IM16" s="2346"/>
      <c r="IN16" s="609"/>
      <c r="IO16" s="609"/>
      <c r="IP16" s="984"/>
      <c r="IQ16" s="2346">
        <v>8</v>
      </c>
      <c r="IR16" s="984" t="s">
        <v>767</v>
      </c>
    </row>
    <row r="17" spans="1:254" ht="12.75" customHeight="1">
      <c r="A17" s="1589"/>
      <c r="B17" s="2136"/>
      <c r="C17" s="2049"/>
      <c r="D17" s="1477"/>
      <c r="E17" s="560"/>
      <c r="F17" s="560"/>
      <c r="G17" s="1180"/>
      <c r="H17" s="2419"/>
      <c r="I17" s="560"/>
      <c r="J17" s="2404"/>
      <c r="K17" s="1183"/>
      <c r="L17" s="560"/>
      <c r="M17" s="560"/>
      <c r="N17" s="560"/>
      <c r="O17" s="1183"/>
      <c r="P17" s="2368"/>
      <c r="Q17" s="1183"/>
      <c r="R17" s="2368"/>
      <c r="S17" s="1183"/>
      <c r="T17" s="2369"/>
      <c r="U17" s="2370"/>
      <c r="V17" s="2420"/>
      <c r="W17" s="1183"/>
      <c r="X17" s="1589"/>
      <c r="Y17" s="609"/>
      <c r="Z17" s="1059"/>
      <c r="AA17" s="1059"/>
      <c r="AB17" s="1059"/>
      <c r="AC17" s="983"/>
      <c r="AD17" s="2421"/>
      <c r="AE17" s="983"/>
      <c r="AF17" s="1059"/>
      <c r="AG17" s="1721"/>
      <c r="AH17" s="1474"/>
      <c r="AI17" s="983"/>
      <c r="AJ17" s="609"/>
      <c r="AK17" s="983"/>
      <c r="AL17" s="609"/>
      <c r="AM17" s="983"/>
      <c r="AN17" s="609"/>
      <c r="AO17" s="609"/>
      <c r="AP17" s="609"/>
      <c r="AQ17" s="2422"/>
      <c r="AR17" s="984"/>
      <c r="AS17" s="2415"/>
      <c r="AT17" s="2416"/>
      <c r="AU17" s="2368"/>
      <c r="AV17" s="2354"/>
      <c r="AW17" s="1589"/>
      <c r="AX17" s="2345"/>
      <c r="AY17" s="2354"/>
      <c r="AZ17" s="560"/>
      <c r="BA17" s="1183"/>
      <c r="BB17" s="2345">
        <v>10</v>
      </c>
      <c r="BC17" s="984" t="s">
        <v>785</v>
      </c>
      <c r="BD17" s="560"/>
      <c r="BE17" s="1183"/>
      <c r="BF17" s="1720"/>
      <c r="BG17" s="1722"/>
      <c r="BH17" s="1477"/>
      <c r="BI17" s="2423"/>
      <c r="BJ17" s="1180"/>
      <c r="BK17" s="2424"/>
      <c r="BL17" s="1589"/>
      <c r="BM17" s="2356">
        <v>10</v>
      </c>
      <c r="BN17" s="609" t="s">
        <v>737</v>
      </c>
      <c r="BO17" s="560"/>
      <c r="BP17" s="560"/>
      <c r="BQ17" s="560"/>
      <c r="BR17" s="1183"/>
      <c r="BS17" s="560"/>
      <c r="BT17" s="560"/>
      <c r="BU17" s="560"/>
      <c r="BV17" s="560"/>
      <c r="BW17" s="560"/>
      <c r="BX17" s="1183"/>
      <c r="BY17" s="560"/>
      <c r="BZ17" s="560"/>
      <c r="CA17" s="1183"/>
      <c r="CB17" s="1589"/>
      <c r="CC17" s="609"/>
      <c r="CD17" s="609"/>
      <c r="CE17" s="609"/>
      <c r="CF17" s="1722"/>
      <c r="CG17" s="2369"/>
      <c r="CH17" s="2370"/>
      <c r="CI17" s="2359"/>
      <c r="CJ17" s="1183"/>
      <c r="CK17" s="609"/>
      <c r="CL17" s="1059"/>
      <c r="CM17" s="983"/>
      <c r="CN17" s="1059"/>
      <c r="CO17" s="1059"/>
      <c r="CP17" s="983"/>
      <c r="CQ17" s="1059"/>
      <c r="CR17" s="1474"/>
      <c r="CS17" s="953"/>
      <c r="CT17" s="1589"/>
      <c r="CU17" s="983"/>
      <c r="CV17" s="609"/>
      <c r="CW17" s="983"/>
      <c r="CX17" s="609"/>
      <c r="CY17" s="983"/>
      <c r="CZ17" s="609"/>
      <c r="DA17" s="609"/>
      <c r="DB17" s="609"/>
      <c r="DC17" s="2425"/>
      <c r="DD17" s="2426"/>
      <c r="DE17" s="2426"/>
      <c r="DF17" s="2368"/>
      <c r="DG17" s="2354"/>
      <c r="DH17" s="2358"/>
      <c r="DI17" s="2359"/>
      <c r="DJ17" s="2359"/>
      <c r="DK17" s="2354"/>
      <c r="DL17" s="2346">
        <v>6</v>
      </c>
      <c r="DM17" s="984" t="s">
        <v>786</v>
      </c>
      <c r="DN17" s="2345"/>
      <c r="DO17" s="609"/>
      <c r="DP17" s="609"/>
      <c r="DQ17" s="984"/>
      <c r="DR17" s="1589"/>
      <c r="DS17" s="2346">
        <v>10</v>
      </c>
      <c r="DT17" s="984" t="s">
        <v>787</v>
      </c>
      <c r="DU17" s="2369"/>
      <c r="DV17" s="2410"/>
      <c r="DW17" s="2410"/>
      <c r="DX17" s="2370"/>
      <c r="DY17" s="2359"/>
      <c r="DZ17" s="1183"/>
      <c r="EA17" s="609"/>
      <c r="EB17" s="1059"/>
      <c r="EC17" s="1059"/>
      <c r="ED17" s="2421"/>
      <c r="EE17" s="609"/>
      <c r="EF17" s="2421"/>
      <c r="EG17" s="609"/>
      <c r="EH17" s="1059"/>
      <c r="EI17" s="983"/>
      <c r="EJ17" s="609"/>
      <c r="EK17" s="983"/>
      <c r="EL17" s="609"/>
      <c r="EM17" s="983"/>
      <c r="EN17" s="984"/>
      <c r="EO17" s="1589"/>
      <c r="EP17" s="2422"/>
      <c r="EQ17" s="2421"/>
      <c r="ER17" s="2426"/>
      <c r="ES17" s="2426"/>
      <c r="ET17" s="2368"/>
      <c r="EU17" s="2354"/>
      <c r="EV17" s="2358"/>
      <c r="EW17" s="2359"/>
      <c r="EX17" s="2346"/>
      <c r="EY17" s="609"/>
      <c r="EZ17" s="609"/>
      <c r="FA17" s="984"/>
      <c r="FB17" s="2345"/>
      <c r="FC17" s="984"/>
      <c r="FD17" s="2361"/>
      <c r="FE17" s="984"/>
      <c r="FF17" s="2348">
        <v>8</v>
      </c>
      <c r="FG17" s="984" t="s">
        <v>737</v>
      </c>
      <c r="FH17" s="1720"/>
      <c r="FI17" s="1722"/>
      <c r="FJ17" s="1589"/>
      <c r="FK17" s="2364">
        <v>7</v>
      </c>
      <c r="FL17" s="609" t="s">
        <v>781</v>
      </c>
      <c r="FM17" s="983"/>
      <c r="FN17" s="609"/>
      <c r="FO17" s="2422"/>
      <c r="FP17" s="2421"/>
      <c r="FQ17" s="2426"/>
      <c r="FR17" s="2426"/>
      <c r="FS17" s="2368"/>
      <c r="FT17" s="2354"/>
      <c r="FU17" s="2358"/>
      <c r="FV17" s="2359"/>
      <c r="FW17" s="2359"/>
      <c r="FX17" s="2359"/>
      <c r="FY17" s="2346"/>
      <c r="FZ17" s="984"/>
      <c r="GA17" s="2386"/>
      <c r="GB17" s="2363"/>
      <c r="GC17" s="609"/>
      <c r="GD17" s="1032"/>
      <c r="GE17" s="1589"/>
      <c r="GF17" s="983"/>
      <c r="GG17" s="1032"/>
      <c r="GH17" s="2348">
        <v>9</v>
      </c>
      <c r="GI17" s="984" t="s">
        <v>776</v>
      </c>
      <c r="GJ17" s="1477"/>
      <c r="GK17" s="1478"/>
      <c r="GL17" s="2348">
        <v>8</v>
      </c>
      <c r="GM17" s="984" t="s">
        <v>737</v>
      </c>
      <c r="GN17" s="1175"/>
      <c r="GO17" s="953"/>
      <c r="GP17" s="2345">
        <v>8</v>
      </c>
      <c r="GQ17" s="1722" t="s">
        <v>787</v>
      </c>
      <c r="GR17" s="2358"/>
      <c r="GS17" s="984"/>
      <c r="GT17" s="1589"/>
      <c r="GU17" s="2361"/>
      <c r="GV17" s="984"/>
      <c r="GW17" s="2356"/>
      <c r="GX17" s="984"/>
      <c r="GY17" s="1175"/>
      <c r="GZ17" s="953"/>
      <c r="HA17" s="2345"/>
      <c r="HB17" s="609"/>
      <c r="HC17" s="609"/>
      <c r="HD17" s="609"/>
      <c r="HE17" s="1175"/>
      <c r="HF17" s="609"/>
      <c r="HG17" s="2346"/>
      <c r="HH17" s="2361"/>
      <c r="HI17" s="2361"/>
      <c r="HJ17" s="2417"/>
      <c r="HK17" s="2345">
        <v>10</v>
      </c>
      <c r="HL17" s="984" t="s">
        <v>785</v>
      </c>
      <c r="HM17" s="1589"/>
      <c r="HN17" s="2358"/>
      <c r="HO17" s="2358"/>
      <c r="HP17" s="2359"/>
      <c r="HQ17" s="2346"/>
      <c r="HR17" s="609"/>
      <c r="HS17" s="609"/>
      <c r="HT17" s="984"/>
      <c r="HU17" s="2386"/>
      <c r="HV17" s="2356">
        <v>10</v>
      </c>
      <c r="HW17" s="609" t="s">
        <v>714</v>
      </c>
      <c r="HX17" s="2356">
        <v>20</v>
      </c>
      <c r="HY17" s="984" t="s">
        <v>788</v>
      </c>
      <c r="HZ17" s="2346"/>
      <c r="IA17" s="2417"/>
      <c r="IB17" s="1589"/>
      <c r="IC17" s="2345">
        <v>8</v>
      </c>
      <c r="ID17" s="609" t="s">
        <v>789</v>
      </c>
      <c r="IE17" s="609"/>
      <c r="IF17" s="609"/>
      <c r="IG17" s="1720"/>
      <c r="IH17" s="1721"/>
      <c r="II17" s="1721"/>
      <c r="IJ17" s="1722"/>
      <c r="IK17" s="1721"/>
      <c r="IL17" s="1722"/>
      <c r="IM17" s="2346"/>
      <c r="IN17" s="609"/>
      <c r="IO17" s="609"/>
      <c r="IP17" s="984"/>
      <c r="IQ17" s="2346">
        <v>9</v>
      </c>
      <c r="IR17" s="984" t="s">
        <v>779</v>
      </c>
      <c r="IS17" s="609"/>
      <c r="IT17" s="609"/>
    </row>
    <row r="18" spans="1:254" ht="12.75" customHeight="1">
      <c r="A18" s="1589"/>
      <c r="B18" s="2136"/>
      <c r="C18" s="2049"/>
      <c r="D18" s="1477"/>
      <c r="E18" s="560"/>
      <c r="F18" s="560"/>
      <c r="G18" s="1180"/>
      <c r="H18" s="2419"/>
      <c r="I18" s="560"/>
      <c r="J18" s="2404"/>
      <c r="K18" s="1183"/>
      <c r="L18" s="560"/>
      <c r="M18" s="560"/>
      <c r="N18" s="560"/>
      <c r="O18" s="1183"/>
      <c r="P18" s="2368"/>
      <c r="Q18" s="1183"/>
      <c r="R18" s="2368"/>
      <c r="S18" s="1183"/>
      <c r="T18" s="2369"/>
      <c r="U18" s="2370"/>
      <c r="V18" s="2420"/>
      <c r="W18" s="1183"/>
      <c r="X18" s="1589"/>
      <c r="Y18" s="609"/>
      <c r="Z18" s="1059"/>
      <c r="AA18" s="1059"/>
      <c r="AB18" s="1059"/>
      <c r="AC18" s="983"/>
      <c r="AD18" s="2421"/>
      <c r="AE18" s="983"/>
      <c r="AF18" s="1059"/>
      <c r="AG18" s="1721"/>
      <c r="AH18" s="1474"/>
      <c r="AI18" s="983"/>
      <c r="AJ18" s="609"/>
      <c r="AK18" s="983"/>
      <c r="AL18" s="609"/>
      <c r="AM18" s="983"/>
      <c r="AN18" s="609"/>
      <c r="AO18" s="609"/>
      <c r="AP18" s="609"/>
      <c r="AQ18" s="2422"/>
      <c r="AR18" s="984"/>
      <c r="AS18" s="2426"/>
      <c r="AT18" s="2427"/>
      <c r="AU18" s="2368"/>
      <c r="AV18" s="2354"/>
      <c r="AW18" s="1589"/>
      <c r="AX18" s="2345"/>
      <c r="AY18" s="2354"/>
      <c r="AZ18" s="560"/>
      <c r="BA18" s="1183"/>
      <c r="BB18" s="2345">
        <v>11</v>
      </c>
      <c r="BC18" s="984" t="s">
        <v>790</v>
      </c>
      <c r="BD18" s="560"/>
      <c r="BE18" s="1183"/>
      <c r="BF18" s="1720"/>
      <c r="BG18" s="1722"/>
      <c r="BH18" s="1477"/>
      <c r="BI18" s="2423"/>
      <c r="BJ18" s="1180"/>
      <c r="BK18" s="2424"/>
      <c r="BL18" s="1589"/>
      <c r="BM18" s="2356"/>
      <c r="BN18" s="609"/>
      <c r="BO18" s="560"/>
      <c r="BP18" s="560"/>
      <c r="BQ18" s="560"/>
      <c r="BR18" s="1183"/>
      <c r="BS18" s="560"/>
      <c r="BT18" s="560"/>
      <c r="BU18" s="560"/>
      <c r="BV18" s="560"/>
      <c r="BW18" s="560"/>
      <c r="BX18" s="1183"/>
      <c r="BY18" s="560"/>
      <c r="BZ18" s="560"/>
      <c r="CA18" s="1183"/>
      <c r="CB18" s="1589"/>
      <c r="CC18" s="609"/>
      <c r="CD18" s="609"/>
      <c r="CE18" s="609"/>
      <c r="CF18" s="609"/>
      <c r="CG18" s="2369"/>
      <c r="CH18" s="2370"/>
      <c r="CI18" s="2359"/>
      <c r="CJ18" s="1183"/>
      <c r="CK18" s="609"/>
      <c r="CL18" s="1059"/>
      <c r="CM18" s="983"/>
      <c r="CN18" s="1059"/>
      <c r="CO18" s="1059"/>
      <c r="CP18" s="983"/>
      <c r="CQ18" s="1059"/>
      <c r="CR18" s="1474"/>
      <c r="CS18" s="953"/>
      <c r="CT18" s="1589"/>
      <c r="CU18" s="983"/>
      <c r="CV18" s="609"/>
      <c r="CW18" s="983"/>
      <c r="CX18" s="609"/>
      <c r="CY18" s="983"/>
      <c r="CZ18" s="609"/>
      <c r="DA18" s="609"/>
      <c r="DB18" s="609"/>
      <c r="DC18" s="2425"/>
      <c r="DD18" s="2426"/>
      <c r="DE18" s="2426"/>
      <c r="DF18" s="2368"/>
      <c r="DG18" s="2354"/>
      <c r="DH18" s="2358"/>
      <c r="DI18" s="2359"/>
      <c r="DJ18" s="2359"/>
      <c r="DK18" s="2354"/>
      <c r="DL18" s="2368"/>
      <c r="DM18" s="1183"/>
      <c r="DN18" s="2345"/>
      <c r="DO18" s="609"/>
      <c r="DP18" s="609"/>
      <c r="DQ18" s="984"/>
      <c r="DR18" s="1589"/>
      <c r="DS18" s="609"/>
      <c r="DT18" s="609"/>
      <c r="DU18" s="2369"/>
      <c r="DV18" s="2410"/>
      <c r="DW18" s="2410"/>
      <c r="DX18" s="2370"/>
      <c r="DY18" s="2359"/>
      <c r="DZ18" s="1183"/>
      <c r="EA18" s="609"/>
      <c r="EB18" s="1059"/>
      <c r="EC18" s="1059"/>
      <c r="ED18" s="2421"/>
      <c r="EE18" s="609"/>
      <c r="EF18" s="1059"/>
      <c r="EG18" s="983"/>
      <c r="EH18" s="1059"/>
      <c r="EI18" s="983"/>
      <c r="EJ18" s="609"/>
      <c r="EK18" s="983"/>
      <c r="EL18" s="609"/>
      <c r="EM18" s="983"/>
      <c r="EN18" s="984"/>
      <c r="EO18" s="1589"/>
      <c r="EP18" s="2422"/>
      <c r="EQ18" s="2421"/>
      <c r="ER18" s="2426"/>
      <c r="ES18" s="2426"/>
      <c r="ET18" s="2368"/>
      <c r="EU18" s="2354"/>
      <c r="EV18" s="2358"/>
      <c r="EW18" s="2359"/>
      <c r="EX18" s="2368"/>
      <c r="EY18" s="560"/>
      <c r="EZ18" s="560"/>
      <c r="FA18" s="1183"/>
      <c r="FB18" s="2345"/>
      <c r="FC18" s="984"/>
      <c r="FD18" s="2361"/>
      <c r="FE18" s="984"/>
      <c r="FF18" s="983"/>
      <c r="FG18" s="1059"/>
      <c r="FH18" s="1720"/>
      <c r="FI18" s="1722"/>
      <c r="FJ18" s="1589"/>
      <c r="FK18" s="2345">
        <v>8</v>
      </c>
      <c r="FL18" s="1722" t="s">
        <v>787</v>
      </c>
      <c r="FM18" s="983"/>
      <c r="FN18" s="609"/>
      <c r="FO18" s="2422"/>
      <c r="FP18" s="2421"/>
      <c r="FQ18" s="2426"/>
      <c r="FR18" s="2426"/>
      <c r="FS18" s="2368"/>
      <c r="FT18" s="2354"/>
      <c r="FU18" s="2358"/>
      <c r="FV18" s="2359"/>
      <c r="FW18" s="2359"/>
      <c r="FX18" s="2359"/>
      <c r="FY18" s="2368"/>
      <c r="FZ18" s="1183"/>
      <c r="GA18" s="2386"/>
      <c r="GB18" s="2361"/>
      <c r="GC18" s="983"/>
      <c r="GD18" s="1032"/>
      <c r="GE18" s="1589"/>
      <c r="GF18" s="983"/>
      <c r="GG18" s="1032"/>
      <c r="GH18" s="2356">
        <v>10</v>
      </c>
      <c r="GI18" s="984" t="s">
        <v>737</v>
      </c>
      <c r="GJ18" s="2426"/>
      <c r="GK18" s="2427"/>
      <c r="GL18" s="560"/>
      <c r="GM18" s="2354"/>
      <c r="GN18" s="1175"/>
      <c r="GO18" s="953"/>
      <c r="GP18" s="2346"/>
      <c r="GQ18" s="1722"/>
      <c r="GR18" s="2358"/>
      <c r="GS18" s="984"/>
      <c r="GT18" s="1589"/>
      <c r="GU18" s="2361"/>
      <c r="GV18" s="984"/>
      <c r="GW18" s="2348"/>
      <c r="GX18" s="984"/>
      <c r="GY18" s="1175"/>
      <c r="GZ18" s="953"/>
      <c r="HA18" s="2364"/>
      <c r="HB18" s="609"/>
      <c r="HC18" s="609"/>
      <c r="HD18" s="609"/>
      <c r="HE18" s="983"/>
      <c r="HF18" s="609"/>
      <c r="HG18" s="2422"/>
      <c r="HH18" s="1059"/>
      <c r="HI18" s="1059"/>
      <c r="HJ18" s="2421"/>
      <c r="HK18" s="2345">
        <v>11</v>
      </c>
      <c r="HL18" s="984" t="s">
        <v>790</v>
      </c>
      <c r="HM18" s="1589"/>
      <c r="HN18" s="2368"/>
      <c r="HO18" s="2358"/>
      <c r="HP18" s="2359"/>
      <c r="HQ18" s="2346"/>
      <c r="HR18" s="609"/>
      <c r="HS18" s="609"/>
      <c r="HT18" s="984"/>
      <c r="HU18" s="2386"/>
      <c r="HV18" s="609"/>
      <c r="HW18" s="609"/>
      <c r="HX18" s="609"/>
      <c r="HY18" s="609"/>
      <c r="HZ18" s="2422"/>
      <c r="IA18" s="2421"/>
      <c r="IB18" s="1589"/>
      <c r="IC18" s="2345">
        <v>9</v>
      </c>
      <c r="ID18" s="609" t="s">
        <v>791</v>
      </c>
      <c r="IE18" s="609"/>
      <c r="IF18" s="984"/>
      <c r="IG18" s="2364">
        <v>1</v>
      </c>
      <c r="IH18" s="2305" t="s">
        <v>495</v>
      </c>
      <c r="II18" s="2305"/>
      <c r="IJ18" s="2377"/>
      <c r="IK18" s="1721"/>
      <c r="IL18" s="1722"/>
      <c r="IM18" s="2346"/>
      <c r="IN18" s="609"/>
      <c r="IO18" s="609"/>
      <c r="IP18" s="984"/>
      <c r="IQ18" s="2346">
        <v>10</v>
      </c>
      <c r="IR18" s="984" t="s">
        <v>787</v>
      </c>
      <c r="IS18" s="609"/>
      <c r="IT18" s="609"/>
    </row>
    <row r="19" spans="1:254" ht="12.75" customHeight="1">
      <c r="A19" s="1589"/>
      <c r="B19" s="2136"/>
      <c r="C19" s="2049"/>
      <c r="D19" s="1477"/>
      <c r="E19" s="560"/>
      <c r="F19" s="560"/>
      <c r="G19" s="1180"/>
      <c r="H19" s="2419"/>
      <c r="I19" s="560"/>
      <c r="J19" s="2404"/>
      <c r="K19" s="1183"/>
      <c r="L19" s="560"/>
      <c r="M19" s="560"/>
      <c r="N19" s="560"/>
      <c r="O19" s="1183"/>
      <c r="P19" s="2368"/>
      <c r="Q19" s="1183"/>
      <c r="R19" s="2368"/>
      <c r="S19" s="1183"/>
      <c r="T19" s="2369"/>
      <c r="U19" s="2370"/>
      <c r="V19" s="2428"/>
      <c r="W19" s="2429"/>
      <c r="X19" s="1589"/>
      <c r="Y19" s="609"/>
      <c r="Z19" s="1059"/>
      <c r="AA19" s="1059"/>
      <c r="AB19" s="1059"/>
      <c r="AC19" s="983"/>
      <c r="AD19" s="2421"/>
      <c r="AE19" s="983"/>
      <c r="AF19" s="1059"/>
      <c r="AG19" s="1721"/>
      <c r="AH19" s="1474"/>
      <c r="AI19" s="983"/>
      <c r="AJ19" s="609"/>
      <c r="AK19" s="983"/>
      <c r="AL19" s="609"/>
      <c r="AM19" s="983"/>
      <c r="AN19" s="609"/>
      <c r="AO19" s="609"/>
      <c r="AP19" s="609"/>
      <c r="AQ19" s="2422"/>
      <c r="AR19" s="984"/>
      <c r="AS19" s="2426"/>
      <c r="AT19" s="2427"/>
      <c r="AU19" s="1184"/>
      <c r="AV19" s="2430"/>
      <c r="AW19" s="1589"/>
      <c r="AX19" s="2345"/>
      <c r="AY19" s="2354"/>
      <c r="AZ19" s="560"/>
      <c r="BA19" s="1183"/>
      <c r="BB19" s="2345">
        <v>12</v>
      </c>
      <c r="BC19" s="984" t="s">
        <v>792</v>
      </c>
      <c r="BD19" s="560"/>
      <c r="BE19" s="1183"/>
      <c r="BF19" s="1720"/>
      <c r="BG19" s="1722"/>
      <c r="BH19" s="1477"/>
      <c r="BI19" s="2423"/>
      <c r="BJ19" s="1180"/>
      <c r="BK19" s="2424"/>
      <c r="BL19" s="1589"/>
      <c r="BM19" s="2356"/>
      <c r="BN19" s="609"/>
      <c r="BO19" s="560"/>
      <c r="BP19" s="560"/>
      <c r="BQ19" s="560"/>
      <c r="BR19" s="1183"/>
      <c r="BS19" s="560"/>
      <c r="BT19" s="560"/>
      <c r="BU19" s="560"/>
      <c r="BV19" s="560"/>
      <c r="BW19" s="560"/>
      <c r="BX19" s="1183"/>
      <c r="BY19" s="560"/>
      <c r="BZ19" s="560"/>
      <c r="CA19" s="1183"/>
      <c r="CB19" s="1589"/>
      <c r="CC19" s="609"/>
      <c r="CD19" s="609"/>
      <c r="CE19" s="609"/>
      <c r="CF19" s="609"/>
      <c r="CG19" s="2369"/>
      <c r="CH19" s="2370"/>
      <c r="CI19" s="2359"/>
      <c r="CJ19" s="1183"/>
      <c r="CK19" s="609"/>
      <c r="CL19" s="1059"/>
      <c r="CM19" s="983"/>
      <c r="CN19" s="1059"/>
      <c r="CO19" s="1059"/>
      <c r="CP19" s="983"/>
      <c r="CQ19" s="1059"/>
      <c r="CR19" s="1474"/>
      <c r="CS19" s="953"/>
      <c r="CT19" s="1589"/>
      <c r="CU19" s="983"/>
      <c r="CV19" s="609"/>
      <c r="CW19" s="983"/>
      <c r="CX19" s="609"/>
      <c r="CY19" s="983"/>
      <c r="CZ19" s="609"/>
      <c r="DA19" s="609"/>
      <c r="DB19" s="609"/>
      <c r="DC19" s="2425"/>
      <c r="DD19" s="2426"/>
      <c r="DE19" s="2426"/>
      <c r="DF19" s="2368"/>
      <c r="DG19" s="2354"/>
      <c r="DH19" s="2358"/>
      <c r="DI19" s="2359"/>
      <c r="DJ19" s="2359"/>
      <c r="DK19" s="2354"/>
      <c r="DL19" s="2368"/>
      <c r="DM19" s="1183"/>
      <c r="DN19" s="2345"/>
      <c r="DO19" s="609"/>
      <c r="DP19" s="609"/>
      <c r="DQ19" s="984"/>
      <c r="DR19" s="1589"/>
      <c r="DS19" s="609"/>
      <c r="DT19" s="609"/>
      <c r="DU19" s="2369"/>
      <c r="DV19" s="2410"/>
      <c r="DW19" s="2410"/>
      <c r="DX19" s="2370"/>
      <c r="DY19" s="2359"/>
      <c r="DZ19" s="1183"/>
      <c r="EA19" s="609"/>
      <c r="EB19" s="1059"/>
      <c r="EC19" s="1059"/>
      <c r="ED19" s="1059"/>
      <c r="EE19" s="983"/>
      <c r="EF19" s="1059"/>
      <c r="EG19" s="983"/>
      <c r="EH19" s="1059"/>
      <c r="EI19" s="983"/>
      <c r="EJ19" s="609"/>
      <c r="EK19" s="983"/>
      <c r="EL19" s="609"/>
      <c r="EM19" s="983"/>
      <c r="EN19" s="984"/>
      <c r="EO19" s="1589"/>
      <c r="EP19" s="2422"/>
      <c r="EQ19" s="2421"/>
      <c r="ER19" s="2426"/>
      <c r="ES19" s="2426"/>
      <c r="ET19" s="2368"/>
      <c r="EU19" s="2354"/>
      <c r="EV19" s="2358"/>
      <c r="EW19" s="2359"/>
      <c r="EX19" s="2368"/>
      <c r="EY19" s="560"/>
      <c r="EZ19" s="560"/>
      <c r="FA19" s="1183"/>
      <c r="FB19" s="2345"/>
      <c r="FC19" s="984"/>
      <c r="FD19" s="2361"/>
      <c r="FE19" s="984"/>
      <c r="FF19" s="983"/>
      <c r="FG19" s="1059"/>
      <c r="FH19" s="2431"/>
      <c r="FI19" s="2432"/>
      <c r="FJ19" s="1589"/>
      <c r="FK19" s="983"/>
      <c r="FL19" s="2432"/>
      <c r="FM19" s="983"/>
      <c r="FN19" s="609"/>
      <c r="FO19" s="2422"/>
      <c r="FP19" s="2421"/>
      <c r="FQ19" s="2426"/>
      <c r="FR19" s="2426"/>
      <c r="FS19" s="2368"/>
      <c r="FT19" s="2354"/>
      <c r="FU19" s="2358"/>
      <c r="FV19" s="2359"/>
      <c r="FW19" s="2359"/>
      <c r="FX19" s="2359"/>
      <c r="FY19" s="2368"/>
      <c r="FZ19" s="1183"/>
      <c r="GA19" s="2386"/>
      <c r="GB19" s="2361"/>
      <c r="GC19" s="983"/>
      <c r="GD19" s="1032"/>
      <c r="GE19" s="1589"/>
      <c r="GF19" s="983"/>
      <c r="GG19" s="1032"/>
      <c r="GH19" s="609"/>
      <c r="GI19" s="985"/>
      <c r="GJ19" s="2426"/>
      <c r="GK19" s="2426"/>
      <c r="GL19" s="2368"/>
      <c r="GM19" s="2354"/>
      <c r="GN19" s="1175"/>
      <c r="GO19" s="953"/>
      <c r="GP19" s="2368"/>
      <c r="GQ19" s="1183"/>
      <c r="GR19" s="2358"/>
      <c r="GS19" s="984"/>
      <c r="GT19" s="1589"/>
      <c r="GU19" s="2361"/>
      <c r="GV19" s="984"/>
      <c r="GW19" s="983"/>
      <c r="GX19" s="1059"/>
      <c r="GY19" s="1175"/>
      <c r="GZ19" s="953"/>
      <c r="HA19" s="2345"/>
      <c r="HB19" s="609"/>
      <c r="HC19" s="609"/>
      <c r="HD19" s="609"/>
      <c r="HE19" s="983"/>
      <c r="HF19" s="609"/>
      <c r="HG19" s="2422"/>
      <c r="HH19" s="1059"/>
      <c r="HI19" s="1059"/>
      <c r="HJ19" s="2421"/>
      <c r="HK19" s="2345">
        <v>12</v>
      </c>
      <c r="HL19" s="984" t="s">
        <v>792</v>
      </c>
      <c r="HM19" s="1589"/>
      <c r="HN19" s="2368"/>
      <c r="HO19" s="2358"/>
      <c r="HP19" s="2359"/>
      <c r="HQ19" s="2368"/>
      <c r="HR19" s="560"/>
      <c r="HS19" s="560"/>
      <c r="HT19" s="1183"/>
      <c r="HU19" s="2386"/>
      <c r="HV19" s="609"/>
      <c r="HW19" s="609"/>
      <c r="HX19" s="609"/>
      <c r="HY19" s="609"/>
      <c r="HZ19" s="2422"/>
      <c r="IA19" s="2421"/>
      <c r="IB19" s="1589"/>
      <c r="IC19" s="609"/>
      <c r="ID19" s="609"/>
      <c r="IE19" s="609"/>
      <c r="IF19" s="985"/>
      <c r="IG19" s="2345">
        <v>2</v>
      </c>
      <c r="IH19" s="2305" t="s">
        <v>506</v>
      </c>
      <c r="II19" s="2387" t="s">
        <v>124</v>
      </c>
      <c r="IJ19" s="2388">
        <f>IM5</f>
        <v>-4.9699999999999793</v>
      </c>
      <c r="IK19" s="2345"/>
      <c r="IL19" s="2359"/>
      <c r="IM19" s="2368"/>
      <c r="IN19" s="560"/>
      <c r="IO19" s="560"/>
      <c r="IP19" s="1183"/>
      <c r="IQ19" s="983"/>
      <c r="IR19" s="985"/>
      <c r="IS19" s="609"/>
      <c r="IT19" s="609"/>
    </row>
    <row r="20" spans="1:254" s="143" customFormat="1" ht="12.75" customHeight="1">
      <c r="A20" s="1590"/>
      <c r="B20" s="2137" t="s">
        <v>431</v>
      </c>
      <c r="C20" s="2138"/>
      <c r="D20" s="2137" t="s">
        <v>251</v>
      </c>
      <c r="E20" s="2138"/>
      <c r="F20" s="2138"/>
      <c r="G20" s="2139"/>
      <c r="H20" s="2433" t="s">
        <v>426</v>
      </c>
      <c r="I20" s="2433" t="s">
        <v>360</v>
      </c>
      <c r="J20" s="2137" t="s">
        <v>361</v>
      </c>
      <c r="K20" s="2139"/>
      <c r="L20" s="1481"/>
      <c r="M20" s="2138" t="s">
        <v>363</v>
      </c>
      <c r="N20" s="2138"/>
      <c r="O20" s="2139"/>
      <c r="P20" s="2137" t="s">
        <v>251</v>
      </c>
      <c r="Q20" s="2139"/>
      <c r="R20" s="2434" t="s">
        <v>251</v>
      </c>
      <c r="S20" s="2435"/>
      <c r="T20" s="2132" t="s">
        <v>251</v>
      </c>
      <c r="U20" s="2133"/>
      <c r="V20" s="2137" t="s">
        <v>251</v>
      </c>
      <c r="W20" s="2139"/>
      <c r="X20" s="1590"/>
      <c r="Y20" s="2137" t="s">
        <v>251</v>
      </c>
      <c r="Z20" s="2138"/>
      <c r="AA20" s="2138"/>
      <c r="AB20" s="2139"/>
      <c r="AC20" s="2137" t="s">
        <v>251</v>
      </c>
      <c r="AD20" s="2139"/>
      <c r="AE20" s="2137" t="s">
        <v>251</v>
      </c>
      <c r="AF20" s="2138"/>
      <c r="AG20" s="2138"/>
      <c r="AH20" s="2139"/>
      <c r="AI20" s="2137" t="s">
        <v>251</v>
      </c>
      <c r="AJ20" s="2138"/>
      <c r="AK20" s="2137" t="s">
        <v>251</v>
      </c>
      <c r="AL20" s="2138"/>
      <c r="AM20" s="2137" t="s">
        <v>251</v>
      </c>
      <c r="AN20" s="2138"/>
      <c r="AO20" s="2138"/>
      <c r="AP20" s="2139"/>
      <c r="AQ20" s="2137" t="s">
        <v>431</v>
      </c>
      <c r="AR20" s="2139"/>
      <c r="AS20" s="2137" t="s">
        <v>251</v>
      </c>
      <c r="AT20" s="2139"/>
      <c r="AU20" s="2137" t="s">
        <v>251</v>
      </c>
      <c r="AV20" s="2138"/>
      <c r="AW20" s="1590"/>
      <c r="AX20" s="2137" t="s">
        <v>251</v>
      </c>
      <c r="AY20" s="2139"/>
      <c r="AZ20" s="2436" t="s">
        <v>251</v>
      </c>
      <c r="BA20" s="2437"/>
      <c r="BB20" s="2436" t="s">
        <v>251</v>
      </c>
      <c r="BC20" s="2437"/>
      <c r="BD20" s="2436" t="s">
        <v>793</v>
      </c>
      <c r="BE20" s="2437"/>
      <c r="BF20" s="2137" t="s">
        <v>431</v>
      </c>
      <c r="BG20" s="2138"/>
      <c r="BH20" s="1480" t="s">
        <v>251</v>
      </c>
      <c r="BI20" s="2433" t="s">
        <v>794</v>
      </c>
      <c r="BJ20" s="2433" t="s">
        <v>795</v>
      </c>
      <c r="BK20" s="2433" t="s">
        <v>796</v>
      </c>
      <c r="BL20" s="1590"/>
      <c r="BM20" s="2433" t="s">
        <v>251</v>
      </c>
      <c r="BN20" s="2438" t="s">
        <v>797</v>
      </c>
      <c r="BO20" s="2433" t="s">
        <v>251</v>
      </c>
      <c r="BP20" s="2438" t="s">
        <v>797</v>
      </c>
      <c r="BQ20" s="2433" t="s">
        <v>251</v>
      </c>
      <c r="BR20" s="2439" t="s">
        <v>797</v>
      </c>
      <c r="BS20" s="2433" t="s">
        <v>251</v>
      </c>
      <c r="BT20" s="2438" t="s">
        <v>797</v>
      </c>
      <c r="BU20" s="2433" t="s">
        <v>251</v>
      </c>
      <c r="BV20" s="2438" t="s">
        <v>797</v>
      </c>
      <c r="BW20" s="2433" t="s">
        <v>251</v>
      </c>
      <c r="BX20" s="2439" t="s">
        <v>797</v>
      </c>
      <c r="BY20" s="2433" t="s">
        <v>794</v>
      </c>
      <c r="BZ20" s="2433" t="s">
        <v>795</v>
      </c>
      <c r="CA20" s="2433" t="s">
        <v>796</v>
      </c>
      <c r="CB20" s="1590"/>
      <c r="CC20" s="2433" t="s">
        <v>794</v>
      </c>
      <c r="CD20" s="2433" t="s">
        <v>795</v>
      </c>
      <c r="CE20" s="2137" t="s">
        <v>796</v>
      </c>
      <c r="CF20" s="2139"/>
      <c r="CG20" s="2132" t="s">
        <v>251</v>
      </c>
      <c r="CH20" s="2133"/>
      <c r="CI20" s="2137" t="s">
        <v>251</v>
      </c>
      <c r="CJ20" s="2138"/>
      <c r="CK20" s="2137" t="s">
        <v>251</v>
      </c>
      <c r="CL20" s="2138"/>
      <c r="CM20" s="2137" t="s">
        <v>251</v>
      </c>
      <c r="CN20" s="2139"/>
      <c r="CO20" s="1481" t="s">
        <v>798</v>
      </c>
      <c r="CP20" s="2137" t="s">
        <v>251</v>
      </c>
      <c r="CQ20" s="2138"/>
      <c r="CR20" s="2138"/>
      <c r="CS20" s="2139"/>
      <c r="CT20" s="1590"/>
      <c r="CU20" s="2137" t="s">
        <v>278</v>
      </c>
      <c r="CV20" s="2138"/>
      <c r="CW20" s="2137" t="s">
        <v>251</v>
      </c>
      <c r="CX20" s="2138"/>
      <c r="CY20" s="2137" t="s">
        <v>251</v>
      </c>
      <c r="CZ20" s="2138"/>
      <c r="DA20" s="2138"/>
      <c r="DB20" s="2139"/>
      <c r="DC20" s="1480" t="s">
        <v>799</v>
      </c>
      <c r="DD20" s="2137" t="s">
        <v>251</v>
      </c>
      <c r="DE20" s="2139"/>
      <c r="DF20" s="2137" t="s">
        <v>251</v>
      </c>
      <c r="DG20" s="2138"/>
      <c r="DH20" s="2137" t="s">
        <v>251</v>
      </c>
      <c r="DI20" s="2138"/>
      <c r="DJ20" s="2138"/>
      <c r="DK20" s="2139"/>
      <c r="DL20" s="2436" t="s">
        <v>251</v>
      </c>
      <c r="DM20" s="2437"/>
      <c r="DN20" s="2436" t="s">
        <v>251</v>
      </c>
      <c r="DO20" s="2440"/>
      <c r="DP20" s="2440"/>
      <c r="DQ20" s="2437"/>
      <c r="DR20" s="1590"/>
      <c r="DS20" s="2436" t="s">
        <v>251</v>
      </c>
      <c r="DT20" s="2437"/>
      <c r="DU20" s="2132" t="s">
        <v>251</v>
      </c>
      <c r="DV20" s="2441"/>
      <c r="DW20" s="2441"/>
      <c r="DX20" s="2133"/>
      <c r="DY20" s="2439" t="s">
        <v>540</v>
      </c>
      <c r="DZ20" s="2442" t="s">
        <v>800</v>
      </c>
      <c r="EA20" s="2137" t="s">
        <v>251</v>
      </c>
      <c r="EB20" s="2138"/>
      <c r="EC20" s="2138"/>
      <c r="ED20" s="2139"/>
      <c r="EE20" s="2439" t="s">
        <v>540</v>
      </c>
      <c r="EF20" s="2442" t="s">
        <v>800</v>
      </c>
      <c r="EG20" s="2137" t="s">
        <v>251</v>
      </c>
      <c r="EH20" s="2138"/>
      <c r="EI20" s="2137" t="s">
        <v>278</v>
      </c>
      <c r="EJ20" s="2138"/>
      <c r="EK20" s="2137" t="s">
        <v>251</v>
      </c>
      <c r="EL20" s="2138"/>
      <c r="EM20" s="2137" t="s">
        <v>251</v>
      </c>
      <c r="EN20" s="2139"/>
      <c r="EO20" s="1590"/>
      <c r="EP20" s="2137" t="s">
        <v>251</v>
      </c>
      <c r="EQ20" s="2138"/>
      <c r="ER20" s="2137" t="s">
        <v>251</v>
      </c>
      <c r="ES20" s="2139"/>
      <c r="ET20" s="2137" t="s">
        <v>251</v>
      </c>
      <c r="EU20" s="2138"/>
      <c r="EV20" s="2137" t="s">
        <v>251</v>
      </c>
      <c r="EW20" s="2138"/>
      <c r="EX20" s="2436" t="s">
        <v>251</v>
      </c>
      <c r="EY20" s="2440"/>
      <c r="EZ20" s="2440"/>
      <c r="FA20" s="2437"/>
      <c r="FB20" s="2436" t="s">
        <v>251</v>
      </c>
      <c r="FC20" s="2440"/>
      <c r="FD20" s="2436" t="s">
        <v>801</v>
      </c>
      <c r="FE20" s="2437"/>
      <c r="FF20" s="2137" t="s">
        <v>251</v>
      </c>
      <c r="FG20" s="2138"/>
      <c r="FH20" s="2137" t="s">
        <v>278</v>
      </c>
      <c r="FI20" s="2138"/>
      <c r="FJ20" s="1590"/>
      <c r="FK20" s="2137" t="s">
        <v>802</v>
      </c>
      <c r="FL20" s="2138"/>
      <c r="FM20" s="2137" t="s">
        <v>251</v>
      </c>
      <c r="FN20" s="2138"/>
      <c r="FO20" s="2137" t="s">
        <v>251</v>
      </c>
      <c r="FP20" s="2138"/>
      <c r="FQ20" s="2137" t="s">
        <v>251</v>
      </c>
      <c r="FR20" s="2139"/>
      <c r="FS20" s="2137" t="s">
        <v>251</v>
      </c>
      <c r="FT20" s="2138"/>
      <c r="FU20" s="2137" t="s">
        <v>251</v>
      </c>
      <c r="FV20" s="2138"/>
      <c r="FW20" s="2138"/>
      <c r="FX20" s="2139"/>
      <c r="FY20" s="2436" t="s">
        <v>251</v>
      </c>
      <c r="FZ20" s="2437"/>
      <c r="GA20" s="2443" t="s">
        <v>801</v>
      </c>
      <c r="GB20" s="2444" t="s">
        <v>431</v>
      </c>
      <c r="GC20" s="1480" t="s">
        <v>251</v>
      </c>
      <c r="GD20" s="2433" t="s">
        <v>431</v>
      </c>
      <c r="GE20" s="1590"/>
      <c r="GF20" s="1480" t="s">
        <v>67</v>
      </c>
      <c r="GG20" s="1480" t="s">
        <v>803</v>
      </c>
      <c r="GH20" s="2137" t="s">
        <v>802</v>
      </c>
      <c r="GI20" s="2138"/>
      <c r="GJ20" s="2137" t="s">
        <v>251</v>
      </c>
      <c r="GK20" s="2139"/>
      <c r="GL20" s="2137" t="s">
        <v>251</v>
      </c>
      <c r="GM20" s="2138"/>
      <c r="GN20" s="2137" t="s">
        <v>251</v>
      </c>
      <c r="GO20" s="2138"/>
      <c r="GP20" s="2436" t="s">
        <v>251</v>
      </c>
      <c r="GQ20" s="2440"/>
      <c r="GR20" s="2436" t="s">
        <v>251</v>
      </c>
      <c r="GS20" s="2437"/>
      <c r="GT20" s="1590"/>
      <c r="GU20" s="2436" t="s">
        <v>801</v>
      </c>
      <c r="GV20" s="2437"/>
      <c r="GW20" s="2137" t="s">
        <v>251</v>
      </c>
      <c r="GX20" s="2138"/>
      <c r="GY20" s="2137" t="s">
        <v>278</v>
      </c>
      <c r="GZ20" s="2138"/>
      <c r="HA20" s="2137" t="s">
        <v>251</v>
      </c>
      <c r="HB20" s="2138"/>
      <c r="HC20" s="2138"/>
      <c r="HD20" s="2139"/>
      <c r="HE20" s="2137" t="s">
        <v>804</v>
      </c>
      <c r="HF20" s="2138"/>
      <c r="HG20" s="2137" t="s">
        <v>251</v>
      </c>
      <c r="HH20" s="2138"/>
      <c r="HI20" s="2138"/>
      <c r="HJ20" s="2139"/>
      <c r="HK20" s="2138" t="s">
        <v>251</v>
      </c>
      <c r="HL20" s="2139"/>
      <c r="HM20" s="1590"/>
      <c r="HN20" s="1480" t="s">
        <v>793</v>
      </c>
      <c r="HO20" s="2137" t="s">
        <v>251</v>
      </c>
      <c r="HP20" s="2138"/>
      <c r="HQ20" s="2436" t="s">
        <v>251</v>
      </c>
      <c r="HR20" s="2440"/>
      <c r="HS20" s="2440"/>
      <c r="HT20" s="2437"/>
      <c r="HU20" s="2443" t="s">
        <v>431</v>
      </c>
      <c r="HV20" s="2137" t="s">
        <v>251</v>
      </c>
      <c r="HW20" s="2138"/>
      <c r="HX20" s="2138"/>
      <c r="HY20" s="2139"/>
      <c r="HZ20" s="2137" t="s">
        <v>431</v>
      </c>
      <c r="IA20" s="2139"/>
      <c r="IB20" s="1590"/>
      <c r="IC20" s="2137" t="s">
        <v>251</v>
      </c>
      <c r="ID20" s="2138"/>
      <c r="IE20" s="2138"/>
      <c r="IF20" s="2139"/>
      <c r="IG20" s="2137" t="s">
        <v>793</v>
      </c>
      <c r="IH20" s="2138"/>
      <c r="II20" s="2138"/>
      <c r="IJ20" s="2139"/>
      <c r="IK20" s="2137" t="s">
        <v>251</v>
      </c>
      <c r="IL20" s="2138"/>
      <c r="IM20" s="2436" t="s">
        <v>251</v>
      </c>
      <c r="IN20" s="2440"/>
      <c r="IO20" s="2440"/>
      <c r="IP20" s="2437"/>
      <c r="IQ20" s="2436" t="s">
        <v>251</v>
      </c>
      <c r="IR20" s="2437"/>
      <c r="IS20" s="2445"/>
      <c r="IT20" s="2445"/>
    </row>
    <row r="21" spans="1:254" ht="3.75" customHeight="1" thickBot="1">
      <c r="A21" s="609"/>
      <c r="B21" s="560"/>
      <c r="C21" s="560"/>
      <c r="D21" s="560"/>
      <c r="E21" s="560"/>
      <c r="F21" s="560"/>
      <c r="G21" s="560"/>
      <c r="H21" s="560"/>
      <c r="I21" s="560"/>
      <c r="J21" s="560"/>
      <c r="K21" s="560"/>
      <c r="L21" s="560"/>
      <c r="M21" s="560"/>
      <c r="N21" s="560"/>
      <c r="O21" s="560"/>
      <c r="P21" s="560"/>
      <c r="Q21" s="560"/>
      <c r="R21" s="2359"/>
      <c r="S21" s="2359"/>
      <c r="T21" s="609"/>
      <c r="U21" s="609"/>
      <c r="V21" s="560"/>
      <c r="W21" s="560"/>
      <c r="X21" s="609"/>
      <c r="Y21" s="560"/>
      <c r="Z21" s="560"/>
      <c r="AA21" s="560"/>
      <c r="AB21" s="560"/>
      <c r="AC21" s="560"/>
      <c r="AD21" s="560"/>
      <c r="AE21" s="560"/>
      <c r="AF21" s="560"/>
      <c r="AG21" s="560"/>
      <c r="AH21" s="560"/>
      <c r="AI21" s="560"/>
      <c r="AJ21" s="560"/>
      <c r="AK21" s="560"/>
      <c r="AL21" s="560"/>
      <c r="AM21" s="560"/>
      <c r="AN21" s="560"/>
      <c r="AO21" s="560"/>
      <c r="AP21" s="560"/>
      <c r="AQ21" s="560"/>
      <c r="AR21" s="560"/>
      <c r="AS21" s="560"/>
      <c r="AT21" s="560"/>
      <c r="AU21" s="560"/>
      <c r="AV21" s="560"/>
      <c r="AW21" s="609"/>
      <c r="AX21" s="560"/>
      <c r="AY21" s="560"/>
      <c r="AZ21" s="560"/>
      <c r="BA21" s="560"/>
      <c r="BB21" s="560"/>
      <c r="BC21" s="560"/>
      <c r="BD21" s="560"/>
      <c r="BE21" s="560"/>
      <c r="BF21" s="560"/>
      <c r="BG21" s="560"/>
      <c r="BH21" s="560"/>
      <c r="BI21" s="560"/>
      <c r="BJ21" s="560"/>
      <c r="BK21" s="560"/>
      <c r="BL21" s="609"/>
      <c r="BM21" s="560"/>
      <c r="BN21" s="560"/>
      <c r="BO21" s="560"/>
      <c r="BP21" s="560"/>
      <c r="BQ21" s="560"/>
      <c r="BR21" s="560"/>
      <c r="BS21" s="560"/>
      <c r="BT21" s="560"/>
      <c r="BU21" s="560"/>
      <c r="BV21" s="560"/>
      <c r="BW21" s="560"/>
      <c r="BX21" s="560"/>
      <c r="BY21" s="560"/>
      <c r="BZ21" s="560"/>
      <c r="CA21" s="560"/>
      <c r="CB21" s="609"/>
      <c r="CC21" s="2359"/>
      <c r="CD21" s="2359"/>
      <c r="CE21" s="2359"/>
      <c r="CF21" s="2359"/>
      <c r="CG21" s="609"/>
      <c r="CH21" s="609"/>
      <c r="CI21" s="560"/>
      <c r="CJ21" s="560"/>
      <c r="CK21" s="560"/>
      <c r="CL21" s="560"/>
      <c r="CM21" s="560"/>
      <c r="CN21" s="560"/>
      <c r="CO21" s="560"/>
      <c r="CP21" s="560"/>
      <c r="CQ21" s="560"/>
      <c r="CR21" s="560"/>
      <c r="CS21" s="560"/>
      <c r="CT21" s="609"/>
      <c r="CU21" s="560"/>
      <c r="CV21" s="560"/>
      <c r="CW21" s="560"/>
      <c r="CX21" s="560"/>
      <c r="CY21" s="560"/>
      <c r="CZ21" s="560"/>
      <c r="DA21" s="560"/>
      <c r="DB21" s="560"/>
      <c r="DC21" s="560"/>
      <c r="DD21" s="560"/>
      <c r="DE21" s="560"/>
      <c r="DF21" s="560"/>
      <c r="DG21" s="560"/>
      <c r="DH21" s="560"/>
      <c r="DI21" s="560"/>
      <c r="DJ21" s="560"/>
      <c r="DK21" s="560"/>
      <c r="DL21" s="560"/>
      <c r="DM21" s="560"/>
      <c r="DN21" s="560"/>
      <c r="DO21" s="560"/>
      <c r="DP21" s="560"/>
      <c r="DQ21" s="560"/>
      <c r="DR21" s="609"/>
      <c r="DS21" s="560"/>
      <c r="DT21" s="560"/>
      <c r="DU21" s="609"/>
      <c r="DV21" s="609"/>
      <c r="DW21" s="609"/>
      <c r="DX21" s="609"/>
      <c r="DY21" s="560"/>
      <c r="DZ21" s="560"/>
      <c r="EA21" s="560"/>
      <c r="EB21" s="560"/>
      <c r="EC21" s="560"/>
      <c r="ED21" s="560"/>
      <c r="EE21" s="560"/>
      <c r="EF21" s="560"/>
      <c r="EG21" s="560"/>
      <c r="EH21" s="560"/>
      <c r="EI21" s="560"/>
      <c r="EJ21" s="560"/>
      <c r="EK21" s="560"/>
      <c r="EL21" s="560"/>
      <c r="EM21" s="560"/>
      <c r="EN21" s="560"/>
      <c r="EO21" s="609"/>
      <c r="EP21" s="560"/>
      <c r="EQ21" s="560"/>
      <c r="ER21" s="560"/>
      <c r="ES21" s="560"/>
      <c r="ET21" s="560"/>
      <c r="EU21" s="560"/>
      <c r="EV21" s="560"/>
      <c r="EW21" s="560"/>
      <c r="EX21" s="560"/>
      <c r="EY21" s="560"/>
      <c r="EZ21" s="560"/>
      <c r="FA21" s="560"/>
      <c r="FB21" s="560"/>
      <c r="FC21" s="560"/>
      <c r="FD21" s="560"/>
      <c r="FE21" s="560"/>
      <c r="FF21" s="560"/>
      <c r="FG21" s="560"/>
      <c r="FH21" s="560"/>
      <c r="FI21" s="560"/>
      <c r="FJ21" s="609"/>
      <c r="FK21" s="560"/>
      <c r="FL21" s="560"/>
      <c r="FM21" s="560"/>
      <c r="FN21" s="560"/>
      <c r="FO21" s="560"/>
      <c r="FP21" s="560"/>
      <c r="FQ21" s="560"/>
      <c r="FR21" s="560"/>
      <c r="FS21" s="560"/>
      <c r="FT21" s="560"/>
      <c r="FU21" s="560"/>
      <c r="FV21" s="560"/>
      <c r="FW21" s="560"/>
      <c r="FX21" s="560"/>
      <c r="FY21" s="560"/>
      <c r="FZ21" s="560"/>
      <c r="GA21" s="560"/>
      <c r="GB21" s="560"/>
      <c r="GC21" s="560"/>
      <c r="GD21" s="560"/>
      <c r="GE21" s="609"/>
      <c r="GF21" s="560"/>
      <c r="GG21" s="560"/>
      <c r="GH21" s="560"/>
      <c r="GI21" s="560"/>
      <c r="GJ21" s="560"/>
      <c r="GK21" s="560"/>
      <c r="GL21" s="560"/>
      <c r="GM21" s="560"/>
      <c r="GN21" s="560"/>
      <c r="GO21" s="560"/>
      <c r="GP21" s="560"/>
      <c r="GQ21" s="560"/>
      <c r="GR21" s="560"/>
      <c r="GS21" s="560"/>
      <c r="GT21" s="609"/>
      <c r="GU21" s="560"/>
      <c r="GV21" s="560"/>
      <c r="GW21" s="560"/>
      <c r="GX21" s="560"/>
      <c r="GY21" s="560"/>
      <c r="GZ21" s="560"/>
      <c r="HA21" s="560"/>
      <c r="HB21" s="560"/>
      <c r="HC21" s="560"/>
      <c r="HD21" s="560"/>
      <c r="HE21" s="560"/>
      <c r="HF21" s="560"/>
      <c r="HG21" s="560"/>
      <c r="HH21" s="560"/>
      <c r="HI21" s="560"/>
      <c r="HJ21" s="560"/>
      <c r="HK21" s="560"/>
      <c r="HL21" s="560"/>
      <c r="HM21" s="609"/>
      <c r="HN21" s="560"/>
      <c r="HO21" s="560"/>
      <c r="HP21" s="560"/>
      <c r="HQ21" s="560"/>
      <c r="HR21" s="560"/>
      <c r="HS21" s="560"/>
      <c r="HT21" s="560"/>
      <c r="HU21" s="560"/>
      <c r="HV21" s="560"/>
      <c r="HW21" s="560"/>
      <c r="HX21" s="560"/>
      <c r="HY21" s="560"/>
      <c r="HZ21" s="560"/>
      <c r="IA21" s="560"/>
      <c r="IB21" s="609"/>
      <c r="IC21" s="560"/>
      <c r="ID21" s="560"/>
      <c r="IE21" s="560"/>
      <c r="IF21" s="560"/>
      <c r="IG21" s="560"/>
      <c r="IH21" s="560"/>
      <c r="II21" s="560"/>
      <c r="IJ21" s="560"/>
      <c r="IK21" s="560"/>
      <c r="IL21" s="560"/>
      <c r="IM21" s="560"/>
      <c r="IN21" s="560"/>
      <c r="IO21" s="560"/>
      <c r="IP21" s="560"/>
      <c r="IQ21" s="560"/>
      <c r="IR21" s="2446"/>
      <c r="IS21" s="609"/>
      <c r="IT21" s="609"/>
    </row>
    <row r="22" spans="1:254" ht="15.75" customHeight="1">
      <c r="A22" s="359">
        <v>1</v>
      </c>
      <c r="B22" s="2447"/>
      <c r="C22" s="2448"/>
      <c r="D22" s="2449"/>
      <c r="E22" s="2450"/>
      <c r="F22" s="2451"/>
      <c r="G22" s="2452"/>
      <c r="H22" s="2453"/>
      <c r="I22" s="2453"/>
      <c r="J22" s="2454"/>
      <c r="K22" s="2452"/>
      <c r="L22" s="2455"/>
      <c r="M22" s="2456"/>
      <c r="N22" s="2456"/>
      <c r="O22" s="2457"/>
      <c r="P22" s="2458"/>
      <c r="Q22" s="2452"/>
      <c r="R22" s="2459"/>
      <c r="S22" s="2457"/>
      <c r="T22" s="2459"/>
      <c r="U22" s="2457"/>
      <c r="V22" s="2454"/>
      <c r="W22" s="1194"/>
      <c r="X22" s="359">
        <v>1</v>
      </c>
      <c r="Y22" s="2459"/>
      <c r="Z22" s="2456"/>
      <c r="AA22" s="2460"/>
      <c r="AB22" s="2460"/>
      <c r="AC22" s="2459"/>
      <c r="AD22" s="2457"/>
      <c r="AE22" s="2459"/>
      <c r="AF22" s="2456"/>
      <c r="AG22" s="2455"/>
      <c r="AH22" s="2455"/>
      <c r="AI22" s="2459"/>
      <c r="AJ22" s="2456"/>
      <c r="AK22" s="2454"/>
      <c r="AL22" s="2452"/>
      <c r="AM22" s="2461"/>
      <c r="AN22" s="2459"/>
      <c r="AO22" s="294"/>
      <c r="AP22" s="294"/>
      <c r="AQ22" s="1795"/>
      <c r="AR22" s="1796"/>
      <c r="AS22" s="2454"/>
      <c r="AT22" s="2452"/>
      <c r="AU22" s="2454"/>
      <c r="AV22" s="1194"/>
      <c r="AW22" s="359">
        <v>1</v>
      </c>
      <c r="AX22" s="2459"/>
      <c r="AY22" s="2457"/>
      <c r="AZ22" s="2454"/>
      <c r="BA22" s="2452"/>
      <c r="BB22" s="2454"/>
      <c r="BC22" s="2452"/>
      <c r="BD22" s="2459"/>
      <c r="BE22" s="2457"/>
      <c r="BF22" s="2462"/>
      <c r="BG22" s="2448"/>
      <c r="BH22" s="2463"/>
      <c r="BI22" s="2453"/>
      <c r="BJ22" s="2453"/>
      <c r="BK22" s="2464"/>
      <c r="BL22" s="359">
        <v>1</v>
      </c>
      <c r="BM22" s="2453"/>
      <c r="BN22" s="2453"/>
      <c r="BO22" s="2452"/>
      <c r="BP22" s="2453"/>
      <c r="BQ22" s="2453"/>
      <c r="BR22" s="2453"/>
      <c r="BS22" s="2453"/>
      <c r="BT22" s="2453"/>
      <c r="BU22" s="2453"/>
      <c r="BV22" s="2452"/>
      <c r="BW22" s="2465"/>
      <c r="BX22" s="2460"/>
      <c r="BY22" s="2465"/>
      <c r="BZ22" s="2452"/>
      <c r="CA22" s="2464"/>
      <c r="CB22" s="359">
        <v>1</v>
      </c>
      <c r="CC22" s="2453"/>
      <c r="CD22" s="2465"/>
      <c r="CE22" s="2460"/>
      <c r="CF22" s="2460"/>
      <c r="CG22" s="2459"/>
      <c r="CH22" s="2457"/>
      <c r="CI22" s="2459"/>
      <c r="CJ22" s="2457"/>
      <c r="CK22" s="2459"/>
      <c r="CL22" s="2456"/>
      <c r="CM22" s="2459"/>
      <c r="CN22" s="2457"/>
      <c r="CO22" s="2460"/>
      <c r="CP22" s="2459"/>
      <c r="CQ22" s="2456"/>
      <c r="CR22" s="2455"/>
      <c r="CS22" s="2466"/>
      <c r="CT22" s="359">
        <v>1</v>
      </c>
      <c r="CU22" s="2459"/>
      <c r="CV22" s="2456"/>
      <c r="CW22" s="2454"/>
      <c r="CX22" s="2452"/>
      <c r="CY22" s="2461"/>
      <c r="CZ22" s="2459"/>
      <c r="DA22" s="294"/>
      <c r="DB22" s="294"/>
      <c r="DC22" s="293"/>
      <c r="DD22" s="2454"/>
      <c r="DE22" s="2452"/>
      <c r="DF22" s="2459"/>
      <c r="DG22" s="2457"/>
      <c r="DH22" s="2459"/>
      <c r="DI22" s="2456"/>
      <c r="DJ22" s="2460"/>
      <c r="DK22" s="2460"/>
      <c r="DL22" s="2454"/>
      <c r="DM22" s="2452"/>
      <c r="DN22" s="2459"/>
      <c r="DO22" s="2456"/>
      <c r="DP22" s="2455"/>
      <c r="DQ22" s="2466"/>
      <c r="DR22" s="359">
        <v>1</v>
      </c>
      <c r="DS22" s="2459"/>
      <c r="DT22" s="2457"/>
      <c r="DU22" s="2459"/>
      <c r="DV22" s="2456"/>
      <c r="DW22" s="2460"/>
      <c r="DX22" s="2460"/>
      <c r="DY22" s="2453"/>
      <c r="DZ22" s="2452"/>
      <c r="EA22" s="2459"/>
      <c r="EB22" s="2456"/>
      <c r="EC22" s="2460"/>
      <c r="ED22" s="2460"/>
      <c r="EE22" s="2453"/>
      <c r="EF22" s="2452"/>
      <c r="EG22" s="2459"/>
      <c r="EH22" s="2456"/>
      <c r="EI22" s="2459"/>
      <c r="EJ22" s="2456"/>
      <c r="EK22" s="2454"/>
      <c r="EL22" s="2452"/>
      <c r="EM22" s="2454"/>
      <c r="EN22" s="1194"/>
      <c r="EO22" s="359">
        <v>1</v>
      </c>
      <c r="EP22" s="293"/>
      <c r="EQ22" s="294"/>
      <c r="ER22" s="2454"/>
      <c r="ES22" s="2452"/>
      <c r="ET22" s="2459"/>
      <c r="EU22" s="2457"/>
      <c r="EV22" s="2459"/>
      <c r="EW22" s="2456"/>
      <c r="EX22" s="2454"/>
      <c r="EY22" s="2455"/>
      <c r="EZ22" s="2455"/>
      <c r="FA22" s="2455"/>
      <c r="FB22" s="2454"/>
      <c r="FC22" s="2455"/>
      <c r="FD22" s="2459"/>
      <c r="FE22" s="2457"/>
      <c r="FF22" s="2459"/>
      <c r="FG22" s="2456"/>
      <c r="FH22" s="2454"/>
      <c r="FI22" s="1194"/>
      <c r="FJ22" s="359">
        <v>1</v>
      </c>
      <c r="FK22" s="2454"/>
      <c r="FL22" s="2452"/>
      <c r="FM22" s="2461"/>
      <c r="FN22" s="2459"/>
      <c r="FO22" s="293"/>
      <c r="FP22" s="294"/>
      <c r="FQ22" s="2454"/>
      <c r="FR22" s="2452"/>
      <c r="FS22" s="2459"/>
      <c r="FT22" s="2457"/>
      <c r="FU22" s="2459"/>
      <c r="FV22" s="2456"/>
      <c r="FW22" s="2460"/>
      <c r="FX22" s="2460"/>
      <c r="FY22" s="2454"/>
      <c r="FZ22" s="2455"/>
      <c r="GA22" s="2454"/>
      <c r="GB22" s="2458"/>
      <c r="GC22" s="2458"/>
      <c r="GD22" s="2464"/>
      <c r="GE22" s="359">
        <v>1</v>
      </c>
      <c r="GF22" s="2454"/>
      <c r="GG22" s="2465"/>
      <c r="GH22" s="293"/>
      <c r="GI22" s="294"/>
      <c r="GJ22" s="2454"/>
      <c r="GK22" s="2452"/>
      <c r="GL22" s="2459"/>
      <c r="GM22" s="2457"/>
      <c r="GN22" s="2459"/>
      <c r="GO22" s="2456"/>
      <c r="GP22" s="2454"/>
      <c r="GQ22" s="2455"/>
      <c r="GR22" s="2454"/>
      <c r="GS22" s="1194"/>
      <c r="GT22" s="359">
        <v>1</v>
      </c>
      <c r="GU22" s="2459"/>
      <c r="GV22" s="2457"/>
      <c r="GW22" s="2459"/>
      <c r="GX22" s="2456"/>
      <c r="GY22" s="2459"/>
      <c r="GZ22" s="2456"/>
      <c r="HA22" s="2454"/>
      <c r="HB22" s="2455"/>
      <c r="HC22" s="2455"/>
      <c r="HD22" s="2452"/>
      <c r="HE22" s="2461"/>
      <c r="HF22" s="2459"/>
      <c r="HG22" s="293"/>
      <c r="HH22" s="294"/>
      <c r="HI22" s="294"/>
      <c r="HJ22" s="294"/>
      <c r="HK22" s="2454"/>
      <c r="HL22" s="1194"/>
      <c r="HM22" s="359">
        <v>1</v>
      </c>
      <c r="HN22" s="2458"/>
      <c r="HO22" s="2459"/>
      <c r="HP22" s="2456"/>
      <c r="HQ22" s="2454"/>
      <c r="HR22" s="2455"/>
      <c r="HS22" s="2455"/>
      <c r="HT22" s="2455"/>
      <c r="HU22" s="2454"/>
      <c r="HV22" s="2459"/>
      <c r="HW22" s="2456"/>
      <c r="HX22" s="2460"/>
      <c r="HY22" s="2460"/>
      <c r="HZ22" s="2454"/>
      <c r="IA22" s="1194"/>
      <c r="IB22" s="359">
        <v>1</v>
      </c>
      <c r="IC22" s="2454"/>
      <c r="ID22" s="2455"/>
      <c r="IE22" s="2455"/>
      <c r="IF22" s="2455"/>
      <c r="IG22" s="2458"/>
      <c r="IH22" s="2460"/>
      <c r="II22" s="2460"/>
      <c r="IJ22" s="2467"/>
      <c r="IK22" s="2459"/>
      <c r="IL22" s="2456"/>
      <c r="IM22" s="2454"/>
      <c r="IN22" s="2455"/>
      <c r="IO22" s="2455"/>
      <c r="IP22" s="2455"/>
      <c r="IQ22" s="2454"/>
      <c r="IR22" s="1194"/>
      <c r="IS22" s="609"/>
      <c r="IT22" s="609"/>
    </row>
    <row r="23" spans="1:254" ht="15.75" customHeight="1">
      <c r="A23" s="2468">
        <f>A22+1</f>
        <v>2</v>
      </c>
      <c r="B23" s="2469"/>
      <c r="C23" s="2470"/>
      <c r="D23" s="2471"/>
      <c r="E23" s="2472"/>
      <c r="F23" s="2473"/>
      <c r="G23" s="1046"/>
      <c r="H23" s="1033"/>
      <c r="I23" s="1033"/>
      <c r="J23" s="618"/>
      <c r="K23" s="1046"/>
      <c r="L23" s="1051"/>
      <c r="M23" s="2474"/>
      <c r="N23" s="2474"/>
      <c r="O23" s="2475"/>
      <c r="P23" s="2476"/>
      <c r="Q23" s="1046"/>
      <c r="R23" s="2477"/>
      <c r="S23" s="2475"/>
      <c r="T23" s="2477"/>
      <c r="U23" s="2475"/>
      <c r="V23" s="618"/>
      <c r="W23" s="1195"/>
      <c r="X23" s="2468">
        <f>X22+1</f>
        <v>2</v>
      </c>
      <c r="Y23" s="2477"/>
      <c r="Z23" s="2474"/>
      <c r="AA23" s="2478"/>
      <c r="AB23" s="2478"/>
      <c r="AC23" s="2477"/>
      <c r="AD23" s="2475"/>
      <c r="AE23" s="2477"/>
      <c r="AF23" s="2474"/>
      <c r="AG23" s="1051"/>
      <c r="AH23" s="1051"/>
      <c r="AI23" s="2477"/>
      <c r="AJ23" s="2474"/>
      <c r="AK23" s="618"/>
      <c r="AL23" s="1046"/>
      <c r="AM23" s="2479"/>
      <c r="AN23" s="2477"/>
      <c r="AO23" s="299"/>
      <c r="AP23" s="299"/>
      <c r="AQ23" s="1797"/>
      <c r="AR23" s="1798"/>
      <c r="AS23" s="618"/>
      <c r="AT23" s="1046"/>
      <c r="AU23" s="618"/>
      <c r="AV23" s="1195"/>
      <c r="AW23" s="2468">
        <f>AW22+1</f>
        <v>2</v>
      </c>
      <c r="AX23" s="2477"/>
      <c r="AY23" s="2475"/>
      <c r="AZ23" s="618"/>
      <c r="BA23" s="1046"/>
      <c r="BB23" s="618"/>
      <c r="BC23" s="1046"/>
      <c r="BD23" s="2477"/>
      <c r="BE23" s="2475"/>
      <c r="BF23" s="2480"/>
      <c r="BG23" s="2470"/>
      <c r="BH23" s="2481"/>
      <c r="BI23" s="1033"/>
      <c r="BJ23" s="1033"/>
      <c r="BK23" s="2482"/>
      <c r="BL23" s="2468">
        <f>BL22+1</f>
        <v>2</v>
      </c>
      <c r="BM23" s="1033"/>
      <c r="BN23" s="1033"/>
      <c r="BO23" s="1046"/>
      <c r="BP23" s="1033"/>
      <c r="BQ23" s="1033"/>
      <c r="BR23" s="1033"/>
      <c r="BS23" s="1033"/>
      <c r="BT23" s="1033"/>
      <c r="BU23" s="1033"/>
      <c r="BV23" s="1046"/>
      <c r="BW23" s="2483"/>
      <c r="BX23" s="2478"/>
      <c r="BY23" s="2483"/>
      <c r="BZ23" s="1046"/>
      <c r="CA23" s="2482"/>
      <c r="CB23" s="2468">
        <f>CB22+1</f>
        <v>2</v>
      </c>
      <c r="CC23" s="1033"/>
      <c r="CD23" s="1033"/>
      <c r="CE23" s="1051"/>
      <c r="CF23" s="2478"/>
      <c r="CG23" s="2477"/>
      <c r="CH23" s="2475"/>
      <c r="CI23" s="2477"/>
      <c r="CJ23" s="2475"/>
      <c r="CK23" s="2477"/>
      <c r="CL23" s="2474"/>
      <c r="CM23" s="2477"/>
      <c r="CN23" s="2475"/>
      <c r="CO23" s="2478"/>
      <c r="CP23" s="2477"/>
      <c r="CQ23" s="2474"/>
      <c r="CR23" s="1051"/>
      <c r="CS23" s="1195"/>
      <c r="CT23" s="2468">
        <f>CT22+1</f>
        <v>2</v>
      </c>
      <c r="CU23" s="2477"/>
      <c r="CV23" s="2474"/>
      <c r="CW23" s="618"/>
      <c r="CX23" s="1046"/>
      <c r="CY23" s="2479"/>
      <c r="CZ23" s="2477"/>
      <c r="DA23" s="299"/>
      <c r="DB23" s="299"/>
      <c r="DC23" s="308"/>
      <c r="DD23" s="618"/>
      <c r="DE23" s="1046"/>
      <c r="DF23" s="2477"/>
      <c r="DG23" s="2475"/>
      <c r="DH23" s="2477"/>
      <c r="DI23" s="2474"/>
      <c r="DJ23" s="2478"/>
      <c r="DK23" s="2478"/>
      <c r="DL23" s="618"/>
      <c r="DM23" s="1046"/>
      <c r="DN23" s="2477"/>
      <c r="DO23" s="2474"/>
      <c r="DP23" s="2306"/>
      <c r="DQ23" s="2484"/>
      <c r="DR23" s="2468">
        <f>DR22+1</f>
        <v>2</v>
      </c>
      <c r="DS23" s="2477"/>
      <c r="DT23" s="2475"/>
      <c r="DU23" s="2477"/>
      <c r="DV23" s="2474"/>
      <c r="DW23" s="2478"/>
      <c r="DX23" s="2478"/>
      <c r="DY23" s="1033"/>
      <c r="DZ23" s="1046"/>
      <c r="EA23" s="2477"/>
      <c r="EB23" s="2474"/>
      <c r="EC23" s="2478"/>
      <c r="ED23" s="2478"/>
      <c r="EE23" s="1033"/>
      <c r="EF23" s="1046"/>
      <c r="EG23" s="2477"/>
      <c r="EH23" s="2474"/>
      <c r="EI23" s="2477"/>
      <c r="EJ23" s="2474"/>
      <c r="EK23" s="618"/>
      <c r="EL23" s="1046"/>
      <c r="EM23" s="618"/>
      <c r="EN23" s="1195"/>
      <c r="EO23" s="2468">
        <f>EO22+1</f>
        <v>2</v>
      </c>
      <c r="EP23" s="308"/>
      <c r="EQ23" s="299"/>
      <c r="ER23" s="618"/>
      <c r="ES23" s="1046"/>
      <c r="ET23" s="2477"/>
      <c r="EU23" s="2475"/>
      <c r="EV23" s="2477"/>
      <c r="EW23" s="2474"/>
      <c r="EX23" s="618"/>
      <c r="EY23" s="1051"/>
      <c r="EZ23" s="1051"/>
      <c r="FA23" s="1051"/>
      <c r="FB23" s="618"/>
      <c r="FC23" s="1051"/>
      <c r="FD23" s="2477"/>
      <c r="FE23" s="2475"/>
      <c r="FF23" s="2477"/>
      <c r="FG23" s="2474"/>
      <c r="FH23" s="618"/>
      <c r="FI23" s="1195"/>
      <c r="FJ23" s="2468">
        <f>FJ22+1</f>
        <v>2</v>
      </c>
      <c r="FK23" s="618"/>
      <c r="FL23" s="1046"/>
      <c r="FM23" s="2479"/>
      <c r="FN23" s="2477"/>
      <c r="FO23" s="308"/>
      <c r="FP23" s="299"/>
      <c r="FQ23" s="618"/>
      <c r="FR23" s="1046"/>
      <c r="FS23" s="2477"/>
      <c r="FT23" s="2475"/>
      <c r="FU23" s="2477"/>
      <c r="FV23" s="2474"/>
      <c r="FW23" s="2478"/>
      <c r="FX23" s="2478"/>
      <c r="FY23" s="618"/>
      <c r="FZ23" s="1051"/>
      <c r="GA23" s="618"/>
      <c r="GB23" s="2476"/>
      <c r="GC23" s="2476"/>
      <c r="GD23" s="2482"/>
      <c r="GE23" s="2468">
        <f>GE22+1</f>
        <v>2</v>
      </c>
      <c r="GF23" s="618"/>
      <c r="GG23" s="2483"/>
      <c r="GH23" s="308"/>
      <c r="GI23" s="299"/>
      <c r="GJ23" s="618"/>
      <c r="GK23" s="1046"/>
      <c r="GL23" s="2477"/>
      <c r="GM23" s="2475"/>
      <c r="GN23" s="2477"/>
      <c r="GO23" s="2474"/>
      <c r="GP23" s="618"/>
      <c r="GQ23" s="1051"/>
      <c r="GR23" s="618"/>
      <c r="GS23" s="1195"/>
      <c r="GT23" s="2468">
        <f>GT22+1</f>
        <v>2</v>
      </c>
      <c r="GU23" s="2477"/>
      <c r="GV23" s="2475"/>
      <c r="GW23" s="2477"/>
      <c r="GX23" s="2474"/>
      <c r="GY23" s="2477"/>
      <c r="GZ23" s="2474"/>
      <c r="HA23" s="618"/>
      <c r="HB23" s="1051"/>
      <c r="HC23" s="1051"/>
      <c r="HD23" s="1046"/>
      <c r="HE23" s="2479"/>
      <c r="HF23" s="2477"/>
      <c r="HG23" s="308"/>
      <c r="HH23" s="299"/>
      <c r="HI23" s="299"/>
      <c r="HJ23" s="299"/>
      <c r="HK23" s="618"/>
      <c r="HL23" s="1195"/>
      <c r="HM23" s="2468">
        <f>HM22+1</f>
        <v>2</v>
      </c>
      <c r="HN23" s="2476"/>
      <c r="HO23" s="2477"/>
      <c r="HP23" s="2474"/>
      <c r="HQ23" s="618"/>
      <c r="HR23" s="1051"/>
      <c r="HS23" s="1051"/>
      <c r="HT23" s="1051"/>
      <c r="HU23" s="618"/>
      <c r="HV23" s="2477"/>
      <c r="HW23" s="2474"/>
      <c r="HX23" s="2478"/>
      <c r="HY23" s="2478"/>
      <c r="HZ23" s="618"/>
      <c r="IA23" s="1195"/>
      <c r="IB23" s="2468">
        <f>IB22+1</f>
        <v>2</v>
      </c>
      <c r="IC23" s="618"/>
      <c r="ID23" s="1051"/>
      <c r="IE23" s="1051"/>
      <c r="IF23" s="1051"/>
      <c r="IG23" s="2476"/>
      <c r="IH23" s="2478"/>
      <c r="II23" s="2478"/>
      <c r="IJ23" s="2485"/>
      <c r="IK23" s="2477"/>
      <c r="IL23" s="2474"/>
      <c r="IM23" s="618"/>
      <c r="IN23" s="1051"/>
      <c r="IO23" s="1051"/>
      <c r="IP23" s="1051"/>
      <c r="IQ23" s="618"/>
      <c r="IR23" s="1195"/>
      <c r="IS23" s="609"/>
      <c r="IT23" s="609"/>
    </row>
    <row r="24" spans="1:254" ht="15.75" customHeight="1" thickBot="1">
      <c r="A24" s="358">
        <f>A23+1</f>
        <v>3</v>
      </c>
      <c r="B24" s="2486"/>
      <c r="C24" s="2487"/>
      <c r="D24" s="2488"/>
      <c r="E24" s="2489"/>
      <c r="F24" s="2490"/>
      <c r="G24" s="2491"/>
      <c r="H24" s="2492"/>
      <c r="I24" s="2492"/>
      <c r="J24" s="2493"/>
      <c r="K24" s="2491"/>
      <c r="L24" s="2446"/>
      <c r="M24" s="2143"/>
      <c r="N24" s="2143"/>
      <c r="O24" s="2494"/>
      <c r="P24" s="2495"/>
      <c r="Q24" s="2491"/>
      <c r="R24" s="2496"/>
      <c r="S24" s="2494"/>
      <c r="T24" s="2496"/>
      <c r="U24" s="2494"/>
      <c r="V24" s="2493"/>
      <c r="W24" s="2497"/>
      <c r="X24" s="358">
        <f>X23+1</f>
        <v>3</v>
      </c>
      <c r="Y24" s="2496"/>
      <c r="Z24" s="2143"/>
      <c r="AA24" s="1479"/>
      <c r="AB24" s="1479"/>
      <c r="AC24" s="2496"/>
      <c r="AD24" s="2494"/>
      <c r="AE24" s="2496"/>
      <c r="AF24" s="2143"/>
      <c r="AG24" s="2446"/>
      <c r="AH24" s="2446"/>
      <c r="AI24" s="2496"/>
      <c r="AJ24" s="2143"/>
      <c r="AK24" s="2493"/>
      <c r="AL24" s="2491"/>
      <c r="AM24" s="2498"/>
      <c r="AN24" s="2496"/>
      <c r="AO24" s="298"/>
      <c r="AP24" s="298"/>
      <c r="AQ24" s="1799"/>
      <c r="AR24" s="1800"/>
      <c r="AS24" s="2493"/>
      <c r="AT24" s="2491"/>
      <c r="AU24" s="2493"/>
      <c r="AV24" s="2497"/>
      <c r="AW24" s="358">
        <f>AW23+1</f>
        <v>3</v>
      </c>
      <c r="AX24" s="2496"/>
      <c r="AY24" s="2494"/>
      <c r="AZ24" s="2493"/>
      <c r="BA24" s="2491"/>
      <c r="BB24" s="2493"/>
      <c r="BC24" s="2491"/>
      <c r="BD24" s="2496"/>
      <c r="BE24" s="2494"/>
      <c r="BF24" s="2499"/>
      <c r="BG24" s="2487"/>
      <c r="BH24" s="2500"/>
      <c r="BI24" s="2492"/>
      <c r="BJ24" s="2492"/>
      <c r="BK24" s="2501"/>
      <c r="BL24" s="358">
        <f>BL23+1</f>
        <v>3</v>
      </c>
      <c r="BM24" s="2492"/>
      <c r="BN24" s="2492"/>
      <c r="BO24" s="2491"/>
      <c r="BP24" s="2492"/>
      <c r="BQ24" s="2492"/>
      <c r="BR24" s="2492"/>
      <c r="BS24" s="2492"/>
      <c r="BT24" s="2492"/>
      <c r="BU24" s="2492"/>
      <c r="BV24" s="2491"/>
      <c r="BW24" s="2502"/>
      <c r="BX24" s="1479"/>
      <c r="BY24" s="2502"/>
      <c r="BZ24" s="2491"/>
      <c r="CA24" s="2501"/>
      <c r="CB24" s="358">
        <f>CB23+1</f>
        <v>3</v>
      </c>
      <c r="CC24" s="2492"/>
      <c r="CD24" s="2491"/>
      <c r="CE24" s="2446"/>
      <c r="CF24" s="1479"/>
      <c r="CG24" s="2496"/>
      <c r="CH24" s="2494"/>
      <c r="CI24" s="2496"/>
      <c r="CJ24" s="2494"/>
      <c r="CK24" s="2496"/>
      <c r="CL24" s="2143"/>
      <c r="CM24" s="2496"/>
      <c r="CN24" s="2494"/>
      <c r="CO24" s="1479"/>
      <c r="CP24" s="2496"/>
      <c r="CQ24" s="2143"/>
      <c r="CR24" s="2446"/>
      <c r="CS24" s="2497"/>
      <c r="CT24" s="358">
        <f>CT23+1</f>
        <v>3</v>
      </c>
      <c r="CU24" s="2496"/>
      <c r="CV24" s="2143"/>
      <c r="CW24" s="2493"/>
      <c r="CX24" s="2491"/>
      <c r="CY24" s="2498"/>
      <c r="CZ24" s="2496"/>
      <c r="DA24" s="298"/>
      <c r="DB24" s="298"/>
      <c r="DC24" s="296"/>
      <c r="DD24" s="2493"/>
      <c r="DE24" s="2491"/>
      <c r="DF24" s="2496"/>
      <c r="DG24" s="2494"/>
      <c r="DH24" s="2496"/>
      <c r="DI24" s="2143"/>
      <c r="DJ24" s="1479"/>
      <c r="DK24" s="1479"/>
      <c r="DL24" s="2493"/>
      <c r="DM24" s="2491"/>
      <c r="DN24" s="2496"/>
      <c r="DO24" s="2143"/>
      <c r="DP24" s="2503"/>
      <c r="DQ24" s="2504"/>
      <c r="DR24" s="358">
        <f>DR23+1</f>
        <v>3</v>
      </c>
      <c r="DS24" s="2496"/>
      <c r="DT24" s="2494"/>
      <c r="DU24" s="2496"/>
      <c r="DV24" s="2143"/>
      <c r="DW24" s="1479"/>
      <c r="DX24" s="1479"/>
      <c r="DY24" s="2492"/>
      <c r="DZ24" s="2491"/>
      <c r="EA24" s="2496"/>
      <c r="EB24" s="2143"/>
      <c r="EC24" s="1479"/>
      <c r="ED24" s="1479"/>
      <c r="EE24" s="2492"/>
      <c r="EF24" s="2491"/>
      <c r="EG24" s="2496"/>
      <c r="EH24" s="2143"/>
      <c r="EI24" s="2496"/>
      <c r="EJ24" s="2143"/>
      <c r="EK24" s="2493"/>
      <c r="EL24" s="2491"/>
      <c r="EM24" s="2493"/>
      <c r="EN24" s="2497"/>
      <c r="EO24" s="358">
        <f>EO23+1</f>
        <v>3</v>
      </c>
      <c r="EP24" s="296"/>
      <c r="EQ24" s="298"/>
      <c r="ER24" s="2493"/>
      <c r="ES24" s="2491"/>
      <c r="ET24" s="2496"/>
      <c r="EU24" s="2494"/>
      <c r="EV24" s="2496"/>
      <c r="EW24" s="2143"/>
      <c r="EX24" s="2493"/>
      <c r="EY24" s="2446"/>
      <c r="EZ24" s="2446"/>
      <c r="FA24" s="2446"/>
      <c r="FB24" s="2493"/>
      <c r="FC24" s="2446"/>
      <c r="FD24" s="2496"/>
      <c r="FE24" s="2494"/>
      <c r="FF24" s="2496"/>
      <c r="FG24" s="2143"/>
      <c r="FH24" s="2493"/>
      <c r="FI24" s="2497"/>
      <c r="FJ24" s="358">
        <f>FJ23+1</f>
        <v>3</v>
      </c>
      <c r="FK24" s="2493"/>
      <c r="FL24" s="2491"/>
      <c r="FM24" s="2498"/>
      <c r="FN24" s="2496"/>
      <c r="FO24" s="296"/>
      <c r="FP24" s="298"/>
      <c r="FQ24" s="2493"/>
      <c r="FR24" s="2491"/>
      <c r="FS24" s="2496"/>
      <c r="FT24" s="2494"/>
      <c r="FU24" s="2496"/>
      <c r="FV24" s="2143"/>
      <c r="FW24" s="1479"/>
      <c r="FX24" s="1479"/>
      <c r="FY24" s="2493"/>
      <c r="FZ24" s="2446"/>
      <c r="GA24" s="2493"/>
      <c r="GB24" s="2495"/>
      <c r="GC24" s="2495"/>
      <c r="GD24" s="2501"/>
      <c r="GE24" s="358">
        <f>GE23+1</f>
        <v>3</v>
      </c>
      <c r="GF24" s="2493"/>
      <c r="GG24" s="2502"/>
      <c r="GH24" s="296"/>
      <c r="GI24" s="298"/>
      <c r="GJ24" s="2493"/>
      <c r="GK24" s="2491"/>
      <c r="GL24" s="2496"/>
      <c r="GM24" s="2494"/>
      <c r="GN24" s="2496"/>
      <c r="GO24" s="2143"/>
      <c r="GP24" s="2493"/>
      <c r="GQ24" s="2446"/>
      <c r="GR24" s="2493"/>
      <c r="GS24" s="2497"/>
      <c r="GT24" s="358">
        <f>GT23+1</f>
        <v>3</v>
      </c>
      <c r="GU24" s="2496"/>
      <c r="GV24" s="2494"/>
      <c r="GW24" s="2496"/>
      <c r="GX24" s="2143"/>
      <c r="GY24" s="2496"/>
      <c r="GZ24" s="2143"/>
      <c r="HA24" s="2493"/>
      <c r="HB24" s="2446"/>
      <c r="HC24" s="2446"/>
      <c r="HD24" s="2491"/>
      <c r="HE24" s="2498"/>
      <c r="HF24" s="2496"/>
      <c r="HG24" s="296"/>
      <c r="HH24" s="298"/>
      <c r="HI24" s="298"/>
      <c r="HJ24" s="298"/>
      <c r="HK24" s="2493"/>
      <c r="HL24" s="2497"/>
      <c r="HM24" s="358">
        <f>HM23+1</f>
        <v>3</v>
      </c>
      <c r="HN24" s="2495"/>
      <c r="HO24" s="2496"/>
      <c r="HP24" s="2143"/>
      <c r="HQ24" s="2493"/>
      <c r="HR24" s="2446"/>
      <c r="HS24" s="2446"/>
      <c r="HT24" s="2446"/>
      <c r="HU24" s="2493"/>
      <c r="HV24" s="2496"/>
      <c r="HW24" s="2143"/>
      <c r="HX24" s="1479"/>
      <c r="HY24" s="1479"/>
      <c r="HZ24" s="2493"/>
      <c r="IA24" s="2497"/>
      <c r="IB24" s="358">
        <f>IB23+1</f>
        <v>3</v>
      </c>
      <c r="IC24" s="2493"/>
      <c r="ID24" s="2446"/>
      <c r="IE24" s="2446"/>
      <c r="IF24" s="2446"/>
      <c r="IG24" s="2495"/>
      <c r="IH24" s="1479"/>
      <c r="II24" s="1479"/>
      <c r="IJ24" s="2505"/>
      <c r="IK24" s="2496"/>
      <c r="IL24" s="2143"/>
      <c r="IM24" s="2493"/>
      <c r="IN24" s="2446"/>
      <c r="IO24" s="2446"/>
      <c r="IP24" s="2446"/>
      <c r="IQ24" s="2493"/>
      <c r="IR24" s="2497"/>
      <c r="IS24" s="609"/>
      <c r="IT24" s="609"/>
    </row>
    <row r="25" spans="1:254" ht="3.75" customHeight="1" thickBot="1">
      <c r="A25" s="8"/>
      <c r="B25" s="560"/>
      <c r="C25" s="609"/>
      <c r="D25" s="609"/>
      <c r="E25" s="2506"/>
      <c r="F25" s="609"/>
      <c r="G25" s="609"/>
      <c r="H25" s="609"/>
      <c r="I25" s="609"/>
      <c r="J25" s="609"/>
      <c r="K25" s="609"/>
      <c r="L25" s="609"/>
      <c r="M25" s="609"/>
      <c r="N25" s="609"/>
      <c r="O25" s="609"/>
      <c r="P25" s="609"/>
      <c r="Q25" s="609"/>
      <c r="R25" s="609"/>
      <c r="S25" s="609"/>
      <c r="T25" s="609"/>
      <c r="U25" s="609"/>
      <c r="V25" s="609"/>
      <c r="W25" s="2506"/>
      <c r="X25" s="8"/>
      <c r="Y25" s="609"/>
      <c r="Z25" s="609"/>
      <c r="AA25" s="609"/>
      <c r="AB25" s="609"/>
      <c r="AC25" s="609"/>
      <c r="AD25" s="609"/>
      <c r="AE25" s="609"/>
      <c r="AF25" s="609"/>
      <c r="AG25" s="609"/>
      <c r="AH25" s="609"/>
      <c r="AI25" s="609"/>
      <c r="AJ25" s="609"/>
      <c r="AK25" s="609"/>
      <c r="AL25" s="609"/>
      <c r="AM25" s="609"/>
      <c r="AN25" s="609"/>
      <c r="AO25" s="43"/>
      <c r="AP25" s="43"/>
      <c r="AQ25" s="43"/>
      <c r="AR25" s="609"/>
      <c r="AS25" s="609"/>
      <c r="AT25" s="609"/>
      <c r="AU25" s="609"/>
      <c r="AV25" s="2506"/>
      <c r="AW25" s="8"/>
      <c r="AX25" s="2507"/>
      <c r="AY25" s="2507"/>
      <c r="AZ25" s="609"/>
      <c r="BA25" s="609"/>
      <c r="BB25" s="609"/>
      <c r="BC25" s="609"/>
      <c r="BD25" s="609"/>
      <c r="BE25" s="609"/>
      <c r="BF25" s="560"/>
      <c r="BG25" s="609"/>
      <c r="BH25" s="609"/>
      <c r="BI25" s="609"/>
      <c r="BJ25" s="609"/>
      <c r="BK25" s="609"/>
      <c r="BL25" s="8"/>
      <c r="BM25" s="609"/>
      <c r="BN25" s="609"/>
      <c r="BO25" s="609"/>
      <c r="BP25" s="609"/>
      <c r="BQ25" s="609"/>
      <c r="BR25" s="609"/>
      <c r="BS25" s="609"/>
      <c r="BT25" s="609"/>
      <c r="BU25" s="609"/>
      <c r="BV25" s="609"/>
      <c r="BW25" s="609"/>
      <c r="BX25" s="609"/>
      <c r="BY25" s="609"/>
      <c r="BZ25" s="609"/>
      <c r="CA25" s="609"/>
      <c r="CB25" s="8"/>
      <c r="CC25" s="609"/>
      <c r="CD25" s="609"/>
      <c r="CE25" s="609"/>
      <c r="CF25" s="609"/>
      <c r="CG25" s="609"/>
      <c r="CH25" s="609"/>
      <c r="CI25" s="609"/>
      <c r="CJ25" s="609"/>
      <c r="CK25" s="609"/>
      <c r="CL25" s="609"/>
      <c r="CM25" s="609"/>
      <c r="CN25" s="609"/>
      <c r="CO25" s="609"/>
      <c r="CP25" s="609"/>
      <c r="CQ25" s="609"/>
      <c r="CR25" s="609"/>
      <c r="CS25" s="609"/>
      <c r="CT25" s="8"/>
      <c r="CU25" s="609"/>
      <c r="CV25" s="609"/>
      <c r="CW25" s="609"/>
      <c r="CX25" s="609"/>
      <c r="CY25" s="609"/>
      <c r="CZ25" s="609"/>
      <c r="DA25" s="43"/>
      <c r="DB25" s="43"/>
      <c r="DC25" s="43"/>
      <c r="DD25" s="609"/>
      <c r="DE25" s="609"/>
      <c r="DF25" s="2507"/>
      <c r="DG25" s="2507"/>
      <c r="DH25" s="2507"/>
      <c r="DI25" s="2507"/>
      <c r="DJ25" s="2508"/>
      <c r="DK25" s="2508"/>
      <c r="DL25" s="609"/>
      <c r="DM25" s="609"/>
      <c r="DN25" s="609"/>
      <c r="DO25" s="609"/>
      <c r="DP25" s="609"/>
      <c r="DQ25" s="609"/>
      <c r="DR25" s="8"/>
      <c r="DS25" s="609"/>
      <c r="DT25" s="609"/>
      <c r="DU25" s="609"/>
      <c r="DV25" s="609"/>
      <c r="DW25" s="609"/>
      <c r="DX25" s="609"/>
      <c r="DY25" s="609"/>
      <c r="DZ25" s="609"/>
      <c r="EA25" s="609"/>
      <c r="EB25" s="609"/>
      <c r="EC25" s="609"/>
      <c r="ED25" s="609"/>
      <c r="EE25" s="609"/>
      <c r="EF25" s="609"/>
      <c r="EG25" s="609"/>
      <c r="EH25" s="609"/>
      <c r="EI25" s="609"/>
      <c r="EJ25" s="609"/>
      <c r="EK25" s="609"/>
      <c r="EL25" s="609"/>
      <c r="EM25" s="609"/>
      <c r="EN25" s="2506"/>
      <c r="EO25" s="8"/>
      <c r="EP25" s="43"/>
      <c r="EQ25" s="43"/>
      <c r="ER25" s="609"/>
      <c r="ES25" s="609"/>
      <c r="ET25" s="2507"/>
      <c r="EU25" s="2507"/>
      <c r="EV25" s="2507"/>
      <c r="EW25" s="2507"/>
      <c r="EX25" s="609"/>
      <c r="EY25" s="609"/>
      <c r="EZ25" s="609"/>
      <c r="FA25" s="609"/>
      <c r="FB25" s="609"/>
      <c r="FC25" s="609"/>
      <c r="FD25" s="609"/>
      <c r="FE25" s="609"/>
      <c r="FF25" s="609"/>
      <c r="FG25" s="609"/>
      <c r="FH25" s="609"/>
      <c r="FI25" s="2506"/>
      <c r="FJ25" s="8"/>
      <c r="FK25" s="609"/>
      <c r="FL25" s="609"/>
      <c r="FM25" s="609"/>
      <c r="FN25" s="609"/>
      <c r="FO25" s="43"/>
      <c r="FP25" s="43"/>
      <c r="FQ25" s="609"/>
      <c r="FR25" s="609"/>
      <c r="FS25" s="2507"/>
      <c r="FT25" s="2507"/>
      <c r="FU25" s="2507"/>
      <c r="FV25" s="2507"/>
      <c r="FW25" s="2508"/>
      <c r="FX25" s="2508"/>
      <c r="FY25" s="609"/>
      <c r="FZ25" s="609"/>
      <c r="GA25" s="609"/>
      <c r="GB25" s="609"/>
      <c r="GC25" s="609"/>
      <c r="GD25" s="609"/>
      <c r="GE25" s="8"/>
      <c r="GF25" s="609"/>
      <c r="GG25" s="609"/>
      <c r="GH25" s="43"/>
      <c r="GI25" s="43"/>
      <c r="GJ25" s="609"/>
      <c r="GK25" s="609"/>
      <c r="GL25" s="2507"/>
      <c r="GM25" s="2507"/>
      <c r="GN25" s="2507"/>
      <c r="GO25" s="2507"/>
      <c r="GP25" s="609"/>
      <c r="GQ25" s="609"/>
      <c r="GR25" s="609"/>
      <c r="GS25" s="2506"/>
      <c r="GT25" s="8"/>
      <c r="GU25" s="609"/>
      <c r="GV25" s="609"/>
      <c r="GW25" s="609"/>
      <c r="GX25" s="609"/>
      <c r="GY25" s="609"/>
      <c r="GZ25" s="609"/>
      <c r="HA25" s="609"/>
      <c r="HB25" s="609"/>
      <c r="HC25" s="609"/>
      <c r="HD25" s="609"/>
      <c r="HE25" s="609"/>
      <c r="HF25" s="609"/>
      <c r="HG25" s="43"/>
      <c r="HH25" s="43"/>
      <c r="HI25" s="43"/>
      <c r="HJ25" s="43"/>
      <c r="HK25" s="609"/>
      <c r="HL25" s="2506"/>
      <c r="HM25" s="8"/>
      <c r="HN25" s="2508"/>
      <c r="HO25" s="2507"/>
      <c r="HP25" s="2507"/>
      <c r="HQ25" s="609"/>
      <c r="HR25" s="609"/>
      <c r="HS25" s="609"/>
      <c r="HT25" s="609"/>
      <c r="HU25" s="609"/>
      <c r="HV25" s="609"/>
      <c r="HW25" s="2506"/>
      <c r="HX25" s="609"/>
      <c r="HY25" s="609"/>
      <c r="HZ25" s="609"/>
      <c r="IA25" s="2506"/>
      <c r="IB25" s="8"/>
      <c r="IC25" s="609"/>
      <c r="ID25" s="609"/>
      <c r="IE25" s="609"/>
      <c r="IF25" s="609"/>
      <c r="IG25" s="2508"/>
      <c r="IH25" s="2508"/>
      <c r="II25" s="2508"/>
      <c r="IJ25" s="2508"/>
      <c r="IK25" s="2507"/>
      <c r="IL25" s="2507"/>
      <c r="IM25" s="609"/>
      <c r="IN25" s="609"/>
      <c r="IO25" s="609"/>
      <c r="IP25" s="609"/>
      <c r="IQ25" s="609"/>
      <c r="IR25" s="2506"/>
      <c r="IS25" s="609"/>
      <c r="IT25" s="609"/>
    </row>
    <row r="26" spans="1:254" ht="15.75" customHeight="1">
      <c r="A26" s="359">
        <f>A24+1</f>
        <v>4</v>
      </c>
      <c r="B26" s="2447"/>
      <c r="C26" s="2448"/>
      <c r="D26" s="2449"/>
      <c r="E26" s="2450"/>
      <c r="F26" s="2451"/>
      <c r="G26" s="2452"/>
      <c r="H26" s="2453"/>
      <c r="I26" s="2453"/>
      <c r="J26" s="2454"/>
      <c r="K26" s="2452"/>
      <c r="L26" s="2455"/>
      <c r="M26" s="2456"/>
      <c r="N26" s="2456"/>
      <c r="O26" s="2457"/>
      <c r="P26" s="2458"/>
      <c r="Q26" s="2452"/>
      <c r="R26" s="2459"/>
      <c r="S26" s="2457"/>
      <c r="T26" s="2459"/>
      <c r="U26" s="2457"/>
      <c r="V26" s="2454"/>
      <c r="W26" s="2466"/>
      <c r="X26" s="359">
        <f>X24+1</f>
        <v>4</v>
      </c>
      <c r="Y26" s="2459"/>
      <c r="Z26" s="2456"/>
      <c r="AA26" s="2460"/>
      <c r="AB26" s="2460"/>
      <c r="AC26" s="2459"/>
      <c r="AD26" s="2457"/>
      <c r="AE26" s="2459"/>
      <c r="AF26" s="2456"/>
      <c r="AG26" s="2455"/>
      <c r="AH26" s="2455"/>
      <c r="AI26" s="2459"/>
      <c r="AJ26" s="2456"/>
      <c r="AK26" s="2454"/>
      <c r="AL26" s="2452"/>
      <c r="AM26" s="2461"/>
      <c r="AN26" s="2459"/>
      <c r="AO26" s="294"/>
      <c r="AP26" s="294"/>
      <c r="AQ26" s="1795"/>
      <c r="AR26" s="1796"/>
      <c r="AS26" s="2454"/>
      <c r="AT26" s="2452"/>
      <c r="AU26" s="2454"/>
      <c r="AV26" s="2466"/>
      <c r="AW26" s="359">
        <f>AW24+1</f>
        <v>4</v>
      </c>
      <c r="AX26" s="2459"/>
      <c r="AY26" s="2457"/>
      <c r="AZ26" s="2454"/>
      <c r="BA26" s="2452"/>
      <c r="BB26" s="2454"/>
      <c r="BC26" s="2452"/>
      <c r="BD26" s="2459"/>
      <c r="BE26" s="2457"/>
      <c r="BF26" s="2462"/>
      <c r="BG26" s="2448"/>
      <c r="BH26" s="2463"/>
      <c r="BI26" s="2453"/>
      <c r="BJ26" s="2453"/>
      <c r="BK26" s="2464"/>
      <c r="BL26" s="359">
        <f>BL24+1</f>
        <v>4</v>
      </c>
      <c r="BM26" s="2453"/>
      <c r="BN26" s="2453"/>
      <c r="BO26" s="2452"/>
      <c r="BP26" s="2453"/>
      <c r="BQ26" s="2452"/>
      <c r="BR26" s="2452"/>
      <c r="BS26" s="2453"/>
      <c r="BT26" s="2453"/>
      <c r="BU26" s="2452"/>
      <c r="BV26" s="2452"/>
      <c r="BW26" s="2465"/>
      <c r="BX26" s="2460"/>
      <c r="BY26" s="2465"/>
      <c r="BZ26" s="2452"/>
      <c r="CA26" s="2464"/>
      <c r="CB26" s="359">
        <f>CB24+1</f>
        <v>4</v>
      </c>
      <c r="CC26" s="2453"/>
      <c r="CD26" s="2452"/>
      <c r="CE26" s="2455"/>
      <c r="CF26" s="2460"/>
      <c r="CG26" s="2459"/>
      <c r="CH26" s="2457"/>
      <c r="CI26" s="2459"/>
      <c r="CJ26" s="2457"/>
      <c r="CK26" s="2459"/>
      <c r="CL26" s="2456"/>
      <c r="CM26" s="2459"/>
      <c r="CN26" s="2457"/>
      <c r="CO26" s="2460"/>
      <c r="CP26" s="2459"/>
      <c r="CQ26" s="2456"/>
      <c r="CR26" s="2455"/>
      <c r="CS26" s="2466"/>
      <c r="CT26" s="359">
        <f>CT24+1</f>
        <v>4</v>
      </c>
      <c r="CU26" s="2459"/>
      <c r="CV26" s="2456"/>
      <c r="CW26" s="2454"/>
      <c r="CX26" s="2452"/>
      <c r="CY26" s="2461"/>
      <c r="CZ26" s="2459"/>
      <c r="DA26" s="294"/>
      <c r="DB26" s="295"/>
      <c r="DC26" s="293"/>
      <c r="DD26" s="2454"/>
      <c r="DE26" s="2452"/>
      <c r="DF26" s="2459"/>
      <c r="DG26" s="2457"/>
      <c r="DH26" s="2459"/>
      <c r="DI26" s="2456"/>
      <c r="DJ26" s="2460"/>
      <c r="DK26" s="2460"/>
      <c r="DL26" s="2454"/>
      <c r="DM26" s="2452"/>
      <c r="DN26" s="2459"/>
      <c r="DO26" s="2456"/>
      <c r="DP26" s="2455"/>
      <c r="DQ26" s="2466"/>
      <c r="DR26" s="359">
        <f>DR24+1</f>
        <v>4</v>
      </c>
      <c r="DS26" s="2459"/>
      <c r="DT26" s="2457"/>
      <c r="DU26" s="2459"/>
      <c r="DV26" s="2456"/>
      <c r="DW26" s="2460"/>
      <c r="DX26" s="2460"/>
      <c r="DY26" s="2453"/>
      <c r="DZ26" s="2452"/>
      <c r="EA26" s="2459"/>
      <c r="EB26" s="2456"/>
      <c r="EC26" s="2460"/>
      <c r="ED26" s="2460"/>
      <c r="EE26" s="2453"/>
      <c r="EF26" s="2452"/>
      <c r="EG26" s="2459"/>
      <c r="EH26" s="2456"/>
      <c r="EI26" s="2459"/>
      <c r="EJ26" s="2456"/>
      <c r="EK26" s="2454"/>
      <c r="EL26" s="2452"/>
      <c r="EM26" s="2454"/>
      <c r="EN26" s="2466"/>
      <c r="EO26" s="359">
        <f>EO24+1</f>
        <v>4</v>
      </c>
      <c r="EP26" s="293"/>
      <c r="EQ26" s="294"/>
      <c r="ER26" s="2454"/>
      <c r="ES26" s="2452"/>
      <c r="ET26" s="2459"/>
      <c r="EU26" s="2457"/>
      <c r="EV26" s="2459"/>
      <c r="EW26" s="2456"/>
      <c r="EX26" s="2454"/>
      <c r="EY26" s="2455"/>
      <c r="EZ26" s="2455"/>
      <c r="FA26" s="2455"/>
      <c r="FB26" s="2454"/>
      <c r="FC26" s="2455"/>
      <c r="FD26" s="2459"/>
      <c r="FE26" s="2457"/>
      <c r="FF26" s="2459"/>
      <c r="FG26" s="2456"/>
      <c r="FH26" s="2454"/>
      <c r="FI26" s="2466"/>
      <c r="FJ26" s="359">
        <f>FJ24+1</f>
        <v>4</v>
      </c>
      <c r="FK26" s="2454"/>
      <c r="FL26" s="2452"/>
      <c r="FM26" s="2461"/>
      <c r="FN26" s="2459"/>
      <c r="FO26" s="293"/>
      <c r="FP26" s="294"/>
      <c r="FQ26" s="2454"/>
      <c r="FR26" s="2452"/>
      <c r="FS26" s="2459"/>
      <c r="FT26" s="2457"/>
      <c r="FU26" s="2459"/>
      <c r="FV26" s="2456"/>
      <c r="FW26" s="2460"/>
      <c r="FX26" s="2460"/>
      <c r="FY26" s="2454"/>
      <c r="FZ26" s="2455"/>
      <c r="GA26" s="2454"/>
      <c r="GB26" s="2458"/>
      <c r="GC26" s="2458"/>
      <c r="GD26" s="2464"/>
      <c r="GE26" s="359">
        <f>GE24+1</f>
        <v>4</v>
      </c>
      <c r="GF26" s="2454"/>
      <c r="GG26" s="2465"/>
      <c r="GH26" s="293"/>
      <c r="GI26" s="294"/>
      <c r="GJ26" s="2454"/>
      <c r="GK26" s="2452"/>
      <c r="GL26" s="2459"/>
      <c r="GM26" s="2457"/>
      <c r="GN26" s="2459"/>
      <c r="GO26" s="2456"/>
      <c r="GP26" s="2454"/>
      <c r="GQ26" s="2455"/>
      <c r="GR26" s="2454"/>
      <c r="GS26" s="2466"/>
      <c r="GT26" s="359">
        <f>GT24+1</f>
        <v>4</v>
      </c>
      <c r="GU26" s="2459"/>
      <c r="GV26" s="2457"/>
      <c r="GW26" s="2459"/>
      <c r="GX26" s="2456"/>
      <c r="GY26" s="2459"/>
      <c r="GZ26" s="2456"/>
      <c r="HA26" s="2454"/>
      <c r="HB26" s="2455"/>
      <c r="HC26" s="2455"/>
      <c r="HD26" s="2452"/>
      <c r="HE26" s="2461"/>
      <c r="HF26" s="2459"/>
      <c r="HG26" s="293"/>
      <c r="HH26" s="294"/>
      <c r="HI26" s="294"/>
      <c r="HJ26" s="294"/>
      <c r="HK26" s="2454"/>
      <c r="HL26" s="2466"/>
      <c r="HM26" s="359">
        <f>HM24+1</f>
        <v>4</v>
      </c>
      <c r="HN26" s="2458"/>
      <c r="HO26" s="2459"/>
      <c r="HP26" s="2456"/>
      <c r="HQ26" s="2454"/>
      <c r="HR26" s="2455"/>
      <c r="HS26" s="2455"/>
      <c r="HT26" s="2455"/>
      <c r="HU26" s="2454"/>
      <c r="HV26" s="2459"/>
      <c r="HW26" s="2456"/>
      <c r="HX26" s="2460"/>
      <c r="HY26" s="2460"/>
      <c r="HZ26" s="2454"/>
      <c r="IA26" s="2466"/>
      <c r="IB26" s="359">
        <f>IB24+1</f>
        <v>4</v>
      </c>
      <c r="IC26" s="2454"/>
      <c r="ID26" s="2455"/>
      <c r="IE26" s="2455"/>
      <c r="IF26" s="2455"/>
      <c r="IG26" s="2458"/>
      <c r="IH26" s="2460"/>
      <c r="II26" s="2460"/>
      <c r="IJ26" s="2467"/>
      <c r="IK26" s="2459"/>
      <c r="IL26" s="2456"/>
      <c r="IM26" s="2454"/>
      <c r="IN26" s="2455"/>
      <c r="IO26" s="2455"/>
      <c r="IP26" s="2455"/>
      <c r="IQ26" s="2454"/>
      <c r="IR26" s="2466"/>
      <c r="IS26" s="609"/>
      <c r="IT26" s="609"/>
    </row>
    <row r="27" spans="1:254" ht="15.75" customHeight="1">
      <c r="A27" s="2468">
        <f>A26+1</f>
        <v>5</v>
      </c>
      <c r="B27" s="2509"/>
      <c r="C27" s="2510"/>
      <c r="D27" s="2471"/>
      <c r="E27" s="2472"/>
      <c r="F27" s="2473"/>
      <c r="G27" s="1046"/>
      <c r="H27" s="1033"/>
      <c r="I27" s="1033"/>
      <c r="J27" s="618"/>
      <c r="K27" s="1046"/>
      <c r="L27" s="1051"/>
      <c r="M27" s="2474"/>
      <c r="N27" s="2474"/>
      <c r="O27" s="2475"/>
      <c r="P27" s="2476"/>
      <c r="Q27" s="1046"/>
      <c r="R27" s="2477"/>
      <c r="S27" s="2475"/>
      <c r="T27" s="2477"/>
      <c r="U27" s="2475"/>
      <c r="V27" s="618"/>
      <c r="W27" s="1195"/>
      <c r="X27" s="2468">
        <f>X26+1</f>
        <v>5</v>
      </c>
      <c r="Y27" s="2477"/>
      <c r="Z27" s="2474"/>
      <c r="AA27" s="2478"/>
      <c r="AB27" s="2478"/>
      <c r="AC27" s="2477"/>
      <c r="AD27" s="2475"/>
      <c r="AE27" s="2477"/>
      <c r="AF27" s="2474"/>
      <c r="AG27" s="1051"/>
      <c r="AH27" s="1051"/>
      <c r="AI27" s="2477"/>
      <c r="AJ27" s="2474"/>
      <c r="AK27" s="618"/>
      <c r="AL27" s="1046"/>
      <c r="AM27" s="2479"/>
      <c r="AN27" s="2477"/>
      <c r="AO27" s="299"/>
      <c r="AP27" s="299"/>
      <c r="AQ27" s="1797"/>
      <c r="AR27" s="1798"/>
      <c r="AS27" s="618"/>
      <c r="AT27" s="1046"/>
      <c r="AU27" s="618"/>
      <c r="AV27" s="1195"/>
      <c r="AW27" s="2468">
        <f>AW26+1</f>
        <v>5</v>
      </c>
      <c r="AX27" s="2477"/>
      <c r="AY27" s="2475"/>
      <c r="AZ27" s="618"/>
      <c r="BA27" s="1046"/>
      <c r="BB27" s="618"/>
      <c r="BC27" s="1046"/>
      <c r="BD27" s="2477"/>
      <c r="BE27" s="2475"/>
      <c r="BF27" s="2511"/>
      <c r="BG27" s="2510"/>
      <c r="BH27" s="2481"/>
      <c r="BI27" s="1033"/>
      <c r="BJ27" s="1033"/>
      <c r="BK27" s="2482"/>
      <c r="BL27" s="2468">
        <f>BL26+1</f>
        <v>5</v>
      </c>
      <c r="BM27" s="1033"/>
      <c r="BN27" s="1033"/>
      <c r="BO27" s="1046"/>
      <c r="BP27" s="1033"/>
      <c r="BQ27" s="1046"/>
      <c r="BR27" s="1046"/>
      <c r="BS27" s="1033"/>
      <c r="BT27" s="1033"/>
      <c r="BU27" s="1046"/>
      <c r="BV27" s="1046"/>
      <c r="BW27" s="2483"/>
      <c r="BX27" s="2478"/>
      <c r="BY27" s="2483"/>
      <c r="BZ27" s="1046"/>
      <c r="CA27" s="2482"/>
      <c r="CB27" s="2468">
        <f>CB26+1</f>
        <v>5</v>
      </c>
      <c r="CC27" s="1033"/>
      <c r="CD27" s="1046"/>
      <c r="CE27" s="1051"/>
      <c r="CF27" s="2478"/>
      <c r="CG27" s="2477"/>
      <c r="CH27" s="2475"/>
      <c r="CI27" s="2477"/>
      <c r="CJ27" s="2475"/>
      <c r="CK27" s="2477"/>
      <c r="CL27" s="2474"/>
      <c r="CM27" s="2477"/>
      <c r="CN27" s="2475"/>
      <c r="CO27" s="2478"/>
      <c r="CP27" s="2477"/>
      <c r="CQ27" s="2474"/>
      <c r="CR27" s="1051"/>
      <c r="CS27" s="1195"/>
      <c r="CT27" s="2468">
        <f>CT26+1</f>
        <v>5</v>
      </c>
      <c r="CU27" s="2477"/>
      <c r="CV27" s="2474"/>
      <c r="CW27" s="618"/>
      <c r="CX27" s="1046"/>
      <c r="CY27" s="2479"/>
      <c r="CZ27" s="2477"/>
      <c r="DA27" s="299"/>
      <c r="DB27" s="309"/>
      <c r="DC27" s="145"/>
      <c r="DD27" s="618"/>
      <c r="DE27" s="1046"/>
      <c r="DF27" s="2477"/>
      <c r="DG27" s="2475"/>
      <c r="DH27" s="2477"/>
      <c r="DI27" s="2474"/>
      <c r="DJ27" s="2478"/>
      <c r="DK27" s="2485"/>
      <c r="DL27" s="618"/>
      <c r="DM27" s="1046"/>
      <c r="DN27" s="2477"/>
      <c r="DO27" s="2474"/>
      <c r="DP27" s="2306"/>
      <c r="DQ27" s="2484"/>
      <c r="DR27" s="2468">
        <f>DR26+1</f>
        <v>5</v>
      </c>
      <c r="DS27" s="2477"/>
      <c r="DT27" s="2475"/>
      <c r="DU27" s="2477"/>
      <c r="DV27" s="2474"/>
      <c r="DW27" s="2478"/>
      <c r="DX27" s="2478"/>
      <c r="DY27" s="1033"/>
      <c r="DZ27" s="1046"/>
      <c r="EA27" s="2477"/>
      <c r="EB27" s="2474"/>
      <c r="EC27" s="2478"/>
      <c r="ED27" s="2478"/>
      <c r="EE27" s="1033"/>
      <c r="EF27" s="1046"/>
      <c r="EG27" s="2477"/>
      <c r="EH27" s="2474"/>
      <c r="EI27" s="2477"/>
      <c r="EJ27" s="2474"/>
      <c r="EK27" s="618"/>
      <c r="EL27" s="1046"/>
      <c r="EM27" s="618"/>
      <c r="EN27" s="1195"/>
      <c r="EO27" s="2468">
        <f>EO26+1</f>
        <v>5</v>
      </c>
      <c r="EP27" s="308"/>
      <c r="EQ27" s="299"/>
      <c r="ER27" s="618"/>
      <c r="ES27" s="1046"/>
      <c r="ET27" s="2477"/>
      <c r="EU27" s="2475"/>
      <c r="EV27" s="2477"/>
      <c r="EW27" s="2474"/>
      <c r="EX27" s="618"/>
      <c r="EY27" s="1051"/>
      <c r="EZ27" s="1051"/>
      <c r="FA27" s="1051"/>
      <c r="FB27" s="618"/>
      <c r="FC27" s="1051"/>
      <c r="FD27" s="2477"/>
      <c r="FE27" s="2475"/>
      <c r="FF27" s="2477"/>
      <c r="FG27" s="2474"/>
      <c r="FH27" s="618"/>
      <c r="FI27" s="1195"/>
      <c r="FJ27" s="2468">
        <f>FJ26+1</f>
        <v>5</v>
      </c>
      <c r="FK27" s="618"/>
      <c r="FL27" s="1046"/>
      <c r="FM27" s="2479"/>
      <c r="FN27" s="2477"/>
      <c r="FO27" s="308"/>
      <c r="FP27" s="299"/>
      <c r="FQ27" s="618"/>
      <c r="FR27" s="1046"/>
      <c r="FS27" s="2477"/>
      <c r="FT27" s="2475"/>
      <c r="FU27" s="2477"/>
      <c r="FV27" s="2474"/>
      <c r="FW27" s="2478"/>
      <c r="FX27" s="2478"/>
      <c r="FY27" s="618"/>
      <c r="FZ27" s="1051"/>
      <c r="GA27" s="618"/>
      <c r="GB27" s="2476"/>
      <c r="GC27" s="2476"/>
      <c r="GD27" s="2482"/>
      <c r="GE27" s="2468">
        <f>GE26+1</f>
        <v>5</v>
      </c>
      <c r="GF27" s="618"/>
      <c r="GG27" s="2483"/>
      <c r="GH27" s="308"/>
      <c r="GI27" s="299"/>
      <c r="GJ27" s="618"/>
      <c r="GK27" s="1046"/>
      <c r="GL27" s="2477"/>
      <c r="GM27" s="2475"/>
      <c r="GN27" s="2477"/>
      <c r="GO27" s="2474"/>
      <c r="GP27" s="618"/>
      <c r="GQ27" s="1051"/>
      <c r="GR27" s="618"/>
      <c r="GS27" s="1195"/>
      <c r="GT27" s="2468">
        <f>GT26+1</f>
        <v>5</v>
      </c>
      <c r="GU27" s="2477"/>
      <c r="GV27" s="2475"/>
      <c r="GW27" s="2477"/>
      <c r="GX27" s="2474"/>
      <c r="GY27" s="2477"/>
      <c r="GZ27" s="2474"/>
      <c r="HA27" s="618"/>
      <c r="HB27" s="1051"/>
      <c r="HC27" s="1051"/>
      <c r="HD27" s="1046"/>
      <c r="HE27" s="2479"/>
      <c r="HF27" s="2477"/>
      <c r="HG27" s="308"/>
      <c r="HH27" s="299"/>
      <c r="HI27" s="299"/>
      <c r="HJ27" s="299"/>
      <c r="HK27" s="618"/>
      <c r="HL27" s="1195"/>
      <c r="HM27" s="2468">
        <f>HM26+1</f>
        <v>5</v>
      </c>
      <c r="HN27" s="2476"/>
      <c r="HO27" s="2477"/>
      <c r="HP27" s="2474"/>
      <c r="HQ27" s="618"/>
      <c r="HR27" s="1051"/>
      <c r="HS27" s="1051"/>
      <c r="HT27" s="1051"/>
      <c r="HU27" s="618"/>
      <c r="HV27" s="2477"/>
      <c r="HW27" s="2474"/>
      <c r="HX27" s="2478"/>
      <c r="HY27" s="2478"/>
      <c r="HZ27" s="618"/>
      <c r="IA27" s="1195"/>
      <c r="IB27" s="2468">
        <f>IB26+1</f>
        <v>5</v>
      </c>
      <c r="IC27" s="618"/>
      <c r="ID27" s="1051"/>
      <c r="IE27" s="1051"/>
      <c r="IF27" s="1051"/>
      <c r="IG27" s="2476"/>
      <c r="IH27" s="2478"/>
      <c r="II27" s="2478"/>
      <c r="IJ27" s="2485"/>
      <c r="IK27" s="2477"/>
      <c r="IL27" s="2474"/>
      <c r="IM27" s="618"/>
      <c r="IN27" s="1051"/>
      <c r="IO27" s="1051"/>
      <c r="IP27" s="1051"/>
      <c r="IQ27" s="618"/>
      <c r="IR27" s="1195"/>
      <c r="IS27" s="2512"/>
      <c r="IT27" s="609"/>
    </row>
    <row r="28" spans="1:254" ht="15.75" customHeight="1" thickBot="1">
      <c r="A28" s="358">
        <f>A27+1</f>
        <v>6</v>
      </c>
      <c r="B28" s="2486"/>
      <c r="C28" s="2487"/>
      <c r="D28" s="2488"/>
      <c r="E28" s="2489"/>
      <c r="F28" s="2490"/>
      <c r="G28" s="2491"/>
      <c r="H28" s="2492"/>
      <c r="I28" s="2492"/>
      <c r="J28" s="2493"/>
      <c r="K28" s="2491"/>
      <c r="L28" s="2446"/>
      <c r="M28" s="2143"/>
      <c r="N28" s="2143"/>
      <c r="O28" s="2494"/>
      <c r="P28" s="2495"/>
      <c r="Q28" s="2491"/>
      <c r="R28" s="2496"/>
      <c r="S28" s="2494"/>
      <c r="T28" s="2496"/>
      <c r="U28" s="2494"/>
      <c r="V28" s="2493"/>
      <c r="W28" s="2497"/>
      <c r="X28" s="358">
        <f>X27+1</f>
        <v>6</v>
      </c>
      <c r="Y28" s="2496"/>
      <c r="Z28" s="2143"/>
      <c r="AA28" s="1479"/>
      <c r="AB28" s="1479"/>
      <c r="AC28" s="2496"/>
      <c r="AD28" s="2494"/>
      <c r="AE28" s="2496"/>
      <c r="AF28" s="2143"/>
      <c r="AG28" s="2446"/>
      <c r="AH28" s="2491"/>
      <c r="AI28" s="2496"/>
      <c r="AJ28" s="2143"/>
      <c r="AK28" s="2493"/>
      <c r="AL28" s="2491"/>
      <c r="AM28" s="2498"/>
      <c r="AN28" s="2496"/>
      <c r="AO28" s="298"/>
      <c r="AP28" s="298"/>
      <c r="AQ28" s="1799"/>
      <c r="AR28" s="1800"/>
      <c r="AS28" s="2493"/>
      <c r="AT28" s="2491"/>
      <c r="AU28" s="2493"/>
      <c r="AV28" s="2497"/>
      <c r="AW28" s="358">
        <f>AW27+1</f>
        <v>6</v>
      </c>
      <c r="AX28" s="2496"/>
      <c r="AY28" s="2494"/>
      <c r="AZ28" s="2493"/>
      <c r="BA28" s="2491"/>
      <c r="BB28" s="2493"/>
      <c r="BC28" s="2491"/>
      <c r="BD28" s="2496"/>
      <c r="BE28" s="2494"/>
      <c r="BF28" s="2499"/>
      <c r="BG28" s="2487"/>
      <c r="BH28" s="2500"/>
      <c r="BI28" s="2492"/>
      <c r="BJ28" s="2492"/>
      <c r="BK28" s="2501"/>
      <c r="BL28" s="358">
        <f>BL27+1</f>
        <v>6</v>
      </c>
      <c r="BM28" s="2492"/>
      <c r="BN28" s="2492"/>
      <c r="BO28" s="2491"/>
      <c r="BP28" s="2492"/>
      <c r="BQ28" s="2491"/>
      <c r="BR28" s="2491"/>
      <c r="BS28" s="2492"/>
      <c r="BT28" s="2492"/>
      <c r="BU28" s="2491"/>
      <c r="BV28" s="2491"/>
      <c r="BW28" s="2502"/>
      <c r="BX28" s="1479"/>
      <c r="BY28" s="2502"/>
      <c r="BZ28" s="2491"/>
      <c r="CA28" s="2501"/>
      <c r="CB28" s="358">
        <f>CB27+1</f>
        <v>6</v>
      </c>
      <c r="CC28" s="2492"/>
      <c r="CD28" s="2491"/>
      <c r="CE28" s="2446"/>
      <c r="CF28" s="1479"/>
      <c r="CG28" s="2496"/>
      <c r="CH28" s="2494"/>
      <c r="CI28" s="2496"/>
      <c r="CJ28" s="2494"/>
      <c r="CK28" s="2496"/>
      <c r="CL28" s="2143"/>
      <c r="CM28" s="2496"/>
      <c r="CN28" s="2494"/>
      <c r="CO28" s="1479"/>
      <c r="CP28" s="2496"/>
      <c r="CQ28" s="2143"/>
      <c r="CR28" s="2446"/>
      <c r="CS28" s="2497"/>
      <c r="CT28" s="358">
        <f>CT27+1</f>
        <v>6</v>
      </c>
      <c r="CU28" s="2496"/>
      <c r="CV28" s="2143"/>
      <c r="CW28" s="2493"/>
      <c r="CX28" s="2491"/>
      <c r="CY28" s="2498"/>
      <c r="CZ28" s="2496"/>
      <c r="DA28" s="298"/>
      <c r="DB28" s="297"/>
      <c r="DC28" s="184"/>
      <c r="DD28" s="2493"/>
      <c r="DE28" s="2491"/>
      <c r="DF28" s="2496"/>
      <c r="DG28" s="2494"/>
      <c r="DH28" s="2496"/>
      <c r="DI28" s="2143"/>
      <c r="DJ28" s="1479"/>
      <c r="DK28" s="2505"/>
      <c r="DL28" s="2493"/>
      <c r="DM28" s="2491"/>
      <c r="DN28" s="2496"/>
      <c r="DO28" s="2143"/>
      <c r="DP28" s="2503"/>
      <c r="DQ28" s="2504"/>
      <c r="DR28" s="358">
        <f>DR27+1</f>
        <v>6</v>
      </c>
      <c r="DS28" s="2496"/>
      <c r="DT28" s="2494"/>
      <c r="DU28" s="2496"/>
      <c r="DV28" s="2143"/>
      <c r="DW28" s="1479"/>
      <c r="DX28" s="1479"/>
      <c r="DY28" s="2492"/>
      <c r="DZ28" s="2491"/>
      <c r="EA28" s="2496"/>
      <c r="EB28" s="2143"/>
      <c r="EC28" s="1479"/>
      <c r="ED28" s="1479"/>
      <c r="EE28" s="2492"/>
      <c r="EF28" s="2491"/>
      <c r="EG28" s="2496"/>
      <c r="EH28" s="2143"/>
      <c r="EI28" s="2496"/>
      <c r="EJ28" s="2143"/>
      <c r="EK28" s="2493"/>
      <c r="EL28" s="2491"/>
      <c r="EM28" s="2493"/>
      <c r="EN28" s="2497"/>
      <c r="EO28" s="358">
        <f>EO27+1</f>
        <v>6</v>
      </c>
      <c r="EP28" s="296"/>
      <c r="EQ28" s="298"/>
      <c r="ER28" s="2493"/>
      <c r="ES28" s="2491"/>
      <c r="ET28" s="2496"/>
      <c r="EU28" s="2494"/>
      <c r="EV28" s="2496"/>
      <c r="EW28" s="2143"/>
      <c r="EX28" s="2493"/>
      <c r="EY28" s="2446"/>
      <c r="EZ28" s="2446"/>
      <c r="FA28" s="2446"/>
      <c r="FB28" s="2493"/>
      <c r="FC28" s="2446"/>
      <c r="FD28" s="2496"/>
      <c r="FE28" s="2494"/>
      <c r="FF28" s="2496"/>
      <c r="FG28" s="2143"/>
      <c r="FH28" s="2493"/>
      <c r="FI28" s="2497"/>
      <c r="FJ28" s="358">
        <f>FJ27+1</f>
        <v>6</v>
      </c>
      <c r="FK28" s="2493"/>
      <c r="FL28" s="2491"/>
      <c r="FM28" s="2498"/>
      <c r="FN28" s="2496"/>
      <c r="FO28" s="296"/>
      <c r="FP28" s="298"/>
      <c r="FQ28" s="2493"/>
      <c r="FR28" s="2491"/>
      <c r="FS28" s="2496"/>
      <c r="FT28" s="2494"/>
      <c r="FU28" s="2496"/>
      <c r="FV28" s="2143"/>
      <c r="FW28" s="1479"/>
      <c r="FX28" s="1479"/>
      <c r="FY28" s="2493"/>
      <c r="FZ28" s="2446"/>
      <c r="GA28" s="2493"/>
      <c r="GB28" s="2495"/>
      <c r="GC28" s="2495"/>
      <c r="GD28" s="2501"/>
      <c r="GE28" s="358">
        <f>GE27+1</f>
        <v>6</v>
      </c>
      <c r="GF28" s="2493"/>
      <c r="GG28" s="2502"/>
      <c r="GH28" s="296"/>
      <c r="GI28" s="298"/>
      <c r="GJ28" s="2493"/>
      <c r="GK28" s="2491"/>
      <c r="GL28" s="2496"/>
      <c r="GM28" s="2494"/>
      <c r="GN28" s="2496"/>
      <c r="GO28" s="2143"/>
      <c r="GP28" s="2493"/>
      <c r="GQ28" s="2446"/>
      <c r="GR28" s="2493"/>
      <c r="GS28" s="2497"/>
      <c r="GT28" s="358">
        <f>GT27+1</f>
        <v>6</v>
      </c>
      <c r="GU28" s="2496"/>
      <c r="GV28" s="2494"/>
      <c r="GW28" s="2496"/>
      <c r="GX28" s="2143"/>
      <c r="GY28" s="2496"/>
      <c r="GZ28" s="2143"/>
      <c r="HA28" s="2493"/>
      <c r="HB28" s="2446"/>
      <c r="HC28" s="2446"/>
      <c r="HD28" s="2491"/>
      <c r="HE28" s="2498"/>
      <c r="HF28" s="2496"/>
      <c r="HG28" s="296"/>
      <c r="HH28" s="298"/>
      <c r="HI28" s="298"/>
      <c r="HJ28" s="298"/>
      <c r="HK28" s="2493"/>
      <c r="HL28" s="2497"/>
      <c r="HM28" s="358">
        <f>HM27+1</f>
        <v>6</v>
      </c>
      <c r="HN28" s="2495"/>
      <c r="HO28" s="2496"/>
      <c r="HP28" s="2143"/>
      <c r="HQ28" s="2493"/>
      <c r="HR28" s="2446"/>
      <c r="HS28" s="2446"/>
      <c r="HT28" s="2446"/>
      <c r="HU28" s="2493"/>
      <c r="HV28" s="2496"/>
      <c r="HW28" s="2143"/>
      <c r="HX28" s="1479"/>
      <c r="HY28" s="1479"/>
      <c r="HZ28" s="2493"/>
      <c r="IA28" s="2497"/>
      <c r="IB28" s="358">
        <f>IB27+1</f>
        <v>6</v>
      </c>
      <c r="IC28" s="2493"/>
      <c r="ID28" s="2446"/>
      <c r="IE28" s="2446"/>
      <c r="IF28" s="2446"/>
      <c r="IG28" s="2495"/>
      <c r="IH28" s="1479"/>
      <c r="II28" s="1479"/>
      <c r="IJ28" s="2505"/>
      <c r="IK28" s="2496"/>
      <c r="IL28" s="2143"/>
      <c r="IM28" s="2493"/>
      <c r="IN28" s="2446"/>
      <c r="IO28" s="2446"/>
      <c r="IP28" s="2446"/>
      <c r="IQ28" s="2493"/>
      <c r="IR28" s="2497"/>
      <c r="IS28" s="2512"/>
      <c r="IT28" s="609"/>
    </row>
    <row r="29" spans="1:254" ht="3.75" customHeight="1" thickBot="1">
      <c r="A29" s="8"/>
      <c r="B29" s="560"/>
      <c r="C29" s="609"/>
      <c r="D29" s="609"/>
      <c r="E29" s="2506"/>
      <c r="F29" s="609"/>
      <c r="G29" s="609"/>
      <c r="H29" s="609"/>
      <c r="I29" s="609"/>
      <c r="J29" s="609"/>
      <c r="K29" s="609"/>
      <c r="L29" s="609"/>
      <c r="M29" s="609"/>
      <c r="N29" s="609"/>
      <c r="O29" s="609"/>
      <c r="P29" s="609"/>
      <c r="Q29" s="609"/>
      <c r="R29" s="609"/>
      <c r="S29" s="609"/>
      <c r="T29" s="609"/>
      <c r="U29" s="609"/>
      <c r="V29" s="609"/>
      <c r="W29" s="2506"/>
      <c r="X29" s="8"/>
      <c r="Y29" s="609"/>
      <c r="Z29" s="609"/>
      <c r="AA29" s="609"/>
      <c r="AB29" s="609"/>
      <c r="AC29" s="609"/>
      <c r="AD29" s="609"/>
      <c r="AE29" s="609"/>
      <c r="AF29" s="609"/>
      <c r="AG29" s="609"/>
      <c r="AH29" s="609"/>
      <c r="AI29" s="609"/>
      <c r="AJ29" s="609"/>
      <c r="AK29" s="609"/>
      <c r="AL29" s="609"/>
      <c r="AM29" s="609"/>
      <c r="AN29" s="609"/>
      <c r="AO29" s="43"/>
      <c r="AP29" s="43"/>
      <c r="AQ29" s="43"/>
      <c r="AR29" s="609"/>
      <c r="AS29" s="609"/>
      <c r="AT29" s="609"/>
      <c r="AU29" s="609"/>
      <c r="AV29" s="2506"/>
      <c r="AW29" s="8"/>
      <c r="AX29" s="2507"/>
      <c r="AY29" s="2507"/>
      <c r="AZ29" s="609"/>
      <c r="BA29" s="609"/>
      <c r="BB29" s="609"/>
      <c r="BC29" s="609"/>
      <c r="BD29" s="609"/>
      <c r="BE29" s="609"/>
      <c r="BF29" s="560"/>
      <c r="BG29" s="609"/>
      <c r="BH29" s="609"/>
      <c r="BI29" s="609"/>
      <c r="BJ29" s="609"/>
      <c r="BK29" s="609"/>
      <c r="BL29" s="8"/>
      <c r="BM29" s="609"/>
      <c r="BN29" s="609"/>
      <c r="BO29" s="609"/>
      <c r="BP29" s="609"/>
      <c r="BQ29" s="609"/>
      <c r="BR29" s="609"/>
      <c r="BS29" s="609"/>
      <c r="BT29" s="609"/>
      <c r="BU29" s="609"/>
      <c r="BV29" s="609"/>
      <c r="BW29" s="609"/>
      <c r="BX29" s="609"/>
      <c r="BY29" s="609"/>
      <c r="BZ29" s="609"/>
      <c r="CA29" s="609"/>
      <c r="CB29" s="8"/>
      <c r="CC29" s="609"/>
      <c r="CD29" s="609"/>
      <c r="CE29" s="609"/>
      <c r="CF29" s="609"/>
      <c r="CG29" s="609"/>
      <c r="CH29" s="609"/>
      <c r="CI29" s="609"/>
      <c r="CJ29" s="609"/>
      <c r="CK29" s="609"/>
      <c r="CL29" s="609"/>
      <c r="CM29" s="609"/>
      <c r="CN29" s="609"/>
      <c r="CO29" s="609"/>
      <c r="CP29" s="609"/>
      <c r="CQ29" s="609"/>
      <c r="CR29" s="609"/>
      <c r="CS29" s="609"/>
      <c r="CT29" s="8"/>
      <c r="CU29" s="609"/>
      <c r="CV29" s="609"/>
      <c r="CW29" s="609"/>
      <c r="CX29" s="609"/>
      <c r="CY29" s="609"/>
      <c r="CZ29" s="609"/>
      <c r="DA29" s="43"/>
      <c r="DB29" s="43"/>
      <c r="DC29" s="43"/>
      <c r="DD29" s="609"/>
      <c r="DE29" s="609"/>
      <c r="DF29" s="2507"/>
      <c r="DG29" s="2507"/>
      <c r="DH29" s="2507"/>
      <c r="DI29" s="2507"/>
      <c r="DJ29" s="2508"/>
      <c r="DK29" s="2508"/>
      <c r="DL29" s="609"/>
      <c r="DM29" s="609"/>
      <c r="DN29" s="609"/>
      <c r="DO29" s="609"/>
      <c r="DP29" s="609"/>
      <c r="DQ29" s="609"/>
      <c r="DR29" s="8"/>
      <c r="DS29" s="609"/>
      <c r="DT29" s="609"/>
      <c r="DU29" s="609"/>
      <c r="DV29" s="609"/>
      <c r="DW29" s="609"/>
      <c r="DX29" s="609"/>
      <c r="DY29" s="609"/>
      <c r="DZ29" s="609"/>
      <c r="EA29" s="609"/>
      <c r="EB29" s="609"/>
      <c r="EC29" s="609"/>
      <c r="ED29" s="609"/>
      <c r="EE29" s="609"/>
      <c r="EF29" s="609"/>
      <c r="EG29" s="609"/>
      <c r="EH29" s="609"/>
      <c r="EI29" s="609"/>
      <c r="EJ29" s="609"/>
      <c r="EK29" s="609"/>
      <c r="EL29" s="609"/>
      <c r="EM29" s="609"/>
      <c r="EN29" s="2506"/>
      <c r="EO29" s="8"/>
      <c r="EP29" s="43"/>
      <c r="EQ29" s="43"/>
      <c r="ER29" s="609"/>
      <c r="ES29" s="609"/>
      <c r="ET29" s="2507"/>
      <c r="EU29" s="2507"/>
      <c r="EV29" s="2507"/>
      <c r="EW29" s="2507"/>
      <c r="EX29" s="609"/>
      <c r="EY29" s="609"/>
      <c r="EZ29" s="609"/>
      <c r="FA29" s="609"/>
      <c r="FB29" s="609"/>
      <c r="FC29" s="609"/>
      <c r="FD29" s="609"/>
      <c r="FE29" s="609"/>
      <c r="FF29" s="609"/>
      <c r="FG29" s="609"/>
      <c r="FH29" s="609"/>
      <c r="FI29" s="2506"/>
      <c r="FJ29" s="8"/>
      <c r="FK29" s="609"/>
      <c r="FL29" s="609"/>
      <c r="FM29" s="609"/>
      <c r="FN29" s="609"/>
      <c r="FO29" s="43"/>
      <c r="FP29" s="43"/>
      <c r="FQ29" s="609"/>
      <c r="FR29" s="609"/>
      <c r="FS29" s="2507"/>
      <c r="FT29" s="2507"/>
      <c r="FU29" s="2507"/>
      <c r="FV29" s="2507"/>
      <c r="FW29" s="2508"/>
      <c r="FX29" s="2508"/>
      <c r="FY29" s="609"/>
      <c r="FZ29" s="609"/>
      <c r="GA29" s="609"/>
      <c r="GB29" s="609"/>
      <c r="GC29" s="609"/>
      <c r="GD29" s="609"/>
      <c r="GE29" s="8"/>
      <c r="GF29" s="609"/>
      <c r="GG29" s="609"/>
      <c r="GH29" s="43"/>
      <c r="GI29" s="43"/>
      <c r="GJ29" s="609"/>
      <c r="GK29" s="609"/>
      <c r="GL29" s="2507"/>
      <c r="GM29" s="2507"/>
      <c r="GN29" s="2507"/>
      <c r="GO29" s="2507"/>
      <c r="GP29" s="609"/>
      <c r="GQ29" s="609"/>
      <c r="GR29" s="609"/>
      <c r="GS29" s="2506"/>
      <c r="GT29" s="8"/>
      <c r="GU29" s="609"/>
      <c r="GV29" s="609"/>
      <c r="GW29" s="609"/>
      <c r="GX29" s="609"/>
      <c r="GY29" s="609"/>
      <c r="GZ29" s="609"/>
      <c r="HA29" s="609"/>
      <c r="HB29" s="609"/>
      <c r="HC29" s="609"/>
      <c r="HD29" s="609"/>
      <c r="HE29" s="609"/>
      <c r="HF29" s="609"/>
      <c r="HG29" s="43"/>
      <c r="HH29" s="43"/>
      <c r="HI29" s="43"/>
      <c r="HJ29" s="43"/>
      <c r="HK29" s="609"/>
      <c r="HL29" s="2506"/>
      <c r="HM29" s="8"/>
      <c r="HN29" s="2508"/>
      <c r="HO29" s="2507"/>
      <c r="HP29" s="2507"/>
      <c r="HQ29" s="609"/>
      <c r="HR29" s="609"/>
      <c r="HS29" s="609"/>
      <c r="HT29" s="609"/>
      <c r="HU29" s="609"/>
      <c r="HV29" s="609"/>
      <c r="HW29" s="2506"/>
      <c r="HX29" s="609"/>
      <c r="HY29" s="609"/>
      <c r="HZ29" s="609"/>
      <c r="IA29" s="2506"/>
      <c r="IB29" s="8"/>
      <c r="IC29" s="609"/>
      <c r="ID29" s="609"/>
      <c r="IE29" s="609"/>
      <c r="IF29" s="609"/>
      <c r="IG29" s="2508"/>
      <c r="IH29" s="2508"/>
      <c r="II29" s="2508"/>
      <c r="IJ29" s="2508"/>
      <c r="IK29" s="2507"/>
      <c r="IL29" s="2507"/>
      <c r="IM29" s="609"/>
      <c r="IN29" s="609"/>
      <c r="IO29" s="609"/>
      <c r="IP29" s="609"/>
      <c r="IQ29" s="609"/>
      <c r="IR29" s="2506"/>
      <c r="IS29" s="609"/>
      <c r="IT29" s="609"/>
    </row>
    <row r="30" spans="1:254" ht="15.75" customHeight="1">
      <c r="A30" s="359">
        <f>A28+1</f>
        <v>7</v>
      </c>
      <c r="B30" s="2447"/>
      <c r="C30" s="2448"/>
      <c r="D30" s="2449"/>
      <c r="E30" s="2450"/>
      <c r="F30" s="2451"/>
      <c r="G30" s="2452"/>
      <c r="H30" s="2453"/>
      <c r="I30" s="2453"/>
      <c r="J30" s="2454"/>
      <c r="K30" s="2452"/>
      <c r="L30" s="2455"/>
      <c r="M30" s="2456"/>
      <c r="N30" s="2456"/>
      <c r="O30" s="2457"/>
      <c r="P30" s="2458"/>
      <c r="Q30" s="2452"/>
      <c r="R30" s="2459"/>
      <c r="S30" s="2457"/>
      <c r="T30" s="2459"/>
      <c r="U30" s="2457"/>
      <c r="V30" s="2454"/>
      <c r="W30" s="2484"/>
      <c r="X30" s="359">
        <f>X28+1</f>
        <v>7</v>
      </c>
      <c r="Y30" s="2459"/>
      <c r="Z30" s="2456"/>
      <c r="AA30" s="2460"/>
      <c r="AB30" s="2460"/>
      <c r="AC30" s="2459"/>
      <c r="AD30" s="2457"/>
      <c r="AE30" s="2459"/>
      <c r="AF30" s="2456"/>
      <c r="AG30" s="2455"/>
      <c r="AH30" s="2455"/>
      <c r="AI30" s="2459"/>
      <c r="AJ30" s="2456"/>
      <c r="AK30" s="2454"/>
      <c r="AL30" s="2452"/>
      <c r="AM30" s="2461"/>
      <c r="AN30" s="2459"/>
      <c r="AO30" s="294"/>
      <c r="AP30" s="294"/>
      <c r="AQ30" s="1795"/>
      <c r="AR30" s="1796"/>
      <c r="AS30" s="2454"/>
      <c r="AT30" s="2452"/>
      <c r="AU30" s="2454"/>
      <c r="AV30" s="2484"/>
      <c r="AW30" s="359">
        <f>AW28+1</f>
        <v>7</v>
      </c>
      <c r="AX30" s="2459"/>
      <c r="AY30" s="2457"/>
      <c r="AZ30" s="2454"/>
      <c r="BA30" s="2452"/>
      <c r="BB30" s="2454"/>
      <c r="BC30" s="2452"/>
      <c r="BD30" s="2459"/>
      <c r="BE30" s="2457"/>
      <c r="BF30" s="2462"/>
      <c r="BG30" s="2448"/>
      <c r="BH30" s="2463"/>
      <c r="BI30" s="2453"/>
      <c r="BJ30" s="2453"/>
      <c r="BK30" s="2464"/>
      <c r="BL30" s="359">
        <f>BL28+1</f>
        <v>7</v>
      </c>
      <c r="BM30" s="2453"/>
      <c r="BN30" s="2453"/>
      <c r="BO30" s="2452"/>
      <c r="BP30" s="2453"/>
      <c r="BQ30" s="2453"/>
      <c r="BR30" s="2453"/>
      <c r="BS30" s="2453"/>
      <c r="BT30" s="2453"/>
      <c r="BU30" s="2453"/>
      <c r="BV30" s="2452"/>
      <c r="BW30" s="2465"/>
      <c r="BX30" s="2460"/>
      <c r="BY30" s="2465"/>
      <c r="BZ30" s="2452"/>
      <c r="CA30" s="2464"/>
      <c r="CB30" s="359">
        <f>CB28+1</f>
        <v>7</v>
      </c>
      <c r="CC30" s="2453"/>
      <c r="CD30" s="2452"/>
      <c r="CE30" s="2455"/>
      <c r="CF30" s="2460"/>
      <c r="CG30" s="2459"/>
      <c r="CH30" s="2457"/>
      <c r="CI30" s="2459"/>
      <c r="CJ30" s="2457"/>
      <c r="CK30" s="2459"/>
      <c r="CL30" s="2456"/>
      <c r="CM30" s="2459"/>
      <c r="CN30" s="2457"/>
      <c r="CO30" s="2460"/>
      <c r="CP30" s="2459"/>
      <c r="CQ30" s="2456"/>
      <c r="CR30" s="2455"/>
      <c r="CS30" s="2466"/>
      <c r="CT30" s="359">
        <f>CT28+1</f>
        <v>7</v>
      </c>
      <c r="CU30" s="2459"/>
      <c r="CV30" s="2456"/>
      <c r="CW30" s="2454"/>
      <c r="CX30" s="2452"/>
      <c r="CY30" s="2461"/>
      <c r="CZ30" s="2459"/>
      <c r="DA30" s="294"/>
      <c r="DB30" s="294"/>
      <c r="DC30" s="293"/>
      <c r="DD30" s="2454"/>
      <c r="DE30" s="2452"/>
      <c r="DF30" s="2459"/>
      <c r="DG30" s="2457"/>
      <c r="DH30" s="2459"/>
      <c r="DI30" s="2456"/>
      <c r="DJ30" s="2460"/>
      <c r="DK30" s="2460"/>
      <c r="DL30" s="2454"/>
      <c r="DM30" s="2452"/>
      <c r="DN30" s="2459"/>
      <c r="DO30" s="2456"/>
      <c r="DP30" s="2455"/>
      <c r="DQ30" s="2466"/>
      <c r="DR30" s="359">
        <f>DR28+1</f>
        <v>7</v>
      </c>
      <c r="DS30" s="2459"/>
      <c r="DT30" s="2457"/>
      <c r="DU30" s="2459"/>
      <c r="DV30" s="2456"/>
      <c r="DW30" s="2460"/>
      <c r="DX30" s="2460"/>
      <c r="DY30" s="2453"/>
      <c r="DZ30" s="2452"/>
      <c r="EA30" s="2459"/>
      <c r="EB30" s="2456"/>
      <c r="EC30" s="2460"/>
      <c r="ED30" s="2460"/>
      <c r="EE30" s="2453"/>
      <c r="EF30" s="2452"/>
      <c r="EG30" s="2459"/>
      <c r="EH30" s="2456"/>
      <c r="EI30" s="2459"/>
      <c r="EJ30" s="2456"/>
      <c r="EK30" s="2454"/>
      <c r="EL30" s="2452"/>
      <c r="EM30" s="2454"/>
      <c r="EN30" s="2484"/>
      <c r="EO30" s="359">
        <f>EO28+1</f>
        <v>7</v>
      </c>
      <c r="EP30" s="293"/>
      <c r="EQ30" s="295"/>
      <c r="ER30" s="2454"/>
      <c r="ES30" s="2452"/>
      <c r="ET30" s="2459"/>
      <c r="EU30" s="2457"/>
      <c r="EV30" s="2459"/>
      <c r="EW30" s="2456"/>
      <c r="EX30" s="2454"/>
      <c r="EY30" s="2455"/>
      <c r="EZ30" s="2455"/>
      <c r="FA30" s="2455"/>
      <c r="FB30" s="2454"/>
      <c r="FC30" s="2455"/>
      <c r="FD30" s="2459"/>
      <c r="FE30" s="2457"/>
      <c r="FF30" s="2459"/>
      <c r="FG30" s="2456"/>
      <c r="FH30" s="2454"/>
      <c r="FI30" s="2484"/>
      <c r="FJ30" s="359">
        <f>FJ28+1</f>
        <v>7</v>
      </c>
      <c r="FK30" s="2454"/>
      <c r="FL30" s="2452"/>
      <c r="FM30" s="2461"/>
      <c r="FN30" s="2459"/>
      <c r="FO30" s="293"/>
      <c r="FP30" s="295"/>
      <c r="FQ30" s="2454"/>
      <c r="FR30" s="2452"/>
      <c r="FS30" s="2459"/>
      <c r="FT30" s="2457"/>
      <c r="FU30" s="2459"/>
      <c r="FV30" s="2456"/>
      <c r="FW30" s="2460"/>
      <c r="FX30" s="2460"/>
      <c r="FY30" s="2454"/>
      <c r="FZ30" s="2455"/>
      <c r="GA30" s="2454"/>
      <c r="GB30" s="2458"/>
      <c r="GC30" s="2458"/>
      <c r="GD30" s="2464"/>
      <c r="GE30" s="359">
        <f>GE28+1</f>
        <v>7</v>
      </c>
      <c r="GF30" s="2454"/>
      <c r="GG30" s="2465"/>
      <c r="GH30" s="293"/>
      <c r="GI30" s="295"/>
      <c r="GJ30" s="2454"/>
      <c r="GK30" s="2452"/>
      <c r="GL30" s="2459"/>
      <c r="GM30" s="2457"/>
      <c r="GN30" s="2459"/>
      <c r="GO30" s="2456"/>
      <c r="GP30" s="2454"/>
      <c r="GQ30" s="2455"/>
      <c r="GR30" s="2454"/>
      <c r="GS30" s="2484"/>
      <c r="GT30" s="359">
        <f>GT28+1</f>
        <v>7</v>
      </c>
      <c r="GU30" s="2459"/>
      <c r="GV30" s="2457"/>
      <c r="GW30" s="2459"/>
      <c r="GX30" s="2456"/>
      <c r="GY30" s="2459"/>
      <c r="GZ30" s="2456"/>
      <c r="HA30" s="2454"/>
      <c r="HB30" s="2455"/>
      <c r="HC30" s="2455"/>
      <c r="HD30" s="2452"/>
      <c r="HE30" s="2461"/>
      <c r="HF30" s="2459"/>
      <c r="HG30" s="293"/>
      <c r="HH30" s="294"/>
      <c r="HI30" s="294"/>
      <c r="HJ30" s="294"/>
      <c r="HK30" s="2454"/>
      <c r="HL30" s="2484"/>
      <c r="HM30" s="359">
        <f>HM28+1</f>
        <v>7</v>
      </c>
      <c r="HN30" s="2458"/>
      <c r="HO30" s="2459"/>
      <c r="HP30" s="2456"/>
      <c r="HQ30" s="2454"/>
      <c r="HR30" s="2455"/>
      <c r="HS30" s="2455"/>
      <c r="HT30" s="2455"/>
      <c r="HU30" s="2454"/>
      <c r="HV30" s="2459"/>
      <c r="HW30" s="2456"/>
      <c r="HX30" s="2460"/>
      <c r="HY30" s="2460"/>
      <c r="HZ30" s="2454"/>
      <c r="IA30" s="2484"/>
      <c r="IB30" s="359">
        <f>IB28+1</f>
        <v>7</v>
      </c>
      <c r="IC30" s="2454"/>
      <c r="ID30" s="2455"/>
      <c r="IE30" s="2455"/>
      <c r="IF30" s="2455"/>
      <c r="IG30" s="2458"/>
      <c r="IH30" s="2460"/>
      <c r="II30" s="2460"/>
      <c r="IJ30" s="2467"/>
      <c r="IK30" s="2459"/>
      <c r="IL30" s="2456"/>
      <c r="IM30" s="2454"/>
      <c r="IN30" s="2455"/>
      <c r="IO30" s="2455"/>
      <c r="IP30" s="2455"/>
      <c r="IQ30" s="2454"/>
      <c r="IR30" s="2484"/>
      <c r="IS30" s="609"/>
      <c r="IT30" s="609"/>
    </row>
    <row r="31" spans="1:254" ht="15.75" customHeight="1">
      <c r="A31" s="2468">
        <f>A30+1</f>
        <v>8</v>
      </c>
      <c r="B31" s="2509"/>
      <c r="C31" s="2510"/>
      <c r="D31" s="2471"/>
      <c r="E31" s="2472"/>
      <c r="F31" s="2473"/>
      <c r="G31" s="1046"/>
      <c r="H31" s="1033"/>
      <c r="I31" s="1033"/>
      <c r="J31" s="618"/>
      <c r="K31" s="1046"/>
      <c r="L31" s="1051"/>
      <c r="M31" s="2474"/>
      <c r="N31" s="2474"/>
      <c r="O31" s="2475"/>
      <c r="P31" s="2476"/>
      <c r="Q31" s="1046"/>
      <c r="R31" s="2477"/>
      <c r="S31" s="2475"/>
      <c r="T31" s="2477"/>
      <c r="U31" s="2475"/>
      <c r="V31" s="618"/>
      <c r="W31" s="1195"/>
      <c r="X31" s="2468">
        <f>X30+1</f>
        <v>8</v>
      </c>
      <c r="Y31" s="2477"/>
      <c r="Z31" s="2474"/>
      <c r="AA31" s="2478"/>
      <c r="AB31" s="2478"/>
      <c r="AC31" s="2477"/>
      <c r="AD31" s="2475"/>
      <c r="AE31" s="2477"/>
      <c r="AF31" s="2474"/>
      <c r="AG31" s="1051"/>
      <c r="AH31" s="1051"/>
      <c r="AI31" s="2477"/>
      <c r="AJ31" s="2474"/>
      <c r="AK31" s="618"/>
      <c r="AL31" s="1046"/>
      <c r="AM31" s="2479"/>
      <c r="AN31" s="2477"/>
      <c r="AO31" s="299"/>
      <c r="AP31" s="299"/>
      <c r="AQ31" s="1797"/>
      <c r="AR31" s="1798"/>
      <c r="AS31" s="618"/>
      <c r="AT31" s="1046"/>
      <c r="AU31" s="618"/>
      <c r="AV31" s="1195"/>
      <c r="AW31" s="2468">
        <f>AW30+1</f>
        <v>8</v>
      </c>
      <c r="AX31" s="2477"/>
      <c r="AY31" s="2475"/>
      <c r="AZ31" s="618"/>
      <c r="BA31" s="1046"/>
      <c r="BB31" s="618"/>
      <c r="BC31" s="1046"/>
      <c r="BD31" s="2477"/>
      <c r="BE31" s="2475"/>
      <c r="BF31" s="2511"/>
      <c r="BG31" s="2510"/>
      <c r="BH31" s="2481"/>
      <c r="BI31" s="1033"/>
      <c r="BJ31" s="1033"/>
      <c r="BK31" s="2482"/>
      <c r="BL31" s="2468">
        <f>BL30+1</f>
        <v>8</v>
      </c>
      <c r="BM31" s="1033"/>
      <c r="BN31" s="1033"/>
      <c r="BO31" s="1046"/>
      <c r="BP31" s="1033"/>
      <c r="BQ31" s="1033"/>
      <c r="BR31" s="1033"/>
      <c r="BS31" s="1033"/>
      <c r="BT31" s="1033"/>
      <c r="BU31" s="1033"/>
      <c r="BV31" s="1046"/>
      <c r="BW31" s="2483"/>
      <c r="BX31" s="2478"/>
      <c r="BY31" s="2483"/>
      <c r="BZ31" s="1046"/>
      <c r="CA31" s="2482"/>
      <c r="CB31" s="2468">
        <f>CB30+1</f>
        <v>8</v>
      </c>
      <c r="CC31" s="1033"/>
      <c r="CD31" s="1046"/>
      <c r="CE31" s="1051"/>
      <c r="CF31" s="2478"/>
      <c r="CG31" s="2477"/>
      <c r="CH31" s="2475"/>
      <c r="CI31" s="2477"/>
      <c r="CJ31" s="2475"/>
      <c r="CK31" s="2477"/>
      <c r="CL31" s="2474"/>
      <c r="CM31" s="2477"/>
      <c r="CN31" s="2475"/>
      <c r="CO31" s="2478"/>
      <c r="CP31" s="2477"/>
      <c r="CQ31" s="2474"/>
      <c r="CR31" s="1051"/>
      <c r="CS31" s="1195"/>
      <c r="CT31" s="2468">
        <f>CT30+1</f>
        <v>8</v>
      </c>
      <c r="CU31" s="2477"/>
      <c r="CV31" s="2474"/>
      <c r="CW31" s="618"/>
      <c r="CX31" s="1046"/>
      <c r="CY31" s="2479"/>
      <c r="CZ31" s="2477"/>
      <c r="DA31" s="299"/>
      <c r="DB31" s="299"/>
      <c r="DC31" s="308"/>
      <c r="DD31" s="618"/>
      <c r="DE31" s="1046"/>
      <c r="DF31" s="2477"/>
      <c r="DG31" s="2475"/>
      <c r="DH31" s="2477"/>
      <c r="DI31" s="2474"/>
      <c r="DJ31" s="2478"/>
      <c r="DK31" s="2478"/>
      <c r="DL31" s="618"/>
      <c r="DM31" s="1046"/>
      <c r="DN31" s="2477"/>
      <c r="DO31" s="2474"/>
      <c r="DP31" s="2306"/>
      <c r="DQ31" s="2484"/>
      <c r="DR31" s="2468">
        <f>DR30+1</f>
        <v>8</v>
      </c>
      <c r="DS31" s="2477"/>
      <c r="DT31" s="2475"/>
      <c r="DU31" s="2477"/>
      <c r="DV31" s="2474"/>
      <c r="DW31" s="2478"/>
      <c r="DX31" s="2478"/>
      <c r="DY31" s="1033"/>
      <c r="DZ31" s="1046"/>
      <c r="EA31" s="2477"/>
      <c r="EB31" s="2474"/>
      <c r="EC31" s="2478"/>
      <c r="ED31" s="2478"/>
      <c r="EE31" s="1033"/>
      <c r="EF31" s="1046"/>
      <c r="EG31" s="2477"/>
      <c r="EH31" s="2474"/>
      <c r="EI31" s="2477"/>
      <c r="EJ31" s="2474"/>
      <c r="EK31" s="618"/>
      <c r="EL31" s="1046"/>
      <c r="EM31" s="618"/>
      <c r="EN31" s="1195"/>
      <c r="EO31" s="2468">
        <f>EO30+1</f>
        <v>8</v>
      </c>
      <c r="EP31" s="308"/>
      <c r="EQ31" s="299"/>
      <c r="ER31" s="618"/>
      <c r="ES31" s="1046"/>
      <c r="ET31" s="2477"/>
      <c r="EU31" s="2475"/>
      <c r="EV31" s="2477"/>
      <c r="EW31" s="2474"/>
      <c r="EX31" s="618"/>
      <c r="EY31" s="1051"/>
      <c r="EZ31" s="1051"/>
      <c r="FA31" s="1051"/>
      <c r="FB31" s="618"/>
      <c r="FC31" s="1051"/>
      <c r="FD31" s="2477"/>
      <c r="FE31" s="2475"/>
      <c r="FF31" s="2477"/>
      <c r="FG31" s="2474"/>
      <c r="FH31" s="618"/>
      <c r="FI31" s="1195"/>
      <c r="FJ31" s="2468">
        <f>FJ30+1</f>
        <v>8</v>
      </c>
      <c r="FK31" s="618"/>
      <c r="FL31" s="1046"/>
      <c r="FM31" s="2479"/>
      <c r="FN31" s="2477"/>
      <c r="FO31" s="308"/>
      <c r="FP31" s="299"/>
      <c r="FQ31" s="618"/>
      <c r="FR31" s="1046"/>
      <c r="FS31" s="2477"/>
      <c r="FT31" s="2475"/>
      <c r="FU31" s="2477"/>
      <c r="FV31" s="2474"/>
      <c r="FW31" s="2478"/>
      <c r="FX31" s="2478"/>
      <c r="FY31" s="618"/>
      <c r="FZ31" s="1051"/>
      <c r="GA31" s="618"/>
      <c r="GB31" s="2476"/>
      <c r="GC31" s="2476"/>
      <c r="GD31" s="2482"/>
      <c r="GE31" s="2468">
        <f>GE30+1</f>
        <v>8</v>
      </c>
      <c r="GF31" s="618"/>
      <c r="GG31" s="2483"/>
      <c r="GH31" s="308"/>
      <c r="GI31" s="299"/>
      <c r="GJ31" s="618"/>
      <c r="GK31" s="1046"/>
      <c r="GL31" s="2477"/>
      <c r="GM31" s="2475"/>
      <c r="GN31" s="2477"/>
      <c r="GO31" s="2474"/>
      <c r="GP31" s="618"/>
      <c r="GQ31" s="1051"/>
      <c r="GR31" s="618"/>
      <c r="GS31" s="1195"/>
      <c r="GT31" s="2468">
        <f>GT30+1</f>
        <v>8</v>
      </c>
      <c r="GU31" s="2477"/>
      <c r="GV31" s="2475"/>
      <c r="GW31" s="2477"/>
      <c r="GX31" s="2474"/>
      <c r="GY31" s="2477"/>
      <c r="GZ31" s="2474"/>
      <c r="HA31" s="618"/>
      <c r="HB31" s="1051"/>
      <c r="HC31" s="1051"/>
      <c r="HD31" s="1046"/>
      <c r="HE31" s="2479"/>
      <c r="HF31" s="2477"/>
      <c r="HG31" s="308"/>
      <c r="HH31" s="299"/>
      <c r="HI31" s="299"/>
      <c r="HJ31" s="299"/>
      <c r="HK31" s="618"/>
      <c r="HL31" s="1195"/>
      <c r="HM31" s="2468">
        <f>HM30+1</f>
        <v>8</v>
      </c>
      <c r="HN31" s="2476"/>
      <c r="HO31" s="2477"/>
      <c r="HP31" s="2474"/>
      <c r="HQ31" s="618"/>
      <c r="HR31" s="1051"/>
      <c r="HS31" s="1051"/>
      <c r="HT31" s="1051"/>
      <c r="HU31" s="618"/>
      <c r="HV31" s="2477"/>
      <c r="HW31" s="2474"/>
      <c r="HX31" s="2478"/>
      <c r="HY31" s="2478"/>
      <c r="HZ31" s="618"/>
      <c r="IA31" s="1195"/>
      <c r="IB31" s="2468">
        <f>IB30+1</f>
        <v>8</v>
      </c>
      <c r="IC31" s="618"/>
      <c r="ID31" s="1051"/>
      <c r="IE31" s="1051"/>
      <c r="IF31" s="1051"/>
      <c r="IG31" s="2476"/>
      <c r="IH31" s="2478"/>
      <c r="II31" s="2478"/>
      <c r="IJ31" s="2485"/>
      <c r="IK31" s="2477"/>
      <c r="IL31" s="2474"/>
      <c r="IM31" s="618"/>
      <c r="IN31" s="1051"/>
      <c r="IO31" s="1051"/>
      <c r="IP31" s="1051"/>
      <c r="IQ31" s="618"/>
      <c r="IR31" s="1195"/>
      <c r="IS31" s="609"/>
      <c r="IT31" s="609"/>
    </row>
    <row r="32" spans="1:254" ht="15.75" customHeight="1" thickBot="1">
      <c r="A32" s="358">
        <f>A31+1</f>
        <v>9</v>
      </c>
      <c r="B32" s="2486"/>
      <c r="C32" s="2487"/>
      <c r="D32" s="2488"/>
      <c r="E32" s="2489"/>
      <c r="F32" s="2490"/>
      <c r="G32" s="2491"/>
      <c r="H32" s="2492"/>
      <c r="I32" s="2492"/>
      <c r="J32" s="2493"/>
      <c r="K32" s="2491"/>
      <c r="L32" s="2446"/>
      <c r="M32" s="2143"/>
      <c r="N32" s="2143"/>
      <c r="O32" s="2494"/>
      <c r="P32" s="2495"/>
      <c r="Q32" s="2491"/>
      <c r="R32" s="2496"/>
      <c r="S32" s="2494"/>
      <c r="T32" s="2496"/>
      <c r="U32" s="2494"/>
      <c r="V32" s="2493"/>
      <c r="W32" s="2497"/>
      <c r="X32" s="358">
        <f>X31+1</f>
        <v>9</v>
      </c>
      <c r="Y32" s="2496"/>
      <c r="Z32" s="2143"/>
      <c r="AA32" s="1479"/>
      <c r="AB32" s="1479"/>
      <c r="AC32" s="2496"/>
      <c r="AD32" s="2494"/>
      <c r="AE32" s="2496"/>
      <c r="AF32" s="2143"/>
      <c r="AG32" s="2446"/>
      <c r="AH32" s="2446"/>
      <c r="AI32" s="2496"/>
      <c r="AJ32" s="2143"/>
      <c r="AK32" s="2493"/>
      <c r="AL32" s="2491"/>
      <c r="AM32" s="2498"/>
      <c r="AN32" s="2496"/>
      <c r="AO32" s="298"/>
      <c r="AP32" s="298"/>
      <c r="AQ32" s="1799"/>
      <c r="AR32" s="1800"/>
      <c r="AS32" s="2493"/>
      <c r="AT32" s="2491"/>
      <c r="AU32" s="2493"/>
      <c r="AV32" s="2497"/>
      <c r="AW32" s="358">
        <f>AW31+1</f>
        <v>9</v>
      </c>
      <c r="AX32" s="2496"/>
      <c r="AY32" s="2494"/>
      <c r="AZ32" s="2493"/>
      <c r="BA32" s="2491"/>
      <c r="BB32" s="2493"/>
      <c r="BC32" s="2491"/>
      <c r="BD32" s="2496"/>
      <c r="BE32" s="2494"/>
      <c r="BF32" s="2499"/>
      <c r="BG32" s="2487"/>
      <c r="BH32" s="2500"/>
      <c r="BI32" s="2492"/>
      <c r="BJ32" s="2492"/>
      <c r="BK32" s="2501"/>
      <c r="BL32" s="358">
        <f>BL31+1</f>
        <v>9</v>
      </c>
      <c r="BM32" s="2492"/>
      <c r="BN32" s="2492"/>
      <c r="BO32" s="2491"/>
      <c r="BP32" s="2492"/>
      <c r="BQ32" s="2446"/>
      <c r="BR32" s="2492"/>
      <c r="BS32" s="2492"/>
      <c r="BT32" s="2492"/>
      <c r="BU32" s="2492"/>
      <c r="BV32" s="2491"/>
      <c r="BW32" s="2502"/>
      <c r="BX32" s="1479"/>
      <c r="BY32" s="2502"/>
      <c r="BZ32" s="2491"/>
      <c r="CA32" s="2501"/>
      <c r="CB32" s="358">
        <f>CB31+1</f>
        <v>9</v>
      </c>
      <c r="CC32" s="2492"/>
      <c r="CD32" s="2491"/>
      <c r="CE32" s="2446"/>
      <c r="CF32" s="1479"/>
      <c r="CG32" s="2496"/>
      <c r="CH32" s="2494"/>
      <c r="CI32" s="2496"/>
      <c r="CJ32" s="2494"/>
      <c r="CK32" s="2496"/>
      <c r="CL32" s="2143"/>
      <c r="CM32" s="2496"/>
      <c r="CN32" s="2494"/>
      <c r="CO32" s="1479"/>
      <c r="CP32" s="2496"/>
      <c r="CQ32" s="2143"/>
      <c r="CR32" s="2446"/>
      <c r="CS32" s="2497"/>
      <c r="CT32" s="358">
        <f>CT31+1</f>
        <v>9</v>
      </c>
      <c r="CU32" s="2496"/>
      <c r="CV32" s="2143"/>
      <c r="CW32" s="2493"/>
      <c r="CX32" s="2491"/>
      <c r="CY32" s="2498"/>
      <c r="CZ32" s="2496"/>
      <c r="DA32" s="298"/>
      <c r="DB32" s="298"/>
      <c r="DC32" s="296"/>
      <c r="DD32" s="2493"/>
      <c r="DE32" s="2491"/>
      <c r="DF32" s="2496"/>
      <c r="DG32" s="2494"/>
      <c r="DH32" s="2496"/>
      <c r="DI32" s="2143"/>
      <c r="DJ32" s="1479"/>
      <c r="DK32" s="1479"/>
      <c r="DL32" s="2493"/>
      <c r="DM32" s="2491"/>
      <c r="DN32" s="2496"/>
      <c r="DO32" s="2143"/>
      <c r="DP32" s="2503"/>
      <c r="DQ32" s="2504"/>
      <c r="DR32" s="358">
        <f>DR31+1</f>
        <v>9</v>
      </c>
      <c r="DS32" s="2496"/>
      <c r="DT32" s="2494"/>
      <c r="DU32" s="2496"/>
      <c r="DV32" s="2143"/>
      <c r="DW32" s="1479"/>
      <c r="DX32" s="1479"/>
      <c r="DY32" s="2492"/>
      <c r="DZ32" s="2491"/>
      <c r="EA32" s="2496"/>
      <c r="EB32" s="2143"/>
      <c r="EC32" s="1479"/>
      <c r="ED32" s="1479"/>
      <c r="EE32" s="2492"/>
      <c r="EF32" s="2491"/>
      <c r="EG32" s="2496"/>
      <c r="EH32" s="2143"/>
      <c r="EI32" s="2496"/>
      <c r="EJ32" s="2143"/>
      <c r="EK32" s="2493"/>
      <c r="EL32" s="2491"/>
      <c r="EM32" s="2493"/>
      <c r="EN32" s="2497"/>
      <c r="EO32" s="358">
        <f>EO31+1</f>
        <v>9</v>
      </c>
      <c r="EP32" s="296"/>
      <c r="EQ32" s="298"/>
      <c r="ER32" s="2493"/>
      <c r="ES32" s="2491"/>
      <c r="ET32" s="2496"/>
      <c r="EU32" s="2494"/>
      <c r="EV32" s="2496"/>
      <c r="EW32" s="2143"/>
      <c r="EX32" s="2493"/>
      <c r="EY32" s="2446"/>
      <c r="EZ32" s="2446"/>
      <c r="FA32" s="2446"/>
      <c r="FB32" s="2493"/>
      <c r="FC32" s="2446"/>
      <c r="FD32" s="2496"/>
      <c r="FE32" s="2494"/>
      <c r="FF32" s="2496"/>
      <c r="FG32" s="2143"/>
      <c r="FH32" s="2493"/>
      <c r="FI32" s="2497"/>
      <c r="FJ32" s="358">
        <f>FJ31+1</f>
        <v>9</v>
      </c>
      <c r="FK32" s="2493"/>
      <c r="FL32" s="2491"/>
      <c r="FM32" s="2498"/>
      <c r="FN32" s="2496"/>
      <c r="FO32" s="296"/>
      <c r="FP32" s="298"/>
      <c r="FQ32" s="2493"/>
      <c r="FR32" s="2491"/>
      <c r="FS32" s="2496"/>
      <c r="FT32" s="2494"/>
      <c r="FU32" s="2496"/>
      <c r="FV32" s="2143"/>
      <c r="FW32" s="1479"/>
      <c r="FX32" s="1479"/>
      <c r="FY32" s="2493"/>
      <c r="FZ32" s="2446"/>
      <c r="GA32" s="2493"/>
      <c r="GB32" s="2495"/>
      <c r="GC32" s="2495"/>
      <c r="GD32" s="2501"/>
      <c r="GE32" s="358">
        <f>GE31+1</f>
        <v>9</v>
      </c>
      <c r="GF32" s="2493"/>
      <c r="GG32" s="2502"/>
      <c r="GH32" s="296"/>
      <c r="GI32" s="298"/>
      <c r="GJ32" s="2493"/>
      <c r="GK32" s="2491"/>
      <c r="GL32" s="2496"/>
      <c r="GM32" s="2494"/>
      <c r="GN32" s="2496"/>
      <c r="GO32" s="2143"/>
      <c r="GP32" s="2493"/>
      <c r="GQ32" s="2446"/>
      <c r="GR32" s="2493"/>
      <c r="GS32" s="2497"/>
      <c r="GT32" s="358">
        <f>GT31+1</f>
        <v>9</v>
      </c>
      <c r="GU32" s="2496"/>
      <c r="GV32" s="2494"/>
      <c r="GW32" s="2496"/>
      <c r="GX32" s="2143"/>
      <c r="GY32" s="2496"/>
      <c r="GZ32" s="2143"/>
      <c r="HA32" s="2493"/>
      <c r="HB32" s="2446"/>
      <c r="HC32" s="2446"/>
      <c r="HD32" s="2491"/>
      <c r="HE32" s="2498"/>
      <c r="HF32" s="2496"/>
      <c r="HG32" s="296"/>
      <c r="HH32" s="298"/>
      <c r="HI32" s="298"/>
      <c r="HJ32" s="298"/>
      <c r="HK32" s="2493"/>
      <c r="HL32" s="2497"/>
      <c r="HM32" s="358">
        <f>HM31+1</f>
        <v>9</v>
      </c>
      <c r="HN32" s="2495"/>
      <c r="HO32" s="2496"/>
      <c r="HP32" s="2143"/>
      <c r="HQ32" s="2493"/>
      <c r="HR32" s="2446"/>
      <c r="HS32" s="2446"/>
      <c r="HT32" s="2446"/>
      <c r="HU32" s="2493"/>
      <c r="HV32" s="2496"/>
      <c r="HW32" s="2143"/>
      <c r="HX32" s="1479"/>
      <c r="HY32" s="1479"/>
      <c r="HZ32" s="2493"/>
      <c r="IA32" s="2497"/>
      <c r="IB32" s="358">
        <f>IB31+1</f>
        <v>9</v>
      </c>
      <c r="IC32" s="2493"/>
      <c r="ID32" s="2446"/>
      <c r="IE32" s="2446"/>
      <c r="IF32" s="2446"/>
      <c r="IG32" s="2495"/>
      <c r="IH32" s="1479"/>
      <c r="II32" s="1479"/>
      <c r="IJ32" s="2505"/>
      <c r="IK32" s="2496"/>
      <c r="IL32" s="2143"/>
      <c r="IM32" s="2493"/>
      <c r="IN32" s="2446"/>
      <c r="IO32" s="2446"/>
      <c r="IP32" s="2446"/>
      <c r="IQ32" s="2493"/>
      <c r="IR32" s="2497"/>
      <c r="IS32" s="609"/>
      <c r="IT32" s="609"/>
    </row>
    <row r="33" spans="1:252" ht="3.75" customHeight="1" thickBot="1">
      <c r="A33" s="8"/>
      <c r="B33" s="560"/>
      <c r="C33" s="609"/>
      <c r="D33" s="609"/>
      <c r="E33" s="2506"/>
      <c r="F33" s="609"/>
      <c r="G33" s="609"/>
      <c r="H33" s="609"/>
      <c r="I33" s="609"/>
      <c r="J33" s="609"/>
      <c r="K33" s="609"/>
      <c r="L33" s="609"/>
      <c r="M33" s="609"/>
      <c r="N33" s="609"/>
      <c r="O33" s="609"/>
      <c r="P33" s="609"/>
      <c r="Q33" s="609"/>
      <c r="R33" s="609"/>
      <c r="S33" s="609"/>
      <c r="T33" s="609"/>
      <c r="U33" s="609"/>
      <c r="V33" s="609"/>
      <c r="W33" s="2503"/>
      <c r="X33" s="8"/>
      <c r="Y33" s="609"/>
      <c r="Z33" s="609"/>
      <c r="AA33" s="609"/>
      <c r="AB33" s="609"/>
      <c r="AC33" s="609"/>
      <c r="AD33" s="609"/>
      <c r="AE33" s="609"/>
      <c r="AF33" s="609"/>
      <c r="AG33" s="609"/>
      <c r="AH33" s="609"/>
      <c r="AI33" s="609"/>
      <c r="AJ33" s="609"/>
      <c r="AK33" s="609"/>
      <c r="AL33" s="609"/>
      <c r="AM33" s="609"/>
      <c r="AN33" s="609"/>
      <c r="AO33" s="43"/>
      <c r="AP33" s="43"/>
      <c r="AQ33" s="43"/>
      <c r="AR33" s="609"/>
      <c r="AS33" s="609"/>
      <c r="AT33" s="609"/>
      <c r="AU33" s="609"/>
      <c r="AV33" s="2503"/>
      <c r="AW33" s="8"/>
      <c r="AX33" s="2507"/>
      <c r="AY33" s="2507"/>
      <c r="AZ33" s="609"/>
      <c r="BA33" s="609"/>
      <c r="BB33" s="609"/>
      <c r="BC33" s="609"/>
      <c r="BD33" s="609"/>
      <c r="BE33" s="609"/>
      <c r="BF33" s="560"/>
      <c r="BG33" s="609"/>
      <c r="BH33" s="609"/>
      <c r="BI33" s="609"/>
      <c r="BJ33" s="609"/>
      <c r="BK33" s="609"/>
      <c r="BL33" s="8"/>
      <c r="BM33" s="609"/>
      <c r="BN33" s="609"/>
      <c r="BO33" s="609"/>
      <c r="BP33" s="609"/>
      <c r="BQ33" s="609"/>
      <c r="BR33" s="609"/>
      <c r="BS33" s="609"/>
      <c r="BT33" s="609"/>
      <c r="BU33" s="609"/>
      <c r="BV33" s="609"/>
      <c r="BW33" s="609"/>
      <c r="BX33" s="609"/>
      <c r="BY33" s="609"/>
      <c r="BZ33" s="609"/>
      <c r="CA33" s="609"/>
      <c r="CB33" s="8"/>
      <c r="CC33" s="609"/>
      <c r="CD33" s="609"/>
      <c r="CE33" s="609"/>
      <c r="CF33" s="609"/>
      <c r="CG33" s="609"/>
      <c r="CH33" s="609"/>
      <c r="CI33" s="609"/>
      <c r="CJ33" s="609"/>
      <c r="CK33" s="609"/>
      <c r="CL33" s="609"/>
      <c r="CM33" s="609"/>
      <c r="CN33" s="609"/>
      <c r="CO33" s="609"/>
      <c r="CP33" s="609"/>
      <c r="CQ33" s="609"/>
      <c r="CR33" s="609"/>
      <c r="CS33" s="609"/>
      <c r="CT33" s="8"/>
      <c r="CU33" s="609"/>
      <c r="CV33" s="609"/>
      <c r="CW33" s="609"/>
      <c r="CX33" s="609"/>
      <c r="CY33" s="609"/>
      <c r="CZ33" s="609"/>
      <c r="DA33" s="43"/>
      <c r="DB33" s="43"/>
      <c r="DC33" s="43"/>
      <c r="DD33" s="609"/>
      <c r="DE33" s="609"/>
      <c r="DF33" s="2507"/>
      <c r="DG33" s="2507"/>
      <c r="DH33" s="2507"/>
      <c r="DI33" s="2507"/>
      <c r="DJ33" s="2508"/>
      <c r="DK33" s="2508"/>
      <c r="DL33" s="609"/>
      <c r="DM33" s="609"/>
      <c r="DN33" s="609"/>
      <c r="DO33" s="609"/>
      <c r="DP33" s="609"/>
      <c r="DQ33" s="609"/>
      <c r="DR33" s="8"/>
      <c r="DS33" s="609"/>
      <c r="DT33" s="609"/>
      <c r="DU33" s="609"/>
      <c r="DV33" s="609"/>
      <c r="DW33" s="609"/>
      <c r="DX33" s="609"/>
      <c r="DY33" s="609"/>
      <c r="DZ33" s="609"/>
      <c r="EA33" s="609"/>
      <c r="EB33" s="609"/>
      <c r="EC33" s="609"/>
      <c r="ED33" s="609"/>
      <c r="EE33" s="609"/>
      <c r="EF33" s="609"/>
      <c r="EG33" s="609"/>
      <c r="EH33" s="609"/>
      <c r="EI33" s="609"/>
      <c r="EJ33" s="609"/>
      <c r="EK33" s="609"/>
      <c r="EL33" s="609"/>
      <c r="EM33" s="609"/>
      <c r="EN33" s="2503"/>
      <c r="EO33" s="8"/>
      <c r="EP33" s="43"/>
      <c r="EQ33" s="43"/>
      <c r="ER33" s="609"/>
      <c r="ES33" s="609"/>
      <c r="ET33" s="2507"/>
      <c r="EU33" s="2507"/>
      <c r="EV33" s="2507"/>
      <c r="EW33" s="2507"/>
      <c r="EX33" s="609"/>
      <c r="EY33" s="609"/>
      <c r="EZ33" s="609"/>
      <c r="FA33" s="609"/>
      <c r="FB33" s="609"/>
      <c r="FC33" s="609"/>
      <c r="FD33" s="609"/>
      <c r="FE33" s="609"/>
      <c r="FF33" s="609"/>
      <c r="FG33" s="609"/>
      <c r="FH33" s="609"/>
      <c r="FI33" s="2503"/>
      <c r="FJ33" s="8"/>
      <c r="FK33" s="609"/>
      <c r="FL33" s="609"/>
      <c r="FM33" s="609"/>
      <c r="FN33" s="609"/>
      <c r="FO33" s="43"/>
      <c r="FP33" s="43"/>
      <c r="FQ33" s="609"/>
      <c r="FR33" s="609"/>
      <c r="FS33" s="2507"/>
      <c r="FT33" s="2507"/>
      <c r="FU33" s="2507"/>
      <c r="FV33" s="2507"/>
      <c r="FW33" s="2508"/>
      <c r="FX33" s="2508"/>
      <c r="FY33" s="609"/>
      <c r="FZ33" s="609"/>
      <c r="GA33" s="609"/>
      <c r="GB33" s="609"/>
      <c r="GC33" s="609"/>
      <c r="GD33" s="609"/>
      <c r="GE33" s="8"/>
      <c r="GF33" s="609"/>
      <c r="GG33" s="609"/>
      <c r="GH33" s="43"/>
      <c r="GI33" s="43"/>
      <c r="GJ33" s="609"/>
      <c r="GK33" s="609"/>
      <c r="GL33" s="2507"/>
      <c r="GM33" s="2507"/>
      <c r="GN33" s="2507"/>
      <c r="GO33" s="2507"/>
      <c r="GP33" s="609"/>
      <c r="GQ33" s="609"/>
      <c r="GR33" s="609"/>
      <c r="GS33" s="2503"/>
      <c r="GT33" s="8"/>
      <c r="GU33" s="609"/>
      <c r="GV33" s="609"/>
      <c r="GW33" s="609"/>
      <c r="GX33" s="609"/>
      <c r="GY33" s="609"/>
      <c r="GZ33" s="609"/>
      <c r="HA33" s="609"/>
      <c r="HB33" s="609"/>
      <c r="HC33" s="609"/>
      <c r="HD33" s="609"/>
      <c r="HE33" s="609"/>
      <c r="HF33" s="609"/>
      <c r="HG33" s="43"/>
      <c r="HH33" s="43"/>
      <c r="HI33" s="43"/>
      <c r="HJ33" s="43"/>
      <c r="HK33" s="609"/>
      <c r="HL33" s="2503"/>
      <c r="HM33" s="8"/>
      <c r="HN33" s="2508"/>
      <c r="HO33" s="2507"/>
      <c r="HP33" s="2507"/>
      <c r="HQ33" s="609"/>
      <c r="HR33" s="609"/>
      <c r="HS33" s="609"/>
      <c r="HT33" s="609"/>
      <c r="HU33" s="609"/>
      <c r="HV33" s="609"/>
      <c r="HW33" s="2506"/>
      <c r="HX33" s="609"/>
      <c r="HY33" s="609"/>
      <c r="HZ33" s="609"/>
      <c r="IA33" s="2503"/>
      <c r="IB33" s="8"/>
      <c r="IC33" s="609"/>
      <c r="ID33" s="609"/>
      <c r="IE33" s="609"/>
      <c r="IF33" s="609"/>
      <c r="IG33" s="2508"/>
      <c r="IH33" s="2508"/>
      <c r="II33" s="2508"/>
      <c r="IJ33" s="2508"/>
      <c r="IK33" s="2507"/>
      <c r="IL33" s="2507"/>
      <c r="IM33" s="609"/>
      <c r="IN33" s="609"/>
      <c r="IO33" s="609"/>
      <c r="IP33" s="609"/>
      <c r="IQ33" s="609"/>
      <c r="IR33" s="2503"/>
    </row>
    <row r="34" spans="1:252" ht="15.75" customHeight="1">
      <c r="A34" s="359">
        <f>A32+1</f>
        <v>10</v>
      </c>
      <c r="B34" s="2447"/>
      <c r="C34" s="2448"/>
      <c r="D34" s="2449"/>
      <c r="E34" s="2450"/>
      <c r="F34" s="2451"/>
      <c r="G34" s="2452"/>
      <c r="H34" s="2453"/>
      <c r="I34" s="2453"/>
      <c r="J34" s="2454"/>
      <c r="K34" s="2452"/>
      <c r="L34" s="2455"/>
      <c r="M34" s="2456"/>
      <c r="N34" s="2456"/>
      <c r="O34" s="2457"/>
      <c r="P34" s="2458"/>
      <c r="Q34" s="2452"/>
      <c r="R34" s="2459"/>
      <c r="S34" s="2457"/>
      <c r="T34" s="2459"/>
      <c r="U34" s="2457"/>
      <c r="V34" s="2454"/>
      <c r="W34" s="2484"/>
      <c r="X34" s="359">
        <f>X32+1</f>
        <v>10</v>
      </c>
      <c r="Y34" s="2459"/>
      <c r="Z34" s="2456"/>
      <c r="AA34" s="2460"/>
      <c r="AB34" s="2460"/>
      <c r="AC34" s="2459"/>
      <c r="AD34" s="2457"/>
      <c r="AE34" s="2459"/>
      <c r="AF34" s="2456"/>
      <c r="AG34" s="2455"/>
      <c r="AH34" s="2455"/>
      <c r="AI34" s="2459"/>
      <c r="AJ34" s="2456"/>
      <c r="AK34" s="2454"/>
      <c r="AL34" s="2452"/>
      <c r="AM34" s="2461"/>
      <c r="AN34" s="2459"/>
      <c r="AO34" s="294"/>
      <c r="AP34" s="294"/>
      <c r="AQ34" s="1795"/>
      <c r="AR34" s="1796"/>
      <c r="AS34" s="2454"/>
      <c r="AT34" s="2452"/>
      <c r="AU34" s="2454"/>
      <c r="AV34" s="2484"/>
      <c r="AW34" s="359">
        <f>AW32+1</f>
        <v>10</v>
      </c>
      <c r="AX34" s="2459"/>
      <c r="AY34" s="2457"/>
      <c r="AZ34" s="2454"/>
      <c r="BA34" s="2452"/>
      <c r="BB34" s="2454"/>
      <c r="BC34" s="2452"/>
      <c r="BD34" s="2459"/>
      <c r="BE34" s="2457"/>
      <c r="BF34" s="2462"/>
      <c r="BG34" s="2448"/>
      <c r="BH34" s="2463"/>
      <c r="BI34" s="2453"/>
      <c r="BJ34" s="2453"/>
      <c r="BK34" s="2464"/>
      <c r="BL34" s="359">
        <f>BL32+1</f>
        <v>10</v>
      </c>
      <c r="BM34" s="2453"/>
      <c r="BN34" s="2453"/>
      <c r="BO34" s="2452"/>
      <c r="BP34" s="2453"/>
      <c r="BQ34" s="2452"/>
      <c r="BR34" s="2452"/>
      <c r="BS34" s="2453"/>
      <c r="BT34" s="2453"/>
      <c r="BU34" s="2452"/>
      <c r="BV34" s="2452"/>
      <c r="BW34" s="2465"/>
      <c r="BX34" s="2460"/>
      <c r="BY34" s="2465"/>
      <c r="BZ34" s="2452"/>
      <c r="CA34" s="2464"/>
      <c r="CB34" s="359">
        <f>CB32+1</f>
        <v>10</v>
      </c>
      <c r="CC34" s="2453"/>
      <c r="CD34" s="2452"/>
      <c r="CE34" s="2455"/>
      <c r="CF34" s="2460"/>
      <c r="CG34" s="2459"/>
      <c r="CH34" s="2457"/>
      <c r="CI34" s="2459"/>
      <c r="CJ34" s="2457"/>
      <c r="CK34" s="2459"/>
      <c r="CL34" s="2456"/>
      <c r="CM34" s="2459"/>
      <c r="CN34" s="2457"/>
      <c r="CO34" s="2460"/>
      <c r="CP34" s="2459"/>
      <c r="CQ34" s="2456"/>
      <c r="CR34" s="2455"/>
      <c r="CS34" s="2466"/>
      <c r="CT34" s="359">
        <f>CT32+1</f>
        <v>10</v>
      </c>
      <c r="CU34" s="2459"/>
      <c r="CV34" s="2456"/>
      <c r="CW34" s="2454"/>
      <c r="CX34" s="2452"/>
      <c r="CY34" s="2461"/>
      <c r="CZ34" s="2459"/>
      <c r="DA34" s="294"/>
      <c r="DB34" s="294"/>
      <c r="DC34" s="293"/>
      <c r="DD34" s="2454"/>
      <c r="DE34" s="2452"/>
      <c r="DF34" s="2459"/>
      <c r="DG34" s="2457"/>
      <c r="DH34" s="2459"/>
      <c r="DI34" s="2456"/>
      <c r="DJ34" s="2460"/>
      <c r="DK34" s="2460"/>
      <c r="DL34" s="2454"/>
      <c r="DM34" s="2452"/>
      <c r="DN34" s="2459"/>
      <c r="DO34" s="2456"/>
      <c r="DP34" s="2455"/>
      <c r="DQ34" s="2466"/>
      <c r="DR34" s="359">
        <f>DR32+1</f>
        <v>10</v>
      </c>
      <c r="DS34" s="2459"/>
      <c r="DT34" s="2457"/>
      <c r="DU34" s="2459"/>
      <c r="DV34" s="2456"/>
      <c r="DW34" s="2460"/>
      <c r="DX34" s="2460"/>
      <c r="DY34" s="2453"/>
      <c r="DZ34" s="2452"/>
      <c r="EA34" s="2459"/>
      <c r="EB34" s="2456"/>
      <c r="EC34" s="2460"/>
      <c r="ED34" s="2460"/>
      <c r="EE34" s="2453"/>
      <c r="EF34" s="2452"/>
      <c r="EG34" s="2459"/>
      <c r="EH34" s="2456"/>
      <c r="EI34" s="2459"/>
      <c r="EJ34" s="2456"/>
      <c r="EK34" s="2454"/>
      <c r="EL34" s="2452"/>
      <c r="EM34" s="2454"/>
      <c r="EN34" s="2484"/>
      <c r="EO34" s="359">
        <f>EO32+1</f>
        <v>10</v>
      </c>
      <c r="EP34" s="293"/>
      <c r="EQ34" s="294"/>
      <c r="ER34" s="2454"/>
      <c r="ES34" s="2452"/>
      <c r="ET34" s="2459"/>
      <c r="EU34" s="2457"/>
      <c r="EV34" s="2459"/>
      <c r="EW34" s="2456"/>
      <c r="EX34" s="2454"/>
      <c r="EY34" s="2455"/>
      <c r="EZ34" s="2455"/>
      <c r="FA34" s="2455"/>
      <c r="FB34" s="2454"/>
      <c r="FC34" s="2455"/>
      <c r="FD34" s="2459"/>
      <c r="FE34" s="2457"/>
      <c r="FF34" s="2459"/>
      <c r="FG34" s="2456"/>
      <c r="FH34" s="2454"/>
      <c r="FI34" s="2484"/>
      <c r="FJ34" s="359">
        <f>FJ32+1</f>
        <v>10</v>
      </c>
      <c r="FK34" s="2454"/>
      <c r="FL34" s="2452"/>
      <c r="FM34" s="2461"/>
      <c r="FN34" s="2459"/>
      <c r="FO34" s="293"/>
      <c r="FP34" s="294"/>
      <c r="FQ34" s="2454"/>
      <c r="FR34" s="2452"/>
      <c r="FS34" s="2459"/>
      <c r="FT34" s="2457"/>
      <c r="FU34" s="2459"/>
      <c r="FV34" s="2456"/>
      <c r="FW34" s="2460"/>
      <c r="FX34" s="2460"/>
      <c r="FY34" s="2454"/>
      <c r="FZ34" s="2455"/>
      <c r="GA34" s="2454"/>
      <c r="GB34" s="2458"/>
      <c r="GC34" s="2458"/>
      <c r="GD34" s="2464"/>
      <c r="GE34" s="359">
        <f>GE32+1</f>
        <v>10</v>
      </c>
      <c r="GF34" s="2454"/>
      <c r="GG34" s="2465"/>
      <c r="GH34" s="293"/>
      <c r="GI34" s="294"/>
      <c r="GJ34" s="2454"/>
      <c r="GK34" s="2452"/>
      <c r="GL34" s="2459"/>
      <c r="GM34" s="2457"/>
      <c r="GN34" s="2459"/>
      <c r="GO34" s="2456"/>
      <c r="GP34" s="2454"/>
      <c r="GQ34" s="2455"/>
      <c r="GR34" s="2454"/>
      <c r="GS34" s="2484"/>
      <c r="GT34" s="359">
        <f>GT32+1</f>
        <v>10</v>
      </c>
      <c r="GU34" s="2459"/>
      <c r="GV34" s="2457"/>
      <c r="GW34" s="2459"/>
      <c r="GX34" s="2456"/>
      <c r="GY34" s="2459"/>
      <c r="GZ34" s="2456"/>
      <c r="HA34" s="2454"/>
      <c r="HB34" s="2455"/>
      <c r="HC34" s="2455"/>
      <c r="HD34" s="2452"/>
      <c r="HE34" s="2461"/>
      <c r="HF34" s="2459"/>
      <c r="HG34" s="293"/>
      <c r="HH34" s="294"/>
      <c r="HI34" s="294"/>
      <c r="HJ34" s="294"/>
      <c r="HK34" s="2454"/>
      <c r="HL34" s="2484"/>
      <c r="HM34" s="359">
        <f>HM32+1</f>
        <v>10</v>
      </c>
      <c r="HN34" s="2458"/>
      <c r="HO34" s="2459"/>
      <c r="HP34" s="2456"/>
      <c r="HQ34" s="2454"/>
      <c r="HR34" s="2455"/>
      <c r="HS34" s="2455"/>
      <c r="HT34" s="2455"/>
      <c r="HU34" s="2454"/>
      <c r="HV34" s="2459"/>
      <c r="HW34" s="2456"/>
      <c r="HX34" s="2460"/>
      <c r="HY34" s="2460"/>
      <c r="HZ34" s="2454"/>
      <c r="IA34" s="2484"/>
      <c r="IB34" s="359">
        <f>IB32+1</f>
        <v>10</v>
      </c>
      <c r="IC34" s="2454"/>
      <c r="ID34" s="2455"/>
      <c r="IE34" s="2455"/>
      <c r="IF34" s="2455"/>
      <c r="IG34" s="2458"/>
      <c r="IH34" s="2460"/>
      <c r="II34" s="2460"/>
      <c r="IJ34" s="2467"/>
      <c r="IK34" s="2459"/>
      <c r="IL34" s="2456"/>
      <c r="IM34" s="2454"/>
      <c r="IN34" s="2455"/>
      <c r="IO34" s="2455"/>
      <c r="IP34" s="2455"/>
      <c r="IQ34" s="2454"/>
      <c r="IR34" s="2484"/>
    </row>
    <row r="35" spans="1:252" ht="15.75" customHeight="1">
      <c r="A35" s="2468">
        <f>A34+1</f>
        <v>11</v>
      </c>
      <c r="B35" s="2509"/>
      <c r="C35" s="2510"/>
      <c r="D35" s="2471"/>
      <c r="E35" s="2472"/>
      <c r="F35" s="2473"/>
      <c r="G35" s="1046"/>
      <c r="H35" s="1033"/>
      <c r="I35" s="1033"/>
      <c r="J35" s="618"/>
      <c r="K35" s="1046"/>
      <c r="L35" s="1051"/>
      <c r="M35" s="2474"/>
      <c r="N35" s="2474"/>
      <c r="O35" s="2475"/>
      <c r="P35" s="2476"/>
      <c r="Q35" s="1046"/>
      <c r="R35" s="2477"/>
      <c r="S35" s="2475"/>
      <c r="T35" s="2477"/>
      <c r="U35" s="2475"/>
      <c r="V35" s="618"/>
      <c r="W35" s="1195"/>
      <c r="X35" s="2468">
        <f>X34+1</f>
        <v>11</v>
      </c>
      <c r="Y35" s="2477"/>
      <c r="Z35" s="2474"/>
      <c r="AA35" s="2478"/>
      <c r="AB35" s="2478"/>
      <c r="AC35" s="2477"/>
      <c r="AD35" s="2475"/>
      <c r="AE35" s="2477"/>
      <c r="AF35" s="2474"/>
      <c r="AG35" s="1051"/>
      <c r="AH35" s="1051"/>
      <c r="AI35" s="2477"/>
      <c r="AJ35" s="2474"/>
      <c r="AK35" s="618"/>
      <c r="AL35" s="1046"/>
      <c r="AM35" s="2479"/>
      <c r="AN35" s="2477"/>
      <c r="AO35" s="299"/>
      <c r="AP35" s="299"/>
      <c r="AQ35" s="1797"/>
      <c r="AR35" s="1798"/>
      <c r="AS35" s="618"/>
      <c r="AT35" s="1046"/>
      <c r="AU35" s="618"/>
      <c r="AV35" s="1195"/>
      <c r="AW35" s="2468">
        <f>AW34+1</f>
        <v>11</v>
      </c>
      <c r="AX35" s="2477"/>
      <c r="AY35" s="2475"/>
      <c r="AZ35" s="618"/>
      <c r="BA35" s="1046"/>
      <c r="BB35" s="618"/>
      <c r="BC35" s="1046"/>
      <c r="BD35" s="2477"/>
      <c r="BE35" s="2475"/>
      <c r="BF35" s="2511"/>
      <c r="BG35" s="2510"/>
      <c r="BH35" s="2481"/>
      <c r="BI35" s="1033"/>
      <c r="BJ35" s="1033"/>
      <c r="BK35" s="2482"/>
      <c r="BL35" s="2468">
        <f>BL34+1</f>
        <v>11</v>
      </c>
      <c r="BM35" s="1033"/>
      <c r="BN35" s="1033"/>
      <c r="BO35" s="1046"/>
      <c r="BP35" s="1033"/>
      <c r="BQ35" s="1046"/>
      <c r="BR35" s="1046"/>
      <c r="BS35" s="1033"/>
      <c r="BT35" s="1033"/>
      <c r="BU35" s="1046"/>
      <c r="BV35" s="1046"/>
      <c r="BW35" s="2483"/>
      <c r="BX35" s="2478"/>
      <c r="BY35" s="2483"/>
      <c r="BZ35" s="1046"/>
      <c r="CA35" s="2482"/>
      <c r="CB35" s="2468">
        <f>CB34+1</f>
        <v>11</v>
      </c>
      <c r="CC35" s="1033"/>
      <c r="CD35" s="1046"/>
      <c r="CE35" s="1051"/>
      <c r="CF35" s="2478"/>
      <c r="CG35" s="2477"/>
      <c r="CH35" s="2475"/>
      <c r="CI35" s="2477"/>
      <c r="CJ35" s="2475"/>
      <c r="CK35" s="2477"/>
      <c r="CL35" s="2474"/>
      <c r="CM35" s="2477"/>
      <c r="CN35" s="2475"/>
      <c r="CO35" s="2478"/>
      <c r="CP35" s="2477"/>
      <c r="CQ35" s="2474"/>
      <c r="CR35" s="1051"/>
      <c r="CS35" s="1195"/>
      <c r="CT35" s="2468">
        <f>CT34+1</f>
        <v>11</v>
      </c>
      <c r="CU35" s="2477"/>
      <c r="CV35" s="2474"/>
      <c r="CW35" s="618"/>
      <c r="CX35" s="1046"/>
      <c r="CY35" s="2479"/>
      <c r="CZ35" s="2477"/>
      <c r="DA35" s="299"/>
      <c r="DB35" s="299"/>
      <c r="DC35" s="308"/>
      <c r="DD35" s="618"/>
      <c r="DE35" s="1046"/>
      <c r="DF35" s="2477"/>
      <c r="DG35" s="2475"/>
      <c r="DH35" s="2477"/>
      <c r="DI35" s="2474"/>
      <c r="DJ35" s="2478"/>
      <c r="DK35" s="2478"/>
      <c r="DL35" s="618"/>
      <c r="DM35" s="1046"/>
      <c r="DN35" s="2477"/>
      <c r="DO35" s="2474"/>
      <c r="DP35" s="2306"/>
      <c r="DQ35" s="2484"/>
      <c r="DR35" s="2468">
        <f>DR34+1</f>
        <v>11</v>
      </c>
      <c r="DS35" s="2477"/>
      <c r="DT35" s="2475"/>
      <c r="DU35" s="2477"/>
      <c r="DV35" s="2474"/>
      <c r="DW35" s="2478"/>
      <c r="DX35" s="2478"/>
      <c r="DY35" s="1033"/>
      <c r="DZ35" s="1046"/>
      <c r="EA35" s="2477"/>
      <c r="EB35" s="2474"/>
      <c r="EC35" s="2478"/>
      <c r="ED35" s="2478"/>
      <c r="EE35" s="1033"/>
      <c r="EF35" s="1046"/>
      <c r="EG35" s="2477"/>
      <c r="EH35" s="2474"/>
      <c r="EI35" s="2477"/>
      <c r="EJ35" s="2474"/>
      <c r="EK35" s="618"/>
      <c r="EL35" s="1046"/>
      <c r="EM35" s="618"/>
      <c r="EN35" s="1195"/>
      <c r="EO35" s="2468">
        <f>EO34+1</f>
        <v>11</v>
      </c>
      <c r="EP35" s="308"/>
      <c r="EQ35" s="299"/>
      <c r="ER35" s="618"/>
      <c r="ES35" s="1046"/>
      <c r="ET35" s="2477"/>
      <c r="EU35" s="2475"/>
      <c r="EV35" s="2477"/>
      <c r="EW35" s="2474"/>
      <c r="EX35" s="618"/>
      <c r="EY35" s="1051"/>
      <c r="EZ35" s="1051"/>
      <c r="FA35" s="1051"/>
      <c r="FB35" s="618"/>
      <c r="FC35" s="1051"/>
      <c r="FD35" s="2477"/>
      <c r="FE35" s="2475"/>
      <c r="FF35" s="2477"/>
      <c r="FG35" s="2474"/>
      <c r="FH35" s="618"/>
      <c r="FI35" s="1195"/>
      <c r="FJ35" s="2468">
        <f>FJ34+1</f>
        <v>11</v>
      </c>
      <c r="FK35" s="618"/>
      <c r="FL35" s="1046"/>
      <c r="FM35" s="2479"/>
      <c r="FN35" s="2477"/>
      <c r="FO35" s="308"/>
      <c r="FP35" s="299"/>
      <c r="FQ35" s="618"/>
      <c r="FR35" s="1046"/>
      <c r="FS35" s="2477"/>
      <c r="FT35" s="2475"/>
      <c r="FU35" s="2477"/>
      <c r="FV35" s="2474"/>
      <c r="FW35" s="2478"/>
      <c r="FX35" s="2478"/>
      <c r="FY35" s="618"/>
      <c r="FZ35" s="1051"/>
      <c r="GA35" s="618"/>
      <c r="GB35" s="2476"/>
      <c r="GC35" s="2476"/>
      <c r="GD35" s="2482"/>
      <c r="GE35" s="2468">
        <f>GE34+1</f>
        <v>11</v>
      </c>
      <c r="GF35" s="618"/>
      <c r="GG35" s="2483"/>
      <c r="GH35" s="308"/>
      <c r="GI35" s="299"/>
      <c r="GJ35" s="618"/>
      <c r="GK35" s="1046"/>
      <c r="GL35" s="2477"/>
      <c r="GM35" s="2475"/>
      <c r="GN35" s="2477"/>
      <c r="GO35" s="2474"/>
      <c r="GP35" s="618"/>
      <c r="GQ35" s="1051"/>
      <c r="GR35" s="618"/>
      <c r="GS35" s="1195"/>
      <c r="GT35" s="2468">
        <f>GT34+1</f>
        <v>11</v>
      </c>
      <c r="GU35" s="2477"/>
      <c r="GV35" s="2475"/>
      <c r="GW35" s="2477"/>
      <c r="GX35" s="2474"/>
      <c r="GY35" s="2477"/>
      <c r="GZ35" s="2474"/>
      <c r="HA35" s="618"/>
      <c r="HB35" s="1051"/>
      <c r="HC35" s="1051"/>
      <c r="HD35" s="1046"/>
      <c r="HE35" s="2479"/>
      <c r="HF35" s="2477"/>
      <c r="HG35" s="308"/>
      <c r="HH35" s="299"/>
      <c r="HI35" s="299"/>
      <c r="HJ35" s="299"/>
      <c r="HK35" s="618"/>
      <c r="HL35" s="1195"/>
      <c r="HM35" s="2468">
        <f>HM34+1</f>
        <v>11</v>
      </c>
      <c r="HN35" s="2476"/>
      <c r="HO35" s="2477"/>
      <c r="HP35" s="2474"/>
      <c r="HQ35" s="618"/>
      <c r="HR35" s="1051"/>
      <c r="HS35" s="1051"/>
      <c r="HT35" s="1051"/>
      <c r="HU35" s="618"/>
      <c r="HV35" s="2477"/>
      <c r="HW35" s="2474"/>
      <c r="HX35" s="2478"/>
      <c r="HY35" s="2478"/>
      <c r="HZ35" s="618"/>
      <c r="IA35" s="1195"/>
      <c r="IB35" s="2468">
        <f>IB34+1</f>
        <v>11</v>
      </c>
      <c r="IC35" s="618"/>
      <c r="ID35" s="1051"/>
      <c r="IE35" s="1051"/>
      <c r="IF35" s="1051"/>
      <c r="IG35" s="2476"/>
      <c r="IH35" s="2478"/>
      <c r="II35" s="2478"/>
      <c r="IJ35" s="2485"/>
      <c r="IK35" s="2477"/>
      <c r="IL35" s="2474"/>
      <c r="IM35" s="618"/>
      <c r="IN35" s="1051"/>
      <c r="IO35" s="1051"/>
      <c r="IP35" s="1051"/>
      <c r="IQ35" s="618"/>
      <c r="IR35" s="1195"/>
    </row>
    <row r="36" spans="1:252" ht="15.75" customHeight="1" thickBot="1">
      <c r="A36" s="358">
        <f>A35+1</f>
        <v>12</v>
      </c>
      <c r="B36" s="2486"/>
      <c r="C36" s="2487"/>
      <c r="D36" s="2488"/>
      <c r="E36" s="2489"/>
      <c r="F36" s="2490"/>
      <c r="G36" s="2491"/>
      <c r="H36" s="2492"/>
      <c r="I36" s="2492"/>
      <c r="J36" s="2493"/>
      <c r="K36" s="2491"/>
      <c r="L36" s="2446"/>
      <c r="M36" s="2143"/>
      <c r="N36" s="2143"/>
      <c r="O36" s="2494"/>
      <c r="P36" s="2495"/>
      <c r="Q36" s="2491"/>
      <c r="R36" s="2496"/>
      <c r="S36" s="2494"/>
      <c r="T36" s="2496"/>
      <c r="U36" s="2494"/>
      <c r="V36" s="2493"/>
      <c r="W36" s="2497"/>
      <c r="X36" s="358">
        <f>X35+1</f>
        <v>12</v>
      </c>
      <c r="Y36" s="2496"/>
      <c r="Z36" s="2143"/>
      <c r="AA36" s="1479"/>
      <c r="AB36" s="1479"/>
      <c r="AC36" s="2496"/>
      <c r="AD36" s="2494"/>
      <c r="AE36" s="2496"/>
      <c r="AF36" s="2143"/>
      <c r="AG36" s="2446"/>
      <c r="AH36" s="2446"/>
      <c r="AI36" s="2496"/>
      <c r="AJ36" s="2143"/>
      <c r="AK36" s="2493"/>
      <c r="AL36" s="2491"/>
      <c r="AM36" s="2498"/>
      <c r="AN36" s="2496"/>
      <c r="AO36" s="298"/>
      <c r="AP36" s="298"/>
      <c r="AQ36" s="1799"/>
      <c r="AR36" s="1800"/>
      <c r="AS36" s="2493"/>
      <c r="AT36" s="2491"/>
      <c r="AU36" s="2493"/>
      <c r="AV36" s="2497"/>
      <c r="AW36" s="358">
        <f>AW35+1</f>
        <v>12</v>
      </c>
      <c r="AX36" s="2496"/>
      <c r="AY36" s="2494"/>
      <c r="AZ36" s="2493"/>
      <c r="BA36" s="2491"/>
      <c r="BB36" s="2493"/>
      <c r="BC36" s="2491"/>
      <c r="BD36" s="2496"/>
      <c r="BE36" s="2494"/>
      <c r="BF36" s="2499"/>
      <c r="BG36" s="2487"/>
      <c r="BH36" s="2500"/>
      <c r="BI36" s="2492"/>
      <c r="BJ36" s="2492"/>
      <c r="BK36" s="2501"/>
      <c r="BL36" s="358">
        <f>BL35+1</f>
        <v>12</v>
      </c>
      <c r="BM36" s="2492"/>
      <c r="BN36" s="2492"/>
      <c r="BO36" s="2491"/>
      <c r="BP36" s="2492"/>
      <c r="BQ36" s="2491"/>
      <c r="BR36" s="2491"/>
      <c r="BS36" s="2492"/>
      <c r="BT36" s="2492"/>
      <c r="BU36" s="2491"/>
      <c r="BV36" s="2491"/>
      <c r="BW36" s="2502"/>
      <c r="BX36" s="1479"/>
      <c r="BY36" s="2502"/>
      <c r="BZ36" s="2491"/>
      <c r="CA36" s="2501"/>
      <c r="CB36" s="358">
        <f>CB35+1</f>
        <v>12</v>
      </c>
      <c r="CC36" s="2492"/>
      <c r="CD36" s="2491"/>
      <c r="CE36" s="2446"/>
      <c r="CF36" s="1479"/>
      <c r="CG36" s="2496"/>
      <c r="CH36" s="2494"/>
      <c r="CI36" s="2496"/>
      <c r="CJ36" s="2494"/>
      <c r="CK36" s="2496"/>
      <c r="CL36" s="2143"/>
      <c r="CM36" s="2496"/>
      <c r="CN36" s="2494"/>
      <c r="CO36" s="1479"/>
      <c r="CP36" s="2496"/>
      <c r="CQ36" s="2143"/>
      <c r="CR36" s="2446"/>
      <c r="CS36" s="2497"/>
      <c r="CT36" s="358">
        <f>CT35+1</f>
        <v>12</v>
      </c>
      <c r="CU36" s="2496"/>
      <c r="CV36" s="2143"/>
      <c r="CW36" s="2493"/>
      <c r="CX36" s="2491"/>
      <c r="CY36" s="2498"/>
      <c r="CZ36" s="2496"/>
      <c r="DA36" s="298"/>
      <c r="DB36" s="298"/>
      <c r="DC36" s="296"/>
      <c r="DD36" s="2493"/>
      <c r="DE36" s="2491"/>
      <c r="DF36" s="2496"/>
      <c r="DG36" s="2494"/>
      <c r="DH36" s="2496"/>
      <c r="DI36" s="2143"/>
      <c r="DJ36" s="1479"/>
      <c r="DK36" s="1479"/>
      <c r="DL36" s="2493"/>
      <c r="DM36" s="2491"/>
      <c r="DN36" s="2496"/>
      <c r="DO36" s="2143"/>
      <c r="DP36" s="2503"/>
      <c r="DQ36" s="2504"/>
      <c r="DR36" s="358">
        <f>DR35+1</f>
        <v>12</v>
      </c>
      <c r="DS36" s="2496"/>
      <c r="DT36" s="2494"/>
      <c r="DU36" s="2496"/>
      <c r="DV36" s="2143"/>
      <c r="DW36" s="1479"/>
      <c r="DX36" s="1479"/>
      <c r="DY36" s="2492"/>
      <c r="DZ36" s="2491"/>
      <c r="EA36" s="2496"/>
      <c r="EB36" s="2143"/>
      <c r="EC36" s="1479"/>
      <c r="ED36" s="1479"/>
      <c r="EE36" s="2492"/>
      <c r="EF36" s="2491"/>
      <c r="EG36" s="2496"/>
      <c r="EH36" s="2143"/>
      <c r="EI36" s="2496"/>
      <c r="EJ36" s="2143"/>
      <c r="EK36" s="2493"/>
      <c r="EL36" s="2491"/>
      <c r="EM36" s="2493"/>
      <c r="EN36" s="2497"/>
      <c r="EO36" s="358">
        <f>EO35+1</f>
        <v>12</v>
      </c>
      <c r="EP36" s="296"/>
      <c r="EQ36" s="298"/>
      <c r="ER36" s="2493"/>
      <c r="ES36" s="2491"/>
      <c r="ET36" s="2496"/>
      <c r="EU36" s="2494"/>
      <c r="EV36" s="2496"/>
      <c r="EW36" s="2143"/>
      <c r="EX36" s="2493"/>
      <c r="EY36" s="2446"/>
      <c r="EZ36" s="2446"/>
      <c r="FA36" s="2446"/>
      <c r="FB36" s="2493"/>
      <c r="FC36" s="2446"/>
      <c r="FD36" s="2496"/>
      <c r="FE36" s="2494"/>
      <c r="FF36" s="2496"/>
      <c r="FG36" s="2143"/>
      <c r="FH36" s="2493"/>
      <c r="FI36" s="2497"/>
      <c r="FJ36" s="358">
        <f>FJ35+1</f>
        <v>12</v>
      </c>
      <c r="FK36" s="2493"/>
      <c r="FL36" s="2491"/>
      <c r="FM36" s="2498"/>
      <c r="FN36" s="2496"/>
      <c r="FO36" s="296"/>
      <c r="FP36" s="298"/>
      <c r="FQ36" s="2493"/>
      <c r="FR36" s="2491"/>
      <c r="FS36" s="2496"/>
      <c r="FT36" s="2494"/>
      <c r="FU36" s="2496"/>
      <c r="FV36" s="2143"/>
      <c r="FW36" s="1479"/>
      <c r="FX36" s="1479"/>
      <c r="FY36" s="2493"/>
      <c r="FZ36" s="2446"/>
      <c r="GA36" s="2493"/>
      <c r="GB36" s="2495"/>
      <c r="GC36" s="2495"/>
      <c r="GD36" s="2501"/>
      <c r="GE36" s="358">
        <f>GE35+1</f>
        <v>12</v>
      </c>
      <c r="GF36" s="2493"/>
      <c r="GG36" s="2502"/>
      <c r="GH36" s="296"/>
      <c r="GI36" s="298"/>
      <c r="GJ36" s="2493"/>
      <c r="GK36" s="2491"/>
      <c r="GL36" s="2496"/>
      <c r="GM36" s="2494"/>
      <c r="GN36" s="2496"/>
      <c r="GO36" s="2143"/>
      <c r="GP36" s="2493"/>
      <c r="GQ36" s="2446"/>
      <c r="GR36" s="2493"/>
      <c r="GS36" s="2497"/>
      <c r="GT36" s="358">
        <f>GT35+1</f>
        <v>12</v>
      </c>
      <c r="GU36" s="2496"/>
      <c r="GV36" s="2494"/>
      <c r="GW36" s="2496"/>
      <c r="GX36" s="2143"/>
      <c r="GY36" s="2496"/>
      <c r="GZ36" s="2143"/>
      <c r="HA36" s="2493"/>
      <c r="HB36" s="2446"/>
      <c r="HC36" s="2446"/>
      <c r="HD36" s="2491"/>
      <c r="HE36" s="2498"/>
      <c r="HF36" s="2496"/>
      <c r="HG36" s="296"/>
      <c r="HH36" s="298"/>
      <c r="HI36" s="298"/>
      <c r="HJ36" s="298"/>
      <c r="HK36" s="2493"/>
      <c r="HL36" s="2497"/>
      <c r="HM36" s="358">
        <f>HM35+1</f>
        <v>12</v>
      </c>
      <c r="HN36" s="2495"/>
      <c r="HO36" s="2496"/>
      <c r="HP36" s="2143"/>
      <c r="HQ36" s="2493"/>
      <c r="HR36" s="2446"/>
      <c r="HS36" s="2446"/>
      <c r="HT36" s="2446"/>
      <c r="HU36" s="2493"/>
      <c r="HV36" s="2496"/>
      <c r="HW36" s="2143"/>
      <c r="HX36" s="1479"/>
      <c r="HY36" s="1479"/>
      <c r="HZ36" s="2493"/>
      <c r="IA36" s="2497"/>
      <c r="IB36" s="358">
        <f>IB35+1</f>
        <v>12</v>
      </c>
      <c r="IC36" s="2493"/>
      <c r="ID36" s="2446"/>
      <c r="IE36" s="2446"/>
      <c r="IF36" s="2446"/>
      <c r="IG36" s="2495"/>
      <c r="IH36" s="1479"/>
      <c r="II36" s="1479"/>
      <c r="IJ36" s="1479"/>
      <c r="IK36" s="2496"/>
      <c r="IL36" s="2143"/>
      <c r="IM36" s="2493"/>
      <c r="IN36" s="2446"/>
      <c r="IO36" s="2446"/>
      <c r="IP36" s="2446"/>
      <c r="IQ36" s="2493"/>
      <c r="IR36" s="2497"/>
    </row>
    <row r="37" spans="1:252">
      <c r="A37" s="609"/>
      <c r="B37" s="560"/>
      <c r="C37" s="560"/>
      <c r="D37" s="560"/>
      <c r="E37" s="560"/>
      <c r="F37" s="560"/>
      <c r="G37" s="560"/>
      <c r="H37" s="560"/>
      <c r="I37" s="560"/>
      <c r="J37" s="560"/>
      <c r="K37" s="560"/>
      <c r="L37" s="560"/>
      <c r="M37" s="560"/>
      <c r="N37" s="560"/>
      <c r="O37" s="560"/>
      <c r="P37" s="560"/>
      <c r="Q37" s="560"/>
      <c r="R37" s="560"/>
      <c r="S37" s="560"/>
      <c r="T37" s="609"/>
      <c r="U37" s="609"/>
      <c r="V37" s="560"/>
      <c r="W37" s="560"/>
      <c r="X37" s="609"/>
      <c r="Y37" s="560"/>
      <c r="Z37" s="560"/>
      <c r="AA37" s="560"/>
      <c r="AB37" s="560"/>
      <c r="AC37" s="560"/>
      <c r="AD37" s="560"/>
      <c r="AE37" s="560"/>
      <c r="AF37" s="560"/>
      <c r="AG37" s="560"/>
      <c r="AH37" s="560"/>
      <c r="AI37" s="560"/>
      <c r="AJ37" s="560"/>
      <c r="AK37" s="560"/>
      <c r="AL37" s="560"/>
      <c r="AM37" s="560"/>
      <c r="AN37" s="560"/>
      <c r="AO37" s="560"/>
      <c r="AP37" s="560"/>
      <c r="AQ37" s="560"/>
      <c r="AR37" s="560"/>
      <c r="AS37" s="560"/>
      <c r="AT37" s="560"/>
      <c r="AU37" s="560"/>
      <c r="AV37" s="560"/>
      <c r="AW37" s="609"/>
      <c r="AX37" s="560"/>
      <c r="AY37" s="560"/>
      <c r="AZ37" s="560"/>
      <c r="BA37" s="560"/>
      <c r="BB37" s="560"/>
      <c r="BC37" s="560"/>
      <c r="BD37" s="560"/>
      <c r="BE37" s="560"/>
      <c r="BF37" s="560"/>
      <c r="BG37" s="560"/>
      <c r="BH37" s="560"/>
      <c r="BI37" s="560"/>
      <c r="BJ37" s="560"/>
      <c r="BK37" s="560"/>
      <c r="BL37" s="609"/>
      <c r="BM37" s="560"/>
      <c r="BN37" s="560"/>
      <c r="BO37" s="560"/>
      <c r="BP37" s="560"/>
      <c r="BQ37" s="560"/>
      <c r="BR37" s="560"/>
      <c r="BS37" s="560"/>
      <c r="BT37" s="560"/>
      <c r="BU37" s="560"/>
      <c r="BV37" s="560"/>
      <c r="BW37" s="560"/>
      <c r="BX37" s="560"/>
      <c r="BY37" s="560"/>
      <c r="BZ37" s="560"/>
      <c r="CA37" s="560"/>
      <c r="CB37" s="609"/>
      <c r="CC37" s="609"/>
      <c r="CD37" s="609"/>
      <c r="CE37" s="609"/>
      <c r="CF37" s="609"/>
      <c r="CG37" s="609"/>
      <c r="CH37" s="609"/>
      <c r="CI37" s="609"/>
      <c r="CJ37" s="609"/>
      <c r="CK37" s="609"/>
      <c r="CL37" s="609"/>
      <c r="CM37" s="609"/>
      <c r="CN37" s="609"/>
      <c r="CO37" s="609"/>
      <c r="CP37" s="609"/>
      <c r="CQ37" s="609"/>
      <c r="CR37" s="609"/>
      <c r="CS37" s="609"/>
      <c r="CT37" s="609"/>
      <c r="CU37" s="609"/>
      <c r="CV37" s="609"/>
      <c r="CW37" s="609"/>
      <c r="CX37" s="609"/>
      <c r="CY37" s="609"/>
      <c r="CZ37" s="609"/>
      <c r="DA37" s="609"/>
      <c r="DB37" s="609"/>
      <c r="DC37" s="609"/>
      <c r="DD37" s="609"/>
      <c r="DE37" s="609"/>
      <c r="DF37" s="609"/>
      <c r="DG37" s="609"/>
      <c r="DH37" s="609"/>
      <c r="DI37" s="2513"/>
      <c r="DJ37" s="609"/>
      <c r="DK37" s="609"/>
      <c r="DL37" s="609"/>
      <c r="DM37" s="609"/>
      <c r="DN37" s="609"/>
      <c r="DO37" s="609"/>
      <c r="DP37" s="609"/>
      <c r="DQ37" s="609"/>
      <c r="DR37" s="609"/>
      <c r="DS37" s="609"/>
      <c r="DT37" s="609"/>
      <c r="DU37" s="609"/>
      <c r="DV37" s="609"/>
      <c r="DW37" s="609"/>
      <c r="DX37" s="609"/>
      <c r="DY37" s="609"/>
      <c r="DZ37" s="609"/>
      <c r="EA37" s="609"/>
      <c r="EB37" s="609"/>
      <c r="EC37" s="609"/>
      <c r="ED37" s="609"/>
      <c r="EE37" s="609"/>
      <c r="EF37" s="609"/>
      <c r="EG37" s="609"/>
      <c r="EH37" s="609"/>
      <c r="EI37" s="609"/>
      <c r="EJ37" s="609"/>
      <c r="EK37" s="609"/>
      <c r="EL37" s="609"/>
      <c r="EM37" s="609"/>
      <c r="EN37" s="609"/>
      <c r="EO37" s="609"/>
      <c r="EP37" s="609"/>
      <c r="EQ37" s="609"/>
      <c r="ER37" s="609"/>
      <c r="ES37" s="609"/>
      <c r="ET37" s="609"/>
      <c r="EU37" s="609"/>
      <c r="EV37" s="609"/>
      <c r="EW37" s="609"/>
      <c r="EX37" s="609"/>
      <c r="EY37" s="609"/>
      <c r="EZ37" s="609"/>
      <c r="FA37" s="609"/>
      <c r="FB37" s="609"/>
      <c r="FC37" s="609"/>
      <c r="FD37" s="609"/>
      <c r="FE37" s="609"/>
      <c r="FF37" s="609"/>
      <c r="FG37" s="609"/>
      <c r="FH37" s="609"/>
      <c r="FI37" s="609"/>
      <c r="FJ37" s="609"/>
      <c r="FK37" s="609"/>
      <c r="FL37" s="609"/>
      <c r="FM37" s="609"/>
      <c r="FN37" s="609"/>
      <c r="FO37" s="609"/>
      <c r="FP37" s="609"/>
      <c r="FQ37" s="609"/>
      <c r="FR37" s="609"/>
      <c r="FS37" s="609"/>
      <c r="FT37" s="609"/>
      <c r="FU37" s="609"/>
      <c r="FV37" s="609"/>
      <c r="FW37" s="609"/>
      <c r="FX37" s="609"/>
      <c r="FY37" s="609"/>
      <c r="FZ37" s="609"/>
      <c r="GA37" s="609"/>
      <c r="GB37" s="609"/>
      <c r="GC37" s="609"/>
      <c r="GD37" s="609"/>
      <c r="GE37" s="609"/>
      <c r="GF37" s="609"/>
      <c r="GG37" s="609"/>
      <c r="GH37" s="609"/>
      <c r="GI37" s="609"/>
      <c r="GJ37" s="609"/>
      <c r="GK37" s="609"/>
      <c r="GL37" s="609"/>
      <c r="GM37" s="609"/>
      <c r="GN37" s="609"/>
      <c r="GO37" s="609"/>
      <c r="GP37" s="609"/>
      <c r="GQ37" s="609"/>
      <c r="GR37" s="609"/>
      <c r="GS37" s="609"/>
      <c r="GT37" s="609"/>
      <c r="GU37" s="609"/>
      <c r="GV37" s="609"/>
      <c r="GW37" s="609"/>
      <c r="GX37" s="609"/>
      <c r="GY37" s="609"/>
      <c r="GZ37" s="609"/>
      <c r="HA37" s="609"/>
      <c r="HB37" s="609"/>
      <c r="HC37" s="609"/>
      <c r="HD37" s="609"/>
      <c r="HE37" s="609"/>
      <c r="HF37" s="609"/>
      <c r="HG37" s="609"/>
      <c r="HH37" s="609"/>
      <c r="HI37" s="609"/>
      <c r="HJ37" s="609"/>
      <c r="HK37" s="609"/>
      <c r="HL37" s="609"/>
      <c r="HM37" s="609"/>
      <c r="HN37" s="609"/>
      <c r="HO37" s="609"/>
      <c r="HP37" s="609"/>
      <c r="HQ37" s="609"/>
      <c r="HR37" s="609"/>
      <c r="HS37" s="609"/>
      <c r="HT37" s="609"/>
      <c r="HU37" s="609"/>
      <c r="HV37" s="609"/>
      <c r="HW37" s="609"/>
      <c r="HX37" s="609"/>
      <c r="HY37" s="609"/>
      <c r="HZ37" s="609"/>
      <c r="IA37" s="609"/>
      <c r="IB37" s="609"/>
      <c r="IC37" s="609"/>
      <c r="ID37" s="609"/>
      <c r="IE37" s="609"/>
      <c r="IF37" s="609"/>
      <c r="IG37" s="609"/>
      <c r="IH37" s="609"/>
      <c r="II37" s="609"/>
      <c r="IJ37" s="609"/>
      <c r="IK37" s="609"/>
      <c r="IL37" s="609"/>
      <c r="IM37" s="609"/>
      <c r="IN37" s="609"/>
      <c r="IO37" s="609"/>
      <c r="IP37" s="609"/>
      <c r="IQ37" s="609"/>
      <c r="IR37" s="609"/>
    </row>
    <row r="38" spans="1:252">
      <c r="A38" s="609"/>
      <c r="B38" s="560"/>
      <c r="C38" s="560"/>
      <c r="D38" s="560"/>
      <c r="E38" s="560"/>
      <c r="F38" s="560"/>
      <c r="G38" s="560"/>
      <c r="H38" s="560"/>
      <c r="I38" s="560"/>
      <c r="J38" s="560"/>
      <c r="K38" s="560"/>
      <c r="L38" s="560"/>
      <c r="M38" s="560"/>
      <c r="N38" s="560"/>
      <c r="O38" s="560"/>
      <c r="P38" s="560"/>
      <c r="Q38" s="560"/>
      <c r="R38" s="560"/>
      <c r="S38" s="560"/>
      <c r="T38" s="609"/>
      <c r="U38" s="609"/>
      <c r="V38" s="560"/>
      <c r="W38" s="560"/>
      <c r="X38" s="609"/>
      <c r="Y38" s="560"/>
      <c r="Z38" s="560"/>
      <c r="AA38" s="560"/>
      <c r="AB38" s="560"/>
      <c r="AC38" s="560"/>
      <c r="AD38" s="560"/>
      <c r="AE38" s="560"/>
      <c r="AF38" s="560"/>
      <c r="AG38" s="560"/>
      <c r="AH38" s="560"/>
      <c r="AI38" s="560"/>
      <c r="AJ38" s="560"/>
      <c r="AK38" s="560"/>
      <c r="AL38" s="560"/>
      <c r="AM38" s="560"/>
      <c r="AN38" s="560"/>
      <c r="AO38" s="560"/>
      <c r="AP38" s="560"/>
      <c r="AQ38" s="560"/>
      <c r="AR38" s="560"/>
      <c r="AS38" s="560"/>
      <c r="AT38" s="560"/>
      <c r="AU38" s="560"/>
      <c r="AV38" s="560"/>
      <c r="AW38" s="609"/>
      <c r="AX38" s="560"/>
      <c r="AY38" s="560"/>
      <c r="AZ38" s="560"/>
      <c r="BA38" s="560"/>
      <c r="BB38" s="560"/>
      <c r="BC38" s="560"/>
      <c r="BD38" s="560"/>
      <c r="BE38" s="560"/>
      <c r="BF38" s="560"/>
      <c r="BG38" s="560"/>
      <c r="BH38" s="560"/>
      <c r="BI38" s="560"/>
      <c r="BJ38" s="560"/>
      <c r="BK38" s="560"/>
      <c r="BL38" s="609"/>
      <c r="BM38" s="560"/>
      <c r="BN38" s="560"/>
      <c r="BO38" s="560"/>
      <c r="BP38" s="560"/>
      <c r="BQ38" s="560"/>
      <c r="BR38" s="560"/>
      <c r="BS38" s="560"/>
      <c r="BT38" s="560"/>
      <c r="BU38" s="560"/>
      <c r="BV38" s="560"/>
      <c r="BW38" s="560"/>
      <c r="BX38" s="560"/>
      <c r="BY38" s="560"/>
      <c r="BZ38" s="560"/>
      <c r="CA38" s="560"/>
      <c r="CB38" s="609"/>
      <c r="CC38" s="609"/>
      <c r="CD38" s="609"/>
      <c r="CE38" s="609"/>
      <c r="CF38" s="609"/>
      <c r="CG38" s="609"/>
      <c r="CH38" s="609"/>
      <c r="CI38" s="609"/>
      <c r="CJ38" s="609"/>
      <c r="CK38" s="609"/>
      <c r="CL38" s="609"/>
      <c r="CM38" s="609"/>
      <c r="CN38" s="609"/>
      <c r="CO38" s="609"/>
      <c r="CP38" s="609"/>
      <c r="CQ38" s="609"/>
      <c r="CR38" s="609"/>
      <c r="CS38" s="609"/>
      <c r="CT38" s="609"/>
      <c r="CU38" s="609"/>
      <c r="CV38" s="609"/>
      <c r="CW38" s="609"/>
      <c r="CX38" s="609"/>
      <c r="CY38" s="609"/>
      <c r="CZ38" s="609"/>
      <c r="DA38" s="609"/>
      <c r="DB38" s="609"/>
      <c r="DC38" s="609"/>
      <c r="DD38" s="609"/>
      <c r="DE38" s="609"/>
      <c r="DF38" s="609"/>
      <c r="DG38" s="609"/>
      <c r="DH38" s="609"/>
      <c r="DI38" s="609"/>
      <c r="DJ38" s="609"/>
      <c r="DK38" s="609"/>
      <c r="DL38" s="609"/>
      <c r="DM38" s="609"/>
      <c r="DN38" s="609"/>
      <c r="DO38" s="609"/>
      <c r="DP38" s="609"/>
      <c r="DQ38" s="609"/>
      <c r="DR38" s="609"/>
      <c r="DS38" s="609"/>
      <c r="DT38" s="609"/>
      <c r="DU38" s="609"/>
      <c r="DV38" s="609"/>
      <c r="DW38" s="609"/>
      <c r="DX38" s="609"/>
      <c r="DY38" s="609"/>
      <c r="DZ38" s="609"/>
      <c r="EA38" s="609"/>
      <c r="EB38" s="609"/>
      <c r="EC38" s="609"/>
      <c r="ED38" s="609"/>
      <c r="EE38" s="609"/>
      <c r="EF38" s="609"/>
      <c r="EG38" s="609"/>
      <c r="EH38" s="609"/>
      <c r="EI38" s="609"/>
      <c r="EJ38" s="609"/>
      <c r="EK38" s="609"/>
      <c r="EL38" s="609"/>
      <c r="EM38" s="609"/>
      <c r="EN38" s="609"/>
      <c r="EO38" s="609"/>
      <c r="EP38" s="609"/>
      <c r="EQ38" s="609"/>
      <c r="ER38" s="609"/>
      <c r="ES38" s="609"/>
      <c r="ET38" s="609"/>
      <c r="EU38" s="609"/>
      <c r="EV38" s="609"/>
      <c r="EW38" s="609"/>
      <c r="EX38" s="609"/>
      <c r="EY38" s="609"/>
      <c r="EZ38" s="609"/>
      <c r="FA38" s="609"/>
      <c r="FB38" s="609"/>
      <c r="FC38" s="609"/>
      <c r="FD38" s="609"/>
      <c r="FE38" s="609"/>
      <c r="FF38" s="609"/>
      <c r="FG38" s="609"/>
      <c r="FH38" s="609"/>
      <c r="FI38" s="609"/>
      <c r="FJ38" s="609"/>
      <c r="FK38" s="609"/>
      <c r="FL38" s="609"/>
      <c r="FM38" s="609"/>
      <c r="FN38" s="609"/>
      <c r="FO38" s="609"/>
      <c r="FP38" s="609"/>
      <c r="FQ38" s="609"/>
      <c r="FR38" s="609"/>
      <c r="FS38" s="609"/>
      <c r="FT38" s="609"/>
      <c r="FU38" s="609"/>
      <c r="FV38" s="609"/>
      <c r="FW38" s="609"/>
      <c r="FX38" s="609"/>
      <c r="FY38" s="609"/>
      <c r="FZ38" s="609"/>
      <c r="GA38" s="609"/>
      <c r="GB38" s="609"/>
      <c r="GC38" s="609"/>
      <c r="GD38" s="609"/>
      <c r="GE38" s="609"/>
      <c r="GF38" s="609"/>
      <c r="GG38" s="609"/>
      <c r="GH38" s="609"/>
      <c r="GI38" s="609"/>
      <c r="GJ38" s="609"/>
      <c r="GK38" s="609"/>
      <c r="GL38" s="609"/>
      <c r="GM38" s="609"/>
      <c r="GN38" s="609"/>
      <c r="GO38" s="609"/>
      <c r="GP38" s="609"/>
      <c r="GQ38" s="609"/>
      <c r="GR38" s="609"/>
      <c r="GS38" s="609"/>
      <c r="GT38" s="609"/>
      <c r="GU38" s="609"/>
      <c r="GV38" s="609"/>
      <c r="GW38" s="609"/>
      <c r="GX38" s="609"/>
      <c r="GY38" s="609"/>
      <c r="GZ38" s="609"/>
      <c r="HA38" s="609"/>
      <c r="HB38" s="609"/>
      <c r="HC38" s="609"/>
      <c r="HD38" s="609"/>
      <c r="HE38" s="609"/>
      <c r="HF38" s="609"/>
      <c r="HG38" s="609"/>
      <c r="HH38" s="609"/>
      <c r="HI38" s="609"/>
      <c r="HJ38" s="609"/>
      <c r="HK38" s="609"/>
      <c r="HL38" s="609"/>
      <c r="HM38" s="609"/>
      <c r="HN38" s="609"/>
      <c r="HO38" s="609"/>
      <c r="HP38" s="609"/>
      <c r="HQ38" s="609"/>
      <c r="HR38" s="609"/>
      <c r="HS38" s="609"/>
      <c r="HT38" s="609"/>
      <c r="HU38" s="609"/>
      <c r="HV38" s="609"/>
      <c r="HW38" s="609"/>
      <c r="HX38" s="609"/>
      <c r="HY38" s="609"/>
      <c r="HZ38" s="609"/>
      <c r="IA38" s="609"/>
      <c r="IB38" s="609"/>
      <c r="IC38" s="609"/>
      <c r="ID38" s="609"/>
      <c r="IE38" s="609"/>
      <c r="IF38" s="609"/>
      <c r="IG38" s="609"/>
      <c r="IH38" s="609"/>
      <c r="II38" s="609"/>
      <c r="IJ38" s="609"/>
      <c r="IK38" s="609"/>
      <c r="IL38" s="609"/>
      <c r="IM38" s="609"/>
      <c r="IN38" s="609"/>
      <c r="IO38" s="609"/>
      <c r="IP38" s="609"/>
      <c r="IQ38" s="609"/>
      <c r="IR38" s="609"/>
    </row>
    <row r="39" spans="1:252">
      <c r="A39" s="609"/>
      <c r="B39" s="560"/>
      <c r="C39" s="560"/>
      <c r="D39" s="560"/>
      <c r="E39" s="560"/>
      <c r="F39" s="560"/>
      <c r="G39" s="560"/>
      <c r="H39" s="560"/>
      <c r="I39" s="560"/>
      <c r="J39" s="560"/>
      <c r="K39" s="560"/>
      <c r="L39" s="560"/>
      <c r="M39" s="560"/>
      <c r="N39" s="560"/>
      <c r="O39" s="560"/>
      <c r="P39" s="560"/>
      <c r="Q39" s="560"/>
      <c r="R39" s="560"/>
      <c r="S39" s="560"/>
      <c r="T39" s="609"/>
      <c r="U39" s="609"/>
      <c r="V39" s="560"/>
      <c r="W39" s="560"/>
      <c r="X39" s="609"/>
      <c r="Y39" s="560"/>
      <c r="Z39" s="560"/>
      <c r="AA39" s="560"/>
      <c r="AB39" s="560"/>
      <c r="AC39" s="560"/>
      <c r="AD39" s="560"/>
      <c r="AE39" s="560"/>
      <c r="AF39" s="560"/>
      <c r="AG39" s="560"/>
      <c r="AH39" s="560"/>
      <c r="AI39" s="560"/>
      <c r="AJ39" s="560"/>
      <c r="AK39" s="560"/>
      <c r="AL39" s="560"/>
      <c r="AM39" s="560"/>
      <c r="AN39" s="560"/>
      <c r="AO39" s="560"/>
      <c r="AP39" s="560"/>
      <c r="AQ39" s="560"/>
      <c r="AR39" s="560"/>
      <c r="AS39" s="560"/>
      <c r="AT39" s="560"/>
      <c r="AU39" s="560"/>
      <c r="AV39" s="560"/>
      <c r="AW39" s="609"/>
      <c r="AX39" s="560"/>
      <c r="AY39" s="560"/>
      <c r="AZ39" s="560"/>
      <c r="BA39" s="560"/>
      <c r="BB39" s="560"/>
      <c r="BC39" s="560"/>
      <c r="BD39" s="560"/>
      <c r="BE39" s="560"/>
      <c r="BF39" s="560"/>
      <c r="BG39" s="560"/>
      <c r="BH39" s="560"/>
      <c r="BI39" s="560"/>
      <c r="BJ39" s="560"/>
      <c r="BK39" s="560"/>
      <c r="BL39" s="609"/>
      <c r="BM39" s="560"/>
      <c r="BN39" s="560"/>
      <c r="BO39" s="560"/>
      <c r="BP39" s="560"/>
      <c r="BQ39" s="560"/>
      <c r="BR39" s="560"/>
      <c r="BS39" s="560"/>
      <c r="BT39" s="560"/>
      <c r="BU39" s="560"/>
      <c r="BV39" s="560"/>
      <c r="BW39" s="560"/>
      <c r="BX39" s="560"/>
      <c r="BY39" s="560"/>
      <c r="BZ39" s="560"/>
      <c r="CA39" s="560"/>
      <c r="CB39" s="609"/>
      <c r="CC39" s="609"/>
      <c r="CD39" s="609"/>
      <c r="CE39" s="609"/>
      <c r="CF39" s="609"/>
      <c r="CG39" s="609"/>
      <c r="CH39" s="609"/>
      <c r="CI39" s="609"/>
      <c r="CJ39" s="609"/>
      <c r="CK39" s="609"/>
      <c r="CL39" s="609"/>
      <c r="CM39" s="609"/>
      <c r="CN39" s="609"/>
      <c r="CO39" s="609"/>
      <c r="CP39" s="609"/>
      <c r="CQ39" s="609"/>
      <c r="CR39" s="609"/>
      <c r="CS39" s="609"/>
      <c r="CT39" s="609"/>
      <c r="CU39" s="609"/>
      <c r="CV39" s="609"/>
      <c r="CW39" s="609"/>
      <c r="CX39" s="609"/>
      <c r="CY39" s="609"/>
      <c r="CZ39" s="609"/>
      <c r="DA39" s="609"/>
      <c r="DB39" s="609"/>
      <c r="DC39" s="609"/>
      <c r="DD39" s="609"/>
      <c r="DE39" s="609"/>
      <c r="DF39" s="609"/>
      <c r="DG39" s="609"/>
      <c r="DH39" s="609"/>
      <c r="DI39" s="609"/>
      <c r="DJ39" s="609"/>
      <c r="DK39" s="609"/>
      <c r="DL39" s="609"/>
      <c r="DM39" s="609"/>
      <c r="DN39" s="609"/>
      <c r="DO39" s="609"/>
      <c r="DP39" s="609"/>
      <c r="DQ39" s="609"/>
      <c r="DR39" s="609"/>
      <c r="DS39" s="609"/>
      <c r="DT39" s="609"/>
      <c r="DU39" s="609"/>
      <c r="DV39" s="609"/>
      <c r="DW39" s="609"/>
      <c r="DX39" s="609"/>
      <c r="DY39" s="609"/>
      <c r="DZ39" s="609"/>
      <c r="EA39" s="609"/>
      <c r="EB39" s="609"/>
      <c r="EC39" s="609"/>
      <c r="ED39" s="609"/>
      <c r="EE39" s="609"/>
      <c r="EF39" s="609"/>
      <c r="EG39" s="609"/>
      <c r="EH39" s="609"/>
      <c r="EI39" s="609"/>
      <c r="EJ39" s="609"/>
      <c r="EK39" s="609"/>
      <c r="EL39" s="609"/>
      <c r="EM39" s="609"/>
      <c r="EN39" s="609"/>
      <c r="EO39" s="609"/>
      <c r="EP39" s="609"/>
      <c r="EQ39" s="609"/>
      <c r="ER39" s="609"/>
      <c r="ES39" s="609"/>
      <c r="ET39" s="609"/>
      <c r="EU39" s="609"/>
      <c r="EV39" s="609"/>
      <c r="EW39" s="609"/>
      <c r="EX39" s="609"/>
      <c r="EY39" s="609"/>
      <c r="EZ39" s="609"/>
      <c r="FA39" s="609"/>
      <c r="FB39" s="609"/>
      <c r="FC39" s="609"/>
      <c r="FD39" s="609"/>
      <c r="FE39" s="609"/>
      <c r="FF39" s="609"/>
      <c r="FG39" s="609"/>
      <c r="FH39" s="609"/>
      <c r="FI39" s="609"/>
      <c r="FJ39" s="609"/>
      <c r="FK39" s="609"/>
      <c r="FL39" s="609"/>
      <c r="FM39" s="609"/>
      <c r="FN39" s="609"/>
      <c r="FO39" s="609"/>
      <c r="FP39" s="609"/>
      <c r="FQ39" s="609"/>
      <c r="FR39" s="609"/>
      <c r="FS39" s="609"/>
      <c r="FT39" s="609"/>
      <c r="FU39" s="609"/>
      <c r="FV39" s="609"/>
      <c r="FW39" s="609"/>
      <c r="FX39" s="609"/>
      <c r="FY39" s="609"/>
      <c r="FZ39" s="609"/>
      <c r="GA39" s="609"/>
      <c r="GB39" s="609"/>
      <c r="GC39" s="609"/>
      <c r="GD39" s="609"/>
      <c r="GE39" s="609"/>
      <c r="GF39" s="609"/>
      <c r="GG39" s="609"/>
      <c r="GH39" s="609"/>
      <c r="GI39" s="609"/>
      <c r="GJ39" s="609"/>
      <c r="GK39" s="609"/>
      <c r="GL39" s="609"/>
      <c r="GM39" s="609"/>
      <c r="GN39" s="609"/>
      <c r="GO39" s="609"/>
      <c r="GP39" s="609"/>
      <c r="GQ39" s="609"/>
      <c r="GR39" s="609"/>
      <c r="GS39" s="609"/>
      <c r="GT39" s="609"/>
      <c r="GU39" s="609"/>
      <c r="GV39" s="609"/>
      <c r="GW39" s="609"/>
      <c r="GX39" s="609"/>
      <c r="GY39" s="609"/>
      <c r="GZ39" s="609"/>
      <c r="HA39" s="609"/>
      <c r="HB39" s="609"/>
      <c r="HC39" s="609"/>
      <c r="HD39" s="609"/>
      <c r="HE39" s="609"/>
      <c r="HF39" s="609"/>
      <c r="HG39" s="609"/>
      <c r="HH39" s="609"/>
      <c r="HI39" s="609"/>
      <c r="HJ39" s="609"/>
      <c r="HK39" s="609"/>
      <c r="HL39" s="609"/>
      <c r="HM39" s="609"/>
      <c r="HN39" s="609"/>
      <c r="HO39" s="609"/>
      <c r="HP39" s="609"/>
      <c r="HQ39" s="609"/>
      <c r="HR39" s="609"/>
      <c r="HS39" s="609"/>
      <c r="HT39" s="609"/>
      <c r="HU39" s="609"/>
      <c r="HV39" s="609"/>
      <c r="HW39" s="609"/>
      <c r="HX39" s="609"/>
      <c r="HY39" s="609"/>
      <c r="HZ39" s="609"/>
      <c r="IA39" s="609"/>
      <c r="IB39" s="609"/>
      <c r="IC39" s="609"/>
      <c r="ID39" s="609"/>
      <c r="IE39" s="609"/>
      <c r="IF39" s="609"/>
      <c r="IG39" s="609"/>
      <c r="IH39" s="609"/>
      <c r="II39" s="609"/>
      <c r="IJ39" s="609"/>
      <c r="IK39" s="609"/>
      <c r="IL39" s="609"/>
      <c r="IM39" s="609"/>
      <c r="IN39" s="609"/>
      <c r="IO39" s="609"/>
      <c r="IP39" s="609"/>
      <c r="IQ39" s="609"/>
      <c r="IR39" s="609"/>
    </row>
  </sheetData>
  <customSheetViews>
    <customSheetView guid="{000667BC-C093-D04F-AC32-C2A57AD6DC40}" scale="150" showPageBreaks="1" showGridLines="0" printArea="1" state="hidden">
      <selection activeCell="K24" sqref="K24"/>
      <colBreaks count="12" manualBreakCount="12">
        <brk id="23" max="1048575" man="1"/>
        <brk id="48" max="1048575" man="1"/>
        <brk id="63" max="38" man="1"/>
        <brk id="79" max="38" man="1"/>
        <brk id="97" max="38" man="1"/>
        <brk id="121" max="1048575" man="1"/>
        <brk id="144" max="1048575" man="1"/>
        <brk id="165" max="1048575" man="1"/>
        <brk id="186" max="1048575" man="1"/>
        <brk id="201" max="1048575" man="1"/>
        <brk id="220" max="1048575" man="1"/>
        <brk id="235" max="1048575" man="1"/>
      </colBreaks>
      <pageMargins left="0" right="0" top="0" bottom="0" header="0" footer="0"/>
      <pageSetup paperSize="119" orientation="landscape"/>
      <headerFooter alignWithMargins="0"/>
    </customSheetView>
    <customSheetView guid="{49900754-E557-CE48-A1AC-7A29C54F6B80}" scale="150" showPageBreaks="1" showGridLines="0" printArea="1" state="hidden">
      <selection activeCell="K24" sqref="K24"/>
      <colBreaks count="12" manualBreakCount="12">
        <brk id="23" max="1048575" man="1"/>
        <brk id="48" max="1048575" man="1"/>
        <brk id="63" max="38" man="1"/>
        <brk id="79" max="38" man="1"/>
        <brk id="97" max="38" man="1"/>
        <brk id="121" max="1048575" man="1"/>
        <brk id="144" max="1048575" man="1"/>
        <brk id="165" max="1048575" man="1"/>
        <brk id="186" max="1048575" man="1"/>
        <brk id="201" max="1048575" man="1"/>
        <brk id="220" max="1048575" man="1"/>
        <brk id="235" max="1048575" man="1"/>
      </colBreaks>
      <pageMargins left="0" right="0" top="0" bottom="0" header="0" footer="0"/>
      <pageSetup paperSize="119" orientation="landscape"/>
      <headerFooter alignWithMargins="0"/>
    </customSheetView>
  </customSheetViews>
  <mergeCells count="881">
    <mergeCell ref="IP12:IP13"/>
    <mergeCell ref="GN6:GO9"/>
    <mergeCell ref="GQ17:GQ18"/>
    <mergeCell ref="GP6:GQ9"/>
    <mergeCell ref="GR6:GS12"/>
    <mergeCell ref="HU6:HU14"/>
    <mergeCell ref="IB3:IB20"/>
    <mergeCell ref="HE5:HF5"/>
    <mergeCell ref="IG4:IR4"/>
    <mergeCell ref="GR20:GS20"/>
    <mergeCell ref="HQ5:HT5"/>
    <mergeCell ref="IG5:IJ5"/>
    <mergeCell ref="HK6:HL6"/>
    <mergeCell ref="HN6:HN14"/>
    <mergeCell ref="HO6:HP9"/>
    <mergeCell ref="HE12:HF15"/>
    <mergeCell ref="HV20:HY20"/>
    <mergeCell ref="IC5:ID5"/>
    <mergeCell ref="GW5:GX5"/>
    <mergeCell ref="IQ5:IR5"/>
    <mergeCell ref="HE6:HF10"/>
    <mergeCell ref="HA20:HD20"/>
    <mergeCell ref="HG6:HJ10"/>
    <mergeCell ref="HG20:HJ20"/>
    <mergeCell ref="IM5:IN5"/>
    <mergeCell ref="CB3:CB20"/>
    <mergeCell ref="BM3:CA3"/>
    <mergeCell ref="IF15:IF16"/>
    <mergeCell ref="IG6:IJ17"/>
    <mergeCell ref="FD20:FE20"/>
    <mergeCell ref="EX20:FA20"/>
    <mergeCell ref="EG5:EH10"/>
    <mergeCell ref="EI4:EJ4"/>
    <mergeCell ref="GH4:GQ4"/>
    <mergeCell ref="FN12:FN13"/>
    <mergeCell ref="FF20:FG20"/>
    <mergeCell ref="FH20:FI20"/>
    <mergeCell ref="FJ3:FJ20"/>
    <mergeCell ref="FL18:FL19"/>
    <mergeCell ref="FY20:FZ20"/>
    <mergeCell ref="IG20:IJ20"/>
    <mergeCell ref="ID10:ID11"/>
    <mergeCell ref="IF11:IF12"/>
    <mergeCell ref="GY6:GZ10"/>
    <mergeCell ref="HZ5:IA5"/>
    <mergeCell ref="IK5:IL5"/>
    <mergeCell ref="HG5:HJ5"/>
    <mergeCell ref="FQ5:FR11"/>
    <mergeCell ref="BD5:BE12"/>
    <mergeCell ref="BL3:BL20"/>
    <mergeCell ref="FH16:FI19"/>
    <mergeCell ref="FB20:FC20"/>
    <mergeCell ref="DU3:EF3"/>
    <mergeCell ref="DD6:DE10"/>
    <mergeCell ref="DH6:DK9"/>
    <mergeCell ref="EA4:ED4"/>
    <mergeCell ref="CC6:CF7"/>
    <mergeCell ref="DS6:DT7"/>
    <mergeCell ref="CC5:CF5"/>
    <mergeCell ref="DU5:DX11"/>
    <mergeCell ref="CI6:CJ12"/>
    <mergeCell ref="CP6:CS12"/>
    <mergeCell ref="CT3:CT20"/>
    <mergeCell ref="DU20:DX20"/>
    <mergeCell ref="EG20:EH20"/>
    <mergeCell ref="CY6:DB12"/>
    <mergeCell ref="BS6:BX6"/>
    <mergeCell ref="BY6:CA8"/>
    <mergeCell ref="BS5:BV5"/>
    <mergeCell ref="BF5:BG8"/>
    <mergeCell ref="BF20:BG20"/>
    <mergeCell ref="CK6:CL10"/>
    <mergeCell ref="AG17:AG19"/>
    <mergeCell ref="AW3:AW20"/>
    <mergeCell ref="AK3:AV3"/>
    <mergeCell ref="AS4:AT4"/>
    <mergeCell ref="AQ4:AR4"/>
    <mergeCell ref="AQ5:AR9"/>
    <mergeCell ref="AE5:AH10"/>
    <mergeCell ref="AI5:AJ7"/>
    <mergeCell ref="AU4:AV4"/>
    <mergeCell ref="AU5:AV12"/>
    <mergeCell ref="AK4:AL4"/>
    <mergeCell ref="AK5:AL11"/>
    <mergeCell ref="AS5:AT11"/>
    <mergeCell ref="AX3:BC3"/>
    <mergeCell ref="AZ5:BA12"/>
    <mergeCell ref="BC11:BC12"/>
    <mergeCell ref="BI7:BK10"/>
    <mergeCell ref="BF3:BK3"/>
    <mergeCell ref="IK34:IL34"/>
    <mergeCell ref="IK35:IL35"/>
    <mergeCell ref="IK36:IL36"/>
    <mergeCell ref="GW36:GX36"/>
    <mergeCell ref="GY36:GZ36"/>
    <mergeCell ref="HE36:HF36"/>
    <mergeCell ref="HO36:HP36"/>
    <mergeCell ref="HV36:HW36"/>
    <mergeCell ref="HV35:HW35"/>
    <mergeCell ref="GL36:GM36"/>
    <mergeCell ref="GN36:GO36"/>
    <mergeCell ref="GU36:GV36"/>
    <mergeCell ref="GY35:GZ35"/>
    <mergeCell ref="HE35:HF35"/>
    <mergeCell ref="HO33:HP33"/>
    <mergeCell ref="GN34:GO34"/>
    <mergeCell ref="HO35:HP35"/>
    <mergeCell ref="GL35:GM35"/>
    <mergeCell ref="GN35:GO35"/>
    <mergeCell ref="GL33:GM33"/>
    <mergeCell ref="GN33:GO33"/>
    <mergeCell ref="GL34:GM34"/>
    <mergeCell ref="IQ20:IR20"/>
    <mergeCell ref="HK20:HL20"/>
    <mergeCell ref="HQ6:HT8"/>
    <mergeCell ref="GU35:GV35"/>
    <mergeCell ref="GY34:GZ34"/>
    <mergeCell ref="HE34:HF34"/>
    <mergeCell ref="HO34:HP34"/>
    <mergeCell ref="GW35:GX35"/>
    <mergeCell ref="GU34:GV34"/>
    <mergeCell ref="HV34:HW34"/>
    <mergeCell ref="IK6:IL10"/>
    <mergeCell ref="IK11:IL18"/>
    <mergeCell ref="IM6:IP10"/>
    <mergeCell ref="GU6:GV11"/>
    <mergeCell ref="HA6:HD13"/>
    <mergeCell ref="HM3:HM20"/>
    <mergeCell ref="GW34:GX34"/>
    <mergeCell ref="GW30:GX30"/>
    <mergeCell ref="GW27:GX27"/>
    <mergeCell ref="GU26:GV26"/>
    <mergeCell ref="GU20:GV20"/>
    <mergeCell ref="GL32:GM32"/>
    <mergeCell ref="GN32:GO32"/>
    <mergeCell ref="GU32:GV32"/>
    <mergeCell ref="GW31:GX31"/>
    <mergeCell ref="GY31:GZ31"/>
    <mergeCell ref="HE31:HF31"/>
    <mergeCell ref="GW32:GX32"/>
    <mergeCell ref="GY32:GZ32"/>
    <mergeCell ref="HE32:HF32"/>
    <mergeCell ref="HO30:HP30"/>
    <mergeCell ref="HV30:HW30"/>
    <mergeCell ref="GL29:GM29"/>
    <mergeCell ref="GN29:GO29"/>
    <mergeCell ref="HO29:HP29"/>
    <mergeCell ref="GL30:GM30"/>
    <mergeCell ref="GN30:GO30"/>
    <mergeCell ref="GU30:GV30"/>
    <mergeCell ref="GY30:GZ30"/>
    <mergeCell ref="HE30:HF30"/>
    <mergeCell ref="GY28:GZ28"/>
    <mergeCell ref="HE28:HF28"/>
    <mergeCell ref="HO28:HP28"/>
    <mergeCell ref="HV28:HW28"/>
    <mergeCell ref="GL28:GM28"/>
    <mergeCell ref="GN28:GO28"/>
    <mergeCell ref="GH5:GI5"/>
    <mergeCell ref="GJ5:GK5"/>
    <mergeCell ref="GL5:GM5"/>
    <mergeCell ref="HO25:HP25"/>
    <mergeCell ref="IK20:IL20"/>
    <mergeCell ref="GH20:GI20"/>
    <mergeCell ref="GJ20:GK20"/>
    <mergeCell ref="HA5:HB5"/>
    <mergeCell ref="GR5:GS5"/>
    <mergeCell ref="GU5:GV5"/>
    <mergeCell ref="GN24:GO24"/>
    <mergeCell ref="GU24:GV24"/>
    <mergeCell ref="GW24:GX24"/>
    <mergeCell ref="GW20:GX20"/>
    <mergeCell ref="GL20:GM20"/>
    <mergeCell ref="GN20:GO20"/>
    <mergeCell ref="GP20:GQ20"/>
    <mergeCell ref="HZ6:IA12"/>
    <mergeCell ref="HO23:HP23"/>
    <mergeCell ref="HV23:HW23"/>
    <mergeCell ref="GL24:GM24"/>
    <mergeCell ref="GL6:GM9"/>
    <mergeCell ref="GH6:GI7"/>
    <mergeCell ref="HV31:HW31"/>
    <mergeCell ref="GY27:GZ27"/>
    <mergeCell ref="HO32:HP32"/>
    <mergeCell ref="GL31:GM31"/>
    <mergeCell ref="GN31:GO31"/>
    <mergeCell ref="GU31:GV31"/>
    <mergeCell ref="HV32:HW32"/>
    <mergeCell ref="AC12:AD15"/>
    <mergeCell ref="EE5:EF12"/>
    <mergeCell ref="BI4:BK5"/>
    <mergeCell ref="FU29:FV29"/>
    <mergeCell ref="FF22:FG22"/>
    <mergeCell ref="FM22:FN22"/>
    <mergeCell ref="FU22:FV22"/>
    <mergeCell ref="FU20:FX20"/>
    <mergeCell ref="EG30:EH30"/>
    <mergeCell ref="EI30:EJ30"/>
    <mergeCell ref="EI28:EJ28"/>
    <mergeCell ref="ET28:EU28"/>
    <mergeCell ref="EV28:EW28"/>
    <mergeCell ref="EI31:EJ31"/>
    <mergeCell ref="FD31:FE31"/>
    <mergeCell ref="FD28:FE28"/>
    <mergeCell ref="GW28:GX28"/>
    <mergeCell ref="L5:O8"/>
    <mergeCell ref="FO4:FP4"/>
    <mergeCell ref="EX5:FA9"/>
    <mergeCell ref="DY5:DZ10"/>
    <mergeCell ref="FK5:FL8"/>
    <mergeCell ref="BF4:BG4"/>
    <mergeCell ref="BF12:BG19"/>
    <mergeCell ref="BH5:BH11"/>
    <mergeCell ref="BM5:BR5"/>
    <mergeCell ref="DU4:DX4"/>
    <mergeCell ref="EM4:EN4"/>
    <mergeCell ref="EG4:EH4"/>
    <mergeCell ref="DS5:DT5"/>
    <mergeCell ref="EI5:EJ10"/>
    <mergeCell ref="EP4:EQ4"/>
    <mergeCell ref="EA5:ED10"/>
    <mergeCell ref="EV4:EW4"/>
    <mergeCell ref="DN5:DO5"/>
    <mergeCell ref="ER4:ES4"/>
    <mergeCell ref="AX4:AY4"/>
    <mergeCell ref="Y5:AB8"/>
    <mergeCell ref="CF13:CF14"/>
    <mergeCell ref="BM6:BR7"/>
    <mergeCell ref="CG6:CH10"/>
    <mergeCell ref="FF36:FG36"/>
    <mergeCell ref="FM36:FN36"/>
    <mergeCell ref="FF34:FG34"/>
    <mergeCell ref="FM34:FN34"/>
    <mergeCell ref="FF30:FG30"/>
    <mergeCell ref="FF31:FG31"/>
    <mergeCell ref="FM31:FN31"/>
    <mergeCell ref="FS36:FT36"/>
    <mergeCell ref="FU36:FV36"/>
    <mergeCell ref="FF35:FG35"/>
    <mergeCell ref="FM35:FN35"/>
    <mergeCell ref="FS35:FT35"/>
    <mergeCell ref="FU35:FV35"/>
    <mergeCell ref="FS34:FT34"/>
    <mergeCell ref="FU34:FV34"/>
    <mergeCell ref="FF32:FG32"/>
    <mergeCell ref="FM32:FN32"/>
    <mergeCell ref="FM30:FN30"/>
    <mergeCell ref="FS33:FT33"/>
    <mergeCell ref="IK33:IL33"/>
    <mergeCell ref="HV22:HW22"/>
    <mergeCell ref="GL23:GM23"/>
    <mergeCell ref="GN23:GO23"/>
    <mergeCell ref="GU23:GV23"/>
    <mergeCell ref="GW23:GX23"/>
    <mergeCell ref="IK28:IL28"/>
    <mergeCell ref="HO22:HP22"/>
    <mergeCell ref="GW22:GX22"/>
    <mergeCell ref="GY22:GZ22"/>
    <mergeCell ref="GW26:GX26"/>
    <mergeCell ref="GY26:GZ26"/>
    <mergeCell ref="GU28:GV28"/>
    <mergeCell ref="HO31:HP31"/>
    <mergeCell ref="HV27:HW27"/>
    <mergeCell ref="GL27:GM27"/>
    <mergeCell ref="GN27:GO27"/>
    <mergeCell ref="GU27:GV27"/>
    <mergeCell ref="HE26:HF26"/>
    <mergeCell ref="HO26:HP26"/>
    <mergeCell ref="GN26:GO26"/>
    <mergeCell ref="GY24:GZ24"/>
    <mergeCell ref="HE24:HF24"/>
    <mergeCell ref="HE23:HF23"/>
    <mergeCell ref="IK25:IL25"/>
    <mergeCell ref="IK26:IL26"/>
    <mergeCell ref="HV26:HW26"/>
    <mergeCell ref="GY5:GZ5"/>
    <mergeCell ref="FS31:FT31"/>
    <mergeCell ref="FU31:FV31"/>
    <mergeCell ref="FS29:FT29"/>
    <mergeCell ref="FS32:FT32"/>
    <mergeCell ref="FU32:FV32"/>
    <mergeCell ref="FS28:FT28"/>
    <mergeCell ref="FU28:FV28"/>
    <mergeCell ref="FS30:FT30"/>
    <mergeCell ref="FU30:FV30"/>
    <mergeCell ref="IK31:IL31"/>
    <mergeCell ref="IK32:IL32"/>
    <mergeCell ref="GJ6:GK9"/>
    <mergeCell ref="HQ20:HT20"/>
    <mergeCell ref="HO20:HP20"/>
    <mergeCell ref="GY20:GZ20"/>
    <mergeCell ref="HE20:HF20"/>
    <mergeCell ref="HO24:HP24"/>
    <mergeCell ref="HE27:HF27"/>
    <mergeCell ref="HO27:HP27"/>
    <mergeCell ref="FS22:FT22"/>
    <mergeCell ref="IM20:IP20"/>
    <mergeCell ref="IK23:IL23"/>
    <mergeCell ref="IK24:IL24"/>
    <mergeCell ref="GL26:GM26"/>
    <mergeCell ref="HZ20:IA20"/>
    <mergeCell ref="GN5:GO5"/>
    <mergeCell ref="GP5:GQ5"/>
    <mergeCell ref="FF27:FG27"/>
    <mergeCell ref="FM27:FN27"/>
    <mergeCell ref="FS27:FT27"/>
    <mergeCell ref="FU27:FV27"/>
    <mergeCell ref="IK27:IL27"/>
    <mergeCell ref="FF23:FG23"/>
    <mergeCell ref="FM23:FN23"/>
    <mergeCell ref="FS23:FT23"/>
    <mergeCell ref="FU23:FV23"/>
    <mergeCell ref="IK22:IL22"/>
    <mergeCell ref="GY23:GZ23"/>
    <mergeCell ref="GU22:GV22"/>
    <mergeCell ref="GT3:GT20"/>
    <mergeCell ref="GW6:GX12"/>
    <mergeCell ref="HV24:HW24"/>
    <mergeCell ref="GL25:GM25"/>
    <mergeCell ref="GN25:GO25"/>
    <mergeCell ref="FU25:FV25"/>
    <mergeCell ref="FF26:FG26"/>
    <mergeCell ref="FM26:FN26"/>
    <mergeCell ref="FS26:FT26"/>
    <mergeCell ref="FU26:FV26"/>
    <mergeCell ref="FU24:FV24"/>
    <mergeCell ref="FF24:FG24"/>
    <mergeCell ref="FM24:FN24"/>
    <mergeCell ref="FS24:FT24"/>
    <mergeCell ref="GD5:GD9"/>
    <mergeCell ref="GG5:GG9"/>
    <mergeCell ref="HO5:HP5"/>
    <mergeCell ref="GO10:GO11"/>
    <mergeCell ref="HK5:HL5"/>
    <mergeCell ref="HE22:HF22"/>
    <mergeCell ref="IK29:IL29"/>
    <mergeCell ref="FD5:FE13"/>
    <mergeCell ref="FF4:FG4"/>
    <mergeCell ref="FH4:FI4"/>
    <mergeCell ref="FK4:FL4"/>
    <mergeCell ref="FM4:FN4"/>
    <mergeCell ref="FU5:FX9"/>
    <mergeCell ref="FD27:FE27"/>
    <mergeCell ref="FD23:FE23"/>
    <mergeCell ref="GA5:GA11"/>
    <mergeCell ref="GL22:GM22"/>
    <mergeCell ref="GN22:GO22"/>
    <mergeCell ref="HV5:HW5"/>
    <mergeCell ref="FD22:FE22"/>
    <mergeCell ref="FU4:FX4"/>
    <mergeCell ref="FY5:FZ7"/>
    <mergeCell ref="GB5:GB10"/>
    <mergeCell ref="FK20:FL20"/>
    <mergeCell ref="FM20:FN20"/>
    <mergeCell ref="FO20:FP20"/>
    <mergeCell ref="FQ20:FR20"/>
    <mergeCell ref="FS20:FT20"/>
    <mergeCell ref="FQ4:FR4"/>
    <mergeCell ref="FS4:FT4"/>
    <mergeCell ref="FD34:FE34"/>
    <mergeCell ref="EV32:EW32"/>
    <mergeCell ref="FD32:FE32"/>
    <mergeCell ref="EV22:EW22"/>
    <mergeCell ref="EV29:EW29"/>
    <mergeCell ref="FB4:FC4"/>
    <mergeCell ref="FF28:FG28"/>
    <mergeCell ref="FM28:FN28"/>
    <mergeCell ref="FS25:FT25"/>
    <mergeCell ref="ET33:EU33"/>
    <mergeCell ref="EV33:EW33"/>
    <mergeCell ref="ET32:EU32"/>
    <mergeCell ref="DU36:DV36"/>
    <mergeCell ref="EA36:EB36"/>
    <mergeCell ref="IK30:IL30"/>
    <mergeCell ref="EG36:EH36"/>
    <mergeCell ref="EI36:EJ36"/>
    <mergeCell ref="ET34:EU34"/>
    <mergeCell ref="ET36:EU36"/>
    <mergeCell ref="EV36:EW36"/>
    <mergeCell ref="FD36:FE36"/>
    <mergeCell ref="ET35:EU35"/>
    <mergeCell ref="EV35:EW35"/>
    <mergeCell ref="FD35:FE35"/>
    <mergeCell ref="DU35:DV35"/>
    <mergeCell ref="EA35:EB35"/>
    <mergeCell ref="EG35:EH35"/>
    <mergeCell ref="EI35:EJ35"/>
    <mergeCell ref="DU34:DV34"/>
    <mergeCell ref="FU33:FV33"/>
    <mergeCell ref="EA34:EB34"/>
    <mergeCell ref="EG34:EH34"/>
    <mergeCell ref="EI34:EJ34"/>
    <mergeCell ref="DU32:DV32"/>
    <mergeCell ref="EA32:EB32"/>
    <mergeCell ref="EG32:EH32"/>
    <mergeCell ref="EI32:EJ32"/>
    <mergeCell ref="EV34:EW34"/>
    <mergeCell ref="FD24:FE24"/>
    <mergeCell ref="FD26:FE26"/>
    <mergeCell ref="EV27:EW27"/>
    <mergeCell ref="ET31:EU31"/>
    <mergeCell ref="EV31:EW31"/>
    <mergeCell ref="ET25:EU25"/>
    <mergeCell ref="EV25:EW25"/>
    <mergeCell ref="DU26:DV26"/>
    <mergeCell ref="EA26:EB26"/>
    <mergeCell ref="EG26:EH26"/>
    <mergeCell ref="EI26:EJ26"/>
    <mergeCell ref="ET26:EU26"/>
    <mergeCell ref="EV26:EW26"/>
    <mergeCell ref="EA28:EB28"/>
    <mergeCell ref="ET27:EU27"/>
    <mergeCell ref="EG28:EH28"/>
    <mergeCell ref="EV30:EW30"/>
    <mergeCell ref="FD30:FE30"/>
    <mergeCell ref="ET29:EU29"/>
    <mergeCell ref="EA22:EB22"/>
    <mergeCell ref="DS27:DT27"/>
    <mergeCell ref="DS26:DT26"/>
    <mergeCell ref="DN32:DO32"/>
    <mergeCell ref="DU24:DV24"/>
    <mergeCell ref="EA24:EB24"/>
    <mergeCell ref="EG24:EH24"/>
    <mergeCell ref="EI24:EJ24"/>
    <mergeCell ref="ET24:EU24"/>
    <mergeCell ref="DU27:DV27"/>
    <mergeCell ref="EA27:EB27"/>
    <mergeCell ref="EA30:EB30"/>
    <mergeCell ref="DU31:DV31"/>
    <mergeCell ref="EA31:EB31"/>
    <mergeCell ref="EG31:EH31"/>
    <mergeCell ref="EG27:EH27"/>
    <mergeCell ref="EI27:EJ27"/>
    <mergeCell ref="ET22:EU22"/>
    <mergeCell ref="DU23:DV23"/>
    <mergeCell ref="DU28:DV28"/>
    <mergeCell ref="DU30:DV30"/>
    <mergeCell ref="EA23:EB23"/>
    <mergeCell ref="EG23:EH23"/>
    <mergeCell ref="EI23:EJ23"/>
    <mergeCell ref="EP20:EQ20"/>
    <mergeCell ref="EG22:EH22"/>
    <mergeCell ref="EM20:EN20"/>
    <mergeCell ref="ER20:ES20"/>
    <mergeCell ref="EI22:EJ22"/>
    <mergeCell ref="ET20:EU20"/>
    <mergeCell ref="EV20:EW20"/>
    <mergeCell ref="EV24:EW24"/>
    <mergeCell ref="EI20:EJ20"/>
    <mergeCell ref="ET23:EU23"/>
    <mergeCell ref="EV23:EW23"/>
    <mergeCell ref="EO3:EO20"/>
    <mergeCell ref="EK5:EL9"/>
    <mergeCell ref="EM5:EN9"/>
    <mergeCell ref="EK4:EL4"/>
    <mergeCell ref="ET30:EU30"/>
    <mergeCell ref="DS36:DT36"/>
    <mergeCell ref="CY32:CZ32"/>
    <mergeCell ref="DH20:DK20"/>
    <mergeCell ref="DS35:DT35"/>
    <mergeCell ref="DF34:DG34"/>
    <mergeCell ref="DH34:DI34"/>
    <mergeCell ref="DS34:DT34"/>
    <mergeCell ref="DN30:DO30"/>
    <mergeCell ref="DS30:DT30"/>
    <mergeCell ref="DH31:DI31"/>
    <mergeCell ref="DS31:DT31"/>
    <mergeCell ref="CY31:CZ31"/>
    <mergeCell ref="DH30:DI30"/>
    <mergeCell ref="DH27:DI27"/>
    <mergeCell ref="DS28:DT28"/>
    <mergeCell ref="DH29:DI29"/>
    <mergeCell ref="DN35:DO35"/>
    <mergeCell ref="DN34:DO34"/>
    <mergeCell ref="DS32:DT32"/>
    <mergeCell ref="DF29:DG29"/>
    <mergeCell ref="DF28:DG28"/>
    <mergeCell ref="DN23:DO23"/>
    <mergeCell ref="DN36:DO36"/>
    <mergeCell ref="CU35:CV35"/>
    <mergeCell ref="CY35:CZ35"/>
    <mergeCell ref="DF35:DG35"/>
    <mergeCell ref="DF33:DG33"/>
    <mergeCell ref="DH33:DI33"/>
    <mergeCell ref="DF36:DG36"/>
    <mergeCell ref="DH36:DI36"/>
    <mergeCell ref="DN31:DO31"/>
    <mergeCell ref="CU36:CV36"/>
    <mergeCell ref="CY36:CZ36"/>
    <mergeCell ref="CU34:CV34"/>
    <mergeCell ref="DH32:DI32"/>
    <mergeCell ref="CU32:CV32"/>
    <mergeCell ref="DH35:DI35"/>
    <mergeCell ref="CY34:CZ34"/>
    <mergeCell ref="DF32:DG32"/>
    <mergeCell ref="CG34:CH34"/>
    <mergeCell ref="CI34:CJ34"/>
    <mergeCell ref="CK34:CL34"/>
    <mergeCell ref="CM34:CN34"/>
    <mergeCell ref="CP32:CQ32"/>
    <mergeCell ref="CG36:CH36"/>
    <mergeCell ref="CI36:CJ36"/>
    <mergeCell ref="CP36:CQ36"/>
    <mergeCell ref="CG35:CH35"/>
    <mergeCell ref="CI35:CJ35"/>
    <mergeCell ref="CK36:CL36"/>
    <mergeCell ref="CM36:CN36"/>
    <mergeCell ref="CG32:CH32"/>
    <mergeCell ref="CI32:CJ32"/>
    <mergeCell ref="CK32:CL32"/>
    <mergeCell ref="CM32:CN32"/>
    <mergeCell ref="CK35:CL35"/>
    <mergeCell ref="CM35:CN35"/>
    <mergeCell ref="CP35:CQ35"/>
    <mergeCell ref="CP34:CQ34"/>
    <mergeCell ref="CM31:CN31"/>
    <mergeCell ref="CP31:CQ31"/>
    <mergeCell ref="CK27:CL27"/>
    <mergeCell ref="CM27:CN27"/>
    <mergeCell ref="DF31:DG31"/>
    <mergeCell ref="CG31:CH31"/>
    <mergeCell ref="CI31:CJ31"/>
    <mergeCell ref="CK31:CL31"/>
    <mergeCell ref="CY30:CZ30"/>
    <mergeCell ref="DF30:DG30"/>
    <mergeCell ref="CG27:CH27"/>
    <mergeCell ref="CP27:CQ27"/>
    <mergeCell ref="CU27:CV27"/>
    <mergeCell ref="CY27:CZ27"/>
    <mergeCell ref="CG30:CH30"/>
    <mergeCell ref="CI30:CJ30"/>
    <mergeCell ref="CK30:CL30"/>
    <mergeCell ref="CM30:CN30"/>
    <mergeCell ref="CP30:CQ30"/>
    <mergeCell ref="CU30:CV30"/>
    <mergeCell ref="CU31:CV31"/>
    <mergeCell ref="CG28:CH28"/>
    <mergeCell ref="CI28:CJ28"/>
    <mergeCell ref="CK28:CL28"/>
    <mergeCell ref="CM28:CN28"/>
    <mergeCell ref="CI27:CJ27"/>
    <mergeCell ref="DN28:DO28"/>
    <mergeCell ref="CP28:CQ28"/>
    <mergeCell ref="DF26:DG26"/>
    <mergeCell ref="DH26:DI26"/>
    <mergeCell ref="CG26:CH26"/>
    <mergeCell ref="CI26:CJ26"/>
    <mergeCell ref="DN26:DO26"/>
    <mergeCell ref="DN27:DO27"/>
    <mergeCell ref="CU28:CV28"/>
    <mergeCell ref="CY28:CZ28"/>
    <mergeCell ref="DF27:DG27"/>
    <mergeCell ref="DH28:DI28"/>
    <mergeCell ref="DF22:DG22"/>
    <mergeCell ref="DH22:DI22"/>
    <mergeCell ref="DF23:DG23"/>
    <mergeCell ref="DH23:DI23"/>
    <mergeCell ref="DS23:DT23"/>
    <mergeCell ref="DN24:DO24"/>
    <mergeCell ref="DS22:DT22"/>
    <mergeCell ref="CK26:CL26"/>
    <mergeCell ref="CM26:CN26"/>
    <mergeCell ref="CP26:CQ26"/>
    <mergeCell ref="CY26:CZ26"/>
    <mergeCell ref="DF24:DG24"/>
    <mergeCell ref="DH24:DI24"/>
    <mergeCell ref="DS24:DT24"/>
    <mergeCell ref="DF25:DG25"/>
    <mergeCell ref="DH25:DI25"/>
    <mergeCell ref="CY24:CZ24"/>
    <mergeCell ref="CY22:CZ22"/>
    <mergeCell ref="CK24:CL24"/>
    <mergeCell ref="CM24:CN24"/>
    <mergeCell ref="CP24:CQ24"/>
    <mergeCell ref="CU24:CV24"/>
    <mergeCell ref="CU26:CV26"/>
    <mergeCell ref="CY23:CZ23"/>
    <mergeCell ref="CG24:CH24"/>
    <mergeCell ref="CI24:CJ24"/>
    <mergeCell ref="CG23:CH23"/>
    <mergeCell ref="CI23:CJ23"/>
    <mergeCell ref="CK23:CL23"/>
    <mergeCell ref="CM23:CN23"/>
    <mergeCell ref="CI20:CJ20"/>
    <mergeCell ref="CK20:CL20"/>
    <mergeCell ref="CM20:CN20"/>
    <mergeCell ref="CG20:CH20"/>
    <mergeCell ref="CY20:DB20"/>
    <mergeCell ref="CP20:CS20"/>
    <mergeCell ref="CU20:CV20"/>
    <mergeCell ref="CW20:CX20"/>
    <mergeCell ref="DS20:DT20"/>
    <mergeCell ref="DF20:DG20"/>
    <mergeCell ref="DR3:DR20"/>
    <mergeCell ref="DN20:DQ20"/>
    <mergeCell ref="DD20:DE20"/>
    <mergeCell ref="DD5:DE5"/>
    <mergeCell ref="DF5:DG5"/>
    <mergeCell ref="DH5:DI5"/>
    <mergeCell ref="DF6:DG13"/>
    <mergeCell ref="DL6:DM9"/>
    <mergeCell ref="FY4:FZ4"/>
    <mergeCell ref="FS5:FT10"/>
    <mergeCell ref="FO5:FP11"/>
    <mergeCell ref="FM5:FN7"/>
    <mergeCell ref="FF5:FG8"/>
    <mergeCell ref="FH5:FI8"/>
    <mergeCell ref="CM6:CO8"/>
    <mergeCell ref="CW6:CX8"/>
    <mergeCell ref="FD4:FE4"/>
    <mergeCell ref="EP5:EQ8"/>
    <mergeCell ref="ER5:ES8"/>
    <mergeCell ref="ET5:EU9"/>
    <mergeCell ref="EV5:EW8"/>
    <mergeCell ref="ET4:EU4"/>
    <mergeCell ref="BD20:BE20"/>
    <mergeCell ref="AS20:AT20"/>
    <mergeCell ref="AS16:AT17"/>
    <mergeCell ref="AI20:AJ20"/>
    <mergeCell ref="AC5:AD10"/>
    <mergeCell ref="GC5:GC10"/>
    <mergeCell ref="GF5:GF10"/>
    <mergeCell ref="AJ9:AJ10"/>
    <mergeCell ref="BY5:CA5"/>
    <mergeCell ref="GE3:GE20"/>
    <mergeCell ref="EX4:FA4"/>
    <mergeCell ref="DM11:DM12"/>
    <mergeCell ref="DN6:DQ9"/>
    <mergeCell ref="FB5:FC8"/>
    <mergeCell ref="CG5:CH5"/>
    <mergeCell ref="CI5:CJ5"/>
    <mergeCell ref="BD4:BE4"/>
    <mergeCell ref="CK5:CL5"/>
    <mergeCell ref="CM5:CN5"/>
    <mergeCell ref="CW5:CX5"/>
    <mergeCell ref="CY5:DB5"/>
    <mergeCell ref="AZ4:BA4"/>
    <mergeCell ref="AI4:AJ4"/>
    <mergeCell ref="BB5:BC5"/>
    <mergeCell ref="T34:U34"/>
    <mergeCell ref="T31:U31"/>
    <mergeCell ref="T30:U30"/>
    <mergeCell ref="T28:U28"/>
    <mergeCell ref="T27:U27"/>
    <mergeCell ref="T26:U26"/>
    <mergeCell ref="AX31:AY31"/>
    <mergeCell ref="AX30:AY30"/>
    <mergeCell ref="AQ22:AR22"/>
    <mergeCell ref="AQ23:AR23"/>
    <mergeCell ref="AQ24:AR24"/>
    <mergeCell ref="AI23:AJ23"/>
    <mergeCell ref="AI24:AJ24"/>
    <mergeCell ref="Y23:Z23"/>
    <mergeCell ref="AE22:AF22"/>
    <mergeCell ref="AE23:AF23"/>
    <mergeCell ref="AE24:AF24"/>
    <mergeCell ref="AC31:AD31"/>
    <mergeCell ref="Y30:Z30"/>
    <mergeCell ref="Y31:Z31"/>
    <mergeCell ref="AC30:AD30"/>
    <mergeCell ref="B3:K3"/>
    <mergeCell ref="P4:Q4"/>
    <mergeCell ref="T4:U4"/>
    <mergeCell ref="Y4:AB4"/>
    <mergeCell ref="V4:W4"/>
    <mergeCell ref="X3:X20"/>
    <mergeCell ref="L3:W3"/>
    <mergeCell ref="L4:O4"/>
    <mergeCell ref="D5:G7"/>
    <mergeCell ref="D4:G4"/>
    <mergeCell ref="B5:C11"/>
    <mergeCell ref="H5:H8"/>
    <mergeCell ref="P5:Q10"/>
    <mergeCell ref="T5:U10"/>
    <mergeCell ref="V5:W13"/>
    <mergeCell ref="R20:S20"/>
    <mergeCell ref="J20:K20"/>
    <mergeCell ref="P20:Q20"/>
    <mergeCell ref="M20:O20"/>
    <mergeCell ref="B20:C20"/>
    <mergeCell ref="D20:G20"/>
    <mergeCell ref="M13:M15"/>
    <mergeCell ref="Y3:AD3"/>
    <mergeCell ref="Y20:AB20"/>
    <mergeCell ref="A3:A20"/>
    <mergeCell ref="AZ20:BA20"/>
    <mergeCell ref="BB4:BC4"/>
    <mergeCell ref="EK20:EL20"/>
    <mergeCell ref="EA20:ED20"/>
    <mergeCell ref="AE3:AJ3"/>
    <mergeCell ref="AC4:AD4"/>
    <mergeCell ref="AX5:AY8"/>
    <mergeCell ref="AQ20:AR20"/>
    <mergeCell ref="AU20:AV20"/>
    <mergeCell ref="AE4:AG4"/>
    <mergeCell ref="V20:W20"/>
    <mergeCell ref="AM20:AP20"/>
    <mergeCell ref="AM4:AP4"/>
    <mergeCell ref="AM5:AP8"/>
    <mergeCell ref="R4:S4"/>
    <mergeCell ref="R5:S7"/>
    <mergeCell ref="I5:K8"/>
    <mergeCell ref="I9:K11"/>
    <mergeCell ref="B15:C19"/>
    <mergeCell ref="I14:K14"/>
    <mergeCell ref="CP5:CR5"/>
    <mergeCell ref="CU5:CV5"/>
    <mergeCell ref="DL5:DM5"/>
    <mergeCell ref="BF34:BG34"/>
    <mergeCell ref="BF35:BG35"/>
    <mergeCell ref="BF36:BG36"/>
    <mergeCell ref="BF24:BG24"/>
    <mergeCell ref="BF26:BG26"/>
    <mergeCell ref="BF27:BG27"/>
    <mergeCell ref="BF30:BG30"/>
    <mergeCell ref="BF31:BG31"/>
    <mergeCell ref="BF32:BG32"/>
    <mergeCell ref="BF28:BG28"/>
    <mergeCell ref="BD36:BE36"/>
    <mergeCell ref="AQ35:AR35"/>
    <mergeCell ref="AQ27:AR27"/>
    <mergeCell ref="AQ36:AR36"/>
    <mergeCell ref="AQ34:AR34"/>
    <mergeCell ref="AQ30:AR30"/>
    <mergeCell ref="AQ31:AR31"/>
    <mergeCell ref="AQ32:AR32"/>
    <mergeCell ref="AQ28:AR28"/>
    <mergeCell ref="BD28:BE28"/>
    <mergeCell ref="BD34:BE34"/>
    <mergeCell ref="BD31:BE31"/>
    <mergeCell ref="BD35:BE35"/>
    <mergeCell ref="BD27:BE27"/>
    <mergeCell ref="BD32:BE32"/>
    <mergeCell ref="Y36:Z36"/>
    <mergeCell ref="Y34:Z34"/>
    <mergeCell ref="AC34:AD34"/>
    <mergeCell ref="Y32:Z32"/>
    <mergeCell ref="AC35:AD35"/>
    <mergeCell ref="AX33:AY33"/>
    <mergeCell ref="AX34:AY34"/>
    <mergeCell ref="AC36:AD36"/>
    <mergeCell ref="AC32:AD32"/>
    <mergeCell ref="AE35:AF35"/>
    <mergeCell ref="AM36:AN36"/>
    <mergeCell ref="AE36:AF36"/>
    <mergeCell ref="AE32:AF32"/>
    <mergeCell ref="AX35:AY35"/>
    <mergeCell ref="AM35:AN35"/>
    <mergeCell ref="AI34:AJ34"/>
    <mergeCell ref="AI36:AJ36"/>
    <mergeCell ref="AE34:AF34"/>
    <mergeCell ref="AI35:AJ35"/>
    <mergeCell ref="AX36:AY36"/>
    <mergeCell ref="AI32:AJ32"/>
    <mergeCell ref="M36:O36"/>
    <mergeCell ref="B35:C35"/>
    <mergeCell ref="B36:C36"/>
    <mergeCell ref="D34:E34"/>
    <mergeCell ref="M23:O23"/>
    <mergeCell ref="D27:E27"/>
    <mergeCell ref="M24:O24"/>
    <mergeCell ref="D30:E30"/>
    <mergeCell ref="D35:E35"/>
    <mergeCell ref="B30:C30"/>
    <mergeCell ref="B27:C27"/>
    <mergeCell ref="B28:C28"/>
    <mergeCell ref="B32:C32"/>
    <mergeCell ref="M32:O32"/>
    <mergeCell ref="B34:C34"/>
    <mergeCell ref="D32:E32"/>
    <mergeCell ref="M34:O34"/>
    <mergeCell ref="B26:C26"/>
    <mergeCell ref="R23:S23"/>
    <mergeCell ref="T24:U24"/>
    <mergeCell ref="M31:O31"/>
    <mergeCell ref="B31:C31"/>
    <mergeCell ref="D31:E31"/>
    <mergeCell ref="R28:S28"/>
    <mergeCell ref="R30:S30"/>
    <mergeCell ref="M30:O30"/>
    <mergeCell ref="R22:S22"/>
    <mergeCell ref="M26:O26"/>
    <mergeCell ref="M27:O27"/>
    <mergeCell ref="R27:S27"/>
    <mergeCell ref="B22:C22"/>
    <mergeCell ref="B24:C24"/>
    <mergeCell ref="T23:U23"/>
    <mergeCell ref="T22:U22"/>
    <mergeCell ref="R34:S34"/>
    <mergeCell ref="T35:U35"/>
    <mergeCell ref="AX24:AY24"/>
    <mergeCell ref="AX26:AY26"/>
    <mergeCell ref="AX29:AY29"/>
    <mergeCell ref="D22:E22"/>
    <mergeCell ref="D23:E23"/>
    <mergeCell ref="D28:E28"/>
    <mergeCell ref="D24:E24"/>
    <mergeCell ref="R32:S32"/>
    <mergeCell ref="Y35:Z35"/>
    <mergeCell ref="AI27:AJ27"/>
    <mergeCell ref="AI28:AJ28"/>
    <mergeCell ref="AX32:AY32"/>
    <mergeCell ref="Y27:Z27"/>
    <mergeCell ref="Y28:Z28"/>
    <mergeCell ref="AE28:AF28"/>
    <mergeCell ref="AE27:AF27"/>
    <mergeCell ref="AI22:AJ22"/>
    <mergeCell ref="AI26:AJ26"/>
    <mergeCell ref="Y26:Z26"/>
    <mergeCell ref="Y24:Z24"/>
    <mergeCell ref="AC26:AD26"/>
    <mergeCell ref="AC24:AD24"/>
    <mergeCell ref="T36:U36"/>
    <mergeCell ref="AM34:AN34"/>
    <mergeCell ref="AM31:AN31"/>
    <mergeCell ref="D36:E36"/>
    <mergeCell ref="M35:O35"/>
    <mergeCell ref="AM22:AN22"/>
    <mergeCell ref="AM24:AN24"/>
    <mergeCell ref="AM30:AN30"/>
    <mergeCell ref="AC27:AD27"/>
    <mergeCell ref="AC28:AD28"/>
    <mergeCell ref="R36:S36"/>
    <mergeCell ref="AM32:AN32"/>
    <mergeCell ref="AM23:AN23"/>
    <mergeCell ref="M22:O22"/>
    <mergeCell ref="M28:O28"/>
    <mergeCell ref="D26:E26"/>
    <mergeCell ref="R26:S26"/>
    <mergeCell ref="R24:S24"/>
    <mergeCell ref="AM26:AN26"/>
    <mergeCell ref="AE26:AF26"/>
    <mergeCell ref="AM27:AN27"/>
    <mergeCell ref="R35:S35"/>
    <mergeCell ref="T32:U32"/>
    <mergeCell ref="R31:S31"/>
    <mergeCell ref="T20:U20"/>
    <mergeCell ref="AC22:AD22"/>
    <mergeCell ref="AC20:AD20"/>
    <mergeCell ref="AE20:AH20"/>
    <mergeCell ref="AQ26:AR26"/>
    <mergeCell ref="AX27:AY27"/>
    <mergeCell ref="AX25:AY25"/>
    <mergeCell ref="AC23:AD23"/>
    <mergeCell ref="Y22:Z22"/>
    <mergeCell ref="AX22:AY22"/>
    <mergeCell ref="AX23:AY23"/>
    <mergeCell ref="AK20:AL20"/>
    <mergeCell ref="BD22:BE22"/>
    <mergeCell ref="BD23:BE23"/>
    <mergeCell ref="BD30:BE30"/>
    <mergeCell ref="AX28:AY28"/>
    <mergeCell ref="AM28:AN28"/>
    <mergeCell ref="AE30:AF30"/>
    <mergeCell ref="AE31:AF31"/>
    <mergeCell ref="AI30:AJ30"/>
    <mergeCell ref="AI31:AJ31"/>
    <mergeCell ref="IQ6:IR7"/>
    <mergeCell ref="CE20:CF20"/>
    <mergeCell ref="IC20:IF20"/>
    <mergeCell ref="IC6:IF8"/>
    <mergeCell ref="BB20:BC20"/>
    <mergeCell ref="AX20:AY20"/>
    <mergeCell ref="HV6:HY7"/>
    <mergeCell ref="BD24:BE24"/>
    <mergeCell ref="BD26:BE26"/>
    <mergeCell ref="CP23:CQ23"/>
    <mergeCell ref="CU23:CV23"/>
    <mergeCell ref="CP22:CQ22"/>
    <mergeCell ref="CU22:CV22"/>
    <mergeCell ref="DU22:DV22"/>
    <mergeCell ref="BF22:BG22"/>
    <mergeCell ref="CG22:CH22"/>
    <mergeCell ref="CI22:CJ22"/>
    <mergeCell ref="CK22:CL22"/>
    <mergeCell ref="CM22:CN22"/>
    <mergeCell ref="DN22:DO22"/>
    <mergeCell ref="DL20:DM20"/>
    <mergeCell ref="CD13:CD14"/>
    <mergeCell ref="CF16:CF17"/>
    <mergeCell ref="DC6:DC10"/>
  </mergeCells>
  <phoneticPr fontId="50" type="noConversion"/>
  <pageMargins left="0.7" right="0.7" top="0.75" bottom="0.75" header="0.3" footer="0.3"/>
  <pageSetup paperSize="119" orientation="landscape"/>
  <headerFooter alignWithMargins="0"/>
  <colBreaks count="12" manualBreakCount="12">
    <brk id="23" max="1048575" man="1"/>
    <brk id="48" max="1048575" man="1"/>
    <brk id="63" max="38" man="1"/>
    <brk id="79" max="38" man="1"/>
    <brk id="97" max="38" man="1"/>
    <brk id="121" max="1048575" man="1"/>
    <brk id="144" max="1048575" man="1"/>
    <brk id="165" max="1048575" man="1"/>
    <brk id="186" max="1048575" man="1"/>
    <brk id="201" max="1048575" man="1"/>
    <brk id="220" max="1048575" man="1"/>
    <brk id="235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BD53"/>
  <sheetViews>
    <sheetView topLeftCell="I17" zoomScale="120" zoomScaleNormal="120" zoomScaleSheetLayoutView="70" zoomScalePageLayoutView="120" workbookViewId="0">
      <selection activeCell="I21" sqref="I21"/>
    </sheetView>
  </sheetViews>
  <sheetFormatPr defaultColWidth="9" defaultRowHeight="12"/>
  <cols>
    <col min="1" max="1" width="5.5" style="70" bestFit="1" customWidth="1"/>
    <col min="2" max="4" width="11" style="65" customWidth="1"/>
    <col min="5" max="6" width="4.125" style="65" customWidth="1"/>
    <col min="7" max="7" width="3" style="65" customWidth="1"/>
    <col min="8" max="8" width="1.875" style="65" customWidth="1"/>
    <col min="9" max="9" width="4.5" style="70" bestFit="1" customWidth="1"/>
    <col min="10" max="12" width="11" style="65" customWidth="1"/>
    <col min="13" max="13" width="3.625" style="65" customWidth="1"/>
    <col min="14" max="14" width="4.125" style="65" customWidth="1"/>
    <col min="15" max="15" width="1.125" style="65" customWidth="1"/>
    <col min="16" max="16" width="4.5" style="70" bestFit="1" customWidth="1"/>
    <col min="17" max="19" width="11" style="65" customWidth="1"/>
    <col min="20" max="20" width="4.625" style="65" customWidth="1"/>
    <col min="21" max="21" width="4.375" style="65" customWidth="1"/>
    <col min="22" max="22" width="1" style="65" customWidth="1"/>
    <col min="23" max="23" width="4.5" style="65" bestFit="1" customWidth="1"/>
    <col min="24" max="26" width="11" style="65" customWidth="1"/>
    <col min="27" max="27" width="4.125" style="65" customWidth="1"/>
    <col min="28" max="28" width="1.125" style="65" customWidth="1"/>
    <col min="29" max="29" width="1.625" style="65" customWidth="1"/>
    <col min="30" max="30" width="4.5" style="70" bestFit="1" customWidth="1"/>
    <col min="31" max="33" width="11" style="65" customWidth="1"/>
    <col min="34" max="34" width="3.125" style="65" customWidth="1"/>
    <col min="35" max="35" width="1.375" style="65" customWidth="1"/>
    <col min="36" max="36" width="1.625" style="65" customWidth="1"/>
    <col min="37" max="37" width="4.5" style="70" bestFit="1" customWidth="1"/>
    <col min="38" max="40" width="11" style="65" customWidth="1"/>
    <col min="41" max="41" width="2.875" style="65" customWidth="1"/>
    <col min="42" max="42" width="1.375" style="65" customWidth="1"/>
    <col min="43" max="43" width="1.125" style="65" customWidth="1"/>
    <col min="44" max="44" width="4.5" style="65" bestFit="1" customWidth="1"/>
    <col min="45" max="47" width="11" style="65" customWidth="1"/>
    <col min="48" max="48" width="3.5" style="65" customWidth="1"/>
    <col min="49" max="49" width="1.5" style="65" customWidth="1"/>
    <col min="50" max="50" width="1.625" style="65" customWidth="1"/>
    <col min="51" max="51" width="4.5" style="70" bestFit="1" customWidth="1"/>
    <col min="52" max="54" width="11" style="65" customWidth="1"/>
    <col min="55" max="55" width="3.5" style="65" customWidth="1"/>
    <col min="56" max="56" width="2.625" style="65" customWidth="1"/>
    <col min="57" max="16384" width="9" style="65"/>
  </cols>
  <sheetData>
    <row r="1" spans="1:56" ht="12.95" thickBot="1">
      <c r="A1" s="70" t="s">
        <v>805</v>
      </c>
      <c r="B1" s="70"/>
      <c r="Q1" s="70" t="s">
        <v>806</v>
      </c>
      <c r="AE1" s="70" t="s">
        <v>807</v>
      </c>
      <c r="AS1" s="70" t="s">
        <v>808</v>
      </c>
    </row>
    <row r="2" spans="1:56" ht="2.25" customHeight="1" thickBot="1">
      <c r="B2" s="70"/>
      <c r="AK2" s="73">
        <f>AD40+1</f>
        <v>-5.2399999999999949</v>
      </c>
      <c r="AL2" s="69" t="s">
        <v>809</v>
      </c>
      <c r="AM2" s="69"/>
      <c r="AN2" s="69"/>
      <c r="AO2" s="69"/>
      <c r="AP2" s="68"/>
    </row>
    <row r="3" spans="1:56" ht="12.95" thickBot="1">
      <c r="B3" s="70" t="s">
        <v>810</v>
      </c>
      <c r="P3" s="2514">
        <f>I28-(0.01)</f>
        <v>-6.0999999999999979</v>
      </c>
      <c r="Q3" s="69" t="s">
        <v>811</v>
      </c>
      <c r="R3" s="69"/>
      <c r="S3" s="69"/>
      <c r="T3" s="69"/>
      <c r="U3" s="68"/>
      <c r="W3" s="2514">
        <f>P34-(0.01)</f>
        <v>-6.1499999999999968</v>
      </c>
      <c r="X3" s="69" t="s">
        <v>812</v>
      </c>
      <c r="Y3" s="69"/>
      <c r="Z3" s="69"/>
      <c r="AA3" s="69"/>
      <c r="AB3" s="68"/>
      <c r="AD3" s="2514">
        <f>W34-(0.01)</f>
        <v>-6.1899999999999959</v>
      </c>
      <c r="AE3" s="69" t="s">
        <v>620</v>
      </c>
      <c r="AF3" s="69"/>
      <c r="AG3" s="69"/>
      <c r="AH3" s="69"/>
      <c r="AI3" s="68"/>
      <c r="AK3" s="2514">
        <f>AD40-(0.01)</f>
        <v>-6.2499999999999947</v>
      </c>
      <c r="AL3" s="65" t="s">
        <v>813</v>
      </c>
      <c r="AP3" s="66"/>
      <c r="AR3" s="2514">
        <f>AK33-(0.01)</f>
        <v>-6.2999999999999936</v>
      </c>
      <c r="AS3" s="69" t="s">
        <v>590</v>
      </c>
      <c r="AT3" s="69"/>
      <c r="AU3" s="69"/>
      <c r="AV3" s="69"/>
      <c r="AW3" s="68"/>
      <c r="AY3" s="2514">
        <f>AR45-(0.01)</f>
        <v>-6.3899999999999917</v>
      </c>
      <c r="AZ3" s="69" t="s">
        <v>814</v>
      </c>
      <c r="BA3" s="69"/>
      <c r="BB3" s="69"/>
      <c r="BC3" s="69"/>
      <c r="BD3" s="68"/>
    </row>
    <row r="4" spans="1:56" ht="12.95" thickBot="1">
      <c r="B4" s="70" t="s">
        <v>815</v>
      </c>
      <c r="P4" s="72"/>
      <c r="Q4" s="65" t="s">
        <v>816</v>
      </c>
      <c r="U4" s="66"/>
      <c r="W4" s="67"/>
      <c r="X4" s="65" t="s">
        <v>817</v>
      </c>
      <c r="AB4" s="66"/>
      <c r="AD4" s="72"/>
      <c r="AI4" s="66"/>
      <c r="AK4" s="72"/>
      <c r="AL4" s="65" t="s">
        <v>818</v>
      </c>
      <c r="AP4" s="66"/>
      <c r="AR4" s="67"/>
      <c r="AS4" s="65" t="s">
        <v>819</v>
      </c>
      <c r="AV4" s="71"/>
      <c r="AW4" s="66"/>
      <c r="AY4" s="72"/>
      <c r="AZ4" s="65" t="s">
        <v>820</v>
      </c>
      <c r="BD4" s="66"/>
    </row>
    <row r="5" spans="1:56" ht="12.95" thickBot="1">
      <c r="B5" s="70" t="s">
        <v>821</v>
      </c>
      <c r="P5" s="72"/>
      <c r="Q5" s="65" t="s">
        <v>822</v>
      </c>
      <c r="U5" s="66"/>
      <c r="W5" s="67"/>
      <c r="AB5" s="66"/>
      <c r="AD5" s="72"/>
      <c r="AE5" s="65" t="s">
        <v>819</v>
      </c>
      <c r="AH5" s="71"/>
      <c r="AI5" s="66"/>
      <c r="AK5" s="72"/>
      <c r="AL5" s="65" t="s">
        <v>819</v>
      </c>
      <c r="AO5" s="71"/>
      <c r="AP5" s="66"/>
      <c r="AR5" s="67"/>
      <c r="AS5" s="65" t="s">
        <v>823</v>
      </c>
      <c r="AV5" s="71"/>
      <c r="AW5" s="66"/>
      <c r="AY5" s="72"/>
      <c r="AZ5" s="65" t="s">
        <v>824</v>
      </c>
      <c r="BC5" s="71"/>
      <c r="BD5" s="66"/>
    </row>
    <row r="6" spans="1:56" ht="12.95" thickBot="1">
      <c r="B6" s="70" t="s">
        <v>825</v>
      </c>
      <c r="P6" s="72"/>
      <c r="U6" s="66"/>
      <c r="W6" s="67"/>
      <c r="X6" s="65" t="s">
        <v>819</v>
      </c>
      <c r="AA6" s="71"/>
      <c r="AB6" s="66"/>
      <c r="AD6" s="72"/>
      <c r="AE6" s="65" t="s">
        <v>823</v>
      </c>
      <c r="AH6" s="71"/>
      <c r="AI6" s="66"/>
      <c r="AK6" s="72"/>
      <c r="AL6" s="65" t="s">
        <v>823</v>
      </c>
      <c r="AO6" s="71"/>
      <c r="AP6" s="66"/>
      <c r="AR6" s="2515"/>
      <c r="AS6" s="2516"/>
      <c r="AT6" s="2516"/>
      <c r="AU6" s="2516"/>
      <c r="AV6" s="2516"/>
      <c r="AW6" s="2517"/>
      <c r="AY6" s="72"/>
      <c r="AZ6" s="65" t="s">
        <v>826</v>
      </c>
      <c r="BC6" s="71"/>
      <c r="BD6" s="66"/>
    </row>
    <row r="7" spans="1:56" ht="10.5" customHeight="1" thickBot="1">
      <c r="P7" s="72"/>
      <c r="U7" s="66"/>
      <c r="W7" s="67"/>
      <c r="X7" s="65" t="s">
        <v>823</v>
      </c>
      <c r="AA7" s="71"/>
      <c r="AB7" s="66"/>
      <c r="AD7" s="2518"/>
      <c r="AE7" s="2516"/>
      <c r="AF7" s="2516"/>
      <c r="AG7" s="2516"/>
      <c r="AH7" s="2516"/>
      <c r="AI7" s="2517"/>
      <c r="AK7" s="2518"/>
      <c r="AL7" s="2516"/>
      <c r="AM7" s="2516"/>
      <c r="AN7" s="2516"/>
      <c r="AO7" s="2516"/>
      <c r="AP7" s="2517"/>
      <c r="AY7" s="2518"/>
      <c r="AZ7" s="2516"/>
      <c r="BA7" s="2516"/>
      <c r="BB7" s="2516"/>
      <c r="BC7" s="2516"/>
      <c r="BD7" s="2517"/>
    </row>
    <row r="8" spans="1:56" ht="12.95" thickBot="1">
      <c r="A8" s="129">
        <f>-(6.01)</f>
        <v>-6.01</v>
      </c>
      <c r="B8" s="69" t="s">
        <v>827</v>
      </c>
      <c r="C8" s="69"/>
      <c r="D8" s="69"/>
      <c r="E8" s="69"/>
      <c r="F8" s="69"/>
      <c r="G8" s="68"/>
      <c r="I8" s="2514">
        <f>A35-(0.01)</f>
        <v>-6.0599999999999987</v>
      </c>
      <c r="J8" s="69" t="s">
        <v>828</v>
      </c>
      <c r="K8" s="69"/>
      <c r="L8" s="69"/>
      <c r="M8" s="69"/>
      <c r="N8" s="68"/>
      <c r="P8" s="72"/>
      <c r="Q8" s="65" t="s">
        <v>829</v>
      </c>
      <c r="T8" s="71"/>
      <c r="U8" s="66"/>
      <c r="W8" s="2515"/>
      <c r="X8" s="2516"/>
      <c r="Y8" s="2516"/>
      <c r="Z8" s="2516"/>
      <c r="AA8" s="2516"/>
      <c r="AB8" s="2517"/>
      <c r="AR8" s="2514">
        <f>AR3-(0.01)</f>
        <v>-6.3099999999999934</v>
      </c>
      <c r="AS8" s="69" t="s">
        <v>591</v>
      </c>
      <c r="AT8" s="69"/>
      <c r="AU8" s="69"/>
      <c r="AV8" s="69"/>
      <c r="AW8" s="68"/>
    </row>
    <row r="9" spans="1:56" ht="12.95" thickBot="1">
      <c r="A9" s="72"/>
      <c r="G9" s="66"/>
      <c r="I9" s="72"/>
      <c r="J9" s="65" t="s">
        <v>830</v>
      </c>
      <c r="N9" s="66"/>
      <c r="P9" s="72"/>
      <c r="Q9" s="65" t="s">
        <v>831</v>
      </c>
      <c r="T9" s="71"/>
      <c r="U9" s="66"/>
      <c r="AD9" s="2514">
        <f>AD3-(0.01)</f>
        <v>-6.1999999999999957</v>
      </c>
      <c r="AE9" s="69" t="s">
        <v>832</v>
      </c>
      <c r="AF9" s="69"/>
      <c r="AG9" s="69"/>
      <c r="AH9" s="69"/>
      <c r="AI9" s="68"/>
      <c r="AK9" s="2514">
        <f>AK3-(0.01)</f>
        <v>-6.2599999999999945</v>
      </c>
      <c r="AL9" s="69" t="s">
        <v>833</v>
      </c>
      <c r="AM9" s="69"/>
      <c r="AN9" s="69"/>
      <c r="AO9" s="69"/>
      <c r="AP9" s="68"/>
      <c r="AR9" s="67"/>
      <c r="AW9" s="66"/>
      <c r="AY9" s="2514">
        <f>AY3-(0.01)</f>
        <v>-6.3999999999999915</v>
      </c>
      <c r="AZ9" s="69" t="s">
        <v>834</v>
      </c>
      <c r="BA9" s="69"/>
      <c r="BB9" s="69"/>
      <c r="BC9" s="69"/>
      <c r="BD9" s="68"/>
    </row>
    <row r="10" spans="1:56" ht="12.95" thickBot="1">
      <c r="A10" s="72"/>
      <c r="B10" s="65" t="s">
        <v>835</v>
      </c>
      <c r="F10" s="71"/>
      <c r="G10" s="66"/>
      <c r="I10" s="72"/>
      <c r="J10" s="65" t="s">
        <v>819</v>
      </c>
      <c r="M10" s="71"/>
      <c r="N10" s="66"/>
      <c r="P10" s="72"/>
      <c r="Q10" s="65" t="s">
        <v>836</v>
      </c>
      <c r="T10" s="71"/>
      <c r="U10" s="66"/>
      <c r="W10" s="2514">
        <f>W3-(0.01)</f>
        <v>-6.1599999999999966</v>
      </c>
      <c r="X10" s="69" t="s">
        <v>837</v>
      </c>
      <c r="Y10" s="69"/>
      <c r="Z10" s="69"/>
      <c r="AA10" s="69"/>
      <c r="AB10" s="68"/>
      <c r="AD10" s="72"/>
      <c r="AE10" s="65" t="s">
        <v>838</v>
      </c>
      <c r="AI10" s="66"/>
      <c r="AK10" s="72"/>
      <c r="AL10" s="65" t="s">
        <v>839</v>
      </c>
      <c r="AP10" s="66"/>
      <c r="AR10" s="67"/>
      <c r="AS10" s="65" t="s">
        <v>819</v>
      </c>
      <c r="AV10" s="71"/>
      <c r="AW10" s="66"/>
      <c r="AY10" s="72"/>
      <c r="AZ10" s="65" t="s">
        <v>840</v>
      </c>
      <c r="BD10" s="66"/>
    </row>
    <row r="11" spans="1:56" ht="12.95" thickBot="1">
      <c r="A11" s="2518"/>
      <c r="B11" s="2516"/>
      <c r="C11" s="2516"/>
      <c r="D11" s="2516"/>
      <c r="E11" s="2516"/>
      <c r="F11" s="2516"/>
      <c r="G11" s="2517"/>
      <c r="I11" s="72"/>
      <c r="J11" s="65" t="s">
        <v>823</v>
      </c>
      <c r="M11" s="71"/>
      <c r="N11" s="66"/>
      <c r="P11" s="2518"/>
      <c r="Q11" s="2516"/>
      <c r="R11" s="2516"/>
      <c r="S11" s="2516"/>
      <c r="T11" s="2516"/>
      <c r="U11" s="2517"/>
      <c r="W11" s="67"/>
      <c r="X11" s="65" t="s">
        <v>841</v>
      </c>
      <c r="AB11" s="66"/>
      <c r="AD11" s="72"/>
      <c r="AE11" s="65" t="s">
        <v>842</v>
      </c>
      <c r="AI11" s="66"/>
      <c r="AK11" s="72"/>
      <c r="AL11" s="65" t="s">
        <v>819</v>
      </c>
      <c r="AO11" s="71"/>
      <c r="AP11" s="66"/>
      <c r="AR11" s="67"/>
      <c r="AS11" s="65" t="s">
        <v>823</v>
      </c>
      <c r="AV11" s="71"/>
      <c r="AW11" s="66"/>
      <c r="AY11" s="72"/>
      <c r="AZ11" s="65" t="s">
        <v>843</v>
      </c>
      <c r="BD11" s="66"/>
    </row>
    <row r="12" spans="1:56" ht="13.5" customHeight="1" thickBot="1">
      <c r="I12" s="2518"/>
      <c r="J12" s="2516"/>
      <c r="K12" s="2516"/>
      <c r="L12" s="2516"/>
      <c r="M12" s="2516"/>
      <c r="N12" s="2517"/>
      <c r="W12" s="67"/>
      <c r="X12" s="65" t="s">
        <v>844</v>
      </c>
      <c r="AB12" s="66"/>
      <c r="AD12" s="72"/>
      <c r="AE12" s="65" t="s">
        <v>819</v>
      </c>
      <c r="AH12" s="71"/>
      <c r="AI12" s="66"/>
      <c r="AK12" s="72"/>
      <c r="AL12" s="65" t="s">
        <v>823</v>
      </c>
      <c r="AO12" s="71"/>
      <c r="AP12" s="66"/>
      <c r="AR12" s="2515"/>
      <c r="AS12" s="2516"/>
      <c r="AT12" s="2516"/>
      <c r="AU12" s="2516"/>
      <c r="AV12" s="2516"/>
      <c r="AW12" s="2517"/>
      <c r="AY12" s="72"/>
      <c r="AZ12" s="65" t="s">
        <v>843</v>
      </c>
      <c r="BD12" s="66"/>
    </row>
    <row r="13" spans="1:56" ht="12.95" thickBot="1">
      <c r="A13" s="129">
        <f>A8-(0.01)</f>
        <v>-6.02</v>
      </c>
      <c r="B13" s="69" t="s">
        <v>845</v>
      </c>
      <c r="C13" s="69"/>
      <c r="D13" s="69"/>
      <c r="E13" s="69"/>
      <c r="F13" s="69"/>
      <c r="G13" s="68"/>
      <c r="W13" s="67"/>
      <c r="X13" s="65" t="s">
        <v>846</v>
      </c>
      <c r="AB13" s="66"/>
      <c r="AD13" s="72"/>
      <c r="AE13" s="65" t="s">
        <v>823</v>
      </c>
      <c r="AH13" s="71"/>
      <c r="AI13" s="66"/>
      <c r="AK13" s="2518"/>
      <c r="AL13" s="2516"/>
      <c r="AM13" s="2516"/>
      <c r="AN13" s="2516"/>
      <c r="AO13" s="2516"/>
      <c r="AP13" s="2517"/>
      <c r="AY13" s="2518"/>
      <c r="AZ13" s="2516"/>
      <c r="BA13" s="2516"/>
      <c r="BB13" s="2516"/>
      <c r="BC13" s="2516"/>
      <c r="BD13" s="2517"/>
    </row>
    <row r="14" spans="1:56" ht="12.95" thickBot="1">
      <c r="A14" s="72"/>
      <c r="B14" s="65" t="s">
        <v>847</v>
      </c>
      <c r="G14" s="66"/>
      <c r="I14" s="2514">
        <f>I8-(0.01)</f>
        <v>-6.0699999999999985</v>
      </c>
      <c r="J14" s="69" t="s">
        <v>848</v>
      </c>
      <c r="K14" s="69"/>
      <c r="L14" s="69"/>
      <c r="M14" s="69"/>
      <c r="N14" s="68"/>
      <c r="P14" s="2514">
        <f>P3-(0.01)</f>
        <v>-6.1099999999999977</v>
      </c>
      <c r="Q14" s="69" t="s">
        <v>849</v>
      </c>
      <c r="R14" s="69"/>
      <c r="S14" s="69"/>
      <c r="T14" s="69"/>
      <c r="U14" s="68"/>
      <c r="W14" s="67"/>
      <c r="AB14" s="66"/>
      <c r="AD14" s="2518"/>
      <c r="AE14" s="2516"/>
      <c r="AF14" s="2516"/>
      <c r="AG14" s="2516"/>
      <c r="AH14" s="2516"/>
      <c r="AI14" s="2517"/>
      <c r="AR14" s="2514">
        <f>AR8-(0.01)</f>
        <v>-6.3199999999999932</v>
      </c>
      <c r="AS14" s="69" t="s">
        <v>592</v>
      </c>
      <c r="AT14" s="69"/>
      <c r="AU14" s="69"/>
      <c r="AV14" s="69"/>
      <c r="AW14" s="68"/>
    </row>
    <row r="15" spans="1:56" ht="12.95" thickBot="1">
      <c r="A15" s="72"/>
      <c r="G15" s="66"/>
      <c r="I15" s="72"/>
      <c r="J15" s="65" t="s">
        <v>850</v>
      </c>
      <c r="N15" s="66"/>
      <c r="P15" s="72"/>
      <c r="Q15" s="65" t="s">
        <v>851</v>
      </c>
      <c r="U15" s="66"/>
      <c r="W15" s="67"/>
      <c r="X15" s="65" t="s">
        <v>819</v>
      </c>
      <c r="AA15" s="71"/>
      <c r="AB15" s="66"/>
      <c r="AK15" s="2514">
        <f>AK9-(0.01)</f>
        <v>-6.2699999999999942</v>
      </c>
      <c r="AL15" s="69" t="s">
        <v>852</v>
      </c>
      <c r="AM15" s="69"/>
      <c r="AN15" s="69"/>
      <c r="AO15" s="69"/>
      <c r="AP15" s="68"/>
      <c r="AR15" s="67"/>
      <c r="AW15" s="66"/>
      <c r="AY15" s="2514">
        <f>AY9-(0.01)</f>
        <v>-6.4099999999999913</v>
      </c>
      <c r="AZ15" s="69" t="s">
        <v>853</v>
      </c>
      <c r="BA15" s="69"/>
      <c r="BB15" s="69"/>
      <c r="BC15" s="69"/>
      <c r="BD15" s="68"/>
    </row>
    <row r="16" spans="1:56" ht="12.95" thickBot="1">
      <c r="A16" s="72"/>
      <c r="B16" s="65" t="s">
        <v>854</v>
      </c>
      <c r="E16" s="71"/>
      <c r="G16" s="66"/>
      <c r="I16" s="72"/>
      <c r="N16" s="66"/>
      <c r="P16" s="72"/>
      <c r="U16" s="66"/>
      <c r="W16" s="67"/>
      <c r="X16" s="65" t="s">
        <v>823</v>
      </c>
      <c r="AA16" s="71"/>
      <c r="AB16" s="66"/>
      <c r="AD16" s="2514">
        <f>AD9-(0.01)</f>
        <v>-6.2099999999999955</v>
      </c>
      <c r="AE16" s="69" t="s">
        <v>832</v>
      </c>
      <c r="AF16" s="69"/>
      <c r="AG16" s="69"/>
      <c r="AH16" s="69"/>
      <c r="AI16" s="68"/>
      <c r="AK16" s="72"/>
      <c r="AL16" s="65" t="s">
        <v>855</v>
      </c>
      <c r="AP16" s="66"/>
      <c r="AR16" s="67"/>
      <c r="AS16" s="65" t="s">
        <v>819</v>
      </c>
      <c r="AV16" s="71"/>
      <c r="AW16" s="66"/>
      <c r="AY16" s="72"/>
      <c r="AZ16" s="65" t="s">
        <v>856</v>
      </c>
      <c r="BD16" s="66"/>
    </row>
    <row r="17" spans="1:56" ht="12.95" thickBot="1">
      <c r="A17" s="72"/>
      <c r="B17" s="65" t="s">
        <v>857</v>
      </c>
      <c r="C17" s="130">
        <f>- I21</f>
        <v>6.0799999999999983</v>
      </c>
      <c r="E17" s="71"/>
      <c r="G17" s="66"/>
      <c r="I17" s="72"/>
      <c r="J17" s="65" t="s">
        <v>819</v>
      </c>
      <c r="M17" s="71"/>
      <c r="N17" s="66"/>
      <c r="P17" s="72"/>
      <c r="U17" s="66"/>
      <c r="W17" s="2515"/>
      <c r="X17" s="2516"/>
      <c r="Y17" s="2516"/>
      <c r="Z17" s="2516"/>
      <c r="AA17" s="2516"/>
      <c r="AB17" s="2517"/>
      <c r="AD17" s="72"/>
      <c r="AE17" s="65" t="s">
        <v>858</v>
      </c>
      <c r="AI17" s="66"/>
      <c r="AK17" s="72"/>
      <c r="AL17" s="65" t="s">
        <v>859</v>
      </c>
      <c r="AP17" s="66"/>
      <c r="AR17" s="67"/>
      <c r="AS17" s="65" t="s">
        <v>823</v>
      </c>
      <c r="AV17" s="71"/>
      <c r="AW17" s="66"/>
      <c r="AY17" s="72"/>
      <c r="AZ17" s="65" t="s">
        <v>860</v>
      </c>
      <c r="BC17" s="71"/>
      <c r="BD17" s="66"/>
    </row>
    <row r="18" spans="1:56" ht="12.95" thickBot="1">
      <c r="A18" s="2518"/>
      <c r="B18" s="2516"/>
      <c r="C18" s="2516"/>
      <c r="D18" s="2516"/>
      <c r="E18" s="2516"/>
      <c r="F18" s="2516"/>
      <c r="G18" s="2517"/>
      <c r="I18" s="72"/>
      <c r="J18" s="65" t="s">
        <v>823</v>
      </c>
      <c r="M18" s="71"/>
      <c r="N18" s="66"/>
      <c r="P18" s="72"/>
      <c r="Q18" s="65" t="s">
        <v>819</v>
      </c>
      <c r="T18" s="71"/>
      <c r="U18" s="66"/>
      <c r="AD18" s="72"/>
      <c r="AE18" s="65" t="s">
        <v>861</v>
      </c>
      <c r="AI18" s="66"/>
      <c r="AK18" s="72"/>
      <c r="AL18" s="65" t="s">
        <v>862</v>
      </c>
      <c r="AO18" s="71"/>
      <c r="AP18" s="66"/>
      <c r="AR18" s="2515"/>
      <c r="AS18" s="2516"/>
      <c r="AT18" s="2516"/>
      <c r="AU18" s="2516"/>
      <c r="AV18" s="2516"/>
      <c r="AW18" s="2517"/>
      <c r="AY18" s="72"/>
      <c r="AZ18" s="65" t="s">
        <v>863</v>
      </c>
      <c r="BC18" s="71"/>
      <c r="BD18" s="66"/>
    </row>
    <row r="19" spans="1:56" ht="12.95" thickBot="1">
      <c r="I19" s="2518"/>
      <c r="J19" s="2516"/>
      <c r="K19" s="2516"/>
      <c r="L19" s="2516"/>
      <c r="M19" s="2516"/>
      <c r="N19" s="2517"/>
      <c r="P19" s="72"/>
      <c r="Q19" s="65" t="s">
        <v>823</v>
      </c>
      <c r="T19" s="71"/>
      <c r="U19" s="66"/>
      <c r="W19" s="2514">
        <f>W10-(0.01)</f>
        <v>-6.1699999999999964</v>
      </c>
      <c r="X19" s="69" t="s">
        <v>864</v>
      </c>
      <c r="Y19" s="69"/>
      <c r="Z19" s="69"/>
      <c r="AA19" s="69"/>
      <c r="AB19" s="68"/>
      <c r="AD19" s="72"/>
      <c r="AE19" s="65" t="s">
        <v>819</v>
      </c>
      <c r="AH19" s="71"/>
      <c r="AI19" s="66"/>
      <c r="AK19" s="72"/>
      <c r="AL19" s="65" t="s">
        <v>865</v>
      </c>
      <c r="AO19" s="71"/>
      <c r="AP19" s="66"/>
      <c r="AY19" s="72"/>
      <c r="AZ19" s="65" t="s">
        <v>866</v>
      </c>
      <c r="BC19" s="71"/>
      <c r="BD19" s="66"/>
    </row>
    <row r="20" spans="1:56" ht="12.95" thickBot="1">
      <c r="A20" s="129">
        <f>A13-(0.01)</f>
        <v>-6.0299999999999994</v>
      </c>
      <c r="B20" s="69" t="s">
        <v>867</v>
      </c>
      <c r="C20" s="69"/>
      <c r="D20" s="69"/>
      <c r="E20" s="69"/>
      <c r="F20" s="69"/>
      <c r="G20" s="68"/>
      <c r="P20" s="2518"/>
      <c r="Q20" s="2516"/>
      <c r="R20" s="2516"/>
      <c r="S20" s="2516"/>
      <c r="T20" s="2516"/>
      <c r="U20" s="2517"/>
      <c r="W20" s="67"/>
      <c r="X20" s="65" t="s">
        <v>868</v>
      </c>
      <c r="AA20" s="71"/>
      <c r="AB20" s="66"/>
      <c r="AD20" s="72"/>
      <c r="AE20" s="65" t="s">
        <v>823</v>
      </c>
      <c r="AH20" s="71"/>
      <c r="AI20" s="66"/>
      <c r="AK20" s="72"/>
      <c r="AL20" s="65" t="s">
        <v>869</v>
      </c>
      <c r="AO20" s="71"/>
      <c r="AP20" s="66"/>
      <c r="AR20" s="2514">
        <f>AR14-(0.01)</f>
        <v>-6.329999999999993</v>
      </c>
      <c r="AS20" s="69" t="s">
        <v>593</v>
      </c>
      <c r="AT20" s="69"/>
      <c r="AU20" s="69"/>
      <c r="AV20" s="69"/>
      <c r="AW20" s="68"/>
      <c r="AY20" s="72"/>
      <c r="AZ20" s="65" t="s">
        <v>870</v>
      </c>
      <c r="BC20" s="71"/>
      <c r="BD20" s="66"/>
    </row>
    <row r="21" spans="1:56" ht="12.95" thickBot="1">
      <c r="A21" s="72"/>
      <c r="G21" s="66"/>
      <c r="I21" s="2514">
        <f>I14-(0.01)</f>
        <v>-6.0799999999999983</v>
      </c>
      <c r="J21" s="69" t="s">
        <v>871</v>
      </c>
      <c r="K21" s="69"/>
      <c r="L21" s="69"/>
      <c r="M21" s="69"/>
      <c r="N21" s="68"/>
      <c r="W21" s="67"/>
      <c r="X21" s="65" t="s">
        <v>872</v>
      </c>
      <c r="AA21" s="71"/>
      <c r="AB21" s="66"/>
      <c r="AD21" s="2518"/>
      <c r="AE21" s="2516"/>
      <c r="AF21" s="2516"/>
      <c r="AG21" s="2516"/>
      <c r="AH21" s="2516"/>
      <c r="AI21" s="2517"/>
      <c r="AK21" s="72"/>
      <c r="AL21" s="65" t="s">
        <v>873</v>
      </c>
      <c r="AO21" s="71"/>
      <c r="AP21" s="66"/>
      <c r="AR21" s="67"/>
      <c r="AS21" s="65" t="s">
        <v>819</v>
      </c>
      <c r="AV21" s="71"/>
      <c r="AW21" s="66"/>
      <c r="AY21" s="72"/>
      <c r="AZ21" s="65" t="s">
        <v>874</v>
      </c>
      <c r="BC21" s="71"/>
      <c r="BD21" s="66"/>
    </row>
    <row r="22" spans="1:56" ht="12" customHeight="1" thickBot="1">
      <c r="A22" s="72"/>
      <c r="B22" s="65" t="s">
        <v>875</v>
      </c>
      <c r="F22" s="71"/>
      <c r="G22" s="66"/>
      <c r="I22" s="72"/>
      <c r="J22" s="65" t="s">
        <v>876</v>
      </c>
      <c r="N22" s="66"/>
      <c r="P22" s="2514">
        <f>P14-(0.01)</f>
        <v>-6.1199999999999974</v>
      </c>
      <c r="Q22" s="69" t="s">
        <v>576</v>
      </c>
      <c r="R22" s="69"/>
      <c r="S22" s="69"/>
      <c r="T22" s="69"/>
      <c r="U22" s="68"/>
      <c r="W22" s="67"/>
      <c r="X22" s="65" t="s">
        <v>877</v>
      </c>
      <c r="AA22" s="71"/>
      <c r="AB22" s="66"/>
      <c r="AK22" s="72"/>
      <c r="AL22" s="65" t="s">
        <v>878</v>
      </c>
      <c r="AO22" s="71"/>
      <c r="AP22" s="66"/>
      <c r="AR22" s="67"/>
      <c r="AS22" s="65" t="s">
        <v>823</v>
      </c>
      <c r="AV22" s="71"/>
      <c r="AW22" s="66"/>
      <c r="AY22" s="72"/>
      <c r="AZ22" s="65" t="s">
        <v>879</v>
      </c>
      <c r="BC22" s="71"/>
      <c r="BD22" s="66"/>
    </row>
    <row r="23" spans="1:56" ht="12.95" thickBot="1">
      <c r="A23" s="72"/>
      <c r="B23" s="65" t="s">
        <v>880</v>
      </c>
      <c r="F23" s="71"/>
      <c r="G23" s="66"/>
      <c r="I23" s="72"/>
      <c r="N23" s="66"/>
      <c r="P23" s="72"/>
      <c r="U23" s="66"/>
      <c r="W23" s="67"/>
      <c r="X23" s="65" t="s">
        <v>881</v>
      </c>
      <c r="AA23" s="71"/>
      <c r="AB23" s="66"/>
      <c r="AD23" s="2514">
        <f>AD16-(0.01)</f>
        <v>-6.2199999999999953</v>
      </c>
      <c r="AE23" s="69" t="s">
        <v>623</v>
      </c>
      <c r="AF23" s="69"/>
      <c r="AG23" s="69"/>
      <c r="AH23" s="69"/>
      <c r="AI23" s="68"/>
      <c r="AK23" s="72"/>
      <c r="AL23" s="65" t="s">
        <v>882</v>
      </c>
      <c r="AO23" s="71"/>
      <c r="AP23" s="66"/>
      <c r="AR23" s="2515"/>
      <c r="AS23" s="2516"/>
      <c r="AT23" s="2516"/>
      <c r="AU23" s="2516"/>
      <c r="AV23" s="2516"/>
      <c r="AW23" s="2517"/>
      <c r="AY23" s="72"/>
      <c r="AZ23" s="65" t="s">
        <v>883</v>
      </c>
      <c r="BC23" s="71"/>
      <c r="BD23" s="66"/>
    </row>
    <row r="24" spans="1:56" ht="12.95" thickBot="1">
      <c r="A24" s="72"/>
      <c r="B24" s="65" t="s">
        <v>884</v>
      </c>
      <c r="F24" s="71"/>
      <c r="G24" s="66"/>
      <c r="I24" s="72"/>
      <c r="J24" s="65" t="s">
        <v>819</v>
      </c>
      <c r="M24" s="71"/>
      <c r="N24" s="66"/>
      <c r="P24" s="72"/>
      <c r="Q24" s="65" t="s">
        <v>819</v>
      </c>
      <c r="T24" s="71"/>
      <c r="U24" s="66"/>
      <c r="W24" s="67"/>
      <c r="X24" s="65" t="s">
        <v>885</v>
      </c>
      <c r="AA24" s="71"/>
      <c r="AB24" s="66"/>
      <c r="AD24" s="72"/>
      <c r="AI24" s="66"/>
      <c r="AK24" s="72"/>
      <c r="AL24" s="65" t="s">
        <v>886</v>
      </c>
      <c r="AO24" s="71"/>
      <c r="AP24" s="66"/>
      <c r="AY24" s="72"/>
      <c r="AZ24" s="65" t="s">
        <v>887</v>
      </c>
      <c r="BC24" s="71"/>
      <c r="BD24" s="66"/>
    </row>
    <row r="25" spans="1:56" ht="12.95" thickBot="1">
      <c r="A25" s="72"/>
      <c r="B25" s="65" t="s">
        <v>888</v>
      </c>
      <c r="F25" s="71"/>
      <c r="G25" s="66"/>
      <c r="I25" s="72"/>
      <c r="J25" s="65" t="s">
        <v>823</v>
      </c>
      <c r="M25" s="71"/>
      <c r="N25" s="66"/>
      <c r="P25" s="72"/>
      <c r="Q25" s="65" t="s">
        <v>823</v>
      </c>
      <c r="R25" s="65" t="s">
        <v>889</v>
      </c>
      <c r="T25" s="71"/>
      <c r="U25" s="66"/>
      <c r="W25" s="67"/>
      <c r="X25" s="65" t="s">
        <v>890</v>
      </c>
      <c r="AA25" s="71"/>
      <c r="AB25" s="66"/>
      <c r="AD25" s="72"/>
      <c r="AE25" s="65" t="s">
        <v>819</v>
      </c>
      <c r="AH25" s="71"/>
      <c r="AI25" s="66"/>
      <c r="AK25" s="72"/>
      <c r="AL25" s="65" t="s">
        <v>891</v>
      </c>
      <c r="AP25" s="66"/>
      <c r="AR25" s="2514">
        <f>AR20-(0.01)</f>
        <v>-6.3399999999999928</v>
      </c>
      <c r="AS25" s="69" t="s">
        <v>594</v>
      </c>
      <c r="AT25" s="69"/>
      <c r="AU25" s="69"/>
      <c r="AV25" s="69"/>
      <c r="AW25" s="68"/>
      <c r="AY25" s="72"/>
      <c r="AZ25" s="65" t="s">
        <v>892</v>
      </c>
      <c r="BC25" s="71"/>
      <c r="BD25" s="66"/>
    </row>
    <row r="26" spans="1:56" ht="12.95" thickBot="1">
      <c r="A26" s="2518"/>
      <c r="B26" s="2516"/>
      <c r="C26" s="2516"/>
      <c r="D26" s="2516"/>
      <c r="E26" s="2516"/>
      <c r="F26" s="2516"/>
      <c r="G26" s="2517"/>
      <c r="I26" s="2518"/>
      <c r="J26" s="2516"/>
      <c r="K26" s="2516"/>
      <c r="L26" s="2516"/>
      <c r="M26" s="2516"/>
      <c r="N26" s="2517"/>
      <c r="P26" s="2518"/>
      <c r="Q26" s="2516"/>
      <c r="R26" s="2516"/>
      <c r="S26" s="2516"/>
      <c r="T26" s="2516"/>
      <c r="U26" s="2517"/>
      <c r="W26" s="67"/>
      <c r="X26" s="65" t="s">
        <v>893</v>
      </c>
      <c r="AA26" s="71"/>
      <c r="AB26" s="66"/>
      <c r="AD26" s="72"/>
      <c r="AE26" s="65" t="s">
        <v>823</v>
      </c>
      <c r="AH26" s="71"/>
      <c r="AI26" s="66"/>
      <c r="AK26" s="2518"/>
      <c r="AL26" s="2516"/>
      <c r="AM26" s="2516"/>
      <c r="AN26" s="2516"/>
      <c r="AO26" s="2516"/>
      <c r="AP26" s="2517"/>
      <c r="AR26" s="67"/>
      <c r="AS26" s="65" t="s">
        <v>819</v>
      </c>
      <c r="AV26" s="71"/>
      <c r="AW26" s="66"/>
      <c r="AY26" s="72"/>
      <c r="AZ26" s="65" t="s">
        <v>894</v>
      </c>
      <c r="BD26" s="66"/>
    </row>
    <row r="27" spans="1:56" ht="12.95" thickBot="1">
      <c r="W27" s="67"/>
      <c r="X27" s="65" t="s">
        <v>895</v>
      </c>
      <c r="AA27" s="71"/>
      <c r="AB27" s="66"/>
      <c r="AD27" s="2518"/>
      <c r="AE27" s="2516"/>
      <c r="AF27" s="2516"/>
      <c r="AG27" s="2516"/>
      <c r="AH27" s="2516"/>
      <c r="AI27" s="2517"/>
      <c r="AR27" s="67"/>
      <c r="AS27" s="65" t="s">
        <v>823</v>
      </c>
      <c r="AV27" s="71"/>
      <c r="AW27" s="66"/>
      <c r="AY27" s="2518"/>
      <c r="AZ27" s="2516"/>
      <c r="BA27" s="2516"/>
      <c r="BB27" s="2516"/>
      <c r="BC27" s="2516"/>
      <c r="BD27" s="2517"/>
    </row>
    <row r="28" spans="1:56" ht="12.95" thickBot="1">
      <c r="A28" s="129">
        <f>A20-(0.01)</f>
        <v>-6.0399999999999991</v>
      </c>
      <c r="B28" s="69" t="s">
        <v>896</v>
      </c>
      <c r="C28" s="69"/>
      <c r="D28" s="69"/>
      <c r="E28" s="69"/>
      <c r="F28" s="69"/>
      <c r="G28" s="68"/>
      <c r="I28" s="2514">
        <f>I21-(0.01)</f>
        <v>-6.0899999999999981</v>
      </c>
      <c r="J28" s="69" t="s">
        <v>897</v>
      </c>
      <c r="K28" s="69"/>
      <c r="L28" s="69"/>
      <c r="M28" s="69"/>
      <c r="N28" s="68"/>
      <c r="P28" s="2514">
        <f>P22-(0.01)</f>
        <v>-6.1299999999999972</v>
      </c>
      <c r="Q28" s="69" t="s">
        <v>898</v>
      </c>
      <c r="R28" s="69"/>
      <c r="S28" s="69"/>
      <c r="T28" s="69"/>
      <c r="U28" s="68"/>
      <c r="W28" s="67"/>
      <c r="X28" s="65" t="s">
        <v>899</v>
      </c>
      <c r="AA28" s="71"/>
      <c r="AB28" s="66"/>
      <c r="AK28" s="2514">
        <f>AK15-(0.01)</f>
        <v>-6.279999999999994</v>
      </c>
      <c r="AL28" s="69" t="s">
        <v>633</v>
      </c>
      <c r="AM28" s="69"/>
      <c r="AN28" s="69"/>
      <c r="AO28" s="69"/>
      <c r="AP28" s="68"/>
      <c r="AR28" s="2515"/>
      <c r="AS28" s="2516"/>
      <c r="AT28" s="2516"/>
      <c r="AU28" s="2516"/>
      <c r="AV28" s="2516"/>
      <c r="AW28" s="2517"/>
    </row>
    <row r="29" spans="1:56" ht="12.95" thickBot="1">
      <c r="A29" s="72"/>
      <c r="B29" s="65" t="s">
        <v>900</v>
      </c>
      <c r="G29" s="66"/>
      <c r="I29" s="72"/>
      <c r="J29" s="65" t="s">
        <v>572</v>
      </c>
      <c r="N29" s="66"/>
      <c r="P29" s="72"/>
      <c r="Q29" s="65" t="s">
        <v>901</v>
      </c>
      <c r="U29" s="66"/>
      <c r="W29" s="67"/>
      <c r="X29" s="65" t="s">
        <v>902</v>
      </c>
      <c r="AA29" s="71"/>
      <c r="AB29" s="66"/>
      <c r="AD29" s="2514">
        <f>AD23-(0.01)</f>
        <v>-6.2299999999999951</v>
      </c>
      <c r="AE29" s="69" t="s">
        <v>903</v>
      </c>
      <c r="AF29" s="69"/>
      <c r="AG29" s="69"/>
      <c r="AH29" s="69"/>
      <c r="AI29" s="68"/>
      <c r="AK29" s="72"/>
      <c r="AL29" s="65" t="s">
        <v>819</v>
      </c>
      <c r="AO29" s="71"/>
      <c r="AP29" s="66"/>
    </row>
    <row r="30" spans="1:56" ht="12.95" thickBot="1">
      <c r="A30" s="72"/>
      <c r="G30" s="66"/>
      <c r="I30" s="72"/>
      <c r="J30" s="65" t="s">
        <v>904</v>
      </c>
      <c r="N30" s="66"/>
      <c r="P30" s="72"/>
      <c r="Q30" s="65" t="s">
        <v>819</v>
      </c>
      <c r="T30" s="71"/>
      <c r="U30" s="66"/>
      <c r="W30" s="67"/>
      <c r="X30" s="65" t="s">
        <v>905</v>
      </c>
      <c r="AA30" s="71"/>
      <c r="AB30" s="66"/>
      <c r="AD30" s="72"/>
      <c r="AE30" s="65" t="s">
        <v>906</v>
      </c>
      <c r="AI30" s="66"/>
      <c r="AK30" s="72"/>
      <c r="AL30" s="65" t="s">
        <v>823</v>
      </c>
      <c r="AO30" s="71"/>
      <c r="AP30" s="66"/>
      <c r="AR30" s="2514">
        <f>AR25-(0.01)</f>
        <v>-6.3499999999999925</v>
      </c>
      <c r="AS30" s="69" t="s">
        <v>595</v>
      </c>
      <c r="AT30" s="69"/>
      <c r="AU30" s="69"/>
      <c r="AV30" s="69"/>
      <c r="AW30" s="68"/>
    </row>
    <row r="31" spans="1:56" ht="12.95" thickBot="1">
      <c r="A31" s="72"/>
      <c r="B31" s="65" t="s">
        <v>819</v>
      </c>
      <c r="F31" s="71"/>
      <c r="G31" s="66"/>
      <c r="I31" s="72"/>
      <c r="J31" s="1807" t="s">
        <v>907</v>
      </c>
      <c r="K31" s="1807"/>
      <c r="L31" s="1807"/>
      <c r="M31" s="1807"/>
      <c r="N31" s="1808"/>
      <c r="P31" s="72"/>
      <c r="Q31" s="65" t="s">
        <v>823</v>
      </c>
      <c r="T31" s="71"/>
      <c r="U31" s="66"/>
      <c r="W31" s="67"/>
      <c r="X31" s="65" t="s">
        <v>908</v>
      </c>
      <c r="AA31" s="71"/>
      <c r="AB31" s="66"/>
      <c r="AD31" s="72"/>
      <c r="AE31" s="65" t="s">
        <v>909</v>
      </c>
      <c r="AI31" s="66"/>
      <c r="AK31" s="2518"/>
      <c r="AL31" s="2516"/>
      <c r="AM31" s="2516"/>
      <c r="AN31" s="2516"/>
      <c r="AO31" s="2516"/>
      <c r="AP31" s="2517"/>
      <c r="AR31" s="67"/>
      <c r="AS31" s="65" t="s">
        <v>819</v>
      </c>
      <c r="AV31" s="71"/>
      <c r="AW31" s="66"/>
    </row>
    <row r="32" spans="1:56" ht="12.95" thickBot="1">
      <c r="A32" s="72"/>
      <c r="B32" s="65" t="s">
        <v>823</v>
      </c>
      <c r="F32" s="71"/>
      <c r="G32" s="66"/>
      <c r="I32" s="72"/>
      <c r="J32" s="1807" t="s">
        <v>907</v>
      </c>
      <c r="K32" s="1807"/>
      <c r="L32" s="1807"/>
      <c r="M32" s="1807"/>
      <c r="N32" s="1808"/>
      <c r="P32" s="2518"/>
      <c r="Q32" s="2516"/>
      <c r="R32" s="2516"/>
      <c r="S32" s="2516"/>
      <c r="T32" s="2516"/>
      <c r="U32" s="2517"/>
      <c r="W32" s="2515"/>
      <c r="X32" s="2516"/>
      <c r="Y32" s="2516"/>
      <c r="Z32" s="2516"/>
      <c r="AA32" s="2516"/>
      <c r="AB32" s="2517"/>
      <c r="AD32" s="72"/>
      <c r="AE32" s="65" t="s">
        <v>910</v>
      </c>
      <c r="AI32" s="66"/>
      <c r="AR32" s="67"/>
      <c r="AS32" s="65" t="s">
        <v>823</v>
      </c>
      <c r="AV32" s="71"/>
      <c r="AW32" s="66"/>
    </row>
    <row r="33" spans="1:49" ht="12.95" thickBot="1">
      <c r="A33" s="2518"/>
      <c r="B33" s="2516"/>
      <c r="C33" s="2516"/>
      <c r="D33" s="2516"/>
      <c r="E33" s="2516"/>
      <c r="F33" s="2516"/>
      <c r="G33" s="2517"/>
      <c r="I33" s="72"/>
      <c r="J33" s="1807" t="s">
        <v>907</v>
      </c>
      <c r="K33" s="1807"/>
      <c r="L33" s="1807"/>
      <c r="M33" s="1807"/>
      <c r="N33" s="1808"/>
      <c r="AD33" s="72"/>
      <c r="AE33" s="65" t="s">
        <v>819</v>
      </c>
      <c r="AH33" s="71"/>
      <c r="AI33" s="66"/>
      <c r="AK33" s="2514">
        <f>AK28-(0.01)</f>
        <v>-6.2899999999999938</v>
      </c>
      <c r="AL33" s="69" t="s">
        <v>911</v>
      </c>
      <c r="AM33" s="69"/>
      <c r="AN33" s="69"/>
      <c r="AO33" s="69"/>
      <c r="AP33" s="68"/>
      <c r="AR33" s="2515"/>
      <c r="AS33" s="2516"/>
      <c r="AT33" s="2516"/>
      <c r="AU33" s="2516"/>
      <c r="AV33" s="2516"/>
      <c r="AW33" s="2517"/>
    </row>
    <row r="34" spans="1:49" ht="12.95" thickBot="1">
      <c r="I34" s="2518"/>
      <c r="J34" s="2516"/>
      <c r="K34" s="2516"/>
      <c r="L34" s="2516"/>
      <c r="M34" s="2516"/>
      <c r="N34" s="2517"/>
      <c r="P34" s="2514">
        <f>P28-(0.01)</f>
        <v>-6.139999999999997</v>
      </c>
      <c r="Q34" s="69" t="s">
        <v>912</v>
      </c>
      <c r="R34" s="69"/>
      <c r="S34" s="69"/>
      <c r="T34" s="69"/>
      <c r="U34" s="68"/>
      <c r="W34" s="2514">
        <f>W19-(0.01)</f>
        <v>-6.1799999999999962</v>
      </c>
      <c r="X34" s="69" t="s">
        <v>913</v>
      </c>
      <c r="Y34" s="69"/>
      <c r="Z34" s="69"/>
      <c r="AA34" s="69"/>
      <c r="AB34" s="68"/>
      <c r="AD34" s="72"/>
      <c r="AE34" s="65" t="s">
        <v>823</v>
      </c>
      <c r="AH34" s="71"/>
      <c r="AI34" s="66"/>
      <c r="AK34" s="72"/>
      <c r="AL34" s="65" t="s">
        <v>914</v>
      </c>
      <c r="AP34" s="66"/>
    </row>
    <row r="35" spans="1:49" ht="12.95" thickBot="1">
      <c r="A35" s="2514">
        <f>A28-(0.01)</f>
        <v>-6.0499999999999989</v>
      </c>
      <c r="B35" s="69" t="s">
        <v>915</v>
      </c>
      <c r="C35" s="69"/>
      <c r="D35" s="69"/>
      <c r="E35" s="69"/>
      <c r="F35" s="69"/>
      <c r="G35" s="68"/>
      <c r="P35" s="72"/>
      <c r="Q35" s="65" t="s">
        <v>916</v>
      </c>
      <c r="U35" s="66"/>
      <c r="W35" s="67"/>
      <c r="X35" s="65" t="s">
        <v>917</v>
      </c>
      <c r="AB35" s="66"/>
      <c r="AD35" s="72"/>
      <c r="AI35" s="66"/>
      <c r="AK35" s="72"/>
      <c r="AL35" s="65" t="s">
        <v>918</v>
      </c>
      <c r="AP35" s="66"/>
      <c r="AR35" s="2514">
        <f>AR30-(0.01)</f>
        <v>-6.3599999999999923</v>
      </c>
      <c r="AS35" s="69" t="s">
        <v>919</v>
      </c>
      <c r="AT35" s="69"/>
      <c r="AU35" s="69"/>
      <c r="AV35" s="69"/>
      <c r="AW35" s="68"/>
    </row>
    <row r="36" spans="1:49" ht="12.95" thickBot="1">
      <c r="A36" s="72"/>
      <c r="G36" s="66"/>
      <c r="P36" s="72"/>
      <c r="Q36" s="65" t="s">
        <v>920</v>
      </c>
      <c r="U36" s="66"/>
      <c r="W36" s="67"/>
      <c r="AB36" s="66"/>
      <c r="AD36" s="72"/>
      <c r="AE36" s="65" t="s">
        <v>921</v>
      </c>
      <c r="AI36" s="66"/>
      <c r="AK36" s="72"/>
      <c r="AL36" s="65" t="s">
        <v>922</v>
      </c>
      <c r="AO36" s="71"/>
      <c r="AP36" s="66"/>
      <c r="AR36" s="67"/>
      <c r="AS36" s="65" t="s">
        <v>819</v>
      </c>
      <c r="AV36" s="71"/>
      <c r="AW36" s="66"/>
    </row>
    <row r="37" spans="1:49" ht="12.95" thickBot="1">
      <c r="A37" s="72"/>
      <c r="B37" s="65" t="s">
        <v>923</v>
      </c>
      <c r="F37" s="71"/>
      <c r="G37" s="66"/>
      <c r="P37" s="72"/>
      <c r="Q37" s="65" t="s">
        <v>819</v>
      </c>
      <c r="T37" s="71"/>
      <c r="U37" s="66"/>
      <c r="W37" s="67"/>
      <c r="X37" s="65" t="s">
        <v>835</v>
      </c>
      <c r="AA37" s="71"/>
      <c r="AB37" s="66"/>
      <c r="AD37" s="72"/>
      <c r="AE37" s="65" t="s">
        <v>924</v>
      </c>
      <c r="AI37" s="66"/>
      <c r="AK37" s="72"/>
      <c r="AL37" s="65" t="s">
        <v>925</v>
      </c>
      <c r="AO37" s="71"/>
      <c r="AP37" s="66"/>
      <c r="AR37" s="67"/>
      <c r="AS37" s="65" t="s">
        <v>823</v>
      </c>
      <c r="AV37" s="71"/>
      <c r="AW37" s="66"/>
    </row>
    <row r="38" spans="1:49" ht="12.95" thickBot="1">
      <c r="A38" s="72"/>
      <c r="B38" s="65" t="s">
        <v>926</v>
      </c>
      <c r="F38" s="71"/>
      <c r="G38" s="66"/>
      <c r="P38" s="72"/>
      <c r="Q38" s="65" t="s">
        <v>823</v>
      </c>
      <c r="T38" s="71"/>
      <c r="U38" s="66"/>
      <c r="W38" s="67"/>
      <c r="X38" s="65" t="s">
        <v>927</v>
      </c>
      <c r="AB38" s="66"/>
      <c r="AD38" s="2518"/>
      <c r="AE38" s="2516"/>
      <c r="AF38" s="2516"/>
      <c r="AG38" s="2516"/>
      <c r="AH38" s="2516"/>
      <c r="AI38" s="2517"/>
      <c r="AK38" s="72"/>
      <c r="AL38" s="65" t="s">
        <v>928</v>
      </c>
      <c r="AO38" s="71"/>
      <c r="AP38" s="66"/>
      <c r="AR38" s="2515"/>
      <c r="AS38" s="2516"/>
      <c r="AT38" s="2516"/>
      <c r="AU38" s="2516"/>
      <c r="AV38" s="2516"/>
      <c r="AW38" s="2517"/>
    </row>
    <row r="39" spans="1:49" ht="12.95" thickBot="1">
      <c r="A39" s="2518"/>
      <c r="B39" s="2516"/>
      <c r="C39" s="2516"/>
      <c r="D39" s="2516"/>
      <c r="E39" s="2516"/>
      <c r="F39" s="2516"/>
      <c r="G39" s="2517"/>
      <c r="P39" s="2518"/>
      <c r="Q39" s="2516"/>
      <c r="R39" s="2516"/>
      <c r="S39" s="2516"/>
      <c r="T39" s="2516"/>
      <c r="U39" s="2517"/>
      <c r="W39" s="67"/>
      <c r="X39" s="65" t="s">
        <v>929</v>
      </c>
      <c r="AB39" s="66"/>
      <c r="AK39" s="72"/>
      <c r="AL39" s="65" t="s">
        <v>930</v>
      </c>
      <c r="AO39" s="71"/>
      <c r="AP39" s="66"/>
    </row>
    <row r="40" spans="1:49" ht="12.95" thickBot="1">
      <c r="W40" s="67" t="s">
        <v>931</v>
      </c>
      <c r="AB40" s="66"/>
      <c r="AD40" s="2514">
        <f>AD29-(0.01)</f>
        <v>-6.2399999999999949</v>
      </c>
      <c r="AE40" s="69" t="s">
        <v>932</v>
      </c>
      <c r="AF40" s="69"/>
      <c r="AG40" s="69"/>
      <c r="AH40" s="69"/>
      <c r="AI40" s="68"/>
      <c r="AK40" s="72"/>
      <c r="AL40" s="65" t="s">
        <v>933</v>
      </c>
      <c r="AO40" s="71"/>
      <c r="AP40" s="66"/>
      <c r="AR40" s="2514">
        <f>AR35-(0.01)</f>
        <v>-6.3699999999999921</v>
      </c>
      <c r="AS40" s="69" t="s">
        <v>597</v>
      </c>
      <c r="AT40" s="69"/>
      <c r="AU40" s="69"/>
      <c r="AV40" s="69"/>
      <c r="AW40" s="68"/>
    </row>
    <row r="41" spans="1:49" ht="12.95" thickBot="1">
      <c r="W41" s="2515"/>
      <c r="X41" s="2516"/>
      <c r="Y41" s="2516"/>
      <c r="Z41" s="2516"/>
      <c r="AA41" s="2516"/>
      <c r="AB41" s="2517"/>
      <c r="AD41" s="72"/>
      <c r="AE41" s="65" t="s">
        <v>934</v>
      </c>
      <c r="AI41" s="66"/>
      <c r="AK41" s="72"/>
      <c r="AL41" s="65" t="s">
        <v>930</v>
      </c>
      <c r="AO41" s="71"/>
      <c r="AP41" s="66"/>
      <c r="AR41" s="67"/>
      <c r="AS41" s="65" t="s">
        <v>819</v>
      </c>
      <c r="AV41" s="71"/>
      <c r="AW41" s="66"/>
    </row>
    <row r="42" spans="1:49" ht="12.95" thickBot="1">
      <c r="AD42" s="72"/>
      <c r="AE42" s="65" t="s">
        <v>819</v>
      </c>
      <c r="AH42" s="71"/>
      <c r="AI42" s="66"/>
      <c r="AK42" s="72"/>
      <c r="AL42" s="65" t="s">
        <v>935</v>
      </c>
      <c r="AO42" s="71"/>
      <c r="AP42" s="66"/>
      <c r="AR42" s="67"/>
      <c r="AS42" s="65" t="s">
        <v>823</v>
      </c>
      <c r="AV42" s="71"/>
      <c r="AW42" s="66"/>
    </row>
    <row r="43" spans="1:49" ht="12.95" thickBot="1">
      <c r="AD43" s="72"/>
      <c r="AE43" s="65" t="s">
        <v>823</v>
      </c>
      <c r="AH43" s="71"/>
      <c r="AI43" s="66"/>
      <c r="AK43" s="72"/>
      <c r="AL43" s="65" t="s">
        <v>936</v>
      </c>
      <c r="AO43" s="71"/>
      <c r="AP43" s="66"/>
      <c r="AR43" s="2515"/>
      <c r="AS43" s="2516"/>
      <c r="AT43" s="2516"/>
      <c r="AU43" s="2516"/>
      <c r="AV43" s="2516"/>
      <c r="AW43" s="2517"/>
    </row>
    <row r="44" spans="1:49" ht="12.95" thickBot="1">
      <c r="AD44" s="72"/>
      <c r="AI44" s="66"/>
      <c r="AK44" s="72"/>
      <c r="AL44" s="65" t="s">
        <v>937</v>
      </c>
      <c r="AO44" s="71"/>
      <c r="AP44" s="66"/>
    </row>
    <row r="45" spans="1:49" ht="12.95" thickBot="1">
      <c r="AD45" s="72"/>
      <c r="AE45" s="65" t="s">
        <v>938</v>
      </c>
      <c r="AI45" s="66"/>
      <c r="AK45" s="72"/>
      <c r="AL45" s="65" t="s">
        <v>939</v>
      </c>
      <c r="AO45" s="71"/>
      <c r="AP45" s="66"/>
      <c r="AR45" s="2514">
        <f>AR40-(0.01)</f>
        <v>-6.3799999999999919</v>
      </c>
      <c r="AS45" s="69" t="s">
        <v>940</v>
      </c>
      <c r="AT45" s="69"/>
      <c r="AU45" s="69"/>
      <c r="AV45" s="69"/>
      <c r="AW45" s="68"/>
    </row>
    <row r="46" spans="1:49" ht="12.95" thickBot="1">
      <c r="AD46" s="72"/>
      <c r="AE46" s="65" t="s">
        <v>924</v>
      </c>
      <c r="AI46" s="66"/>
      <c r="AK46" s="72"/>
      <c r="AL46" s="65" t="s">
        <v>941</v>
      </c>
      <c r="AO46" s="71"/>
      <c r="AP46" s="66"/>
      <c r="AR46" s="67"/>
      <c r="AS46" s="65" t="s">
        <v>942</v>
      </c>
      <c r="AW46" s="66"/>
    </row>
    <row r="47" spans="1:49" ht="12.95" thickBot="1">
      <c r="AD47" s="2518"/>
      <c r="AE47" s="2516"/>
      <c r="AF47" s="2516"/>
      <c r="AG47" s="2516"/>
      <c r="AH47" s="2516"/>
      <c r="AI47" s="2517"/>
      <c r="AK47" s="72"/>
      <c r="AL47" s="65" t="s">
        <v>943</v>
      </c>
      <c r="AO47" s="71"/>
      <c r="AP47" s="66"/>
      <c r="AR47" s="67"/>
      <c r="AS47" s="65" t="s">
        <v>819</v>
      </c>
      <c r="AV47" s="71"/>
      <c r="AW47" s="66"/>
    </row>
    <row r="48" spans="1:49" ht="12.95" thickBot="1">
      <c r="AK48" s="72"/>
      <c r="AL48" s="65" t="s">
        <v>944</v>
      </c>
      <c r="AO48" s="71"/>
      <c r="AP48" s="66"/>
      <c r="AR48" s="67"/>
      <c r="AS48" s="65" t="s">
        <v>823</v>
      </c>
      <c r="AV48" s="71"/>
      <c r="AW48" s="66"/>
    </row>
    <row r="49" spans="37:49" ht="12.95" thickBot="1">
      <c r="AK49" s="72"/>
      <c r="AL49" s="65" t="s">
        <v>945</v>
      </c>
      <c r="AO49" s="71"/>
      <c r="AP49" s="66"/>
      <c r="AR49" s="2515"/>
      <c r="AS49" s="2516"/>
      <c r="AT49" s="2516"/>
      <c r="AU49" s="2516"/>
      <c r="AV49" s="2516"/>
      <c r="AW49" s="2517"/>
    </row>
    <row r="50" spans="37:49" ht="12.95" thickBot="1">
      <c r="AK50" s="72"/>
      <c r="AL50" s="65" t="s">
        <v>946</v>
      </c>
      <c r="AO50" s="71"/>
      <c r="AP50" s="66"/>
    </row>
    <row r="51" spans="37:49" ht="12.95" thickBot="1">
      <c r="AK51" s="72"/>
      <c r="AL51" s="65" t="s">
        <v>947</v>
      </c>
      <c r="AO51" s="71"/>
      <c r="AP51" s="66"/>
    </row>
    <row r="52" spans="37:49" ht="12.95" thickBot="1">
      <c r="AK52" s="72"/>
      <c r="AL52" s="65" t="s">
        <v>948</v>
      </c>
      <c r="AO52" s="71"/>
      <c r="AP52" s="66"/>
    </row>
    <row r="53" spans="37:49" ht="12.95" thickBot="1">
      <c r="AK53" s="2518"/>
      <c r="AL53" s="2516"/>
      <c r="AM53" s="2516"/>
      <c r="AN53" s="2516"/>
      <c r="AO53" s="2516"/>
      <c r="AP53" s="2517"/>
    </row>
  </sheetData>
  <customSheetViews>
    <customSheetView guid="{000667BC-C093-D04F-AC32-C2A57AD6DC40}" scale="120" showPageBreaks="1" printArea="1" state="hidden" topLeftCell="I17">
      <selection activeCell="I21" sqref="I21"/>
      <colBreaks count="3" manualBreakCount="3">
        <brk id="14" max="53" man="1"/>
        <brk id="28" max="53" man="1"/>
        <brk id="42" max="53" man="1"/>
      </colBreaks>
      <pageMargins left="0" right="0" top="0" bottom="0" header="0" footer="0"/>
      <pageSetup orientation="portrait" horizontalDpi="4294967292" verticalDpi="4294967292"/>
      <headerFooter alignWithMargins="0"/>
    </customSheetView>
    <customSheetView guid="{49900754-E557-CE48-A1AC-7A29C54F6B80}" scale="120" showPageBreaks="1" printArea="1" state="hidden" topLeftCell="I17">
      <selection activeCell="I21" sqref="I21"/>
      <colBreaks count="3" manualBreakCount="3">
        <brk id="14" max="53" man="1"/>
        <brk id="28" max="53" man="1"/>
        <brk id="42" max="53" man="1"/>
      </colBreaks>
      <pageMargins left="0" right="0" top="0" bottom="0" header="0" footer="0"/>
      <pageSetup orientation="portrait" horizontalDpi="4294967292" verticalDpi="4294967292"/>
      <headerFooter alignWithMargins="0"/>
    </customSheetView>
  </customSheetViews>
  <mergeCells count="3">
    <mergeCell ref="J32:N32"/>
    <mergeCell ref="J31:N31"/>
    <mergeCell ref="J33:N33"/>
  </mergeCells>
  <phoneticPr fontId="122" type="noConversion"/>
  <pageMargins left="0.7" right="0.7" top="0.75" bottom="0.75" header="0.3" footer="0.3"/>
  <pageSetup orientation="portrait" horizontalDpi="4294967292" verticalDpi="4294967292"/>
  <headerFooter alignWithMargins="0"/>
  <colBreaks count="3" manualBreakCount="3">
    <brk id="14" max="53" man="1"/>
    <brk id="28" max="53" man="1"/>
    <brk id="42" max="53" man="1"/>
  </colBreaks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BJ43"/>
  <sheetViews>
    <sheetView topLeftCell="K1" zoomScale="80" zoomScaleNormal="80" zoomScaleSheetLayoutView="80" zoomScalePageLayoutView="80" workbookViewId="0">
      <selection activeCell="BF3" sqref="BF3:BF11"/>
    </sheetView>
  </sheetViews>
  <sheetFormatPr defaultColWidth="9" defaultRowHeight="15.95"/>
  <cols>
    <col min="1" max="1" width="3.5" style="65" bestFit="1" customWidth="1"/>
    <col min="2" max="4" width="11" style="65" customWidth="1"/>
    <col min="5" max="5" width="3.625" style="65" customWidth="1"/>
    <col min="6" max="6" width="2.125" style="65" customWidth="1"/>
    <col min="7" max="7" width="2.375" style="6" customWidth="1"/>
    <col min="8" max="8" width="3.5" style="70" bestFit="1" customWidth="1"/>
    <col min="9" max="11" width="11" style="65" customWidth="1"/>
    <col min="12" max="12" width="3.875" style="65" customWidth="1"/>
    <col min="13" max="13" width="2.875" style="65" customWidth="1"/>
    <col min="14" max="14" width="2.375" style="6" customWidth="1"/>
    <col min="15" max="15" width="3.5" style="70" bestFit="1" customWidth="1"/>
    <col min="16" max="18" width="11" style="65" customWidth="1"/>
    <col min="19" max="19" width="3.5" style="65" customWidth="1"/>
    <col min="20" max="20" width="2.125" style="65" customWidth="1"/>
    <col min="21" max="21" width="2.375" style="6" customWidth="1"/>
    <col min="22" max="22" width="4.375" style="70" bestFit="1" customWidth="1"/>
    <col min="23" max="25" width="11" style="65" customWidth="1"/>
    <col min="26" max="26" width="3.375" style="65" customWidth="1"/>
    <col min="27" max="27" width="2" style="65" customWidth="1"/>
    <col min="28" max="28" width="2.375" style="65" customWidth="1"/>
    <col min="29" max="29" width="4.375" style="70" bestFit="1" customWidth="1"/>
    <col min="30" max="32" width="11" style="65" customWidth="1"/>
    <col min="33" max="33" width="3.875" style="65" customWidth="1"/>
    <col min="34" max="34" width="3.5" style="65" customWidth="1"/>
    <col min="35" max="35" width="1.625" style="65" customWidth="1"/>
    <col min="36" max="36" width="4.375" style="75" bestFit="1" customWidth="1"/>
    <col min="37" max="39" width="11" style="65" customWidth="1"/>
    <col min="40" max="40" width="4" style="65" customWidth="1"/>
    <col min="41" max="41" width="3.125" style="65" customWidth="1"/>
    <col min="42" max="42" width="1.875" style="65" customWidth="1"/>
    <col min="43" max="43" width="4.375" style="75" bestFit="1" customWidth="1"/>
    <col min="44" max="46" width="11" style="65" customWidth="1"/>
    <col min="47" max="47" width="3.625" style="65" customWidth="1"/>
    <col min="48" max="48" width="2.375" style="65" customWidth="1"/>
    <col min="49" max="49" width="2.5" style="65" customWidth="1"/>
    <col min="50" max="50" width="6.5" style="70" bestFit="1" customWidth="1"/>
    <col min="51" max="53" width="11" style="65" customWidth="1"/>
    <col min="54" max="54" width="3.5" style="65" customWidth="1"/>
    <col min="55" max="55" width="1.875" style="65" customWidth="1"/>
    <col min="56" max="56" width="2.125" style="65" customWidth="1"/>
    <col min="57" max="57" width="4.375" style="65" bestFit="1" customWidth="1"/>
    <col min="58" max="60" width="11" style="65" customWidth="1"/>
    <col min="61" max="61" width="3.625" style="65" customWidth="1"/>
    <col min="62" max="62" width="2.625" style="65" customWidth="1"/>
    <col min="63" max="16384" width="9" style="65"/>
  </cols>
  <sheetData>
    <row r="1" spans="1:62" ht="12.95" thickBot="1">
      <c r="B1" s="65" t="s">
        <v>806</v>
      </c>
      <c r="G1" s="65"/>
      <c r="N1" s="65"/>
      <c r="O1" s="65"/>
      <c r="P1" s="65" t="s">
        <v>949</v>
      </c>
      <c r="U1" s="65"/>
      <c r="AC1" s="2519" t="s">
        <v>950</v>
      </c>
      <c r="AD1" s="69" t="s">
        <v>951</v>
      </c>
      <c r="AE1" s="69"/>
      <c r="AF1" s="69"/>
      <c r="AG1" s="69"/>
      <c r="AH1" s="68"/>
      <c r="AJ1" s="2519" t="s">
        <v>952</v>
      </c>
      <c r="AK1" s="69" t="s">
        <v>633</v>
      </c>
      <c r="AL1" s="69"/>
      <c r="AM1" s="69"/>
      <c r="AN1" s="69"/>
      <c r="AO1" s="68"/>
      <c r="AQ1" s="2519" t="s">
        <v>953</v>
      </c>
      <c r="AR1" s="69" t="s">
        <v>954</v>
      </c>
      <c r="AS1" s="69"/>
      <c r="AT1" s="69"/>
      <c r="AU1" s="69"/>
      <c r="AV1" s="68"/>
      <c r="AX1" s="2519" t="s">
        <v>955</v>
      </c>
      <c r="AY1" s="69" t="s">
        <v>594</v>
      </c>
      <c r="AZ1" s="69"/>
      <c r="BA1" s="69"/>
      <c r="BB1" s="69"/>
      <c r="BC1" s="68"/>
      <c r="BE1" s="109">
        <f>AX33+1</f>
        <v>180</v>
      </c>
      <c r="BF1" s="69" t="s">
        <v>956</v>
      </c>
      <c r="BG1" s="69"/>
      <c r="BH1" s="69"/>
      <c r="BI1" s="69"/>
      <c r="BJ1" s="68"/>
    </row>
    <row r="2" spans="1:62" ht="12.95" thickBot="1">
      <c r="B2" s="65" t="s">
        <v>957</v>
      </c>
      <c r="G2" s="65"/>
      <c r="N2" s="65"/>
      <c r="U2" s="65"/>
      <c r="AC2" s="72"/>
      <c r="AD2" s="65" t="s">
        <v>958</v>
      </c>
      <c r="AH2" s="66"/>
      <c r="AJ2" s="74"/>
      <c r="AK2" s="65" t="s">
        <v>819</v>
      </c>
      <c r="AL2" s="65" t="s">
        <v>959</v>
      </c>
      <c r="AN2" s="71"/>
      <c r="AO2" s="66"/>
      <c r="AQ2" s="74"/>
      <c r="AR2" s="65" t="s">
        <v>960</v>
      </c>
      <c r="AV2" s="66"/>
      <c r="AX2" s="72"/>
      <c r="AY2" s="65" t="s">
        <v>819</v>
      </c>
      <c r="BB2" s="71"/>
      <c r="BC2" s="66"/>
      <c r="BE2" s="72"/>
      <c r="BF2" s="65" t="s">
        <v>856</v>
      </c>
      <c r="BJ2" s="66"/>
    </row>
    <row r="3" spans="1:62" ht="12.95" thickBot="1">
      <c r="B3" s="65" t="s">
        <v>961</v>
      </c>
      <c r="G3" s="65"/>
      <c r="N3" s="65"/>
      <c r="O3" s="2519" t="s">
        <v>962</v>
      </c>
      <c r="P3" s="69" t="s">
        <v>963</v>
      </c>
      <c r="Q3" s="69"/>
      <c r="R3" s="69"/>
      <c r="S3" s="69"/>
      <c r="T3" s="68"/>
      <c r="U3" s="65"/>
      <c r="V3" s="2519" t="s">
        <v>964</v>
      </c>
      <c r="W3" s="69" t="s">
        <v>807</v>
      </c>
      <c r="X3" s="69"/>
      <c r="Y3" s="69"/>
      <c r="Z3" s="69"/>
      <c r="AA3" s="68"/>
      <c r="AC3" s="72"/>
      <c r="AD3" s="65" t="s">
        <v>819</v>
      </c>
      <c r="AG3" s="71"/>
      <c r="AH3" s="66"/>
      <c r="AJ3" s="74"/>
      <c r="AK3" s="65" t="s">
        <v>823</v>
      </c>
      <c r="AN3" s="71"/>
      <c r="AO3" s="66"/>
      <c r="AQ3" s="74"/>
      <c r="AR3" s="65" t="s">
        <v>819</v>
      </c>
      <c r="AU3" s="71"/>
      <c r="AV3" s="66"/>
      <c r="AX3" s="72"/>
      <c r="AY3" s="65" t="s">
        <v>823</v>
      </c>
      <c r="BB3" s="71"/>
      <c r="BC3" s="66"/>
      <c r="BE3" s="72"/>
      <c r="BF3" s="65" t="s">
        <v>860</v>
      </c>
      <c r="BI3" s="71"/>
      <c r="BJ3" s="66"/>
    </row>
    <row r="4" spans="1:62" ht="12.95" thickBot="1">
      <c r="G4" s="65"/>
      <c r="N4" s="65"/>
      <c r="O4" s="72"/>
      <c r="P4" s="65" t="s">
        <v>965</v>
      </c>
      <c r="T4" s="66"/>
      <c r="U4" s="65"/>
      <c r="V4" s="72"/>
      <c r="W4" s="65" t="s">
        <v>620</v>
      </c>
      <c r="AA4" s="66"/>
      <c r="AC4" s="72"/>
      <c r="AD4" s="65" t="s">
        <v>823</v>
      </c>
      <c r="AG4" s="71"/>
      <c r="AH4" s="66"/>
      <c r="AJ4" s="2520"/>
      <c r="AK4" s="2516"/>
      <c r="AL4" s="2516"/>
      <c r="AM4" s="2516"/>
      <c r="AN4" s="2516"/>
      <c r="AO4" s="2517"/>
      <c r="AQ4" s="74"/>
      <c r="AR4" s="65" t="s">
        <v>823</v>
      </c>
      <c r="AU4" s="71"/>
      <c r="AV4" s="66"/>
      <c r="AX4" s="2518"/>
      <c r="AY4" s="2516"/>
      <c r="AZ4" s="2516"/>
      <c r="BA4" s="2516"/>
      <c r="BB4" s="2516"/>
      <c r="BC4" s="2517"/>
      <c r="BE4" s="72"/>
      <c r="BF4" s="65" t="s">
        <v>863</v>
      </c>
      <c r="BI4" s="71"/>
      <c r="BJ4" s="66"/>
    </row>
    <row r="5" spans="1:62" ht="12.95" thickBot="1">
      <c r="A5" s="2519" t="s">
        <v>966</v>
      </c>
      <c r="B5" s="69" t="s">
        <v>967</v>
      </c>
      <c r="C5" s="69"/>
      <c r="D5" s="69"/>
      <c r="E5" s="69"/>
      <c r="F5" s="68"/>
      <c r="G5" s="65"/>
      <c r="H5" s="2519" t="s">
        <v>968</v>
      </c>
      <c r="I5" s="69" t="s">
        <v>969</v>
      </c>
      <c r="J5" s="69"/>
      <c r="K5" s="69"/>
      <c r="L5" s="69"/>
      <c r="M5" s="68"/>
      <c r="N5" s="65"/>
      <c r="O5" s="72"/>
      <c r="P5" s="65" t="s">
        <v>819</v>
      </c>
      <c r="S5" s="71"/>
      <c r="T5" s="66"/>
      <c r="U5" s="65"/>
      <c r="V5" s="72"/>
      <c r="W5" s="65" t="s">
        <v>819</v>
      </c>
      <c r="Z5" s="71"/>
      <c r="AA5" s="66"/>
      <c r="AC5" s="2518"/>
      <c r="AD5" s="2516"/>
      <c r="AE5" s="2516"/>
      <c r="AF5" s="2516"/>
      <c r="AG5" s="2516"/>
      <c r="AH5" s="2517"/>
      <c r="AQ5" s="2520"/>
      <c r="AR5" s="2516"/>
      <c r="AS5" s="2516"/>
      <c r="AT5" s="2516"/>
      <c r="AU5" s="2516"/>
      <c r="AV5" s="2517"/>
      <c r="BE5" s="72"/>
      <c r="BF5" s="65" t="s">
        <v>866</v>
      </c>
      <c r="BI5" s="71"/>
      <c r="BJ5" s="66"/>
    </row>
    <row r="6" spans="1:62" ht="12.95" thickBot="1">
      <c r="A6" s="67"/>
      <c r="B6" s="65" t="s">
        <v>970</v>
      </c>
      <c r="F6" s="66"/>
      <c r="G6" s="65"/>
      <c r="H6" s="72"/>
      <c r="I6" s="65" t="s">
        <v>971</v>
      </c>
      <c r="M6" s="66"/>
      <c r="N6" s="65"/>
      <c r="O6" s="72"/>
      <c r="P6" s="65" t="s">
        <v>823</v>
      </c>
      <c r="S6" s="71"/>
      <c r="T6" s="66"/>
      <c r="U6" s="65"/>
      <c r="V6" s="72"/>
      <c r="W6" s="65" t="s">
        <v>823</v>
      </c>
      <c r="Z6" s="71"/>
      <c r="AA6" s="66"/>
      <c r="AJ6" s="2519" t="s">
        <v>972</v>
      </c>
      <c r="AK6" s="69" t="s">
        <v>911</v>
      </c>
      <c r="AL6" s="69"/>
      <c r="AM6" s="69"/>
      <c r="AN6" s="69"/>
      <c r="AO6" s="68"/>
      <c r="AX6" s="2519" t="s">
        <v>973</v>
      </c>
      <c r="AY6" s="69" t="s">
        <v>595</v>
      </c>
      <c r="AZ6" s="69"/>
      <c r="BA6" s="69"/>
      <c r="BB6" s="69"/>
      <c r="BC6" s="68"/>
      <c r="BE6" s="72"/>
      <c r="BF6" s="65" t="s">
        <v>870</v>
      </c>
      <c r="BI6" s="71"/>
      <c r="BJ6" s="66"/>
    </row>
    <row r="7" spans="1:62" ht="12.95" thickBot="1">
      <c r="A7" s="67"/>
      <c r="B7" s="65" t="s">
        <v>974</v>
      </c>
      <c r="F7" s="66"/>
      <c r="G7" s="65"/>
      <c r="H7" s="72"/>
      <c r="M7" s="66"/>
      <c r="N7" s="65"/>
      <c r="O7" s="2518"/>
      <c r="P7" s="2516"/>
      <c r="Q7" s="2516"/>
      <c r="R7" s="2516"/>
      <c r="S7" s="2516"/>
      <c r="T7" s="2517"/>
      <c r="U7" s="65"/>
      <c r="V7" s="2518"/>
      <c r="W7" s="2516"/>
      <c r="X7" s="2516"/>
      <c r="Y7" s="2516"/>
      <c r="Z7" s="2516"/>
      <c r="AA7" s="2517"/>
      <c r="AC7" s="115" t="s">
        <v>975</v>
      </c>
      <c r="AD7" s="69" t="s">
        <v>976</v>
      </c>
      <c r="AE7" s="69"/>
      <c r="AF7" s="69"/>
      <c r="AG7" s="69"/>
      <c r="AH7" s="68"/>
      <c r="AJ7" s="74"/>
      <c r="AK7" s="65" t="s">
        <v>914</v>
      </c>
      <c r="AO7" s="66"/>
      <c r="AQ7" s="2519" t="s">
        <v>977</v>
      </c>
      <c r="AR7" s="69" t="s">
        <v>978</v>
      </c>
      <c r="AS7" s="69"/>
      <c r="AT7" s="69"/>
      <c r="AU7" s="69"/>
      <c r="AV7" s="68"/>
      <c r="AX7" s="72"/>
      <c r="AY7" s="65" t="s">
        <v>819</v>
      </c>
      <c r="BB7" s="71"/>
      <c r="BC7" s="66"/>
      <c r="BE7" s="72"/>
      <c r="BF7" s="65" t="s">
        <v>874</v>
      </c>
      <c r="BI7" s="71"/>
      <c r="BJ7" s="66"/>
    </row>
    <row r="8" spans="1:62" ht="12.95" thickBot="1">
      <c r="A8" s="67"/>
      <c r="B8" s="65" t="s">
        <v>979</v>
      </c>
      <c r="F8" s="66"/>
      <c r="G8" s="65"/>
      <c r="H8" s="72"/>
      <c r="I8" s="65" t="s">
        <v>819</v>
      </c>
      <c r="L8" s="71"/>
      <c r="M8" s="66"/>
      <c r="N8" s="65"/>
      <c r="U8" s="65"/>
      <c r="AC8" s="72"/>
      <c r="AD8" s="65" t="s">
        <v>980</v>
      </c>
      <c r="AH8" s="66"/>
      <c r="AJ8" s="74"/>
      <c r="AK8" s="65" t="s">
        <v>918</v>
      </c>
      <c r="AO8" s="66"/>
      <c r="AQ8" s="74"/>
      <c r="AR8" s="65" t="s">
        <v>981</v>
      </c>
      <c r="AT8" s="118"/>
      <c r="AV8" s="66"/>
      <c r="AX8" s="72"/>
      <c r="AY8" s="65" t="s">
        <v>823</v>
      </c>
      <c r="BB8" s="71"/>
      <c r="BC8" s="66"/>
      <c r="BE8" s="72"/>
      <c r="BF8" s="65" t="s">
        <v>879</v>
      </c>
      <c r="BI8" s="71"/>
      <c r="BJ8" s="66"/>
    </row>
    <row r="9" spans="1:62" ht="12.95" thickBot="1">
      <c r="A9" s="67"/>
      <c r="B9" s="65" t="s">
        <v>829</v>
      </c>
      <c r="E9" s="71"/>
      <c r="F9" s="66"/>
      <c r="G9" s="65"/>
      <c r="H9" s="72"/>
      <c r="I9" s="65" t="s">
        <v>823</v>
      </c>
      <c r="L9" s="71"/>
      <c r="M9" s="66"/>
      <c r="N9" s="65"/>
      <c r="O9" s="2519" t="s">
        <v>982</v>
      </c>
      <c r="P9" s="69" t="s">
        <v>983</v>
      </c>
      <c r="Q9" s="69"/>
      <c r="R9" s="69"/>
      <c r="S9" s="69"/>
      <c r="T9" s="68"/>
      <c r="U9" s="65"/>
      <c r="V9" s="2519" t="s">
        <v>984</v>
      </c>
      <c r="W9" s="69" t="s">
        <v>832</v>
      </c>
      <c r="X9" s="69"/>
      <c r="Y9" s="69"/>
      <c r="Z9" s="69"/>
      <c r="AA9" s="68"/>
      <c r="AC9" s="72"/>
      <c r="AD9" s="65" t="s">
        <v>980</v>
      </c>
      <c r="AH9" s="66"/>
      <c r="AJ9" s="74"/>
      <c r="AK9" s="2521" t="s">
        <v>985</v>
      </c>
      <c r="AN9" s="71"/>
      <c r="AO9" s="66"/>
      <c r="AQ9" s="2520"/>
      <c r="AR9" s="2516"/>
      <c r="AS9" s="2516"/>
      <c r="AT9" s="2516"/>
      <c r="AU9" s="2516"/>
      <c r="AV9" s="2517"/>
      <c r="AX9" s="2518"/>
      <c r="AY9" s="2516"/>
      <c r="AZ9" s="2516"/>
      <c r="BA9" s="2516"/>
      <c r="BB9" s="2516"/>
      <c r="BC9" s="2517"/>
      <c r="BE9" s="72"/>
      <c r="BF9" s="65" t="s">
        <v>883</v>
      </c>
      <c r="BI9" s="71"/>
      <c r="BJ9" s="66"/>
    </row>
    <row r="10" spans="1:62" ht="12.95" thickBot="1">
      <c r="A10" s="67"/>
      <c r="B10" s="65" t="s">
        <v>831</v>
      </c>
      <c r="E10" s="71"/>
      <c r="F10" s="66"/>
      <c r="G10" s="65"/>
      <c r="H10" s="2518"/>
      <c r="I10" s="2516"/>
      <c r="J10" s="2516"/>
      <c r="K10" s="2516"/>
      <c r="L10" s="2516"/>
      <c r="M10" s="2517"/>
      <c r="N10" s="65"/>
      <c r="O10" s="72"/>
      <c r="P10" s="65" t="s">
        <v>986</v>
      </c>
      <c r="T10" s="66"/>
      <c r="U10" s="65"/>
      <c r="V10" s="72"/>
      <c r="W10" s="65" t="s">
        <v>838</v>
      </c>
      <c r="AA10" s="66"/>
      <c r="AC10" s="72"/>
      <c r="AD10" s="65" t="s">
        <v>980</v>
      </c>
      <c r="AH10" s="66"/>
      <c r="AJ10" s="74"/>
      <c r="AK10" s="2521" t="s">
        <v>987</v>
      </c>
      <c r="AN10" s="71"/>
      <c r="AO10" s="66"/>
      <c r="BE10" s="72"/>
      <c r="BF10" s="65" t="s">
        <v>887</v>
      </c>
      <c r="BI10" s="71"/>
      <c r="BJ10" s="66"/>
    </row>
    <row r="11" spans="1:62" ht="12.95" thickBot="1">
      <c r="A11" s="67"/>
      <c r="B11" s="65" t="s">
        <v>988</v>
      </c>
      <c r="E11" s="71"/>
      <c r="F11" s="66"/>
      <c r="G11" s="65"/>
      <c r="N11" s="65"/>
      <c r="O11" s="72"/>
      <c r="P11" s="65" t="s">
        <v>819</v>
      </c>
      <c r="S11" s="71"/>
      <c r="T11" s="66"/>
      <c r="U11" s="65"/>
      <c r="V11" s="72"/>
      <c r="W11" s="65" t="s">
        <v>989</v>
      </c>
      <c r="AA11" s="66"/>
      <c r="AC11" s="2518"/>
      <c r="AD11" s="2516"/>
      <c r="AE11" s="2516"/>
      <c r="AF11" s="2516"/>
      <c r="AG11" s="2516"/>
      <c r="AH11" s="2517"/>
      <c r="AJ11" s="74"/>
      <c r="AK11" s="2521" t="s">
        <v>990</v>
      </c>
      <c r="AN11" s="71"/>
      <c r="AO11" s="66"/>
      <c r="AQ11" s="73" t="s">
        <v>991</v>
      </c>
      <c r="AR11" s="69" t="s">
        <v>992</v>
      </c>
      <c r="AS11" s="69"/>
      <c r="AT11" s="69"/>
      <c r="AU11" s="69"/>
      <c r="AV11" s="68"/>
      <c r="AX11" s="2519" t="s">
        <v>993</v>
      </c>
      <c r="AY11" s="69" t="s">
        <v>919</v>
      </c>
      <c r="AZ11" s="69"/>
      <c r="BA11" s="69"/>
      <c r="BB11" s="69"/>
      <c r="BC11" s="68"/>
      <c r="BE11" s="72"/>
      <c r="BF11" s="65" t="s">
        <v>892</v>
      </c>
      <c r="BI11" s="71"/>
      <c r="BJ11" s="66"/>
    </row>
    <row r="12" spans="1:62" ht="12.95" thickBot="1">
      <c r="A12" s="2515"/>
      <c r="B12" s="2516"/>
      <c r="C12" s="2516"/>
      <c r="D12" s="2516"/>
      <c r="E12" s="2516"/>
      <c r="F12" s="2517"/>
      <c r="G12" s="65"/>
      <c r="H12" s="2519" t="s">
        <v>994</v>
      </c>
      <c r="I12" s="69" t="s">
        <v>995</v>
      </c>
      <c r="J12" s="69"/>
      <c r="K12" s="69"/>
      <c r="L12" s="69"/>
      <c r="M12" s="68"/>
      <c r="N12" s="65"/>
      <c r="O12" s="72"/>
      <c r="P12" s="65" t="s">
        <v>823</v>
      </c>
      <c r="S12" s="71"/>
      <c r="T12" s="66"/>
      <c r="U12" s="65"/>
      <c r="V12" s="72"/>
      <c r="W12" s="65" t="s">
        <v>819</v>
      </c>
      <c r="Z12" s="71"/>
      <c r="AA12" s="66"/>
      <c r="AJ12" s="74"/>
      <c r="AK12" s="2521" t="s">
        <v>996</v>
      </c>
      <c r="AN12" s="71"/>
      <c r="AO12" s="66"/>
      <c r="AQ12" s="74"/>
      <c r="AR12" s="65" t="s">
        <v>997</v>
      </c>
      <c r="AV12" s="66"/>
      <c r="AX12" s="72"/>
      <c r="AY12" s="65" t="s">
        <v>819</v>
      </c>
      <c r="BB12" s="71"/>
      <c r="BC12" s="66"/>
      <c r="BE12" s="72"/>
      <c r="BF12" s="65" t="s">
        <v>894</v>
      </c>
      <c r="BJ12" s="66"/>
    </row>
    <row r="13" spans="1:62" ht="14.25" customHeight="1" thickBot="1">
      <c r="H13" s="72"/>
      <c r="I13" s="65" t="s">
        <v>998</v>
      </c>
      <c r="M13" s="66"/>
      <c r="O13" s="2518"/>
      <c r="P13" s="2516"/>
      <c r="Q13" s="2516"/>
      <c r="R13" s="2516"/>
      <c r="S13" s="2516"/>
      <c r="T13" s="2517"/>
      <c r="V13" s="72"/>
      <c r="W13" s="65" t="s">
        <v>823</v>
      </c>
      <c r="Z13" s="71"/>
      <c r="AA13" s="66"/>
      <c r="AC13" s="2519" t="s">
        <v>999</v>
      </c>
      <c r="AD13" s="69" t="s">
        <v>1000</v>
      </c>
      <c r="AE13" s="69"/>
      <c r="AF13" s="69"/>
      <c r="AG13" s="69"/>
      <c r="AH13" s="68"/>
      <c r="AJ13" s="74"/>
      <c r="AK13" s="2521" t="s">
        <v>1001</v>
      </c>
      <c r="AN13" s="71"/>
      <c r="AO13" s="66"/>
      <c r="AQ13" s="74"/>
      <c r="AR13" s="65" t="s">
        <v>924</v>
      </c>
      <c r="AV13" s="66"/>
      <c r="AX13" s="72"/>
      <c r="AY13" s="65" t="s">
        <v>823</v>
      </c>
      <c r="BB13" s="71"/>
      <c r="BC13" s="66"/>
      <c r="BE13" s="2518"/>
      <c r="BF13" s="2516"/>
      <c r="BG13" s="2516"/>
      <c r="BH13" s="2516"/>
      <c r="BI13" s="2516"/>
      <c r="BJ13" s="2517"/>
    </row>
    <row r="14" spans="1:62" ht="12.95" thickBot="1">
      <c r="A14" s="2519" t="s">
        <v>1002</v>
      </c>
      <c r="B14" s="69" t="s">
        <v>1003</v>
      </c>
      <c r="C14" s="69"/>
      <c r="D14" s="69"/>
      <c r="E14" s="69"/>
      <c r="F14" s="68"/>
      <c r="G14" s="65"/>
      <c r="H14" s="72"/>
      <c r="I14" s="65" t="s">
        <v>1004</v>
      </c>
      <c r="M14" s="66"/>
      <c r="N14" s="65"/>
      <c r="U14" s="65"/>
      <c r="V14" s="2518"/>
      <c r="W14" s="2516"/>
      <c r="X14" s="2516"/>
      <c r="Y14" s="2516"/>
      <c r="Z14" s="2516"/>
      <c r="AA14" s="2517"/>
      <c r="AC14" s="72"/>
      <c r="AD14" s="65" t="s">
        <v>1005</v>
      </c>
      <c r="AH14" s="66"/>
      <c r="AJ14" s="74"/>
      <c r="AK14" s="2521" t="s">
        <v>996</v>
      </c>
      <c r="AN14" s="71"/>
      <c r="AO14" s="66"/>
      <c r="AQ14" s="2520"/>
      <c r="AR14" s="2516"/>
      <c r="AS14" s="2516"/>
      <c r="AT14" s="2516"/>
      <c r="AU14" s="2516"/>
      <c r="AV14" s="2517"/>
      <c r="AX14" s="2518"/>
      <c r="AY14" s="2516"/>
      <c r="AZ14" s="2516"/>
      <c r="BA14" s="2516"/>
      <c r="BB14" s="2516"/>
      <c r="BC14" s="2517"/>
    </row>
    <row r="15" spans="1:62" ht="12.95" thickBot="1">
      <c r="A15" s="67"/>
      <c r="B15" s="65" t="s">
        <v>1006</v>
      </c>
      <c r="F15" s="66"/>
      <c r="G15" s="65"/>
      <c r="H15" s="72"/>
      <c r="I15" s="65" t="s">
        <v>1007</v>
      </c>
      <c r="M15" s="66"/>
      <c r="N15" s="65"/>
      <c r="O15" s="2519" t="s">
        <v>1008</v>
      </c>
      <c r="P15" s="69" t="s">
        <v>1009</v>
      </c>
      <c r="Q15" s="69"/>
      <c r="R15" s="69"/>
      <c r="S15" s="69"/>
      <c r="T15" s="68"/>
      <c r="U15" s="65"/>
      <c r="AC15" s="72"/>
      <c r="AH15" s="66"/>
      <c r="AJ15" s="74"/>
      <c r="AK15" s="2521" t="s">
        <v>1010</v>
      </c>
      <c r="AN15" s="71"/>
      <c r="AO15" s="66"/>
    </row>
    <row r="16" spans="1:62" ht="12.95" thickBot="1">
      <c r="A16" s="67"/>
      <c r="B16" s="65" t="s">
        <v>851</v>
      </c>
      <c r="F16" s="66"/>
      <c r="G16" s="65"/>
      <c r="H16" s="72"/>
      <c r="I16" s="65" t="s">
        <v>819</v>
      </c>
      <c r="L16" s="71"/>
      <c r="M16" s="66"/>
      <c r="N16" s="65"/>
      <c r="O16" s="72"/>
      <c r="P16" s="65" t="s">
        <v>1011</v>
      </c>
      <c r="T16" s="66"/>
      <c r="U16" s="65"/>
      <c r="V16" s="2519" t="s">
        <v>1012</v>
      </c>
      <c r="W16" s="69" t="s">
        <v>832</v>
      </c>
      <c r="X16" s="69"/>
      <c r="Y16" s="69"/>
      <c r="Z16" s="69"/>
      <c r="AA16" s="68"/>
      <c r="AC16" s="72"/>
      <c r="AD16" s="65" t="s">
        <v>819</v>
      </c>
      <c r="AG16" s="71"/>
      <c r="AH16" s="66"/>
      <c r="AJ16" s="74"/>
      <c r="AK16" s="2521" t="s">
        <v>1013</v>
      </c>
      <c r="AN16" s="71"/>
      <c r="AO16" s="66"/>
      <c r="AQ16" s="70" t="s">
        <v>1014</v>
      </c>
      <c r="AX16" s="2519" t="s">
        <v>1015</v>
      </c>
      <c r="AY16" s="69" t="s">
        <v>597</v>
      </c>
      <c r="AZ16" s="69"/>
      <c r="BA16" s="69"/>
      <c r="BB16" s="69"/>
      <c r="BC16" s="68"/>
    </row>
    <row r="17" spans="1:55" ht="12.95" thickBot="1">
      <c r="A17" s="67"/>
      <c r="B17" s="65" t="s">
        <v>819</v>
      </c>
      <c r="E17" s="71"/>
      <c r="F17" s="66"/>
      <c r="G17" s="65"/>
      <c r="H17" s="72"/>
      <c r="I17" s="65" t="s">
        <v>823</v>
      </c>
      <c r="L17" s="71"/>
      <c r="M17" s="66"/>
      <c r="N17" s="65"/>
      <c r="O17" s="72"/>
      <c r="P17" s="65" t="s">
        <v>1016</v>
      </c>
      <c r="T17" s="66"/>
      <c r="U17" s="65"/>
      <c r="V17" s="72"/>
      <c r="W17" s="65" t="s">
        <v>858</v>
      </c>
      <c r="AA17" s="66"/>
      <c r="AC17" s="72"/>
      <c r="AD17" s="65" t="s">
        <v>823</v>
      </c>
      <c r="AG17" s="71"/>
      <c r="AH17" s="66"/>
      <c r="AJ17" s="74"/>
      <c r="AK17" s="2521" t="s">
        <v>1017</v>
      </c>
      <c r="AN17" s="71"/>
      <c r="AO17" s="66"/>
      <c r="AQ17" s="2519" t="s">
        <v>1018</v>
      </c>
      <c r="AR17" s="69" t="s">
        <v>590</v>
      </c>
      <c r="AS17" s="69"/>
      <c r="AT17" s="69"/>
      <c r="AU17" s="69"/>
      <c r="AV17" s="68"/>
      <c r="AX17" s="72"/>
      <c r="AY17" s="65" t="s">
        <v>819</v>
      </c>
      <c r="BB17" s="71"/>
      <c r="BC17" s="66"/>
    </row>
    <row r="18" spans="1:55" ht="12.95" thickBot="1">
      <c r="A18" s="67"/>
      <c r="B18" s="65" t="s">
        <v>823</v>
      </c>
      <c r="E18" s="71"/>
      <c r="F18" s="66"/>
      <c r="G18" s="65"/>
      <c r="H18" s="2518"/>
      <c r="I18" s="2516"/>
      <c r="J18" s="2516"/>
      <c r="K18" s="2516"/>
      <c r="L18" s="2516"/>
      <c r="M18" s="2517"/>
      <c r="N18" s="65"/>
      <c r="O18" s="72"/>
      <c r="P18" s="65" t="s">
        <v>1019</v>
      </c>
      <c r="T18" s="66"/>
      <c r="U18" s="65"/>
      <c r="V18" s="72"/>
      <c r="W18" s="65" t="s">
        <v>861</v>
      </c>
      <c r="AA18" s="66"/>
      <c r="AC18" s="2518"/>
      <c r="AD18" s="2516"/>
      <c r="AE18" s="2516"/>
      <c r="AF18" s="2516"/>
      <c r="AG18" s="2516"/>
      <c r="AH18" s="2517"/>
      <c r="AJ18" s="74"/>
      <c r="AK18" s="2521" t="s">
        <v>1020</v>
      </c>
      <c r="AN18" s="71"/>
      <c r="AO18" s="66"/>
      <c r="AQ18" s="72"/>
      <c r="AR18" s="65" t="s">
        <v>819</v>
      </c>
      <c r="AU18" s="71"/>
      <c r="AV18" s="66"/>
      <c r="AX18" s="72"/>
      <c r="AY18" s="65" t="s">
        <v>823</v>
      </c>
      <c r="BB18" s="71"/>
      <c r="BC18" s="66"/>
    </row>
    <row r="19" spans="1:55" ht="12.95" thickBot="1">
      <c r="A19" s="2515"/>
      <c r="B19" s="2516"/>
      <c r="C19" s="2516"/>
      <c r="D19" s="2516"/>
      <c r="E19" s="2516"/>
      <c r="F19" s="2517"/>
      <c r="G19" s="65"/>
      <c r="N19" s="65"/>
      <c r="O19" s="2518"/>
      <c r="P19" s="2516"/>
      <c r="Q19" s="2516"/>
      <c r="R19" s="2516"/>
      <c r="S19" s="2516"/>
      <c r="T19" s="2517"/>
      <c r="U19" s="65"/>
      <c r="V19" s="72"/>
      <c r="W19" s="65" t="s">
        <v>819</v>
      </c>
      <c r="Z19" s="71"/>
      <c r="AA19" s="66"/>
      <c r="AJ19" s="74"/>
      <c r="AK19" s="2521" t="s">
        <v>1021</v>
      </c>
      <c r="AN19" s="71"/>
      <c r="AO19" s="66"/>
      <c r="AQ19" s="72"/>
      <c r="AR19" s="65" t="s">
        <v>823</v>
      </c>
      <c r="AU19" s="71"/>
      <c r="AV19" s="66"/>
      <c r="AX19" s="2518"/>
      <c r="AY19" s="2516"/>
      <c r="AZ19" s="2516"/>
      <c r="BA19" s="2516"/>
      <c r="BB19" s="2516"/>
      <c r="BC19" s="2517"/>
    </row>
    <row r="20" spans="1:55" ht="17.100000000000001" thickBot="1">
      <c r="H20" s="2519" t="s">
        <v>1022</v>
      </c>
      <c r="I20" s="69" t="s">
        <v>1023</v>
      </c>
      <c r="J20" s="69"/>
      <c r="K20" s="69"/>
      <c r="L20" s="68"/>
      <c r="V20" s="72"/>
      <c r="W20" s="65" t="s">
        <v>823</v>
      </c>
      <c r="Z20" s="71"/>
      <c r="AA20" s="66"/>
      <c r="AC20" s="2519" t="s">
        <v>1024</v>
      </c>
      <c r="AD20" s="69" t="s">
        <v>809</v>
      </c>
      <c r="AE20" s="69"/>
      <c r="AF20" s="69"/>
      <c r="AG20" s="69"/>
      <c r="AH20" s="68"/>
      <c r="AJ20" s="74"/>
      <c r="AK20" s="2521" t="s">
        <v>1025</v>
      </c>
      <c r="AN20" s="71"/>
      <c r="AO20" s="66"/>
      <c r="AQ20" s="2518"/>
      <c r="AR20" s="2516"/>
      <c r="AS20" s="2516"/>
      <c r="AT20" s="2516"/>
      <c r="AU20" s="2516"/>
      <c r="AV20" s="2517"/>
    </row>
    <row r="21" spans="1:55" ht="13.5" customHeight="1" thickBot="1">
      <c r="A21" s="2519" t="s">
        <v>1026</v>
      </c>
      <c r="B21" s="69" t="s">
        <v>576</v>
      </c>
      <c r="C21" s="69"/>
      <c r="D21" s="69"/>
      <c r="E21" s="69"/>
      <c r="F21" s="68"/>
      <c r="H21" s="72"/>
      <c r="I21" s="65" t="s">
        <v>868</v>
      </c>
      <c r="L21" s="71"/>
      <c r="O21" s="2519" t="s">
        <v>1027</v>
      </c>
      <c r="P21" s="69" t="s">
        <v>608</v>
      </c>
      <c r="Q21" s="69"/>
      <c r="R21" s="69"/>
      <c r="S21" s="69"/>
      <c r="T21" s="68"/>
      <c r="V21" s="2518"/>
      <c r="W21" s="2516"/>
      <c r="X21" s="2516"/>
      <c r="Y21" s="2516"/>
      <c r="Z21" s="2516"/>
      <c r="AA21" s="2517"/>
      <c r="AC21" s="72"/>
      <c r="AD21" s="65" t="s">
        <v>1028</v>
      </c>
      <c r="AH21" s="66"/>
      <c r="AJ21" s="74"/>
      <c r="AK21" s="2521" t="s">
        <v>1029</v>
      </c>
      <c r="AN21" s="71"/>
      <c r="AO21" s="66"/>
      <c r="AQ21" s="70"/>
      <c r="AX21" s="2519" t="s">
        <v>1030</v>
      </c>
      <c r="AY21" s="69" t="s">
        <v>940</v>
      </c>
      <c r="AZ21" s="69"/>
      <c r="BA21" s="69"/>
      <c r="BB21" s="69"/>
      <c r="BC21" s="68"/>
    </row>
    <row r="22" spans="1:55" ht="12.75" customHeight="1" thickBot="1">
      <c r="A22" s="67"/>
      <c r="B22" s="65" t="s">
        <v>819</v>
      </c>
      <c r="E22" s="71"/>
      <c r="F22" s="66"/>
      <c r="H22" s="72"/>
      <c r="I22" s="65" t="s">
        <v>872</v>
      </c>
      <c r="L22" s="71"/>
      <c r="O22" s="72"/>
      <c r="P22" s="65" t="s">
        <v>819</v>
      </c>
      <c r="S22" s="71"/>
      <c r="T22" s="66"/>
      <c r="AC22" s="72"/>
      <c r="AD22" s="65" t="s">
        <v>1031</v>
      </c>
      <c r="AH22" s="66"/>
      <c r="AJ22" s="74"/>
      <c r="AK22" s="2521" t="s">
        <v>1032</v>
      </c>
      <c r="AN22" s="71"/>
      <c r="AO22" s="66"/>
      <c r="AQ22" s="2519" t="s">
        <v>1033</v>
      </c>
      <c r="AR22" s="69" t="s">
        <v>591</v>
      </c>
      <c r="AS22" s="69"/>
      <c r="AT22" s="69"/>
      <c r="AU22" s="69"/>
      <c r="AV22" s="68"/>
      <c r="AX22" s="72"/>
      <c r="AY22" s="65" t="s">
        <v>942</v>
      </c>
      <c r="BC22" s="66"/>
    </row>
    <row r="23" spans="1:55" ht="17.100000000000001" thickBot="1">
      <c r="A23" s="67"/>
      <c r="B23" s="65" t="s">
        <v>823</v>
      </c>
      <c r="E23" s="71"/>
      <c r="F23" s="66"/>
      <c r="H23" s="72"/>
      <c r="I23" s="65" t="s">
        <v>877</v>
      </c>
      <c r="L23" s="71"/>
      <c r="O23" s="72"/>
      <c r="P23" s="65" t="s">
        <v>823</v>
      </c>
      <c r="Q23" s="65" t="s">
        <v>1034</v>
      </c>
      <c r="S23" s="71"/>
      <c r="T23" s="66"/>
      <c r="V23" s="2519" t="s">
        <v>1035</v>
      </c>
      <c r="W23" s="69" t="s">
        <v>623</v>
      </c>
      <c r="X23" s="69"/>
      <c r="Y23" s="69"/>
      <c r="Z23" s="69"/>
      <c r="AA23" s="68"/>
      <c r="AC23" s="72"/>
      <c r="AD23" s="65" t="s">
        <v>819</v>
      </c>
      <c r="AG23" s="71"/>
      <c r="AH23" s="66"/>
      <c r="AJ23" s="74"/>
      <c r="AK23" s="2521" t="s">
        <v>1036</v>
      </c>
      <c r="AN23" s="71"/>
      <c r="AO23" s="66"/>
      <c r="AQ23" s="72"/>
      <c r="AV23" s="66"/>
      <c r="AX23" s="72"/>
      <c r="AY23" s="65" t="s">
        <v>819</v>
      </c>
      <c r="BB23" s="71"/>
      <c r="BC23" s="66"/>
    </row>
    <row r="24" spans="1:55" ht="17.100000000000001" thickBot="1">
      <c r="A24" s="2515"/>
      <c r="B24" s="2516"/>
      <c r="C24" s="2516"/>
      <c r="D24" s="2516"/>
      <c r="E24" s="2516"/>
      <c r="F24" s="2517"/>
      <c r="H24" s="72"/>
      <c r="I24" s="65" t="s">
        <v>881</v>
      </c>
      <c r="L24" s="71"/>
      <c r="O24" s="2518"/>
      <c r="P24" s="2516"/>
      <c r="Q24" s="2516"/>
      <c r="R24" s="2516"/>
      <c r="S24" s="2516"/>
      <c r="T24" s="2517"/>
      <c r="V24" s="72"/>
      <c r="W24" s="65" t="s">
        <v>819</v>
      </c>
      <c r="Z24" s="71"/>
      <c r="AA24" s="66"/>
      <c r="AC24" s="72"/>
      <c r="AD24" s="65" t="s">
        <v>823</v>
      </c>
      <c r="AG24" s="71"/>
      <c r="AH24" s="66"/>
      <c r="AJ24" s="74"/>
      <c r="AK24" s="2521" t="s">
        <v>1037</v>
      </c>
      <c r="AN24" s="71"/>
      <c r="AO24" s="66"/>
      <c r="AQ24" s="72"/>
      <c r="AR24" s="65" t="s">
        <v>819</v>
      </c>
      <c r="AU24" s="71"/>
      <c r="AV24" s="66"/>
      <c r="AX24" s="72"/>
      <c r="AY24" s="65" t="s">
        <v>823</v>
      </c>
      <c r="BB24" s="71"/>
      <c r="BC24" s="66"/>
    </row>
    <row r="25" spans="1:55" ht="17.100000000000001" thickBot="1">
      <c r="H25" s="72"/>
      <c r="I25" s="65" t="s">
        <v>885</v>
      </c>
      <c r="L25" s="71"/>
      <c r="V25" s="72"/>
      <c r="W25" s="65" t="s">
        <v>823</v>
      </c>
      <c r="Z25" s="71"/>
      <c r="AA25" s="66"/>
      <c r="AC25" s="2518"/>
      <c r="AD25" s="2516"/>
      <c r="AE25" s="2516"/>
      <c r="AF25" s="2516"/>
      <c r="AG25" s="2516"/>
      <c r="AH25" s="2517"/>
      <c r="AJ25" s="74"/>
      <c r="AK25" s="2521" t="s">
        <v>1038</v>
      </c>
      <c r="AN25" s="71"/>
      <c r="AO25" s="66"/>
      <c r="AQ25" s="72"/>
      <c r="AR25" s="65" t="s">
        <v>823</v>
      </c>
      <c r="AU25" s="71"/>
      <c r="AV25" s="66"/>
      <c r="AX25" s="2518"/>
      <c r="AY25" s="2516"/>
      <c r="AZ25" s="2516"/>
      <c r="BA25" s="2516"/>
      <c r="BB25" s="2516"/>
      <c r="BC25" s="2517"/>
    </row>
    <row r="26" spans="1:55" ht="17.100000000000001" thickBot="1">
      <c r="A26" s="2519" t="s">
        <v>1039</v>
      </c>
      <c r="B26" s="69" t="s">
        <v>898</v>
      </c>
      <c r="C26" s="69"/>
      <c r="D26" s="69"/>
      <c r="E26" s="69"/>
      <c r="F26" s="68"/>
      <c r="H26" s="72"/>
      <c r="I26" s="65" t="s">
        <v>890</v>
      </c>
      <c r="L26" s="71"/>
      <c r="O26" s="2519" t="s">
        <v>1040</v>
      </c>
      <c r="P26" s="69" t="s">
        <v>978</v>
      </c>
      <c r="Q26" s="69"/>
      <c r="R26" s="69"/>
      <c r="S26" s="69"/>
      <c r="T26" s="68"/>
      <c r="V26" s="2518"/>
      <c r="W26" s="2516"/>
      <c r="X26" s="2516"/>
      <c r="Y26" s="2516"/>
      <c r="Z26" s="2516"/>
      <c r="AA26" s="2517"/>
      <c r="AJ26" s="2520"/>
      <c r="AK26" s="2516"/>
      <c r="AL26" s="2516"/>
      <c r="AM26" s="2516"/>
      <c r="AN26" s="2516"/>
      <c r="AO26" s="2517"/>
      <c r="AQ26" s="2518"/>
      <c r="AR26" s="2516"/>
      <c r="AS26" s="2516"/>
      <c r="AT26" s="2516"/>
      <c r="AU26" s="2516"/>
      <c r="AV26" s="2517"/>
    </row>
    <row r="27" spans="1:55" ht="17.100000000000001" thickBot="1">
      <c r="A27" s="67"/>
      <c r="B27" s="65" t="s">
        <v>578</v>
      </c>
      <c r="F27" s="66"/>
      <c r="H27" s="72"/>
      <c r="I27" s="65" t="s">
        <v>893</v>
      </c>
      <c r="L27" s="71"/>
      <c r="O27" s="72"/>
      <c r="P27" s="65" t="s">
        <v>1041</v>
      </c>
      <c r="T27" s="66"/>
      <c r="AC27" s="2519" t="s">
        <v>1042</v>
      </c>
      <c r="AD27" s="69" t="s">
        <v>631</v>
      </c>
      <c r="AE27" s="69"/>
      <c r="AF27" s="69"/>
      <c r="AG27" s="69"/>
      <c r="AH27" s="68"/>
      <c r="AQ27" s="70"/>
      <c r="AX27" s="2519" t="s">
        <v>1030</v>
      </c>
      <c r="AY27" s="69" t="s">
        <v>814</v>
      </c>
      <c r="AZ27" s="69"/>
      <c r="BA27" s="69"/>
      <c r="BB27" s="69"/>
      <c r="BC27" s="68"/>
    </row>
    <row r="28" spans="1:55" ht="17.100000000000001" thickBot="1">
      <c r="A28" s="67"/>
      <c r="B28" s="65" t="s">
        <v>819</v>
      </c>
      <c r="E28" s="71"/>
      <c r="F28" s="66"/>
      <c r="H28" s="72"/>
      <c r="I28" s="65" t="s">
        <v>895</v>
      </c>
      <c r="L28" s="71"/>
      <c r="O28" s="72"/>
      <c r="P28" s="65" t="s">
        <v>1043</v>
      </c>
      <c r="T28" s="66"/>
      <c r="V28" s="115" t="s">
        <v>1044</v>
      </c>
      <c r="W28" s="69" t="s">
        <v>903</v>
      </c>
      <c r="X28" s="69"/>
      <c r="Y28" s="69"/>
      <c r="Z28" s="69"/>
      <c r="AA28" s="68"/>
      <c r="AC28" s="72"/>
      <c r="AD28" s="65" t="s">
        <v>819</v>
      </c>
      <c r="AG28" s="71"/>
      <c r="AH28" s="66"/>
      <c r="AJ28" s="2519" t="s">
        <v>1045</v>
      </c>
      <c r="AK28" s="69" t="s">
        <v>1046</v>
      </c>
      <c r="AL28" s="69"/>
      <c r="AM28" s="69"/>
      <c r="AN28" s="69"/>
      <c r="AO28" s="68"/>
      <c r="AQ28" s="2519" t="s">
        <v>1047</v>
      </c>
      <c r="AR28" s="69" t="s">
        <v>592</v>
      </c>
      <c r="AS28" s="69"/>
      <c r="AT28" s="69"/>
      <c r="AU28" s="69"/>
      <c r="AV28" s="68"/>
      <c r="AX28" s="72"/>
      <c r="AY28" s="65" t="s">
        <v>820</v>
      </c>
      <c r="BC28" s="66"/>
    </row>
    <row r="29" spans="1:55" ht="17.100000000000001" thickBot="1">
      <c r="A29" s="67"/>
      <c r="B29" s="65" t="s">
        <v>823</v>
      </c>
      <c r="E29" s="71"/>
      <c r="F29" s="66"/>
      <c r="H29" s="72"/>
      <c r="I29" s="65" t="s">
        <v>899</v>
      </c>
      <c r="L29" s="71"/>
      <c r="O29" s="72"/>
      <c r="P29" s="65" t="s">
        <v>1048</v>
      </c>
      <c r="T29" s="66"/>
      <c r="V29" s="72"/>
      <c r="W29" s="65" t="s">
        <v>980</v>
      </c>
      <c r="AA29" s="66"/>
      <c r="AC29" s="72"/>
      <c r="AD29" s="65" t="s">
        <v>823</v>
      </c>
      <c r="AG29" s="71"/>
      <c r="AH29" s="66"/>
      <c r="AJ29" s="74"/>
      <c r="AK29" s="65" t="s">
        <v>1049</v>
      </c>
      <c r="AO29" s="66"/>
      <c r="AQ29" s="72"/>
      <c r="AV29" s="66"/>
      <c r="AX29" s="72"/>
      <c r="AY29" s="65" t="s">
        <v>824</v>
      </c>
      <c r="BB29" s="71"/>
      <c r="BC29" s="66"/>
    </row>
    <row r="30" spans="1:55" ht="17.100000000000001" thickBot="1">
      <c r="A30" s="2515"/>
      <c r="B30" s="2516"/>
      <c r="C30" s="2516"/>
      <c r="D30" s="2516"/>
      <c r="E30" s="2516"/>
      <c r="F30" s="2517"/>
      <c r="H30" s="72"/>
      <c r="I30" s="65" t="s">
        <v>902</v>
      </c>
      <c r="L30" s="71"/>
      <c r="O30" s="72"/>
      <c r="P30" s="65" t="s">
        <v>843</v>
      </c>
      <c r="T30" s="66"/>
      <c r="V30" s="72"/>
      <c r="W30" s="65" t="s">
        <v>980</v>
      </c>
      <c r="AA30" s="66"/>
      <c r="AC30" s="2518"/>
      <c r="AD30" s="2516"/>
      <c r="AE30" s="2516"/>
      <c r="AF30" s="2516"/>
      <c r="AG30" s="2516"/>
      <c r="AH30" s="2517"/>
      <c r="AJ30" s="74"/>
      <c r="AK30" s="65" t="s">
        <v>1050</v>
      </c>
      <c r="AO30" s="66"/>
      <c r="AQ30" s="72"/>
      <c r="AR30" s="65" t="s">
        <v>819</v>
      </c>
      <c r="AU30" s="71"/>
      <c r="AV30" s="66"/>
      <c r="AX30" s="72"/>
      <c r="AY30" s="65" t="s">
        <v>826</v>
      </c>
      <c r="BB30" s="71"/>
      <c r="BC30" s="66"/>
    </row>
    <row r="31" spans="1:55" ht="17.100000000000001" thickBot="1">
      <c r="H31" s="72"/>
      <c r="I31" s="65" t="s">
        <v>905</v>
      </c>
      <c r="L31" s="71"/>
      <c r="O31" s="72"/>
      <c r="P31" s="65" t="s">
        <v>843</v>
      </c>
      <c r="T31" s="66"/>
      <c r="V31" s="2518"/>
      <c r="W31" s="2516"/>
      <c r="X31" s="2516"/>
      <c r="Y31" s="2516"/>
      <c r="Z31" s="2516"/>
      <c r="AA31" s="2517"/>
      <c r="AJ31" s="74"/>
      <c r="AK31" s="65" t="s">
        <v>819</v>
      </c>
      <c r="AN31" s="71"/>
      <c r="AO31" s="66"/>
      <c r="AQ31" s="72"/>
      <c r="AR31" s="65" t="s">
        <v>823</v>
      </c>
      <c r="AU31" s="71"/>
      <c r="AV31" s="66"/>
      <c r="AX31" s="2518"/>
      <c r="AY31" s="2516"/>
      <c r="AZ31" s="2516"/>
      <c r="BA31" s="2516"/>
      <c r="BB31" s="2516"/>
      <c r="BC31" s="2517"/>
    </row>
    <row r="32" spans="1:55" ht="17.100000000000001" thickBot="1">
      <c r="A32" s="2519" t="s">
        <v>1051</v>
      </c>
      <c r="B32" s="69" t="s">
        <v>1052</v>
      </c>
      <c r="C32" s="69"/>
      <c r="D32" s="69"/>
      <c r="E32" s="69"/>
      <c r="F32" s="68"/>
      <c r="H32" s="72"/>
      <c r="I32" s="65" t="s">
        <v>908</v>
      </c>
      <c r="L32" s="71"/>
      <c r="O32" s="72"/>
      <c r="P32" s="65" t="s">
        <v>843</v>
      </c>
      <c r="T32" s="66"/>
      <c r="AC32" s="2519" t="s">
        <v>1053</v>
      </c>
      <c r="AD32" s="69" t="s">
        <v>1054</v>
      </c>
      <c r="AE32" s="69"/>
      <c r="AF32" s="69"/>
      <c r="AG32" s="69"/>
      <c r="AH32" s="68"/>
      <c r="AJ32" s="74"/>
      <c r="AK32" s="65" t="s">
        <v>823</v>
      </c>
      <c r="AN32" s="71"/>
      <c r="AO32" s="66"/>
      <c r="AQ32" s="2518"/>
      <c r="AR32" s="2516"/>
      <c r="AS32" s="2516"/>
      <c r="AT32" s="2516"/>
      <c r="AU32" s="2516"/>
      <c r="AV32" s="2517"/>
    </row>
    <row r="33" spans="1:55" ht="17.100000000000001" thickBot="1">
      <c r="A33" s="67"/>
      <c r="B33" s="65" t="s">
        <v>1055</v>
      </c>
      <c r="F33" s="66"/>
      <c r="H33" s="2518"/>
      <c r="I33" s="2516"/>
      <c r="J33" s="2516"/>
      <c r="K33" s="2516"/>
      <c r="L33" s="2517"/>
      <c r="O33" s="2518"/>
      <c r="P33" s="2516"/>
      <c r="Q33" s="2516"/>
      <c r="R33" s="2516"/>
      <c r="S33" s="2516"/>
      <c r="T33" s="2517"/>
      <c r="V33" s="2519" t="s">
        <v>1056</v>
      </c>
      <c r="W33" s="69" t="s">
        <v>906</v>
      </c>
      <c r="X33" s="69"/>
      <c r="Y33" s="69"/>
      <c r="Z33" s="69"/>
      <c r="AA33" s="68"/>
      <c r="AC33" s="72"/>
      <c r="AD33" s="65" t="s">
        <v>1057</v>
      </c>
      <c r="AH33" s="66"/>
      <c r="AJ33" s="2520"/>
      <c r="AK33" s="2516"/>
      <c r="AL33" s="2516"/>
      <c r="AM33" s="2516"/>
      <c r="AN33" s="2516"/>
      <c r="AO33" s="2517"/>
      <c r="AQ33" s="70"/>
      <c r="AX33" s="109">
        <f>AX27+1</f>
        <v>179</v>
      </c>
      <c r="AY33" s="69" t="s">
        <v>834</v>
      </c>
      <c r="AZ33" s="69"/>
      <c r="BA33" s="69"/>
      <c r="BB33" s="69"/>
      <c r="BC33" s="68"/>
    </row>
    <row r="34" spans="1:55" ht="17.100000000000001" thickBot="1">
      <c r="A34" s="67"/>
      <c r="B34" s="65" t="s">
        <v>1058</v>
      </c>
      <c r="F34" s="66"/>
      <c r="V34" s="72"/>
      <c r="W34" s="65" t="s">
        <v>1059</v>
      </c>
      <c r="AA34" s="66"/>
      <c r="AC34" s="72"/>
      <c r="AD34" s="65" t="s">
        <v>1060</v>
      </c>
      <c r="AH34" s="66"/>
      <c r="AQ34" s="2519" t="s">
        <v>1061</v>
      </c>
      <c r="AR34" s="69" t="s">
        <v>593</v>
      </c>
      <c r="AS34" s="69"/>
      <c r="AT34" s="69"/>
      <c r="AU34" s="69"/>
      <c r="AV34" s="68"/>
      <c r="AX34" s="72"/>
      <c r="AY34" s="65" t="s">
        <v>843</v>
      </c>
      <c r="BC34" s="66"/>
    </row>
    <row r="35" spans="1:55" ht="17.100000000000001" thickBot="1">
      <c r="A35" s="67"/>
      <c r="B35" s="65" t="s">
        <v>819</v>
      </c>
      <c r="E35" s="71"/>
      <c r="F35" s="66"/>
      <c r="H35" s="2519" t="s">
        <v>1062</v>
      </c>
      <c r="I35" s="69" t="s">
        <v>913</v>
      </c>
      <c r="J35" s="69"/>
      <c r="K35" s="69"/>
      <c r="L35" s="69"/>
      <c r="M35" s="68"/>
      <c r="V35" s="72"/>
      <c r="W35" s="65" t="s">
        <v>1063</v>
      </c>
      <c r="AA35" s="66"/>
      <c r="AC35" s="72"/>
      <c r="AD35" s="65" t="s">
        <v>1064</v>
      </c>
      <c r="AG35" s="71"/>
      <c r="AH35" s="66"/>
      <c r="AJ35" s="2519" t="s">
        <v>1065</v>
      </c>
      <c r="AK35" s="69" t="s">
        <v>1066</v>
      </c>
      <c r="AL35" s="69"/>
      <c r="AM35" s="69"/>
      <c r="AN35" s="69"/>
      <c r="AO35" s="68"/>
      <c r="AQ35" s="72"/>
      <c r="AR35" s="65" t="s">
        <v>819</v>
      </c>
      <c r="AU35" s="71"/>
      <c r="AV35" s="66"/>
      <c r="AX35" s="2518"/>
      <c r="AY35" s="2516"/>
      <c r="AZ35" s="2516"/>
      <c r="BA35" s="2516"/>
      <c r="BB35" s="2516"/>
      <c r="BC35" s="2517"/>
    </row>
    <row r="36" spans="1:55" ht="17.100000000000001" thickBot="1">
      <c r="A36" s="67"/>
      <c r="B36" s="65" t="s">
        <v>823</v>
      </c>
      <c r="E36" s="71"/>
      <c r="F36" s="66"/>
      <c r="H36" s="72"/>
      <c r="I36" s="65" t="s">
        <v>917</v>
      </c>
      <c r="M36" s="66"/>
      <c r="V36" s="72"/>
      <c r="W36" s="65" t="s">
        <v>819</v>
      </c>
      <c r="Z36" s="71"/>
      <c r="AA36" s="66"/>
      <c r="AC36" s="72"/>
      <c r="AD36" s="65" t="s">
        <v>1067</v>
      </c>
      <c r="AH36" s="66"/>
      <c r="AJ36" s="74"/>
      <c r="AK36" s="65" t="s">
        <v>981</v>
      </c>
      <c r="AM36" s="116"/>
      <c r="AN36" s="117"/>
      <c r="AO36" s="66"/>
      <c r="AQ36" s="72"/>
      <c r="AR36" s="65" t="s">
        <v>823</v>
      </c>
      <c r="AU36" s="71"/>
      <c r="AV36" s="66"/>
    </row>
    <row r="37" spans="1:55" ht="17.100000000000001" thickBot="1">
      <c r="A37" s="2515"/>
      <c r="B37" s="2516"/>
      <c r="C37" s="2516"/>
      <c r="D37" s="2516"/>
      <c r="E37" s="2516"/>
      <c r="F37" s="2517"/>
      <c r="H37" s="72"/>
      <c r="I37" s="65" t="s">
        <v>835</v>
      </c>
      <c r="K37" s="71"/>
      <c r="L37" s="71"/>
      <c r="M37" s="66"/>
      <c r="V37" s="72"/>
      <c r="W37" s="65" t="s">
        <v>823</v>
      </c>
      <c r="Z37" s="71"/>
      <c r="AA37" s="66"/>
      <c r="AC37" s="72"/>
      <c r="AD37" s="65" t="s">
        <v>869</v>
      </c>
      <c r="AG37" s="71"/>
      <c r="AH37" s="66"/>
      <c r="AJ37" s="2520"/>
      <c r="AK37" s="2516"/>
      <c r="AL37" s="2516"/>
      <c r="AM37" s="2516"/>
      <c r="AN37" s="2516"/>
      <c r="AO37" s="2517"/>
      <c r="AQ37" s="2518"/>
      <c r="AR37" s="2516"/>
      <c r="AS37" s="2516"/>
      <c r="AT37" s="2516"/>
      <c r="AU37" s="2516"/>
      <c r="AV37" s="2517"/>
      <c r="AX37" s="115" t="s">
        <v>1068</v>
      </c>
      <c r="AY37" s="69" t="s">
        <v>1069</v>
      </c>
      <c r="AZ37" s="69"/>
      <c r="BA37" s="69"/>
      <c r="BB37" s="69"/>
      <c r="BC37" s="68"/>
    </row>
    <row r="38" spans="1:55" ht="17.100000000000001" thickBot="1">
      <c r="H38" s="2518"/>
      <c r="I38" s="2516"/>
      <c r="J38" s="2516"/>
      <c r="K38" s="2516"/>
      <c r="L38" s="2516"/>
      <c r="M38" s="2517"/>
      <c r="V38" s="2518"/>
      <c r="W38" s="2516"/>
      <c r="X38" s="2516"/>
      <c r="Y38" s="2516"/>
      <c r="Z38" s="2516"/>
      <c r="AA38" s="2517"/>
      <c r="AC38" s="72"/>
      <c r="AD38" s="65" t="s">
        <v>873</v>
      </c>
      <c r="AG38" s="71"/>
      <c r="AH38" s="66"/>
      <c r="AX38" s="72"/>
      <c r="AY38" s="65" t="s">
        <v>843</v>
      </c>
      <c r="BC38" s="66"/>
    </row>
    <row r="39" spans="1:55" ht="17.100000000000001" thickBot="1">
      <c r="AC39" s="72"/>
      <c r="AD39" s="65" t="s">
        <v>878</v>
      </c>
      <c r="AG39" s="71"/>
      <c r="AH39" s="66"/>
      <c r="AJ39" s="73" t="s">
        <v>1070</v>
      </c>
      <c r="AK39" s="69" t="s">
        <v>1071</v>
      </c>
      <c r="AL39" s="69"/>
      <c r="AM39" s="69"/>
      <c r="AN39" s="69"/>
      <c r="AO39" s="68"/>
      <c r="AX39" s="2518"/>
      <c r="AY39" s="2516"/>
      <c r="AZ39" s="2516"/>
      <c r="BA39" s="2516"/>
      <c r="BB39" s="2516"/>
      <c r="BC39" s="2517"/>
    </row>
    <row r="40" spans="1:55" ht="17.100000000000001" thickBot="1">
      <c r="AC40" s="72"/>
      <c r="AD40" s="65" t="s">
        <v>882</v>
      </c>
      <c r="AG40" s="71"/>
      <c r="AH40" s="66"/>
      <c r="AJ40" s="74"/>
      <c r="AK40" s="65" t="s">
        <v>1072</v>
      </c>
      <c r="AO40" s="66"/>
      <c r="AX40" s="65"/>
    </row>
    <row r="41" spans="1:55" ht="17.100000000000001" thickBot="1">
      <c r="AC41" s="72"/>
      <c r="AD41" s="65" t="s">
        <v>886</v>
      </c>
      <c r="AG41" s="71"/>
      <c r="AH41" s="66"/>
      <c r="AJ41" s="74"/>
      <c r="AK41" s="65" t="s">
        <v>1072</v>
      </c>
      <c r="AO41" s="66"/>
      <c r="AX41" s="115" t="s">
        <v>1073</v>
      </c>
      <c r="AY41" s="69" t="s">
        <v>1074</v>
      </c>
      <c r="AZ41" s="69"/>
      <c r="BA41" s="69"/>
      <c r="BB41" s="69"/>
      <c r="BC41" s="68"/>
    </row>
    <row r="42" spans="1:55" ht="17.100000000000001" thickBot="1">
      <c r="AC42" s="72"/>
      <c r="AD42" s="65" t="s">
        <v>924</v>
      </c>
      <c r="AH42" s="66"/>
      <c r="AJ42" s="2520"/>
      <c r="AK42" s="2516"/>
      <c r="AL42" s="2516"/>
      <c r="AM42" s="2516"/>
      <c r="AN42" s="2516"/>
      <c r="AO42" s="2517"/>
      <c r="AX42" s="72"/>
      <c r="AY42" s="65" t="s">
        <v>843</v>
      </c>
      <c r="BC42" s="66"/>
    </row>
    <row r="43" spans="1:55" ht="17.100000000000001" thickBot="1">
      <c r="AC43" s="2518"/>
      <c r="AD43" s="2516"/>
      <c r="AE43" s="2516"/>
      <c r="AF43" s="2516"/>
      <c r="AG43" s="2516"/>
      <c r="AH43" s="2517"/>
      <c r="AX43" s="2518"/>
      <c r="AY43" s="2516"/>
      <c r="AZ43" s="2516"/>
      <c r="BA43" s="2516"/>
      <c r="BB43" s="2516"/>
      <c r="BC43" s="2517"/>
    </row>
  </sheetData>
  <customSheetViews>
    <customSheetView guid="{000667BC-C093-D04F-AC32-C2A57AD6DC40}" scale="80" showPageBreaks="1" printArea="1" state="hidden" topLeftCell="K1">
      <selection activeCell="BF3" sqref="BF3:BF11"/>
      <colBreaks count="4" manualBreakCount="4">
        <brk id="13" max="38" man="1"/>
        <brk id="27" max="38" man="1"/>
        <brk id="41" max="38" man="1"/>
        <brk id="55" max="38" man="1"/>
      </colBreaks>
      <pageMargins left="0" right="0" top="0" bottom="0" header="0" footer="0"/>
      <pageSetup orientation="portrait" horizontalDpi="4294967292" verticalDpi="4294967292"/>
      <headerFooter alignWithMargins="0"/>
    </customSheetView>
    <customSheetView guid="{49900754-E557-CE48-A1AC-7A29C54F6B80}" scale="80" showPageBreaks="1" printArea="1" state="hidden" topLeftCell="K1">
      <selection activeCell="BF3" sqref="BF3:BF11"/>
      <colBreaks count="4" manualBreakCount="4">
        <brk id="13" max="38" man="1"/>
        <brk id="27" max="38" man="1"/>
        <brk id="41" max="38" man="1"/>
        <brk id="55" max="38" man="1"/>
      </colBreaks>
      <pageMargins left="0" right="0" top="0" bottom="0" header="0" footer="0"/>
      <pageSetup orientation="portrait" horizontalDpi="4294967292" verticalDpi="4294967292"/>
      <headerFooter alignWithMargins="0"/>
    </customSheetView>
  </customSheetViews>
  <phoneticPr fontId="122" type="noConversion"/>
  <pageMargins left="0.7" right="0.7" top="0.75" bottom="0.75" header="0.3" footer="0.3"/>
  <pageSetup orientation="portrait" horizontalDpi="4294967292" verticalDpi="4294967292"/>
  <headerFooter alignWithMargins="0"/>
  <colBreaks count="4" manualBreakCount="4">
    <brk id="13" max="38" man="1"/>
    <brk id="27" max="38" man="1"/>
    <brk id="41" max="38" man="1"/>
    <brk id="55" max="38" man="1"/>
  </colBreaks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B2:B3"/>
  <sheetViews>
    <sheetView zoomScale="60" zoomScaleNormal="60" zoomScalePageLayoutView="60" workbookViewId="0">
      <selection activeCell="AM27" sqref="AM27:AN30"/>
    </sheetView>
  </sheetViews>
  <sheetFormatPr defaultColWidth="9" defaultRowHeight="15.95"/>
  <cols>
    <col min="1" max="1" width="9" style="2" customWidth="1"/>
    <col min="2" max="2" width="34.125" style="2" bestFit="1" customWidth="1"/>
    <col min="3" max="16384" width="9" style="2"/>
  </cols>
  <sheetData>
    <row r="2" spans="2:2" ht="33.950000000000003">
      <c r="B2" s="5"/>
    </row>
    <row r="3" spans="2:2" ht="33.950000000000003">
      <c r="B3" s="5"/>
    </row>
  </sheetData>
  <customSheetViews>
    <customSheetView guid="{000667BC-C093-D04F-AC32-C2A57AD6DC40}" scale="60" state="hidden">
      <selection activeCell="AM27" sqref="AM27:AN30"/>
      <pageMargins left="0" right="0" top="0" bottom="0" header="0" footer="0"/>
      <headerFooter alignWithMargins="0"/>
    </customSheetView>
    <customSheetView guid="{49900754-E557-CE48-A1AC-7A29C54F6B80}" scale="60" state="hidden">
      <selection activeCell="AM27" sqref="AM27:AN30"/>
      <pageMargins left="0" right="0" top="0" bottom="0" header="0" footer="0"/>
      <headerFooter alignWithMargins="0"/>
    </customSheetView>
  </customSheetViews>
  <pageMargins left="0.7" right="0.7" top="0.75" bottom="0.75" header="0.3" footer="0.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3" tint="0.59999389629810485"/>
  </sheetPr>
  <dimension ref="A1"/>
  <sheetViews>
    <sheetView workbookViewId="0">
      <selection sqref="A1:IV65536"/>
    </sheetView>
  </sheetViews>
  <sheetFormatPr defaultColWidth="9" defaultRowHeight="15.95"/>
  <cols>
    <col min="1" max="16384" width="9" style="2"/>
  </cols>
  <sheetData/>
  <customSheetViews>
    <customSheetView guid="{000667BC-C093-D04F-AC32-C2A57AD6DC40}" state="hidden">
      <selection sqref="A1:IV65536"/>
      <pageMargins left="0" right="0" top="0" bottom="0" header="0" footer="0"/>
      <headerFooter alignWithMargins="0"/>
    </customSheetView>
    <customSheetView guid="{49900754-E557-CE48-A1AC-7A29C54F6B80}" state="hidden">
      <selection sqref="A1:IV65536"/>
      <pageMargins left="0" right="0" top="0" bottom="0" header="0" footer="0"/>
      <headerFooter alignWithMargins="0"/>
    </customSheetView>
  </customSheetViews>
  <pageMargins left="0.7" right="0.7" top="0.75" bottom="0.75" header="0.3" footer="0.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W31"/>
  <sheetViews>
    <sheetView showGridLines="0" view="pageBreakPreview" zoomScale="125" zoomScaleNormal="125" zoomScaleSheetLayoutView="125" zoomScalePageLayoutView="125" workbookViewId="0">
      <selection activeCell="T12" sqref="T12"/>
    </sheetView>
  </sheetViews>
  <sheetFormatPr defaultColWidth="9" defaultRowHeight="12.95" customHeight="1"/>
  <cols>
    <col min="1" max="1" width="1.125" style="663" customWidth="1"/>
    <col min="2" max="2" width="5.625" style="663" customWidth="1"/>
    <col min="3" max="3" width="6.375" style="663" customWidth="1"/>
    <col min="4" max="4" width="2.875" style="663" bestFit="1" customWidth="1"/>
    <col min="5" max="5" width="17.875" style="663" customWidth="1"/>
    <col min="6" max="6" width="1.875" style="663" customWidth="1"/>
    <col min="7" max="7" width="4.125" style="663" customWidth="1"/>
    <col min="8" max="8" width="2.625" style="663" customWidth="1"/>
    <col min="9" max="9" width="2.125" style="663" customWidth="1"/>
    <col min="10" max="10" width="2.375" style="663" bestFit="1" customWidth="1"/>
    <col min="11" max="11" width="12.125" style="663" customWidth="1"/>
    <col min="12" max="12" width="2.875" style="663" bestFit="1" customWidth="1"/>
    <col min="13" max="13" width="20" style="663" customWidth="1"/>
    <col min="14" max="14" width="2.875" style="924" bestFit="1" customWidth="1"/>
    <col min="15" max="15" width="20.375" style="924" customWidth="1"/>
    <col min="16" max="16" width="5.625" style="663" customWidth="1"/>
    <col min="17" max="17" width="6.375" style="663" customWidth="1"/>
    <col min="18" max="19" width="2.875" style="663" customWidth="1"/>
    <col min="20" max="20" width="2.375" style="663" bestFit="1" customWidth="1"/>
    <col min="21" max="21" width="12.375" style="663" customWidth="1"/>
    <col min="22" max="22" width="2.5" style="663" customWidth="1"/>
    <col min="23" max="23" width="10" style="663" customWidth="1"/>
    <col min="24" max="24" width="0.875" style="663" customWidth="1"/>
    <col min="25" max="16384" width="9" style="663"/>
  </cols>
  <sheetData>
    <row r="1" spans="2:23" s="581" customFormat="1" ht="12.95" customHeight="1">
      <c r="B1" s="723" t="s">
        <v>1075</v>
      </c>
      <c r="N1" s="638"/>
      <c r="O1" s="638"/>
      <c r="P1" s="723" t="s">
        <v>1075</v>
      </c>
    </row>
    <row r="2" spans="2:23" s="581" customFormat="1" ht="12.95" customHeight="1">
      <c r="B2" s="581" t="s">
        <v>1076</v>
      </c>
      <c r="N2" s="638"/>
      <c r="O2" s="638"/>
      <c r="P2" s="581" t="s">
        <v>1076</v>
      </c>
    </row>
    <row r="3" spans="2:23" s="581" customFormat="1" ht="12.95" customHeight="1">
      <c r="N3" s="638"/>
      <c r="O3" s="638"/>
    </row>
    <row r="4" spans="2:23" s="909" customFormat="1" ht="12.95" customHeight="1">
      <c r="B4" s="912"/>
      <c r="C4" s="913"/>
      <c r="D4" s="1813">
        <f>-6.01</f>
        <v>-6.01</v>
      </c>
      <c r="E4" s="1813"/>
      <c r="F4" s="555"/>
      <c r="G4" s="555"/>
      <c r="H4" s="1812">
        <f>D4-(0.01)</f>
        <v>-6.02</v>
      </c>
      <c r="I4" s="1813"/>
      <c r="J4" s="555"/>
      <c r="K4" s="555"/>
      <c r="L4" s="1812">
        <f>H4-(0.01)</f>
        <v>-6.0299999999999994</v>
      </c>
      <c r="M4" s="2522"/>
      <c r="N4" s="1812">
        <f>L4-(0.01)</f>
        <v>-6.0399999999999991</v>
      </c>
      <c r="O4" s="2522"/>
      <c r="P4" s="912"/>
      <c r="Q4" s="913"/>
      <c r="R4" s="1812">
        <f>N4-(0.01)</f>
        <v>-6.0499999999999989</v>
      </c>
      <c r="S4" s="1813"/>
      <c r="T4" s="555"/>
      <c r="U4" s="555"/>
      <c r="V4" s="1812">
        <f>R4-0.01</f>
        <v>-6.0599999999999987</v>
      </c>
      <c r="W4" s="2522"/>
    </row>
    <row r="5" spans="2:23" s="581" customFormat="1" ht="12.95" customHeight="1">
      <c r="B5" s="1816" t="s">
        <v>1077</v>
      </c>
      <c r="C5" s="1818" t="s">
        <v>1078</v>
      </c>
      <c r="D5" s="1820" t="s">
        <v>1079</v>
      </c>
      <c r="E5" s="1820"/>
      <c r="F5" s="1820"/>
      <c r="G5" s="1821"/>
      <c r="H5" s="1824" t="s">
        <v>1080</v>
      </c>
      <c r="I5" s="1820"/>
      <c r="J5" s="1820"/>
      <c r="K5" s="1820"/>
      <c r="L5" s="1572" t="s">
        <v>1081</v>
      </c>
      <c r="M5" s="1554"/>
      <c r="N5" s="1572" t="s">
        <v>1082</v>
      </c>
      <c r="O5" s="1554"/>
      <c r="P5" s="1816" t="s">
        <v>1077</v>
      </c>
      <c r="Q5" s="1818" t="s">
        <v>1078</v>
      </c>
      <c r="R5" s="1572" t="s">
        <v>1083</v>
      </c>
      <c r="S5" s="1551"/>
      <c r="T5" s="1551"/>
      <c r="U5" s="1554"/>
      <c r="V5" s="1572" t="s">
        <v>1084</v>
      </c>
      <c r="W5" s="1554"/>
    </row>
    <row r="6" spans="2:23" s="581" customFormat="1" ht="12.95" customHeight="1">
      <c r="B6" s="1816"/>
      <c r="C6" s="1818"/>
      <c r="D6" s="1820"/>
      <c r="E6" s="1820"/>
      <c r="F6" s="1820"/>
      <c r="G6" s="1821"/>
      <c r="H6" s="1824"/>
      <c r="I6" s="1820"/>
      <c r="J6" s="1820"/>
      <c r="K6" s="1820"/>
      <c r="L6" s="1572"/>
      <c r="M6" s="1554"/>
      <c r="N6" s="1572"/>
      <c r="O6" s="1554"/>
      <c r="P6" s="1816"/>
      <c r="Q6" s="1818"/>
      <c r="R6" s="1572"/>
      <c r="S6" s="1551"/>
      <c r="T6" s="1551"/>
      <c r="U6" s="1554"/>
      <c r="V6" s="1572"/>
      <c r="W6" s="1554"/>
    </row>
    <row r="7" spans="2:23" s="581" customFormat="1" ht="12.95" customHeight="1">
      <c r="B7" s="1816"/>
      <c r="C7" s="1818"/>
      <c r="D7" s="1820"/>
      <c r="E7" s="1820"/>
      <c r="F7" s="1820"/>
      <c r="G7" s="1821"/>
      <c r="H7" s="1824"/>
      <c r="I7" s="1820"/>
      <c r="J7" s="1820"/>
      <c r="K7" s="1820"/>
      <c r="L7" s="1572"/>
      <c r="M7" s="1554"/>
      <c r="N7" s="614"/>
      <c r="O7" s="572"/>
      <c r="P7" s="1816"/>
      <c r="Q7" s="1818"/>
      <c r="R7" s="1572"/>
      <c r="S7" s="1551"/>
      <c r="T7" s="1551"/>
      <c r="U7" s="1554"/>
      <c r="V7" s="1572"/>
      <c r="W7" s="1554"/>
    </row>
    <row r="8" spans="2:23" s="581" customFormat="1" ht="12.95" customHeight="1">
      <c r="B8" s="1816"/>
      <c r="C8" s="1818"/>
      <c r="H8" s="616"/>
      <c r="L8" s="616"/>
      <c r="M8" s="613"/>
      <c r="N8" s="1814" t="s">
        <v>1085</v>
      </c>
      <c r="O8" s="1815"/>
      <c r="P8" s="1816"/>
      <c r="Q8" s="1818"/>
      <c r="R8" s="882">
        <v>1</v>
      </c>
      <c r="S8" s="638" t="s">
        <v>81</v>
      </c>
      <c r="T8" s="649" t="s">
        <v>124</v>
      </c>
      <c r="U8" s="915" t="s">
        <v>1086</v>
      </c>
      <c r="V8" s="1572"/>
      <c r="W8" s="1554"/>
    </row>
    <row r="9" spans="2:23" s="581" customFormat="1" ht="12.95" customHeight="1">
      <c r="B9" s="1816"/>
      <c r="C9" s="1818"/>
      <c r="D9" s="666">
        <v>1</v>
      </c>
      <c r="E9" s="663" t="s">
        <v>1087</v>
      </c>
      <c r="F9" s="649" t="s">
        <v>124</v>
      </c>
      <c r="G9" s="916">
        <f>L4</f>
        <v>-6.0299999999999994</v>
      </c>
      <c r="H9" s="882">
        <v>1</v>
      </c>
      <c r="I9" s="638" t="s">
        <v>81</v>
      </c>
      <c r="J9" s="638"/>
      <c r="K9" s="638"/>
      <c r="L9" s="616"/>
      <c r="M9" s="613"/>
      <c r="N9" s="1814"/>
      <c r="O9" s="1815"/>
      <c r="P9" s="1816"/>
      <c r="Q9" s="1818"/>
      <c r="R9" s="882">
        <v>2</v>
      </c>
      <c r="S9" s="638" t="s">
        <v>82</v>
      </c>
      <c r="T9" s="649"/>
      <c r="U9" s="887"/>
      <c r="V9" s="1572"/>
      <c r="W9" s="1554"/>
    </row>
    <row r="10" spans="2:23" s="581" customFormat="1" ht="12.95" customHeight="1">
      <c r="B10" s="1816"/>
      <c r="C10" s="1818"/>
      <c r="D10" s="666">
        <v>2</v>
      </c>
      <c r="E10" s="917" t="s">
        <v>1088</v>
      </c>
      <c r="F10" s="638"/>
      <c r="G10" s="638"/>
      <c r="H10" s="882">
        <v>2</v>
      </c>
      <c r="I10" s="638" t="s">
        <v>82</v>
      </c>
      <c r="J10" s="649" t="s">
        <v>124</v>
      </c>
      <c r="K10" s="918" t="s">
        <v>1086</v>
      </c>
      <c r="L10" s="882">
        <v>1</v>
      </c>
      <c r="M10" s="613" t="s">
        <v>1089</v>
      </c>
      <c r="N10" s="1814"/>
      <c r="O10" s="1815"/>
      <c r="P10" s="1816"/>
      <c r="Q10" s="1818"/>
      <c r="R10" s="616"/>
      <c r="S10" s="638"/>
      <c r="T10" s="649"/>
      <c r="U10" s="884"/>
      <c r="V10" s="616"/>
      <c r="W10" s="679"/>
    </row>
    <row r="11" spans="2:23" s="581" customFormat="1" ht="12.95" customHeight="1">
      <c r="B11" s="1816"/>
      <c r="C11" s="1818"/>
      <c r="D11" s="666">
        <v>3</v>
      </c>
      <c r="E11" s="917" t="s">
        <v>1090</v>
      </c>
      <c r="F11" s="638"/>
      <c r="G11" s="638"/>
      <c r="H11" s="616"/>
      <c r="I11" s="638"/>
      <c r="J11" s="649"/>
      <c r="K11" s="918"/>
      <c r="L11" s="882">
        <v>2</v>
      </c>
      <c r="M11" s="613" t="s">
        <v>1091</v>
      </c>
      <c r="N11" s="1814"/>
      <c r="O11" s="1815"/>
      <c r="P11" s="1816"/>
      <c r="Q11" s="1818"/>
      <c r="R11" s="616"/>
      <c r="S11" s="638"/>
      <c r="T11" s="649"/>
      <c r="U11" s="918"/>
      <c r="V11" s="616"/>
      <c r="W11" s="679"/>
    </row>
    <row r="12" spans="2:23" s="581" customFormat="1" ht="12.95" customHeight="1">
      <c r="B12" s="1816"/>
      <c r="C12" s="1818"/>
      <c r="D12" s="666">
        <v>4</v>
      </c>
      <c r="E12" s="917" t="s">
        <v>1092</v>
      </c>
      <c r="F12" s="638"/>
      <c r="G12" s="638"/>
      <c r="H12" s="616"/>
      <c r="I12" s="638"/>
      <c r="J12" s="649"/>
      <c r="K12" s="918"/>
      <c r="L12" s="882">
        <v>3</v>
      </c>
      <c r="M12" s="679" t="s">
        <v>1093</v>
      </c>
      <c r="N12" s="1814"/>
      <c r="O12" s="1815"/>
      <c r="P12" s="1816"/>
      <c r="Q12" s="1818"/>
      <c r="R12" s="616"/>
      <c r="S12" s="638"/>
      <c r="T12" s="649"/>
      <c r="U12" s="918"/>
      <c r="V12" s="616"/>
      <c r="W12" s="613"/>
    </row>
    <row r="13" spans="2:23" s="581" customFormat="1" ht="12.95" customHeight="1">
      <c r="B13" s="1816"/>
      <c r="C13" s="1818"/>
      <c r="D13" s="666">
        <v>5</v>
      </c>
      <c r="E13" s="917" t="s">
        <v>1094</v>
      </c>
      <c r="F13" s="638"/>
      <c r="G13" s="638"/>
      <c r="H13" s="616"/>
      <c r="L13" s="882">
        <v>4</v>
      </c>
      <c r="M13" s="679" t="s">
        <v>1095</v>
      </c>
      <c r="N13" s="1814"/>
      <c r="O13" s="1815"/>
      <c r="P13" s="1816"/>
      <c r="Q13" s="1818"/>
      <c r="R13" s="616"/>
      <c r="V13" s="616"/>
      <c r="W13" s="613"/>
    </row>
    <row r="14" spans="2:23" s="581" customFormat="1" ht="12.95" customHeight="1">
      <c r="B14" s="1816"/>
      <c r="C14" s="1818"/>
      <c r="D14" s="1502">
        <v>66</v>
      </c>
      <c r="E14" s="917" t="s">
        <v>1096</v>
      </c>
      <c r="F14" s="638"/>
      <c r="G14" s="638"/>
      <c r="H14" s="616"/>
      <c r="L14" s="1503">
        <v>66</v>
      </c>
      <c r="M14" s="613" t="s">
        <v>1097</v>
      </c>
      <c r="N14" s="1814"/>
      <c r="O14" s="1815"/>
      <c r="P14" s="1816"/>
      <c r="Q14" s="1818"/>
      <c r="R14" s="616"/>
      <c r="V14" s="616"/>
      <c r="W14" s="613"/>
    </row>
    <row r="15" spans="2:23" s="581" customFormat="1" ht="12.95" customHeight="1">
      <c r="B15" s="1816"/>
      <c r="C15" s="1818"/>
      <c r="E15" s="638"/>
      <c r="F15" s="638"/>
      <c r="G15" s="638"/>
      <c r="H15" s="616"/>
      <c r="L15" s="616"/>
      <c r="M15" s="613"/>
      <c r="N15" s="1814"/>
      <c r="O15" s="1815"/>
      <c r="P15" s="1816"/>
      <c r="Q15" s="1818"/>
      <c r="R15" s="616"/>
      <c r="V15" s="616"/>
      <c r="W15" s="613"/>
    </row>
    <row r="16" spans="2:23" s="581" customFormat="1" ht="12.95" customHeight="1">
      <c r="B16" s="1816"/>
      <c r="C16" s="1818"/>
      <c r="H16" s="616"/>
      <c r="L16" s="616"/>
      <c r="M16" s="613"/>
      <c r="N16" s="1814"/>
      <c r="O16" s="1815"/>
      <c r="P16" s="1816"/>
      <c r="Q16" s="1818"/>
      <c r="R16" s="616"/>
      <c r="V16" s="616"/>
      <c r="W16" s="613"/>
    </row>
    <row r="17" spans="2:23" s="581" customFormat="1" ht="12.95" customHeight="1">
      <c r="B17" s="1816"/>
      <c r="C17" s="1818"/>
      <c r="H17" s="616"/>
      <c r="L17" s="616"/>
      <c r="M17" s="613"/>
      <c r="N17" s="1814"/>
      <c r="O17" s="1815"/>
      <c r="P17" s="1816"/>
      <c r="Q17" s="1818"/>
      <c r="R17" s="616"/>
      <c r="V17" s="616"/>
      <c r="W17" s="613"/>
    </row>
    <row r="18" spans="2:23" s="581" customFormat="1" ht="12.95" customHeight="1">
      <c r="B18" s="1816"/>
      <c r="C18" s="1818"/>
      <c r="H18" s="616"/>
      <c r="L18" s="616"/>
      <c r="M18" s="613"/>
      <c r="N18" s="879">
        <v>1</v>
      </c>
      <c r="O18" s="679" t="s">
        <v>81</v>
      </c>
      <c r="P18" s="1816"/>
      <c r="Q18" s="1818"/>
      <c r="R18" s="616"/>
      <c r="V18" s="616"/>
      <c r="W18" s="613"/>
    </row>
    <row r="19" spans="2:23" s="581" customFormat="1" ht="12.95" customHeight="1">
      <c r="B19" s="1816"/>
      <c r="C19" s="1818"/>
      <c r="H19" s="616"/>
      <c r="L19" s="616"/>
      <c r="M19" s="613"/>
      <c r="N19" s="879">
        <v>2</v>
      </c>
      <c r="O19" s="679" t="s">
        <v>82</v>
      </c>
      <c r="P19" s="1816"/>
      <c r="Q19" s="1818"/>
      <c r="R19" s="616"/>
      <c r="V19" s="616"/>
      <c r="W19" s="613"/>
    </row>
    <row r="20" spans="2:23" s="581" customFormat="1" ht="12.95" customHeight="1">
      <c r="B20" s="1817"/>
      <c r="C20" s="1819"/>
      <c r="H20" s="616"/>
      <c r="K20" s="661"/>
      <c r="L20" s="660"/>
      <c r="M20" s="695"/>
      <c r="N20" s="919"/>
      <c r="O20" s="679"/>
      <c r="P20" s="1817"/>
      <c r="Q20" s="1819"/>
      <c r="R20" s="616"/>
      <c r="V20" s="660"/>
      <c r="W20" s="695"/>
    </row>
    <row r="21" spans="2:23" s="921" customFormat="1" ht="12.95" customHeight="1">
      <c r="B21" s="897" t="s">
        <v>1098</v>
      </c>
      <c r="C21" s="897" t="s">
        <v>1098</v>
      </c>
      <c r="D21" s="1809" t="s">
        <v>251</v>
      </c>
      <c r="E21" s="1811"/>
      <c r="F21" s="920"/>
      <c r="G21" s="920"/>
      <c r="H21" s="1809" t="s">
        <v>251</v>
      </c>
      <c r="I21" s="1811"/>
      <c r="J21" s="1811"/>
      <c r="K21" s="1810"/>
      <c r="L21" s="1809" t="s">
        <v>251</v>
      </c>
      <c r="M21" s="1810"/>
      <c r="N21" s="1822" t="s">
        <v>251</v>
      </c>
      <c r="O21" s="1823"/>
      <c r="P21" s="897" t="s">
        <v>1098</v>
      </c>
      <c r="Q21" s="897" t="s">
        <v>1098</v>
      </c>
      <c r="R21" s="1809" t="s">
        <v>251</v>
      </c>
      <c r="S21" s="1811"/>
      <c r="T21" s="1811"/>
      <c r="U21" s="1810"/>
      <c r="V21" s="1809" t="s">
        <v>363</v>
      </c>
      <c r="W21" s="1810"/>
    </row>
    <row r="22" spans="2:23" s="921" customFormat="1" ht="3" customHeight="1">
      <c r="B22" s="910"/>
      <c r="C22" s="897"/>
      <c r="D22" s="922"/>
      <c r="E22" s="922"/>
      <c r="F22" s="922"/>
      <c r="G22" s="922"/>
      <c r="H22" s="922"/>
      <c r="I22" s="922"/>
      <c r="J22" s="922"/>
      <c r="K22" s="922"/>
      <c r="L22" s="922"/>
      <c r="M22" s="922"/>
      <c r="N22" s="923"/>
      <c r="O22" s="923"/>
      <c r="P22" s="910"/>
      <c r="Q22" s="897"/>
      <c r="R22" s="922"/>
      <c r="S22" s="922"/>
      <c r="T22" s="922"/>
      <c r="U22" s="922"/>
      <c r="V22" s="922"/>
      <c r="W22" s="922"/>
    </row>
    <row r="23" spans="2:23" ht="12.95" customHeight="1">
      <c r="B23" s="1825"/>
      <c r="C23" s="898"/>
      <c r="D23" s="1828"/>
      <c r="E23" s="1829"/>
      <c r="F23" s="1829"/>
      <c r="G23" s="1830"/>
      <c r="H23" s="1828"/>
      <c r="I23" s="1829"/>
      <c r="J23" s="1829"/>
      <c r="K23" s="1830"/>
      <c r="L23" s="1828"/>
      <c r="M23" s="1830"/>
      <c r="N23" s="1828"/>
      <c r="O23" s="1830"/>
      <c r="P23" s="1825"/>
      <c r="Q23" s="898"/>
      <c r="R23" s="1828"/>
      <c r="S23" s="1829"/>
      <c r="T23" s="1829"/>
      <c r="U23" s="1830"/>
      <c r="V23" s="1828"/>
      <c r="W23" s="1830"/>
    </row>
    <row r="24" spans="2:23" ht="12.95" customHeight="1">
      <c r="B24" s="1826"/>
      <c r="C24" s="901"/>
      <c r="D24" s="1831"/>
      <c r="E24" s="1832"/>
      <c r="F24" s="1832"/>
      <c r="G24" s="1833"/>
      <c r="H24" s="1831"/>
      <c r="I24" s="1832"/>
      <c r="J24" s="1832"/>
      <c r="K24" s="1833"/>
      <c r="L24" s="1831"/>
      <c r="M24" s="1833"/>
      <c r="N24" s="1831"/>
      <c r="O24" s="1833"/>
      <c r="P24" s="1826"/>
      <c r="Q24" s="901"/>
      <c r="R24" s="1831"/>
      <c r="S24" s="1832"/>
      <c r="T24" s="1832"/>
      <c r="U24" s="1833"/>
      <c r="V24" s="1831"/>
      <c r="W24" s="1833"/>
    </row>
    <row r="25" spans="2:23" ht="12.95" customHeight="1">
      <c r="B25" s="1827"/>
      <c r="C25" s="902"/>
      <c r="D25" s="1828"/>
      <c r="E25" s="1829"/>
      <c r="F25" s="1829"/>
      <c r="G25" s="1830"/>
      <c r="H25" s="1828"/>
      <c r="I25" s="1829"/>
      <c r="J25" s="1829"/>
      <c r="K25" s="1830"/>
      <c r="L25" s="1828"/>
      <c r="M25" s="1830"/>
      <c r="N25" s="1828"/>
      <c r="O25" s="1830"/>
      <c r="P25" s="1827"/>
      <c r="Q25" s="902"/>
      <c r="R25" s="1828"/>
      <c r="S25" s="1829"/>
      <c r="T25" s="1829"/>
      <c r="U25" s="1830"/>
      <c r="V25" s="1828"/>
      <c r="W25" s="1830"/>
    </row>
    <row r="26" spans="2:23" ht="12.95" customHeight="1">
      <c r="B26" s="1825"/>
      <c r="C26" s="898"/>
      <c r="D26" s="1828"/>
      <c r="E26" s="1829"/>
      <c r="F26" s="1829"/>
      <c r="G26" s="1830"/>
      <c r="H26" s="1828"/>
      <c r="I26" s="1829"/>
      <c r="J26" s="1829"/>
      <c r="K26" s="1830"/>
      <c r="L26" s="1828"/>
      <c r="M26" s="1830"/>
      <c r="N26" s="1828"/>
      <c r="O26" s="1830"/>
      <c r="P26" s="1825"/>
      <c r="Q26" s="898"/>
      <c r="R26" s="1828"/>
      <c r="S26" s="1829"/>
      <c r="T26" s="1829"/>
      <c r="U26" s="1830"/>
      <c r="V26" s="1828"/>
      <c r="W26" s="1830"/>
    </row>
    <row r="27" spans="2:23" ht="12.95" customHeight="1">
      <c r="B27" s="1826"/>
      <c r="C27" s="901"/>
      <c r="D27" s="1831"/>
      <c r="E27" s="1832"/>
      <c r="F27" s="1832"/>
      <c r="G27" s="1833"/>
      <c r="H27" s="1831"/>
      <c r="I27" s="1832"/>
      <c r="J27" s="1832"/>
      <c r="K27" s="1833"/>
      <c r="L27" s="1831"/>
      <c r="M27" s="1833"/>
      <c r="N27" s="1831"/>
      <c r="O27" s="1833"/>
      <c r="P27" s="1826"/>
      <c r="Q27" s="901"/>
      <c r="R27" s="1831"/>
      <c r="S27" s="1832"/>
      <c r="T27" s="1832"/>
      <c r="U27" s="1833"/>
      <c r="V27" s="1831"/>
      <c r="W27" s="1833"/>
    </row>
    <row r="28" spans="2:23" ht="12.95" customHeight="1">
      <c r="B28" s="1827"/>
      <c r="C28" s="898"/>
      <c r="D28" s="1828"/>
      <c r="E28" s="1829"/>
      <c r="F28" s="1829"/>
      <c r="G28" s="1830"/>
      <c r="H28" s="1828"/>
      <c r="I28" s="1829"/>
      <c r="J28" s="1829"/>
      <c r="K28" s="1830"/>
      <c r="L28" s="1828"/>
      <c r="M28" s="1830"/>
      <c r="N28" s="1828"/>
      <c r="O28" s="1830"/>
      <c r="P28" s="1827"/>
      <c r="Q28" s="898"/>
      <c r="R28" s="1828"/>
      <c r="S28" s="1829"/>
      <c r="T28" s="1829"/>
      <c r="U28" s="1830"/>
      <c r="V28" s="1828"/>
      <c r="W28" s="1830"/>
    </row>
    <row r="29" spans="2:23" ht="12.95" customHeight="1">
      <c r="B29" s="1825"/>
      <c r="C29" s="898"/>
      <c r="D29" s="1828"/>
      <c r="E29" s="1829"/>
      <c r="F29" s="1829"/>
      <c r="G29" s="1830"/>
      <c r="H29" s="1828"/>
      <c r="I29" s="1829"/>
      <c r="J29" s="1829"/>
      <c r="K29" s="1830"/>
      <c r="L29" s="1828"/>
      <c r="M29" s="1830"/>
      <c r="N29" s="1828"/>
      <c r="O29" s="1830"/>
      <c r="P29" s="1825"/>
      <c r="Q29" s="898"/>
      <c r="R29" s="1828"/>
      <c r="S29" s="1829"/>
      <c r="T29" s="1829"/>
      <c r="U29" s="1830"/>
      <c r="V29" s="1828"/>
      <c r="W29" s="1830"/>
    </row>
    <row r="30" spans="2:23" ht="12.95" customHeight="1">
      <c r="B30" s="1826"/>
      <c r="C30" s="901"/>
      <c r="D30" s="1831"/>
      <c r="E30" s="1832"/>
      <c r="F30" s="1832"/>
      <c r="G30" s="1833"/>
      <c r="H30" s="1831"/>
      <c r="I30" s="1832"/>
      <c r="J30" s="1832"/>
      <c r="K30" s="1833"/>
      <c r="L30" s="1831"/>
      <c r="M30" s="1833"/>
      <c r="N30" s="1831"/>
      <c r="O30" s="1833"/>
      <c r="P30" s="1826"/>
      <c r="Q30" s="901"/>
      <c r="R30" s="1831"/>
      <c r="S30" s="1832"/>
      <c r="T30" s="1832"/>
      <c r="U30" s="1833"/>
      <c r="V30" s="1831"/>
      <c r="W30" s="1833"/>
    </row>
    <row r="31" spans="2:23" ht="12.95" customHeight="1">
      <c r="B31" s="1827"/>
      <c r="C31" s="898"/>
      <c r="D31" s="1828"/>
      <c r="E31" s="1829"/>
      <c r="F31" s="1829"/>
      <c r="G31" s="1830"/>
      <c r="H31" s="1828"/>
      <c r="I31" s="1829"/>
      <c r="J31" s="1829"/>
      <c r="K31" s="1830"/>
      <c r="L31" s="1828"/>
      <c r="M31" s="1830"/>
      <c r="N31" s="1828"/>
      <c r="O31" s="1830"/>
      <c r="P31" s="1827"/>
      <c r="Q31" s="898"/>
      <c r="R31" s="1828"/>
      <c r="S31" s="1829"/>
      <c r="T31" s="1829"/>
      <c r="U31" s="1830"/>
      <c r="V31" s="1828"/>
      <c r="W31" s="1830"/>
    </row>
  </sheetData>
  <customSheetViews>
    <customSheetView guid="{000667BC-C093-D04F-AC32-C2A57AD6DC40}" showPageBreaks="1" showGridLines="0" printArea="1">
      <selection activeCell="N25" sqref="N25:O25"/>
      <pageMargins left="0" right="0" top="0" bottom="0" header="0" footer="0"/>
      <pageSetup orientation="landscape"/>
      <headerFooter alignWithMargins="0">
        <oddFooter>&amp;L&amp;9&amp;F&amp;C&amp;9Página &amp;P&amp;R&amp;9Versión 17.08.05</oddFooter>
      </headerFooter>
    </customSheetView>
    <customSheetView guid="{49900754-E557-CE48-A1AC-7A29C54F6B80}" showPageBreaks="1" showGridLines="0" printArea="1" topLeftCell="M1">
      <selection activeCell="AC52" sqref="AC52"/>
      <pageMargins left="0" right="0" top="0" bottom="0" header="0" footer="0"/>
      <pageSetup orientation="landscape"/>
      <headerFooter alignWithMargins="0">
        <oddFooter>&amp;L&amp;9&amp;F&amp;C&amp;9Página &amp;P&amp;R&amp;9Versión 17.08.05</oddFooter>
      </headerFooter>
    </customSheetView>
  </customSheetViews>
  <mergeCells count="83">
    <mergeCell ref="D28:G28"/>
    <mergeCell ref="H28:K28"/>
    <mergeCell ref="L28:M28"/>
    <mergeCell ref="N28:O28"/>
    <mergeCell ref="R28:U28"/>
    <mergeCell ref="D27:G27"/>
    <mergeCell ref="H27:K27"/>
    <mergeCell ref="L27:M27"/>
    <mergeCell ref="N27:O27"/>
    <mergeCell ref="R27:U27"/>
    <mergeCell ref="L29:M29"/>
    <mergeCell ref="N29:O29"/>
    <mergeCell ref="R29:U29"/>
    <mergeCell ref="D31:G31"/>
    <mergeCell ref="H31:K31"/>
    <mergeCell ref="L31:M31"/>
    <mergeCell ref="N31:O31"/>
    <mergeCell ref="R31:U31"/>
    <mergeCell ref="D30:G30"/>
    <mergeCell ref="H30:K30"/>
    <mergeCell ref="L30:M30"/>
    <mergeCell ref="N30:O30"/>
    <mergeCell ref="R30:U30"/>
    <mergeCell ref="N26:O26"/>
    <mergeCell ref="R26:U26"/>
    <mergeCell ref="V31:W31"/>
    <mergeCell ref="V29:W29"/>
    <mergeCell ref="V30:W30"/>
    <mergeCell ref="V27:W27"/>
    <mergeCell ref="V28:W28"/>
    <mergeCell ref="V26:W26"/>
    <mergeCell ref="P26:P28"/>
    <mergeCell ref="P29:P31"/>
    <mergeCell ref="V23:W23"/>
    <mergeCell ref="V24:W24"/>
    <mergeCell ref="D25:G25"/>
    <mergeCell ref="H25:K25"/>
    <mergeCell ref="L25:M25"/>
    <mergeCell ref="N25:O25"/>
    <mergeCell ref="R25:U25"/>
    <mergeCell ref="V25:W25"/>
    <mergeCell ref="H24:K24"/>
    <mergeCell ref="L23:M23"/>
    <mergeCell ref="N23:O23"/>
    <mergeCell ref="N24:O24"/>
    <mergeCell ref="R23:U23"/>
    <mergeCell ref="R24:U24"/>
    <mergeCell ref="P23:P25"/>
    <mergeCell ref="B29:B31"/>
    <mergeCell ref="D23:G23"/>
    <mergeCell ref="D24:G24"/>
    <mergeCell ref="H23:K23"/>
    <mergeCell ref="L5:M7"/>
    <mergeCell ref="D21:E21"/>
    <mergeCell ref="L24:M24"/>
    <mergeCell ref="D26:G26"/>
    <mergeCell ref="B5:B20"/>
    <mergeCell ref="C5:C20"/>
    <mergeCell ref="B23:B25"/>
    <mergeCell ref="B26:B28"/>
    <mergeCell ref="H26:K26"/>
    <mergeCell ref="L26:M26"/>
    <mergeCell ref="D29:G29"/>
    <mergeCell ref="H29:K29"/>
    <mergeCell ref="D4:E4"/>
    <mergeCell ref="D5:G7"/>
    <mergeCell ref="N21:O21"/>
    <mergeCell ref="H21:K21"/>
    <mergeCell ref="H4:I4"/>
    <mergeCell ref="L4:M4"/>
    <mergeCell ref="H5:K7"/>
    <mergeCell ref="V21:W21"/>
    <mergeCell ref="L21:M21"/>
    <mergeCell ref="R21:U21"/>
    <mergeCell ref="V4:W4"/>
    <mergeCell ref="R4:S4"/>
    <mergeCell ref="R5:U7"/>
    <mergeCell ref="N4:O4"/>
    <mergeCell ref="V5:W9"/>
    <mergeCell ref="N5:O6"/>
    <mergeCell ref="N8:O17"/>
    <mergeCell ref="P5:P20"/>
    <mergeCell ref="Q5:Q20"/>
  </mergeCells>
  <phoneticPr fontId="51" type="noConversion"/>
  <pageMargins left="0.25" right="0.25" top="0.75000000000000011" bottom="0.75000000000000011" header="0.30000000000000004" footer="0.30000000000000004"/>
  <pageSetup orientation="landscape"/>
  <headerFooter alignWithMargins="0">
    <oddFooter>&amp;L&amp;9&amp;F&amp;C&amp;9Página &amp;P&amp;R&amp;9Versión 17.08.05</oddFooter>
  </headerFooter>
  <colBreaks count="1" manualBreakCount="1">
    <brk id="15" max="1048575" man="1"/>
  </colBreaks>
  <extLst>
    <ext xmlns:mx="http://schemas.microsoft.com/office/mac/excel/2008/main" uri="{64002731-A6B0-56B0-2670-7721B7C09600}">
      <mx:PLV Mode="0" OnePage="0" WScale="10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6"/>
  </sheetPr>
  <dimension ref="A1:AK37"/>
  <sheetViews>
    <sheetView showGridLines="0" zoomScaleSheetLayoutView="136" workbookViewId="0">
      <selection activeCell="K33" sqref="K33"/>
    </sheetView>
  </sheetViews>
  <sheetFormatPr defaultColWidth="9" defaultRowHeight="12"/>
  <cols>
    <col min="1" max="1" width="4.125" style="128" customWidth="1"/>
    <col min="2" max="2" width="5" style="128" bestFit="1" customWidth="1"/>
    <col min="3" max="3" width="13.125" style="128" customWidth="1"/>
    <col min="4" max="4" width="2.125" style="128" bestFit="1" customWidth="1"/>
    <col min="5" max="5" width="12.375" style="128" customWidth="1"/>
    <col min="6" max="6" width="2.375" style="128" bestFit="1" customWidth="1"/>
    <col min="7" max="7" width="4.375" style="128" customWidth="1"/>
    <col min="8" max="8" width="2.125" style="128" bestFit="1" customWidth="1"/>
    <col min="9" max="9" width="13.125" style="128" customWidth="1"/>
    <col min="10" max="10" width="2.125" style="128" bestFit="1" customWidth="1"/>
    <col min="11" max="11" width="18" style="128" bestFit="1" customWidth="1"/>
    <col min="12" max="12" width="2.125" style="128" bestFit="1" customWidth="1"/>
    <col min="13" max="13" width="12.625" style="128" customWidth="1"/>
    <col min="14" max="14" width="2.375" style="128" bestFit="1" customWidth="1"/>
    <col min="15" max="15" width="4.5" style="128" bestFit="1" customWidth="1"/>
    <col min="16" max="16" width="2.125" style="128" bestFit="1" customWidth="1"/>
    <col min="17" max="17" width="13.375" style="128" customWidth="1"/>
    <col min="18" max="18" width="3.875" style="128" customWidth="1"/>
    <col min="19" max="19" width="2.125" style="128" bestFit="1" customWidth="1"/>
    <col min="20" max="20" width="14" style="128" customWidth="1"/>
    <col min="21" max="21" width="8.875" style="128" customWidth="1"/>
    <col min="22" max="22" width="9.625" style="128" customWidth="1"/>
    <col min="23" max="23" width="4.125" style="128" customWidth="1"/>
    <col min="24" max="24" width="2.5" style="128" customWidth="1"/>
    <col min="25" max="25" width="4" style="128" customWidth="1"/>
    <col min="26" max="26" width="3.625" style="128" customWidth="1"/>
    <col min="27" max="27" width="5.375" style="128" customWidth="1"/>
    <col min="28" max="28" width="5.5" style="128" customWidth="1"/>
    <col min="29" max="29" width="10.625" style="128" customWidth="1"/>
    <col min="30" max="30" width="2.5" style="128" customWidth="1"/>
    <col min="31" max="31" width="2.625" style="128" customWidth="1"/>
    <col min="32" max="32" width="3.5" style="128" customWidth="1"/>
    <col min="33" max="33" width="5" style="128" customWidth="1"/>
    <col min="34" max="34" width="5.125" style="128" customWidth="1"/>
    <col min="35" max="35" width="5.625" style="128" customWidth="1"/>
    <col min="36" max="16384" width="9" style="128"/>
  </cols>
  <sheetData>
    <row r="1" spans="1:37" ht="15.75" customHeight="1">
      <c r="A1" s="609"/>
      <c r="B1" s="149" t="s">
        <v>1099</v>
      </c>
      <c r="C1" s="609"/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  <c r="P1" s="609"/>
      <c r="Q1" s="609"/>
      <c r="R1" s="609"/>
      <c r="S1" s="609"/>
      <c r="T1" s="609"/>
      <c r="U1" s="609"/>
      <c r="V1" s="609"/>
      <c r="W1" s="609"/>
      <c r="X1" s="609"/>
      <c r="Y1" s="609"/>
      <c r="Z1" s="609"/>
      <c r="AA1" s="609"/>
      <c r="AB1" s="609"/>
      <c r="AC1" s="609"/>
      <c r="AD1" s="609"/>
      <c r="AE1" s="609"/>
      <c r="AF1" s="609"/>
      <c r="AG1" s="609"/>
      <c r="AH1" s="609"/>
      <c r="AI1" s="609"/>
      <c r="AJ1" s="609"/>
      <c r="AK1" s="609"/>
    </row>
    <row r="2" spans="1:37" ht="15.75" customHeight="1">
      <c r="A2" s="609"/>
      <c r="B2" s="631" t="s">
        <v>1100</v>
      </c>
      <c r="C2" s="609"/>
      <c r="D2" s="609"/>
      <c r="E2" s="609"/>
      <c r="F2" s="609"/>
      <c r="G2" s="609"/>
      <c r="H2" s="609"/>
      <c r="I2" s="609"/>
      <c r="J2" s="609"/>
      <c r="K2" s="609"/>
      <c r="L2" s="609"/>
      <c r="M2" s="609"/>
      <c r="N2" s="609"/>
      <c r="O2" s="609"/>
      <c r="P2" s="609"/>
      <c r="Q2" s="609"/>
      <c r="R2" s="609"/>
      <c r="S2" s="609"/>
      <c r="T2" s="609"/>
      <c r="U2" s="609"/>
      <c r="V2" s="609"/>
      <c r="W2" s="609"/>
      <c r="X2" s="609"/>
      <c r="Y2" s="609"/>
      <c r="Z2" s="609"/>
      <c r="AA2" s="609"/>
      <c r="AB2" s="609"/>
      <c r="AC2" s="609"/>
      <c r="AD2" s="609"/>
      <c r="AE2" s="609"/>
      <c r="AF2" s="609"/>
      <c r="AG2" s="609"/>
      <c r="AH2" s="609"/>
      <c r="AI2" s="609"/>
      <c r="AJ2" s="609"/>
      <c r="AK2" s="609"/>
    </row>
    <row r="3" spans="1:37" s="153" customFormat="1" ht="12.75" customHeight="1">
      <c r="A3" s="1588" t="s">
        <v>271</v>
      </c>
      <c r="B3" s="2523">
        <f>-6.01</f>
        <v>-6.01</v>
      </c>
      <c r="C3" s="2524"/>
      <c r="D3" s="2525">
        <f>B3-0.01</f>
        <v>-6.02</v>
      </c>
      <c r="E3" s="2525"/>
      <c r="F3" s="2526"/>
      <c r="G3" s="2527"/>
      <c r="H3" s="2523">
        <f>D3-(0.01)</f>
        <v>-6.0299999999999994</v>
      </c>
      <c r="I3" s="2524"/>
      <c r="J3" s="2523">
        <f>H3-(0.01)</f>
        <v>-6.0399999999999991</v>
      </c>
      <c r="K3" s="2524"/>
      <c r="L3" s="2523">
        <f>J3-0.01</f>
        <v>-6.0499999999999989</v>
      </c>
      <c r="M3" s="2525"/>
      <c r="N3" s="2528"/>
      <c r="O3" s="2527"/>
      <c r="P3" s="2523">
        <f>L3-(0.01)</f>
        <v>-6.0599999999999987</v>
      </c>
      <c r="Q3" s="2524"/>
      <c r="R3" s="1588" t="s">
        <v>271</v>
      </c>
      <c r="S3" s="2523">
        <f>P3-(0.01)</f>
        <v>-6.0699999999999985</v>
      </c>
      <c r="T3" s="2524"/>
      <c r="U3" s="1858">
        <f>S3-0.01</f>
        <v>-6.0799999999999983</v>
      </c>
      <c r="V3" s="2529"/>
      <c r="W3" s="1857">
        <f>U3-0.01</f>
        <v>-6.0899999999999981</v>
      </c>
      <c r="X3" s="1858"/>
      <c r="Y3" s="1858"/>
      <c r="Z3" s="1858"/>
      <c r="AA3" s="1857">
        <f>W3-0.01</f>
        <v>-6.0999999999999979</v>
      </c>
      <c r="AB3" s="1858"/>
      <c r="AC3" s="2529"/>
      <c r="AD3" s="1857">
        <f>+AA3-0.01</f>
        <v>-6.1099999999999977</v>
      </c>
      <c r="AE3" s="1858"/>
      <c r="AF3" s="1858"/>
      <c r="AG3" s="1858"/>
      <c r="AH3" s="1857">
        <f>AD3-0.01</f>
        <v>-6.1199999999999974</v>
      </c>
      <c r="AI3" s="1858"/>
      <c r="AJ3" s="1858"/>
      <c r="AK3" s="2530">
        <f>AH3-0.01</f>
        <v>-6.1299999999999972</v>
      </c>
    </row>
    <row r="4" spans="1:37" ht="12.75" customHeight="1">
      <c r="A4" s="1589"/>
      <c r="B4" s="2136" t="s">
        <v>1101</v>
      </c>
      <c r="C4" s="2049"/>
      <c r="D4" s="2048" t="s">
        <v>1102</v>
      </c>
      <c r="E4" s="2048"/>
      <c r="F4" s="2048"/>
      <c r="G4" s="2049"/>
      <c r="H4" s="2136" t="s">
        <v>1103</v>
      </c>
      <c r="I4" s="2049"/>
      <c r="J4" s="2136" t="s">
        <v>1104</v>
      </c>
      <c r="K4" s="2049"/>
      <c r="L4" s="2136" t="s">
        <v>1105</v>
      </c>
      <c r="M4" s="2048"/>
      <c r="N4" s="2048"/>
      <c r="O4" s="2049"/>
      <c r="P4" s="2136" t="s">
        <v>1106</v>
      </c>
      <c r="Q4" s="2049"/>
      <c r="R4" s="1589"/>
      <c r="S4" s="2136" t="s">
        <v>1107</v>
      </c>
      <c r="T4" s="2049"/>
      <c r="U4" s="1847" t="s">
        <v>1108</v>
      </c>
      <c r="V4" s="1848"/>
      <c r="W4" s="1846" t="s">
        <v>1109</v>
      </c>
      <c r="X4" s="1847"/>
      <c r="Y4" s="1847"/>
      <c r="Z4" s="1847"/>
      <c r="AA4" s="1846" t="s">
        <v>1110</v>
      </c>
      <c r="AB4" s="1847"/>
      <c r="AC4" s="1848"/>
      <c r="AD4" s="1846" t="s">
        <v>1111</v>
      </c>
      <c r="AE4" s="1847"/>
      <c r="AF4" s="1847"/>
      <c r="AG4" s="1847"/>
      <c r="AH4" s="1844" t="s">
        <v>1112</v>
      </c>
      <c r="AI4" s="1845"/>
      <c r="AJ4" s="2531"/>
      <c r="AK4" s="2128" t="s">
        <v>1113</v>
      </c>
    </row>
    <row r="5" spans="1:37" ht="12.75" customHeight="1">
      <c r="A5" s="1589"/>
      <c r="B5" s="2136"/>
      <c r="C5" s="2049"/>
      <c r="D5" s="2048"/>
      <c r="E5" s="2048"/>
      <c r="F5" s="2048"/>
      <c r="G5" s="2049"/>
      <c r="H5" s="2136"/>
      <c r="I5" s="2049"/>
      <c r="J5" s="2136"/>
      <c r="K5" s="2049"/>
      <c r="L5" s="2136"/>
      <c r="M5" s="2048"/>
      <c r="N5" s="2048"/>
      <c r="O5" s="2049"/>
      <c r="P5" s="2136"/>
      <c r="Q5" s="2049"/>
      <c r="R5" s="1589"/>
      <c r="S5" s="2136"/>
      <c r="T5" s="2049"/>
      <c r="U5" s="1847"/>
      <c r="V5" s="1848"/>
      <c r="W5" s="1846"/>
      <c r="X5" s="1847"/>
      <c r="Y5" s="1847"/>
      <c r="Z5" s="1847"/>
      <c r="AA5" s="1846"/>
      <c r="AB5" s="1847"/>
      <c r="AC5" s="1848"/>
      <c r="AD5" s="1846"/>
      <c r="AE5" s="1847"/>
      <c r="AF5" s="1847"/>
      <c r="AG5" s="1847"/>
      <c r="AH5" s="1846"/>
      <c r="AI5" s="1847"/>
      <c r="AJ5" s="1848"/>
      <c r="AK5" s="2128"/>
    </row>
    <row r="6" spans="1:37" ht="12.75" customHeight="1">
      <c r="A6" s="1589"/>
      <c r="B6" s="983"/>
      <c r="C6" s="984"/>
      <c r="D6" s="2048"/>
      <c r="E6" s="2048"/>
      <c r="F6" s="2048"/>
      <c r="G6" s="2049"/>
      <c r="H6" s="2136"/>
      <c r="I6" s="2049"/>
      <c r="J6" s="983"/>
      <c r="K6" s="984"/>
      <c r="L6" s="2136"/>
      <c r="M6" s="2048"/>
      <c r="N6" s="2048"/>
      <c r="O6" s="2049"/>
      <c r="P6" s="2136"/>
      <c r="Q6" s="2049"/>
      <c r="R6" s="1589"/>
      <c r="S6" s="2136"/>
      <c r="T6" s="2049"/>
      <c r="U6" s="1847" t="s">
        <v>1114</v>
      </c>
      <c r="V6" s="1848"/>
      <c r="W6" s="1846"/>
      <c r="X6" s="1847"/>
      <c r="Y6" s="1847"/>
      <c r="Z6" s="1847"/>
      <c r="AA6" s="1846"/>
      <c r="AB6" s="1847"/>
      <c r="AC6" s="1848"/>
      <c r="AD6" s="1846"/>
      <c r="AE6" s="1847"/>
      <c r="AF6" s="1847"/>
      <c r="AG6" s="1847"/>
      <c r="AH6" s="1846"/>
      <c r="AI6" s="1847"/>
      <c r="AJ6" s="1848"/>
      <c r="AK6" s="2128"/>
    </row>
    <row r="7" spans="1:37" ht="12.75" customHeight="1">
      <c r="A7" s="1589"/>
      <c r="B7" s="2369">
        <v>1</v>
      </c>
      <c r="C7" s="144" t="s">
        <v>1115</v>
      </c>
      <c r="D7" s="2373">
        <v>1</v>
      </c>
      <c r="E7" s="142" t="s">
        <v>1116</v>
      </c>
      <c r="F7" s="142"/>
      <c r="G7" s="984"/>
      <c r="H7" s="2369">
        <v>1</v>
      </c>
      <c r="I7" s="144" t="s">
        <v>1117</v>
      </c>
      <c r="J7" s="2369">
        <v>1</v>
      </c>
      <c r="K7" s="144" t="s">
        <v>1118</v>
      </c>
      <c r="L7" s="2369">
        <v>1</v>
      </c>
      <c r="M7" s="142" t="s">
        <v>1116</v>
      </c>
      <c r="N7" s="142"/>
      <c r="O7" s="984"/>
      <c r="P7" s="2369">
        <v>1</v>
      </c>
      <c r="Q7" s="144" t="s">
        <v>1119</v>
      </c>
      <c r="R7" s="1589"/>
      <c r="S7" s="2136"/>
      <c r="T7" s="2049"/>
      <c r="U7" s="1847"/>
      <c r="V7" s="1848"/>
      <c r="W7" s="1846"/>
      <c r="X7" s="1847"/>
      <c r="Y7" s="1847"/>
      <c r="Z7" s="1847"/>
      <c r="AA7" s="468">
        <v>1</v>
      </c>
      <c r="AB7" s="1840" t="s">
        <v>1120</v>
      </c>
      <c r="AC7" s="1841"/>
      <c r="AD7" s="1846"/>
      <c r="AE7" s="1847"/>
      <c r="AF7" s="1847"/>
      <c r="AG7" s="1847"/>
      <c r="AH7" s="469">
        <v>1</v>
      </c>
      <c r="AI7" s="1849" t="s">
        <v>1121</v>
      </c>
      <c r="AJ7" s="1850"/>
      <c r="AK7" s="2128"/>
    </row>
    <row r="8" spans="1:37" ht="12.75" customHeight="1">
      <c r="A8" s="1589"/>
      <c r="B8" s="2369">
        <v>2</v>
      </c>
      <c r="C8" s="144" t="s">
        <v>1122</v>
      </c>
      <c r="D8" s="2373">
        <v>2</v>
      </c>
      <c r="E8" s="142" t="s">
        <v>1123</v>
      </c>
      <c r="F8" s="142"/>
      <c r="G8" s="984"/>
      <c r="H8" s="2369">
        <v>2</v>
      </c>
      <c r="I8" s="144" t="s">
        <v>1124</v>
      </c>
      <c r="J8" s="2369">
        <v>2</v>
      </c>
      <c r="K8" s="144" t="s">
        <v>1125</v>
      </c>
      <c r="L8" s="2369">
        <v>2</v>
      </c>
      <c r="M8" s="142" t="s">
        <v>1123</v>
      </c>
      <c r="N8" s="142"/>
      <c r="O8" s="984"/>
      <c r="P8" s="2369">
        <v>2</v>
      </c>
      <c r="Q8" s="144" t="s">
        <v>1126</v>
      </c>
      <c r="R8" s="1589"/>
      <c r="S8" s="2136"/>
      <c r="T8" s="2049"/>
      <c r="U8" s="1847"/>
      <c r="V8" s="1848"/>
      <c r="W8" s="1846"/>
      <c r="X8" s="1847"/>
      <c r="Y8" s="1847"/>
      <c r="Z8" s="1847"/>
      <c r="AA8" s="470"/>
      <c r="AB8" s="1842"/>
      <c r="AC8" s="1843"/>
      <c r="AD8" s="1846"/>
      <c r="AE8" s="1847"/>
      <c r="AF8" s="1847"/>
      <c r="AG8" s="1847"/>
      <c r="AH8" s="1851">
        <v>2</v>
      </c>
      <c r="AI8" s="1838" t="s">
        <v>1127</v>
      </c>
      <c r="AJ8" s="1839"/>
      <c r="AK8" s="2128"/>
    </row>
    <row r="9" spans="1:37" ht="12.75" customHeight="1">
      <c r="A9" s="1589"/>
      <c r="B9" s="2369">
        <v>3</v>
      </c>
      <c r="C9" s="144" t="s">
        <v>1128</v>
      </c>
      <c r="D9" s="2373">
        <v>3</v>
      </c>
      <c r="E9" s="142" t="s">
        <v>1129</v>
      </c>
      <c r="F9" s="142"/>
      <c r="G9" s="984"/>
      <c r="H9" s="2369">
        <v>3</v>
      </c>
      <c r="I9" s="144" t="s">
        <v>1130</v>
      </c>
      <c r="J9" s="2369">
        <v>3</v>
      </c>
      <c r="K9" s="144" t="s">
        <v>1131</v>
      </c>
      <c r="L9" s="2369">
        <v>3</v>
      </c>
      <c r="M9" s="142" t="s">
        <v>1132</v>
      </c>
      <c r="N9" s="142"/>
      <c r="O9" s="984"/>
      <c r="P9" s="2369">
        <v>3</v>
      </c>
      <c r="Q9" s="144" t="s">
        <v>1133</v>
      </c>
      <c r="R9" s="1589"/>
      <c r="S9" s="2136"/>
      <c r="T9" s="2049"/>
      <c r="U9" s="1862" t="s">
        <v>1134</v>
      </c>
      <c r="V9" s="1862"/>
      <c r="W9" s="1846"/>
      <c r="X9" s="1847"/>
      <c r="Y9" s="1847"/>
      <c r="Z9" s="1847"/>
      <c r="AA9" s="471">
        <v>2</v>
      </c>
      <c r="AB9" s="472" t="s">
        <v>1135</v>
      </c>
      <c r="AC9" s="472"/>
      <c r="AD9" s="1846"/>
      <c r="AE9" s="1847"/>
      <c r="AF9" s="1847"/>
      <c r="AG9" s="1847"/>
      <c r="AH9" s="1865"/>
      <c r="AI9" s="1838"/>
      <c r="AJ9" s="1839"/>
      <c r="AK9" s="2128"/>
    </row>
    <row r="10" spans="1:37" ht="12.75" customHeight="1">
      <c r="A10" s="1589"/>
      <c r="B10" s="2369">
        <v>4</v>
      </c>
      <c r="C10" s="144" t="s">
        <v>1136</v>
      </c>
      <c r="D10" s="2373">
        <v>4</v>
      </c>
      <c r="E10" s="142" t="s">
        <v>1137</v>
      </c>
      <c r="F10" s="142"/>
      <c r="G10" s="984"/>
      <c r="H10" s="2369">
        <v>4</v>
      </c>
      <c r="I10" s="144" t="s">
        <v>1138</v>
      </c>
      <c r="J10" s="2369">
        <v>4</v>
      </c>
      <c r="K10" s="144" t="s">
        <v>1139</v>
      </c>
      <c r="L10" s="2369">
        <v>4</v>
      </c>
      <c r="M10" s="142" t="s">
        <v>1137</v>
      </c>
      <c r="N10" s="142"/>
      <c r="O10" s="984"/>
      <c r="P10" s="2369">
        <v>4</v>
      </c>
      <c r="Q10" s="144" t="s">
        <v>1140</v>
      </c>
      <c r="R10" s="1589"/>
      <c r="S10" s="983"/>
      <c r="T10" s="984"/>
      <c r="U10" s="1862"/>
      <c r="V10" s="1862"/>
      <c r="W10" s="1846"/>
      <c r="X10" s="1847"/>
      <c r="Y10" s="1847"/>
      <c r="Z10" s="1847"/>
      <c r="AA10" s="471">
        <v>3</v>
      </c>
      <c r="AB10" s="472" t="s">
        <v>1141</v>
      </c>
      <c r="AC10" s="472"/>
      <c r="AD10" s="1863"/>
      <c r="AE10" s="1864"/>
      <c r="AF10" s="1864"/>
      <c r="AG10" s="1864"/>
      <c r="AH10" s="1851">
        <v>3</v>
      </c>
      <c r="AI10" s="1834" t="s">
        <v>1142</v>
      </c>
      <c r="AJ10" s="1835"/>
      <c r="AK10" s="2128"/>
    </row>
    <row r="11" spans="1:37" ht="12.75" customHeight="1">
      <c r="A11" s="1589"/>
      <c r="B11" s="2369">
        <v>5</v>
      </c>
      <c r="C11" s="144" t="s">
        <v>1143</v>
      </c>
      <c r="D11" s="2373">
        <v>5</v>
      </c>
      <c r="E11" s="142" t="s">
        <v>1144</v>
      </c>
      <c r="F11" s="142"/>
      <c r="G11" s="984"/>
      <c r="H11" s="983">
        <v>66</v>
      </c>
      <c r="I11" s="984" t="s">
        <v>1145</v>
      </c>
      <c r="J11" s="2369">
        <v>5</v>
      </c>
      <c r="K11" s="144" t="s">
        <v>1146</v>
      </c>
      <c r="L11" s="2369">
        <v>5</v>
      </c>
      <c r="M11" s="142" t="s">
        <v>1144</v>
      </c>
      <c r="N11" s="142"/>
      <c r="O11" s="984"/>
      <c r="P11" s="2369">
        <v>5</v>
      </c>
      <c r="Q11" s="144" t="s">
        <v>1147</v>
      </c>
      <c r="R11" s="1589"/>
      <c r="S11" s="2369">
        <v>1</v>
      </c>
      <c r="T11" s="144" t="s">
        <v>1148</v>
      </c>
      <c r="U11" s="1862"/>
      <c r="V11" s="1862"/>
      <c r="W11" s="1846"/>
      <c r="X11" s="1847"/>
      <c r="Y11" s="1847"/>
      <c r="Z11" s="1847"/>
      <c r="AA11" s="473">
        <v>4</v>
      </c>
      <c r="AB11" s="1834" t="s">
        <v>1149</v>
      </c>
      <c r="AC11" s="1835"/>
      <c r="AD11" s="1863"/>
      <c r="AE11" s="1864"/>
      <c r="AF11" s="1864"/>
      <c r="AG11" s="1864"/>
      <c r="AH11" s="1852"/>
      <c r="AI11" s="1836"/>
      <c r="AJ11" s="1837"/>
      <c r="AK11" s="2128"/>
    </row>
    <row r="12" spans="1:37" ht="12.75" customHeight="1">
      <c r="A12" s="1589"/>
      <c r="B12" s="2369">
        <v>6</v>
      </c>
      <c r="C12" s="144" t="s">
        <v>1150</v>
      </c>
      <c r="D12" s="2373">
        <v>6</v>
      </c>
      <c r="E12" s="142" t="s">
        <v>1151</v>
      </c>
      <c r="F12" s="142"/>
      <c r="G12" s="984"/>
      <c r="H12" s="983">
        <v>77</v>
      </c>
      <c r="I12" s="144" t="s">
        <v>1152</v>
      </c>
      <c r="J12" s="983">
        <v>66</v>
      </c>
      <c r="K12" s="144" t="s">
        <v>1097</v>
      </c>
      <c r="L12" s="2369">
        <v>6</v>
      </c>
      <c r="M12" s="142" t="s">
        <v>1151</v>
      </c>
      <c r="N12" s="142"/>
      <c r="O12" s="984"/>
      <c r="P12" s="2369">
        <v>6</v>
      </c>
      <c r="Q12" s="144" t="s">
        <v>1153</v>
      </c>
      <c r="R12" s="1589"/>
      <c r="S12" s="2369">
        <v>2</v>
      </c>
      <c r="T12" s="144" t="s">
        <v>1154</v>
      </c>
      <c r="U12" s="1862"/>
      <c r="V12" s="1862"/>
      <c r="W12" s="1846"/>
      <c r="X12" s="1847"/>
      <c r="Y12" s="1847"/>
      <c r="Z12" s="1847"/>
      <c r="AA12" s="474"/>
      <c r="AB12" s="1836"/>
      <c r="AC12" s="1837"/>
      <c r="AD12" s="1863"/>
      <c r="AE12" s="1864"/>
      <c r="AF12" s="1864"/>
      <c r="AG12" s="1864"/>
      <c r="AH12" s="475">
        <v>4</v>
      </c>
      <c r="AI12" s="1853" t="s">
        <v>1155</v>
      </c>
      <c r="AJ12" s="1854"/>
      <c r="AK12" s="2128"/>
    </row>
    <row r="13" spans="1:37" ht="12.75" customHeight="1">
      <c r="A13" s="1589"/>
      <c r="B13" s="2369">
        <v>66</v>
      </c>
      <c r="C13" s="144" t="s">
        <v>1097</v>
      </c>
      <c r="D13" s="609">
        <v>77</v>
      </c>
      <c r="E13" s="142" t="s">
        <v>1156</v>
      </c>
      <c r="F13" s="267" t="s">
        <v>124</v>
      </c>
      <c r="G13" s="2532">
        <f>L3</f>
        <v>-6.0499999999999989</v>
      </c>
      <c r="H13" s="983">
        <v>88</v>
      </c>
      <c r="I13" s="144" t="s">
        <v>1157</v>
      </c>
      <c r="J13" s="983">
        <v>88</v>
      </c>
      <c r="K13" s="144" t="s">
        <v>1157</v>
      </c>
      <c r="L13" s="983">
        <v>77</v>
      </c>
      <c r="M13" s="142" t="s">
        <v>1158</v>
      </c>
      <c r="N13" s="142" t="s">
        <v>124</v>
      </c>
      <c r="O13" s="2532">
        <f>S3</f>
        <v>-6.0699999999999985</v>
      </c>
      <c r="P13" s="2369">
        <v>7</v>
      </c>
      <c r="Q13" s="144" t="s">
        <v>1159</v>
      </c>
      <c r="R13" s="1589"/>
      <c r="S13" s="2369">
        <v>3</v>
      </c>
      <c r="T13" s="144" t="s">
        <v>1160</v>
      </c>
      <c r="U13" s="1862" t="s">
        <v>1161</v>
      </c>
      <c r="V13" s="1862"/>
      <c r="W13" s="476"/>
      <c r="X13" s="477"/>
      <c r="Y13" s="477"/>
      <c r="Z13" s="478"/>
      <c r="AA13" s="475">
        <v>5</v>
      </c>
      <c r="AB13" s="472" t="s">
        <v>1162</v>
      </c>
      <c r="AC13" s="479"/>
      <c r="AD13" s="480"/>
      <c r="AE13" s="477"/>
      <c r="AF13" s="477"/>
      <c r="AG13" s="477"/>
      <c r="AH13" s="1855">
        <v>5</v>
      </c>
      <c r="AI13" s="1838" t="s">
        <v>1163</v>
      </c>
      <c r="AJ13" s="1839"/>
      <c r="AK13" s="2128"/>
    </row>
    <row r="14" spans="1:37" ht="12.75" customHeight="1">
      <c r="A14" s="1589"/>
      <c r="B14" s="983"/>
      <c r="C14" s="984"/>
      <c r="D14" s="609">
        <v>88</v>
      </c>
      <c r="E14" s="142" t="s">
        <v>1164</v>
      </c>
      <c r="F14" s="267" t="s">
        <v>124</v>
      </c>
      <c r="G14" s="2532">
        <f>L3</f>
        <v>-6.0499999999999989</v>
      </c>
      <c r="H14" s="983">
        <v>99</v>
      </c>
      <c r="I14" s="144" t="s">
        <v>1165</v>
      </c>
      <c r="J14" s="983">
        <v>99</v>
      </c>
      <c r="K14" s="144" t="s">
        <v>1166</v>
      </c>
      <c r="L14" s="983">
        <v>88</v>
      </c>
      <c r="M14" s="142" t="s">
        <v>1164</v>
      </c>
      <c r="N14" s="142" t="s">
        <v>124</v>
      </c>
      <c r="O14" s="2532">
        <f>S3</f>
        <v>-6.0699999999999985</v>
      </c>
      <c r="P14" s="2369">
        <v>8</v>
      </c>
      <c r="Q14" s="144" t="s">
        <v>1167</v>
      </c>
      <c r="R14" s="1589"/>
      <c r="S14" s="152">
        <v>88</v>
      </c>
      <c r="T14" s="144" t="s">
        <v>1168</v>
      </c>
      <c r="U14" s="1862"/>
      <c r="V14" s="1862"/>
      <c r="W14" s="481">
        <v>1</v>
      </c>
      <c r="X14" s="472" t="s">
        <v>81</v>
      </c>
      <c r="Y14" s="472"/>
      <c r="Z14" s="479"/>
      <c r="AA14" s="473">
        <v>6</v>
      </c>
      <c r="AB14" s="1840" t="s">
        <v>1169</v>
      </c>
      <c r="AC14" s="1841"/>
      <c r="AD14" s="471">
        <v>1</v>
      </c>
      <c r="AE14" s="472" t="s">
        <v>81</v>
      </c>
      <c r="AF14" s="472"/>
      <c r="AG14" s="482"/>
      <c r="AH14" s="1855"/>
      <c r="AI14" s="1838"/>
      <c r="AJ14" s="1839"/>
      <c r="AK14" s="2128"/>
    </row>
    <row r="15" spans="1:37" ht="12.75" customHeight="1">
      <c r="A15" s="1589"/>
      <c r="B15" s="983"/>
      <c r="C15" s="984"/>
      <c r="D15" s="609">
        <v>99</v>
      </c>
      <c r="E15" s="142" t="s">
        <v>1170</v>
      </c>
      <c r="F15" s="267" t="s">
        <v>124</v>
      </c>
      <c r="G15" s="2532">
        <f>L3</f>
        <v>-6.0499999999999989</v>
      </c>
      <c r="H15" s="609"/>
      <c r="I15" s="984"/>
      <c r="J15" s="609"/>
      <c r="K15" s="984"/>
      <c r="L15" s="983">
        <v>99</v>
      </c>
      <c r="M15" s="142" t="s">
        <v>1171</v>
      </c>
      <c r="N15" s="142" t="s">
        <v>124</v>
      </c>
      <c r="O15" s="2532">
        <f>S3</f>
        <v>-6.0699999999999985</v>
      </c>
      <c r="P15" s="152">
        <v>66</v>
      </c>
      <c r="Q15" s="144" t="s">
        <v>1172</v>
      </c>
      <c r="R15" s="1589"/>
      <c r="S15" s="152">
        <v>99</v>
      </c>
      <c r="T15" s="144" t="s">
        <v>1166</v>
      </c>
      <c r="U15" s="1862"/>
      <c r="V15" s="1862"/>
      <c r="W15" s="481">
        <v>2</v>
      </c>
      <c r="X15" s="472" t="s">
        <v>82</v>
      </c>
      <c r="Y15" s="483" t="s">
        <v>124</v>
      </c>
      <c r="Z15" s="484">
        <f>AD3</f>
        <v>-6.1099999999999977</v>
      </c>
      <c r="AA15" s="474"/>
      <c r="AB15" s="1842"/>
      <c r="AC15" s="1843"/>
      <c r="AD15" s="471">
        <v>2</v>
      </c>
      <c r="AE15" s="472" t="s">
        <v>82</v>
      </c>
      <c r="AF15" s="483" t="s">
        <v>124</v>
      </c>
      <c r="AG15" s="485">
        <f>AK3</f>
        <v>-6.1299999999999972</v>
      </c>
      <c r="AH15" s="1856"/>
      <c r="AI15" s="1838"/>
      <c r="AJ15" s="1839"/>
      <c r="AK15" s="2128"/>
    </row>
    <row r="16" spans="1:37" ht="12.75" customHeight="1">
      <c r="A16" s="1589"/>
      <c r="B16" s="983"/>
      <c r="C16" s="984"/>
      <c r="D16" s="609"/>
      <c r="E16" s="609"/>
      <c r="F16" s="609"/>
      <c r="G16" s="984"/>
      <c r="H16" s="609"/>
      <c r="I16" s="984"/>
      <c r="J16" s="609"/>
      <c r="K16" s="984"/>
      <c r="L16" s="609"/>
      <c r="M16" s="609"/>
      <c r="N16" s="609"/>
      <c r="O16" s="984"/>
      <c r="P16" s="152">
        <v>88</v>
      </c>
      <c r="Q16" s="144" t="s">
        <v>1157</v>
      </c>
      <c r="R16" s="1589"/>
      <c r="S16" s="983"/>
      <c r="T16" s="984"/>
      <c r="U16" s="1862"/>
      <c r="V16" s="1862"/>
      <c r="W16" s="468"/>
      <c r="X16" s="486"/>
      <c r="Y16" s="486"/>
      <c r="Z16" s="487"/>
      <c r="AA16" s="475">
        <v>7</v>
      </c>
      <c r="AB16" s="472" t="s">
        <v>1173</v>
      </c>
      <c r="AC16" s="488"/>
      <c r="AD16" s="489"/>
      <c r="AE16" s="486"/>
      <c r="AF16" s="486"/>
      <c r="AG16" s="486"/>
      <c r="AH16" s="475">
        <v>6</v>
      </c>
      <c r="AI16" s="472" t="s">
        <v>1174</v>
      </c>
      <c r="AJ16" s="490"/>
      <c r="AK16" s="1032"/>
    </row>
    <row r="17" spans="1:37" ht="12.75" customHeight="1">
      <c r="A17" s="1589"/>
      <c r="B17" s="983"/>
      <c r="C17" s="984"/>
      <c r="D17" s="609"/>
      <c r="E17" s="609"/>
      <c r="F17" s="609"/>
      <c r="G17" s="984"/>
      <c r="H17" s="609"/>
      <c r="I17" s="984"/>
      <c r="J17" s="609"/>
      <c r="K17" s="984"/>
      <c r="L17" s="609"/>
      <c r="M17" s="609"/>
      <c r="N17" s="609"/>
      <c r="O17" s="984"/>
      <c r="P17" s="152">
        <v>99</v>
      </c>
      <c r="Q17" s="144" t="s">
        <v>1165</v>
      </c>
      <c r="R17" s="1589"/>
      <c r="S17" s="983"/>
      <c r="T17" s="984"/>
      <c r="U17" s="560"/>
      <c r="V17" s="560"/>
      <c r="W17" s="468"/>
      <c r="X17" s="486"/>
      <c r="Y17" s="486"/>
      <c r="Z17" s="487"/>
      <c r="AA17" s="475">
        <v>8</v>
      </c>
      <c r="AB17" s="472" t="s">
        <v>1175</v>
      </c>
      <c r="AC17" s="488"/>
      <c r="AD17" s="489"/>
      <c r="AE17" s="486"/>
      <c r="AF17" s="486"/>
      <c r="AG17" s="486"/>
      <c r="AH17" s="475">
        <v>7</v>
      </c>
      <c r="AI17" s="472" t="s">
        <v>1175</v>
      </c>
      <c r="AJ17" s="490"/>
      <c r="AK17" s="1032"/>
    </row>
    <row r="18" spans="1:37" ht="12.75" customHeight="1">
      <c r="A18" s="1589"/>
      <c r="B18" s="983"/>
      <c r="C18" s="984"/>
      <c r="D18" s="609"/>
      <c r="E18" s="609"/>
      <c r="F18" s="609"/>
      <c r="G18" s="984"/>
      <c r="H18" s="983"/>
      <c r="I18" s="984"/>
      <c r="J18" s="983"/>
      <c r="K18" s="984"/>
      <c r="L18" s="983"/>
      <c r="M18" s="609"/>
      <c r="N18" s="609"/>
      <c r="O18" s="2533"/>
      <c r="P18" s="983"/>
      <c r="Q18" s="984"/>
      <c r="R18" s="1589"/>
      <c r="S18" s="983"/>
      <c r="T18" s="984"/>
      <c r="U18" s="560"/>
      <c r="V18" s="560"/>
      <c r="W18" s="468"/>
      <c r="X18" s="486"/>
      <c r="Y18" s="486"/>
      <c r="Z18" s="487"/>
      <c r="AA18" s="491"/>
      <c r="AB18" s="491"/>
      <c r="AC18" s="491"/>
      <c r="AD18" s="489"/>
      <c r="AE18" s="486"/>
      <c r="AF18" s="486"/>
      <c r="AG18" s="486"/>
      <c r="AH18" s="492"/>
      <c r="AI18" s="491"/>
      <c r="AJ18" s="493"/>
      <c r="AK18" s="1032"/>
    </row>
    <row r="19" spans="1:37" ht="12.75" customHeight="1">
      <c r="A19" s="1589"/>
      <c r="B19" s="983"/>
      <c r="C19" s="984"/>
      <c r="D19" s="609"/>
      <c r="E19" s="609"/>
      <c r="F19" s="609"/>
      <c r="G19" s="984"/>
      <c r="H19" s="983"/>
      <c r="I19" s="984"/>
      <c r="J19" s="983"/>
      <c r="K19" s="984"/>
      <c r="L19" s="983"/>
      <c r="M19" s="609"/>
      <c r="N19" s="609"/>
      <c r="O19" s="984"/>
      <c r="P19" s="983"/>
      <c r="Q19" s="984"/>
      <c r="R19" s="1589"/>
      <c r="S19" s="983"/>
      <c r="T19" s="984"/>
      <c r="U19" s="560"/>
      <c r="V19" s="560"/>
      <c r="W19" s="468"/>
      <c r="X19" s="486"/>
      <c r="Y19" s="486"/>
      <c r="Z19" s="487"/>
      <c r="AA19" s="491"/>
      <c r="AB19" s="491"/>
      <c r="AC19" s="491"/>
      <c r="AD19" s="489"/>
      <c r="AE19" s="486"/>
      <c r="AF19" s="486"/>
      <c r="AG19" s="486"/>
      <c r="AH19" s="492"/>
      <c r="AI19" s="491"/>
      <c r="AJ19" s="493"/>
      <c r="AK19" s="1032"/>
    </row>
    <row r="20" spans="1:37" ht="12.75" customHeight="1">
      <c r="A20" s="1589"/>
      <c r="B20" s="2534"/>
      <c r="C20" s="985"/>
      <c r="D20" s="609"/>
      <c r="E20" s="609"/>
      <c r="F20" s="609"/>
      <c r="G20" s="984"/>
      <c r="H20" s="983"/>
      <c r="I20" s="984"/>
      <c r="J20" s="983"/>
      <c r="K20" s="984"/>
      <c r="L20" s="983"/>
      <c r="M20" s="609"/>
      <c r="N20" s="609"/>
      <c r="O20" s="984"/>
      <c r="P20" s="2534"/>
      <c r="Q20" s="985"/>
      <c r="R20" s="1589"/>
      <c r="S20" s="2534"/>
      <c r="T20" s="985"/>
      <c r="U20" s="2305" t="s">
        <v>1176</v>
      </c>
      <c r="V20" s="560"/>
      <c r="W20" s="468"/>
      <c r="X20" s="486"/>
      <c r="Y20" s="486"/>
      <c r="Z20" s="487"/>
      <c r="AA20" s="491"/>
      <c r="AB20" s="491"/>
      <c r="AC20" s="491"/>
      <c r="AD20" s="489"/>
      <c r="AE20" s="486"/>
      <c r="AF20" s="486"/>
      <c r="AG20" s="486"/>
      <c r="AH20" s="492"/>
      <c r="AI20" s="491"/>
      <c r="AJ20" s="493"/>
      <c r="AK20" s="1032"/>
    </row>
    <row r="21" spans="1:37" s="143" customFormat="1" ht="12.75" customHeight="1">
      <c r="A21" s="1590"/>
      <c r="B21" s="2535" t="s">
        <v>251</v>
      </c>
      <c r="C21" s="2536"/>
      <c r="D21" s="2535" t="s">
        <v>251</v>
      </c>
      <c r="E21" s="2537"/>
      <c r="F21" s="2537"/>
      <c r="G21" s="2536"/>
      <c r="H21" s="2535" t="s">
        <v>251</v>
      </c>
      <c r="I21" s="2536"/>
      <c r="J21" s="2535" t="s">
        <v>251</v>
      </c>
      <c r="K21" s="2536"/>
      <c r="L21" s="2535" t="s">
        <v>251</v>
      </c>
      <c r="M21" s="2537"/>
      <c r="N21" s="2537"/>
      <c r="O21" s="2536"/>
      <c r="P21" s="2535" t="s">
        <v>251</v>
      </c>
      <c r="Q21" s="2536"/>
      <c r="R21" s="1590"/>
      <c r="S21" s="2535" t="s">
        <v>251</v>
      </c>
      <c r="T21" s="2536"/>
      <c r="U21" s="2538" t="s">
        <v>1177</v>
      </c>
      <c r="V21" s="2539"/>
      <c r="W21" s="1859" t="s">
        <v>251</v>
      </c>
      <c r="X21" s="1860"/>
      <c r="Y21" s="1860"/>
      <c r="Z21" s="1861"/>
      <c r="AA21" s="1859" t="s">
        <v>368</v>
      </c>
      <c r="AB21" s="1861"/>
      <c r="AC21" s="494" t="s">
        <v>1178</v>
      </c>
      <c r="AD21" s="1859" t="s">
        <v>251</v>
      </c>
      <c r="AE21" s="1860"/>
      <c r="AF21" s="1860"/>
      <c r="AG21" s="1861"/>
      <c r="AH21" s="1859" t="s">
        <v>368</v>
      </c>
      <c r="AI21" s="1861"/>
      <c r="AJ21" s="494" t="s">
        <v>1178</v>
      </c>
      <c r="AK21" s="1058" t="s">
        <v>797</v>
      </c>
    </row>
    <row r="22" spans="1:37" ht="3.75" customHeight="1" thickBot="1">
      <c r="A22" s="609"/>
      <c r="B22" s="609"/>
      <c r="C22" s="609"/>
      <c r="D22" s="609"/>
      <c r="E22" s="609"/>
      <c r="F22" s="609"/>
      <c r="G22" s="609"/>
      <c r="H22" s="609"/>
      <c r="I22" s="609"/>
      <c r="J22" s="609"/>
      <c r="K22" s="609"/>
      <c r="L22" s="609"/>
      <c r="M22" s="609"/>
      <c r="N22" s="609"/>
      <c r="O22" s="609"/>
      <c r="P22" s="609"/>
      <c r="Q22" s="609"/>
      <c r="R22" s="609"/>
      <c r="S22" s="609"/>
      <c r="T22" s="609"/>
      <c r="U22" s="609"/>
      <c r="V22" s="609"/>
      <c r="W22" s="609"/>
      <c r="X22" s="609"/>
      <c r="Y22" s="609"/>
      <c r="Z22" s="609"/>
      <c r="AA22" s="609"/>
      <c r="AB22" s="609"/>
      <c r="AC22" s="609"/>
      <c r="AD22" s="609"/>
      <c r="AE22" s="609"/>
      <c r="AF22" s="609"/>
      <c r="AG22" s="609"/>
      <c r="AH22" s="609"/>
      <c r="AI22" s="609"/>
      <c r="AJ22" s="609"/>
      <c r="AK22" s="609"/>
    </row>
    <row r="23" spans="1:37" ht="16.5" customHeight="1">
      <c r="A23" s="357">
        <v>1</v>
      </c>
      <c r="B23" s="2540"/>
      <c r="C23" s="2541"/>
      <c r="D23" s="2513"/>
      <c r="E23" s="2513"/>
      <c r="F23" s="2513"/>
      <c r="G23" s="2541"/>
      <c r="H23" s="2513"/>
      <c r="I23" s="2541"/>
      <c r="J23" s="2513"/>
      <c r="K23" s="2541"/>
      <c r="L23" s="2513"/>
      <c r="M23" s="2513"/>
      <c r="N23" s="2513"/>
      <c r="O23" s="2541"/>
      <c r="P23" s="2513"/>
      <c r="Q23" s="2541"/>
      <c r="R23" s="357">
        <v>1</v>
      </c>
      <c r="S23" s="2513"/>
      <c r="T23" s="2541"/>
      <c r="U23" s="2513"/>
      <c r="V23" s="2541"/>
      <c r="W23" s="2513"/>
      <c r="X23" s="2513"/>
      <c r="Y23" s="2513"/>
      <c r="Z23" s="2541"/>
      <c r="AA23" s="2513"/>
      <c r="AB23" s="2541"/>
      <c r="AC23" s="1194"/>
      <c r="AD23" s="2513"/>
      <c r="AE23" s="2513"/>
      <c r="AF23" s="2513"/>
      <c r="AG23" s="2541"/>
      <c r="AH23" s="2513"/>
      <c r="AI23" s="2541"/>
      <c r="AJ23" s="1194"/>
      <c r="AK23" s="2542"/>
    </row>
    <row r="24" spans="1:37" ht="15.75" customHeight="1">
      <c r="A24" s="2543">
        <f>A23+1</f>
        <v>2</v>
      </c>
      <c r="B24" s="2544"/>
      <c r="C24" s="1046"/>
      <c r="D24" s="1051"/>
      <c r="E24" s="1051"/>
      <c r="F24" s="1051"/>
      <c r="G24" s="1046"/>
      <c r="H24" s="1051"/>
      <c r="I24" s="1046"/>
      <c r="J24" s="1051"/>
      <c r="K24" s="1046"/>
      <c r="L24" s="1051"/>
      <c r="M24" s="1051"/>
      <c r="N24" s="1051"/>
      <c r="O24" s="1046"/>
      <c r="P24" s="1051"/>
      <c r="Q24" s="1046"/>
      <c r="R24" s="2543">
        <f>R23+1</f>
        <v>2</v>
      </c>
      <c r="S24" s="1051"/>
      <c r="T24" s="1046"/>
      <c r="U24" s="1051"/>
      <c r="V24" s="1046"/>
      <c r="W24" s="1051"/>
      <c r="X24" s="1051"/>
      <c r="Y24" s="1051"/>
      <c r="Z24" s="1046"/>
      <c r="AA24" s="1051"/>
      <c r="AB24" s="1046"/>
      <c r="AC24" s="1046"/>
      <c r="AD24" s="1051"/>
      <c r="AE24" s="1051"/>
      <c r="AF24" s="1051"/>
      <c r="AG24" s="1046"/>
      <c r="AH24" s="1051"/>
      <c r="AI24" s="1046"/>
      <c r="AJ24" s="1046"/>
      <c r="AK24" s="1033"/>
    </row>
    <row r="25" spans="1:37" ht="17.25" customHeight="1" thickBot="1">
      <c r="A25" s="380">
        <f>A24+1</f>
        <v>3</v>
      </c>
      <c r="B25" s="2545"/>
      <c r="C25" s="2546"/>
      <c r="D25" s="2503"/>
      <c r="E25" s="2503"/>
      <c r="F25" s="2503"/>
      <c r="G25" s="2546"/>
      <c r="H25" s="2503"/>
      <c r="I25" s="2546"/>
      <c r="J25" s="2503"/>
      <c r="K25" s="2546"/>
      <c r="L25" s="2503"/>
      <c r="M25" s="2503"/>
      <c r="N25" s="2503"/>
      <c r="O25" s="2546"/>
      <c r="P25" s="2503"/>
      <c r="Q25" s="2546"/>
      <c r="R25" s="380">
        <f>R24+1</f>
        <v>3</v>
      </c>
      <c r="S25" s="2503"/>
      <c r="T25" s="2546"/>
      <c r="U25" s="2503"/>
      <c r="V25" s="2546"/>
      <c r="W25" s="2503"/>
      <c r="X25" s="2503"/>
      <c r="Y25" s="2503"/>
      <c r="Z25" s="2546"/>
      <c r="AA25" s="2503"/>
      <c r="AB25" s="2546"/>
      <c r="AC25" s="2504"/>
      <c r="AD25" s="2503"/>
      <c r="AE25" s="2503"/>
      <c r="AF25" s="2503"/>
      <c r="AG25" s="2546"/>
      <c r="AH25" s="2503"/>
      <c r="AI25" s="2546"/>
      <c r="AJ25" s="2504"/>
      <c r="AK25" s="2547"/>
    </row>
    <row r="26" spans="1:37" ht="3.75" customHeight="1" thickBot="1">
      <c r="A26" s="379"/>
      <c r="B26" s="609"/>
      <c r="C26" s="609"/>
      <c r="D26" s="2506"/>
      <c r="E26" s="609"/>
      <c r="F26" s="609"/>
      <c r="G26" s="609"/>
      <c r="H26" s="2506"/>
      <c r="I26" s="609"/>
      <c r="J26" s="2506"/>
      <c r="K26" s="609"/>
      <c r="L26" s="2506"/>
      <c r="M26" s="609"/>
      <c r="N26" s="609"/>
      <c r="O26" s="2506"/>
      <c r="P26" s="609"/>
      <c r="Q26" s="609"/>
      <c r="R26" s="379"/>
      <c r="S26" s="2506"/>
      <c r="T26" s="609"/>
      <c r="U26" s="2506"/>
      <c r="V26" s="609"/>
      <c r="W26" s="2506"/>
      <c r="X26" s="609"/>
      <c r="Y26" s="609"/>
      <c r="Z26" s="2506"/>
      <c r="AA26" s="2506"/>
      <c r="AB26" s="609"/>
      <c r="AC26" s="2506"/>
      <c r="AD26" s="2506"/>
      <c r="AE26" s="609"/>
      <c r="AF26" s="609"/>
      <c r="AG26" s="2506"/>
      <c r="AH26" s="2506"/>
      <c r="AI26" s="609"/>
      <c r="AJ26" s="2506"/>
      <c r="AK26" s="609"/>
    </row>
    <row r="27" spans="1:37" ht="16.5" customHeight="1">
      <c r="A27" s="377">
        <f>A25+1</f>
        <v>4</v>
      </c>
      <c r="B27" s="2540"/>
      <c r="C27" s="2541"/>
      <c r="D27" s="2513"/>
      <c r="E27" s="2513"/>
      <c r="F27" s="2513"/>
      <c r="G27" s="2541"/>
      <c r="H27" s="2513"/>
      <c r="I27" s="2541"/>
      <c r="J27" s="2513"/>
      <c r="K27" s="2541"/>
      <c r="L27" s="2513"/>
      <c r="M27" s="2513"/>
      <c r="N27" s="2513"/>
      <c r="O27" s="2541"/>
      <c r="P27" s="2513"/>
      <c r="Q27" s="2541"/>
      <c r="R27" s="377">
        <f>R25+1</f>
        <v>4</v>
      </c>
      <c r="S27" s="2513"/>
      <c r="T27" s="2541"/>
      <c r="U27" s="2513"/>
      <c r="V27" s="2541"/>
      <c r="W27" s="2513"/>
      <c r="X27" s="2513"/>
      <c r="Y27" s="2513"/>
      <c r="Z27" s="2541"/>
      <c r="AA27" s="2513"/>
      <c r="AB27" s="2541"/>
      <c r="AC27" s="1194"/>
      <c r="AD27" s="2513"/>
      <c r="AE27" s="2513"/>
      <c r="AF27" s="2513"/>
      <c r="AG27" s="2541"/>
      <c r="AH27" s="2513"/>
      <c r="AI27" s="2541"/>
      <c r="AJ27" s="1194"/>
      <c r="AK27" s="2542"/>
    </row>
    <row r="28" spans="1:37" ht="16.5" customHeight="1">
      <c r="A28" s="2548">
        <f>A27+1</f>
        <v>5</v>
      </c>
      <c r="B28" s="618"/>
      <c r="C28" s="1046"/>
      <c r="D28" s="1051"/>
      <c r="E28" s="1051"/>
      <c r="F28" s="1051"/>
      <c r="G28" s="1046"/>
      <c r="H28" s="1051"/>
      <c r="I28" s="1046"/>
      <c r="J28" s="1051"/>
      <c r="K28" s="1046"/>
      <c r="L28" s="1051"/>
      <c r="M28" s="1051"/>
      <c r="N28" s="1051"/>
      <c r="O28" s="1046"/>
      <c r="P28" s="1051"/>
      <c r="Q28" s="1046"/>
      <c r="R28" s="2548">
        <f>R27+1</f>
        <v>5</v>
      </c>
      <c r="S28" s="1051"/>
      <c r="T28" s="1046"/>
      <c r="U28" s="1051"/>
      <c r="V28" s="1046"/>
      <c r="W28" s="1051"/>
      <c r="X28" s="1051"/>
      <c r="Y28" s="1051"/>
      <c r="Z28" s="1046"/>
      <c r="AA28" s="1051"/>
      <c r="AB28" s="1046"/>
      <c r="AC28" s="1046"/>
      <c r="AD28" s="1051"/>
      <c r="AE28" s="1051"/>
      <c r="AF28" s="1051"/>
      <c r="AG28" s="1046"/>
      <c r="AH28" s="1051"/>
      <c r="AI28" s="1046"/>
      <c r="AJ28" s="1046"/>
      <c r="AK28" s="1033"/>
    </row>
    <row r="29" spans="1:37" ht="16.5" customHeight="1" thickBot="1">
      <c r="A29" s="376">
        <f>A28+1</f>
        <v>6</v>
      </c>
      <c r="B29" s="2545"/>
      <c r="C29" s="2546"/>
      <c r="D29" s="2503"/>
      <c r="E29" s="2503"/>
      <c r="F29" s="2503"/>
      <c r="G29" s="2546"/>
      <c r="H29" s="2503"/>
      <c r="I29" s="2546"/>
      <c r="J29" s="2503"/>
      <c r="K29" s="2546"/>
      <c r="L29" s="2503"/>
      <c r="M29" s="2503"/>
      <c r="N29" s="2503"/>
      <c r="O29" s="2546"/>
      <c r="P29" s="2503"/>
      <c r="Q29" s="2546"/>
      <c r="R29" s="376">
        <f>R28+1</f>
        <v>6</v>
      </c>
      <c r="S29" s="2503"/>
      <c r="T29" s="2546"/>
      <c r="U29" s="2503"/>
      <c r="V29" s="2546"/>
      <c r="W29" s="2503"/>
      <c r="X29" s="2503"/>
      <c r="Y29" s="2503"/>
      <c r="Z29" s="2546"/>
      <c r="AA29" s="2503"/>
      <c r="AB29" s="2546"/>
      <c r="AC29" s="2504"/>
      <c r="AD29" s="2503"/>
      <c r="AE29" s="2503"/>
      <c r="AF29" s="2503"/>
      <c r="AG29" s="2546"/>
      <c r="AH29" s="2503"/>
      <c r="AI29" s="2546"/>
      <c r="AJ29" s="2504"/>
      <c r="AK29" s="2547"/>
    </row>
    <row r="30" spans="1:37" ht="3.75" customHeight="1" thickBot="1">
      <c r="A30" s="2549"/>
      <c r="B30" s="609"/>
      <c r="C30" s="609"/>
      <c r="D30" s="2506"/>
      <c r="E30" s="609"/>
      <c r="F30" s="609"/>
      <c r="G30" s="609"/>
      <c r="H30" s="2506"/>
      <c r="I30" s="609"/>
      <c r="J30" s="2506"/>
      <c r="K30" s="609"/>
      <c r="L30" s="609"/>
      <c r="M30" s="609"/>
      <c r="N30" s="609"/>
      <c r="O30" s="609"/>
      <c r="P30" s="2506"/>
      <c r="Q30" s="609"/>
      <c r="R30" s="2549"/>
      <c r="S30" s="2506"/>
      <c r="T30" s="2506"/>
      <c r="U30" s="2506"/>
      <c r="V30" s="609"/>
      <c r="W30" s="609"/>
      <c r="X30" s="609"/>
      <c r="Y30" s="609"/>
      <c r="Z30" s="609"/>
      <c r="AA30" s="2506"/>
      <c r="AB30" s="609"/>
      <c r="AC30" s="2506"/>
      <c r="AD30" s="609"/>
      <c r="AE30" s="609"/>
      <c r="AF30" s="609"/>
      <c r="AG30" s="609"/>
      <c r="AH30" s="2506"/>
      <c r="AI30" s="609"/>
      <c r="AJ30" s="2506"/>
      <c r="AK30" s="2506"/>
    </row>
    <row r="31" spans="1:37" ht="17.25" customHeight="1">
      <c r="A31" s="378">
        <f>A29+1</f>
        <v>7</v>
      </c>
      <c r="B31" s="2540"/>
      <c r="C31" s="2541"/>
      <c r="D31" s="2513"/>
      <c r="E31" s="2513"/>
      <c r="F31" s="2513"/>
      <c r="G31" s="2541"/>
      <c r="H31" s="2513"/>
      <c r="I31" s="2541"/>
      <c r="J31" s="2513"/>
      <c r="K31" s="2541"/>
      <c r="L31" s="2513"/>
      <c r="M31" s="2513"/>
      <c r="N31" s="2513"/>
      <c r="O31" s="2541"/>
      <c r="P31" s="2513"/>
      <c r="Q31" s="2541"/>
      <c r="R31" s="378">
        <f>R29+1</f>
        <v>7</v>
      </c>
      <c r="S31" s="2513"/>
      <c r="T31" s="2541"/>
      <c r="U31" s="2513"/>
      <c r="V31" s="2541"/>
      <c r="W31" s="2513"/>
      <c r="X31" s="2513"/>
      <c r="Y31" s="2513"/>
      <c r="Z31" s="2541"/>
      <c r="AA31" s="2513"/>
      <c r="AB31" s="2541"/>
      <c r="AC31" s="1194"/>
      <c r="AD31" s="2513"/>
      <c r="AE31" s="2513"/>
      <c r="AF31" s="2513"/>
      <c r="AG31" s="2541"/>
      <c r="AH31" s="2513"/>
      <c r="AI31" s="2541"/>
      <c r="AJ31" s="1194"/>
      <c r="AK31" s="2542"/>
    </row>
    <row r="32" spans="1:37" ht="16.5" customHeight="1">
      <c r="A32" s="2548">
        <f>A31+1</f>
        <v>8</v>
      </c>
      <c r="B32" s="618"/>
      <c r="C32" s="1046"/>
      <c r="D32" s="1051"/>
      <c r="E32" s="1051"/>
      <c r="F32" s="1051"/>
      <c r="G32" s="1046"/>
      <c r="H32" s="1051"/>
      <c r="I32" s="1046"/>
      <c r="J32" s="1051"/>
      <c r="K32" s="1046"/>
      <c r="L32" s="1051"/>
      <c r="M32" s="1051"/>
      <c r="N32" s="1051"/>
      <c r="O32" s="1046"/>
      <c r="P32" s="1051"/>
      <c r="Q32" s="1046"/>
      <c r="R32" s="2548">
        <f>R31+1</f>
        <v>8</v>
      </c>
      <c r="S32" s="1051"/>
      <c r="T32" s="1046"/>
      <c r="U32" s="1051"/>
      <c r="V32" s="1046"/>
      <c r="W32" s="1051"/>
      <c r="X32" s="1051"/>
      <c r="Y32" s="1051"/>
      <c r="Z32" s="1046"/>
      <c r="AA32" s="1051"/>
      <c r="AB32" s="1046"/>
      <c r="AC32" s="1046"/>
      <c r="AD32" s="1051"/>
      <c r="AE32" s="1051"/>
      <c r="AF32" s="1051"/>
      <c r="AG32" s="1046"/>
      <c r="AH32" s="1051"/>
      <c r="AI32" s="1046"/>
      <c r="AJ32" s="1046"/>
      <c r="AK32" s="1033"/>
    </row>
    <row r="33" spans="1:37" ht="16.5" customHeight="1" thickBot="1">
      <c r="A33" s="376">
        <f>A32+1</f>
        <v>9</v>
      </c>
      <c r="B33" s="2545"/>
      <c r="C33" s="2546"/>
      <c r="D33" s="2503"/>
      <c r="E33" s="2503"/>
      <c r="F33" s="2503"/>
      <c r="G33" s="2546"/>
      <c r="H33" s="2503"/>
      <c r="I33" s="2546"/>
      <c r="J33" s="2503"/>
      <c r="K33" s="2546"/>
      <c r="L33" s="2503"/>
      <c r="M33" s="2503"/>
      <c r="N33" s="2503"/>
      <c r="O33" s="2546"/>
      <c r="P33" s="2503"/>
      <c r="Q33" s="2546"/>
      <c r="R33" s="376">
        <f>R32+1</f>
        <v>9</v>
      </c>
      <c r="S33" s="2503"/>
      <c r="T33" s="2546"/>
      <c r="U33" s="2503"/>
      <c r="V33" s="2546"/>
      <c r="W33" s="2503"/>
      <c r="X33" s="2503"/>
      <c r="Y33" s="2503"/>
      <c r="Z33" s="2546"/>
      <c r="AA33" s="2503"/>
      <c r="AB33" s="2546"/>
      <c r="AC33" s="2504"/>
      <c r="AD33" s="2503"/>
      <c r="AE33" s="2503"/>
      <c r="AF33" s="2503"/>
      <c r="AG33" s="2546"/>
      <c r="AH33" s="2503"/>
      <c r="AI33" s="2546"/>
      <c r="AJ33" s="2504"/>
      <c r="AK33" s="2547"/>
    </row>
    <row r="34" spans="1:37" ht="3.75" customHeight="1" thickBot="1">
      <c r="A34" s="8"/>
      <c r="B34" s="609"/>
      <c r="C34" s="2506"/>
      <c r="D34" s="2506"/>
      <c r="E34" s="609"/>
      <c r="F34" s="609"/>
      <c r="G34" s="2506"/>
      <c r="H34" s="609"/>
      <c r="I34" s="609"/>
      <c r="J34" s="2506"/>
      <c r="K34" s="609"/>
      <c r="L34" s="609"/>
      <c r="M34" s="609"/>
      <c r="N34" s="609"/>
      <c r="O34" s="609"/>
      <c r="P34" s="2506"/>
      <c r="Q34" s="2506"/>
      <c r="R34" s="8"/>
      <c r="S34" s="609"/>
      <c r="T34" s="2506"/>
      <c r="U34" s="2506"/>
      <c r="V34" s="609"/>
      <c r="W34" s="609"/>
      <c r="X34" s="609"/>
      <c r="Y34" s="609"/>
      <c r="Z34" s="609"/>
      <c r="AA34" s="2506"/>
      <c r="AB34" s="609"/>
      <c r="AC34" s="2506"/>
      <c r="AD34" s="609"/>
      <c r="AE34" s="609"/>
      <c r="AF34" s="609"/>
      <c r="AG34" s="609"/>
      <c r="AH34" s="2506"/>
      <c r="AI34" s="609"/>
      <c r="AJ34" s="2506"/>
      <c r="AK34" s="2506"/>
    </row>
    <row r="35" spans="1:37" ht="17.25" customHeight="1">
      <c r="A35" s="377">
        <f>A33+1</f>
        <v>10</v>
      </c>
      <c r="B35" s="2540"/>
      <c r="C35" s="2541"/>
      <c r="D35" s="2513"/>
      <c r="E35" s="2513"/>
      <c r="F35" s="2513"/>
      <c r="G35" s="2541"/>
      <c r="H35" s="2513"/>
      <c r="I35" s="2541"/>
      <c r="J35" s="2513"/>
      <c r="K35" s="2541"/>
      <c r="L35" s="2513"/>
      <c r="M35" s="2513"/>
      <c r="N35" s="2513"/>
      <c r="O35" s="2541"/>
      <c r="P35" s="2513"/>
      <c r="Q35" s="2541"/>
      <c r="R35" s="377">
        <f>R33+1</f>
        <v>10</v>
      </c>
      <c r="S35" s="2513"/>
      <c r="T35" s="2541"/>
      <c r="U35" s="2513"/>
      <c r="V35" s="2541"/>
      <c r="W35" s="2513"/>
      <c r="X35" s="2513"/>
      <c r="Y35" s="2513"/>
      <c r="Z35" s="2541"/>
      <c r="AA35" s="2513"/>
      <c r="AB35" s="2541"/>
      <c r="AC35" s="1194"/>
      <c r="AD35" s="2513"/>
      <c r="AE35" s="2513"/>
      <c r="AF35" s="2513"/>
      <c r="AG35" s="2541"/>
      <c r="AH35" s="2513"/>
      <c r="AI35" s="2541"/>
      <c r="AJ35" s="1194"/>
      <c r="AK35" s="2542"/>
    </row>
    <row r="36" spans="1:37" ht="16.5" customHeight="1">
      <c r="A36" s="2548">
        <f>A35+1</f>
        <v>11</v>
      </c>
      <c r="B36" s="618"/>
      <c r="C36" s="1046"/>
      <c r="D36" s="1051"/>
      <c r="E36" s="1051"/>
      <c r="F36" s="1051"/>
      <c r="G36" s="1046"/>
      <c r="H36" s="1051"/>
      <c r="I36" s="1046"/>
      <c r="J36" s="1051"/>
      <c r="K36" s="1046"/>
      <c r="L36" s="1051"/>
      <c r="M36" s="1051"/>
      <c r="N36" s="1051"/>
      <c r="O36" s="1046"/>
      <c r="P36" s="1051"/>
      <c r="Q36" s="1046"/>
      <c r="R36" s="2548">
        <f>R35+1</f>
        <v>11</v>
      </c>
      <c r="S36" s="1051"/>
      <c r="T36" s="1046"/>
      <c r="U36" s="1051"/>
      <c r="V36" s="1046"/>
      <c r="W36" s="1051"/>
      <c r="X36" s="1051"/>
      <c r="Y36" s="1051"/>
      <c r="Z36" s="1046"/>
      <c r="AA36" s="1051"/>
      <c r="AB36" s="1046"/>
      <c r="AC36" s="1046"/>
      <c r="AD36" s="1051"/>
      <c r="AE36" s="1051"/>
      <c r="AF36" s="1051"/>
      <c r="AG36" s="1046"/>
      <c r="AH36" s="1051"/>
      <c r="AI36" s="1046"/>
      <c r="AJ36" s="1046"/>
      <c r="AK36" s="1033"/>
    </row>
    <row r="37" spans="1:37" ht="16.5" customHeight="1" thickBot="1">
      <c r="A37" s="376">
        <f>A36+1</f>
        <v>12</v>
      </c>
      <c r="B37" s="2545"/>
      <c r="C37" s="2546"/>
      <c r="D37" s="2503"/>
      <c r="E37" s="2503"/>
      <c r="F37" s="2503"/>
      <c r="G37" s="2546"/>
      <c r="H37" s="2503"/>
      <c r="I37" s="2546"/>
      <c r="J37" s="2503"/>
      <c r="K37" s="2546"/>
      <c r="L37" s="2503"/>
      <c r="M37" s="2503"/>
      <c r="N37" s="2503"/>
      <c r="O37" s="2546"/>
      <c r="P37" s="2503"/>
      <c r="Q37" s="2546"/>
      <c r="R37" s="376">
        <f>R36+1</f>
        <v>12</v>
      </c>
      <c r="S37" s="2503"/>
      <c r="T37" s="2546"/>
      <c r="U37" s="2503"/>
      <c r="V37" s="2546"/>
      <c r="W37" s="2503"/>
      <c r="X37" s="2503"/>
      <c r="Y37" s="2503"/>
      <c r="Z37" s="2546"/>
      <c r="AA37" s="2503"/>
      <c r="AB37" s="2546"/>
      <c r="AC37" s="2504"/>
      <c r="AD37" s="2503"/>
      <c r="AE37" s="2503"/>
      <c r="AF37" s="2503"/>
      <c r="AG37" s="2546"/>
      <c r="AH37" s="2503"/>
      <c r="AI37" s="2546"/>
      <c r="AJ37" s="2504"/>
      <c r="AK37" s="2547"/>
    </row>
  </sheetData>
  <customSheetViews>
    <customSheetView guid="{000667BC-C093-D04F-AC32-C2A57AD6DC40}" showGridLines="0" state="hidden">
      <selection activeCell="K33" sqref="K33"/>
      <colBreaks count="1" manualBreakCount="1">
        <brk id="17" max="1048575" man="1"/>
      </colBreaks>
      <pageMargins left="0" right="0" top="0" bottom="0" header="0" footer="0"/>
      <pageSetup paperSize="119" orientation="landscape"/>
      <headerFooter alignWithMargins="0">
        <oddFooter>Página &amp;P</oddFooter>
      </headerFooter>
    </customSheetView>
    <customSheetView guid="{49900754-E557-CE48-A1AC-7A29C54F6B80}" showGridLines="0" state="hidden">
      <selection activeCell="K33" sqref="K33"/>
      <colBreaks count="1" manualBreakCount="1">
        <brk id="17" max="1048575" man="1"/>
      </colBreaks>
      <pageMargins left="0" right="0" top="0" bottom="0" header="0" footer="0"/>
      <pageSetup paperSize="119" orientation="landscape"/>
      <headerFooter alignWithMargins="0">
        <oddFooter>Página &amp;P</oddFooter>
      </headerFooter>
    </customSheetView>
  </customSheetViews>
  <mergeCells count="54">
    <mergeCell ref="L3:M3"/>
    <mergeCell ref="U13:V16"/>
    <mergeCell ref="P21:Q21"/>
    <mergeCell ref="A3:A21"/>
    <mergeCell ref="B21:C21"/>
    <mergeCell ref="D21:G21"/>
    <mergeCell ref="H4:I6"/>
    <mergeCell ref="J4:K5"/>
    <mergeCell ref="D4:G6"/>
    <mergeCell ref="J3:K3"/>
    <mergeCell ref="B4:C5"/>
    <mergeCell ref="H21:I21"/>
    <mergeCell ref="J21:K21"/>
    <mergeCell ref="B3:C3"/>
    <mergeCell ref="D3:E3"/>
    <mergeCell ref="H3:I3"/>
    <mergeCell ref="L21:O21"/>
    <mergeCell ref="AD21:AG21"/>
    <mergeCell ref="AH21:AI21"/>
    <mergeCell ref="AB7:AC8"/>
    <mergeCell ref="AH8:AH9"/>
    <mergeCell ref="AI8:AJ9"/>
    <mergeCell ref="AD3:AG3"/>
    <mergeCell ref="AH3:AJ3"/>
    <mergeCell ref="W4:Z12"/>
    <mergeCell ref="AA4:AC6"/>
    <mergeCell ref="AB11:AC12"/>
    <mergeCell ref="AD4:AG9"/>
    <mergeCell ref="AD10:AG12"/>
    <mergeCell ref="P3:Q3"/>
    <mergeCell ref="W3:Z3"/>
    <mergeCell ref="S3:T3"/>
    <mergeCell ref="AA3:AC3"/>
    <mergeCell ref="L4:O6"/>
    <mergeCell ref="P4:Q6"/>
    <mergeCell ref="R3:R21"/>
    <mergeCell ref="U3:V3"/>
    <mergeCell ref="W21:Z21"/>
    <mergeCell ref="AA21:AB21"/>
    <mergeCell ref="U21:V21"/>
    <mergeCell ref="U4:V5"/>
    <mergeCell ref="U6:V8"/>
    <mergeCell ref="U9:V12"/>
    <mergeCell ref="S21:T21"/>
    <mergeCell ref="S4:T9"/>
    <mergeCell ref="AK4:AK15"/>
    <mergeCell ref="AI10:AJ11"/>
    <mergeCell ref="AI13:AJ15"/>
    <mergeCell ref="AB14:AC15"/>
    <mergeCell ref="AH4:AJ6"/>
    <mergeCell ref="AI7:AJ7"/>
    <mergeCell ref="AH10:AH11"/>
    <mergeCell ref="AI12:AJ12"/>
    <mergeCell ref="AH13:AH15"/>
  </mergeCells>
  <phoneticPr fontId="51" type="noConversion"/>
  <pageMargins left="0.7" right="0.7" top="0.75" bottom="0.75" header="0.3" footer="0.3"/>
  <pageSetup paperSize="119" orientation="landscape"/>
  <headerFooter alignWithMargins="0">
    <oddFooter>Página &amp;P</oddFooter>
  </headerFooter>
  <colBreaks count="1" manualBreakCount="1">
    <brk id="17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6"/>
  </sheetPr>
  <dimension ref="A1:M52"/>
  <sheetViews>
    <sheetView showGridLines="0" zoomScaleSheetLayoutView="100" workbookViewId="0">
      <selection sqref="A1:IV65536"/>
    </sheetView>
  </sheetViews>
  <sheetFormatPr defaultColWidth="9" defaultRowHeight="11.1"/>
  <cols>
    <col min="1" max="1" width="1.125" style="307" customWidth="1"/>
    <col min="2" max="2" width="5.625" style="307" customWidth="1"/>
    <col min="3" max="3" width="40.875" style="307" customWidth="1"/>
    <col min="4" max="4" width="6" style="307" customWidth="1"/>
    <col min="5" max="5" width="5.5" style="307" customWidth="1"/>
    <col min="6" max="7" width="4.125" style="307" customWidth="1"/>
    <col min="8" max="8" width="5.125" style="307" customWidth="1"/>
    <col min="9" max="9" width="8.5" style="307" customWidth="1"/>
    <col min="10" max="10" width="5.125" style="307" customWidth="1"/>
    <col min="11" max="11" width="4.875" style="307" customWidth="1"/>
    <col min="12" max="12" width="14.875" style="307" customWidth="1"/>
    <col min="13" max="13" width="16.375" style="307" customWidth="1"/>
    <col min="14" max="16384" width="9" style="307"/>
  </cols>
  <sheetData>
    <row r="1" spans="1:13">
      <c r="A1" s="421"/>
      <c r="B1" s="1893" t="s">
        <v>1179</v>
      </c>
      <c r="C1" s="1893"/>
      <c r="D1" s="1893"/>
      <c r="E1" s="1893"/>
      <c r="F1" s="1893"/>
      <c r="G1" s="1893"/>
      <c r="H1" s="1893"/>
      <c r="I1" s="1893"/>
      <c r="J1" s="1893"/>
      <c r="K1" s="421"/>
      <c r="L1" s="421"/>
      <c r="M1" s="421"/>
    </row>
    <row r="2" spans="1:13">
      <c r="A2" s="421"/>
      <c r="B2" s="495"/>
      <c r="C2" s="1894" t="s">
        <v>1180</v>
      </c>
      <c r="D2" s="1894"/>
      <c r="E2" s="1895"/>
      <c r="F2" s="496"/>
      <c r="G2" s="496"/>
      <c r="H2" s="421"/>
      <c r="I2" s="1894" t="s">
        <v>1181</v>
      </c>
      <c r="J2" s="1895"/>
      <c r="K2" s="1896"/>
      <c r="L2" s="1897"/>
      <c r="M2" s="421"/>
    </row>
    <row r="3" spans="1:13">
      <c r="A3" s="421"/>
      <c r="B3" s="497"/>
      <c r="C3" s="498"/>
      <c r="D3" s="499"/>
      <c r="E3" s="427"/>
      <c r="F3" s="498"/>
      <c r="G3" s="421"/>
      <c r="H3" s="421"/>
      <c r="I3" s="421"/>
      <c r="J3" s="421"/>
      <c r="K3" s="421"/>
      <c r="L3" s="421"/>
      <c r="M3" s="421"/>
    </row>
    <row r="4" spans="1:13">
      <c r="A4" s="421"/>
      <c r="B4" s="500" t="s">
        <v>1182</v>
      </c>
      <c r="C4" s="498"/>
      <c r="D4" s="499"/>
      <c r="E4" s="498"/>
      <c r="F4" s="421"/>
      <c r="G4" s="421"/>
      <c r="H4" s="421"/>
      <c r="I4" s="421"/>
      <c r="J4" s="421"/>
      <c r="K4" s="423"/>
      <c r="L4" s="497"/>
      <c r="M4" s="498"/>
    </row>
    <row r="5" spans="1:13">
      <c r="A5" s="421"/>
      <c r="B5" s="1898" t="s">
        <v>1183</v>
      </c>
      <c r="C5" s="1898"/>
      <c r="D5" s="1898"/>
      <c r="E5" s="1898"/>
      <c r="F5" s="1888">
        <f>B8-0.01</f>
        <v>-6.1499999999999968</v>
      </c>
      <c r="G5" s="1889"/>
      <c r="H5" s="1888">
        <f>F5-0.01</f>
        <v>-6.1599999999999966</v>
      </c>
      <c r="I5" s="1889"/>
      <c r="J5" s="501">
        <f>H5-0.01</f>
        <v>-6.1699999999999964</v>
      </c>
      <c r="K5" s="502"/>
      <c r="L5" s="503">
        <f>J5-0.01</f>
        <v>-6.1799999999999962</v>
      </c>
      <c r="M5" s="530">
        <f>L5-0.01</f>
        <v>-6.1899999999999959</v>
      </c>
    </row>
    <row r="6" spans="1:13">
      <c r="A6" s="421"/>
      <c r="B6" s="1898"/>
      <c r="C6" s="1898"/>
      <c r="D6" s="1898"/>
      <c r="E6" s="1898"/>
      <c r="F6" s="504"/>
      <c r="G6" s="505"/>
      <c r="H6" s="506"/>
      <c r="I6" s="507"/>
      <c r="J6" s="1875" t="s">
        <v>1184</v>
      </c>
      <c r="K6" s="1876"/>
      <c r="L6" s="1872" t="s">
        <v>1185</v>
      </c>
      <c r="M6" s="508" t="s">
        <v>1186</v>
      </c>
    </row>
    <row r="7" spans="1:13">
      <c r="A7" s="421"/>
      <c r="B7" s="1898"/>
      <c r="C7" s="1898"/>
      <c r="D7" s="1898"/>
      <c r="E7" s="1898"/>
      <c r="F7" s="1877" t="s">
        <v>1187</v>
      </c>
      <c r="G7" s="1878"/>
      <c r="H7" s="1875" t="s">
        <v>1188</v>
      </c>
      <c r="I7" s="1876"/>
      <c r="J7" s="506">
        <v>1</v>
      </c>
      <c r="K7" s="507" t="s">
        <v>81</v>
      </c>
      <c r="L7" s="1873"/>
      <c r="M7" s="1886" t="s">
        <v>1189</v>
      </c>
    </row>
    <row r="8" spans="1:13">
      <c r="A8" s="423"/>
      <c r="B8" s="1888">
        <f>'6.  ALIMENTACIÓN DEL NIÑO'!AK3-0.01</f>
        <v>-6.139999999999997</v>
      </c>
      <c r="C8" s="1889"/>
      <c r="D8" s="509"/>
      <c r="E8" s="510"/>
      <c r="F8" s="511"/>
      <c r="G8" s="512"/>
      <c r="H8" s="513"/>
      <c r="I8" s="514"/>
      <c r="J8" s="513">
        <v>2</v>
      </c>
      <c r="K8" s="514" t="s">
        <v>82</v>
      </c>
      <c r="L8" s="1874"/>
      <c r="M8" s="1887"/>
    </row>
    <row r="9" spans="1:13">
      <c r="A9" s="424"/>
      <c r="B9" s="1890" t="s">
        <v>1190</v>
      </c>
      <c r="C9" s="1891"/>
      <c r="D9" s="1891"/>
      <c r="E9" s="1892"/>
      <c r="F9" s="1879"/>
      <c r="G9" s="2550"/>
      <c r="H9" s="515"/>
      <c r="I9" s="516"/>
      <c r="J9" s="515"/>
      <c r="K9" s="516"/>
      <c r="L9" s="517"/>
      <c r="M9" s="517"/>
    </row>
    <row r="10" spans="1:13">
      <c r="A10" s="424"/>
      <c r="B10" s="1890"/>
      <c r="C10" s="1891"/>
      <c r="D10" s="1891"/>
      <c r="E10" s="1892"/>
      <c r="F10" s="515"/>
      <c r="G10" s="516"/>
      <c r="H10" s="515"/>
      <c r="I10" s="516"/>
      <c r="J10" s="515"/>
      <c r="K10" s="516"/>
      <c r="L10" s="517"/>
      <c r="M10" s="517"/>
    </row>
    <row r="11" spans="1:13">
      <c r="A11" s="424"/>
      <c r="B11" s="1890"/>
      <c r="C11" s="1891"/>
      <c r="D11" s="1891"/>
      <c r="E11" s="1892"/>
      <c r="F11" s="515"/>
      <c r="G11" s="516"/>
      <c r="H11" s="515"/>
      <c r="I11" s="516"/>
      <c r="J11" s="515"/>
      <c r="K11" s="516"/>
      <c r="L11" s="517"/>
      <c r="M11" s="517"/>
    </row>
    <row r="12" spans="1:13">
      <c r="A12" s="421"/>
      <c r="B12" s="1890"/>
      <c r="C12" s="1891"/>
      <c r="D12" s="1891"/>
      <c r="E12" s="1892"/>
      <c r="F12" s="515"/>
      <c r="G12" s="516"/>
      <c r="H12" s="515"/>
      <c r="I12" s="516"/>
      <c r="J12" s="515"/>
      <c r="K12" s="516"/>
      <c r="L12" s="517"/>
      <c r="M12" s="517"/>
    </row>
    <row r="13" spans="1:13">
      <c r="A13" s="421"/>
      <c r="B13" s="1869" t="s">
        <v>1191</v>
      </c>
      <c r="C13" s="1870"/>
      <c r="D13" s="1870"/>
      <c r="E13" s="1871"/>
      <c r="F13" s="515"/>
      <c r="G13" s="516"/>
      <c r="H13" s="515"/>
      <c r="I13" s="516"/>
      <c r="J13" s="515"/>
      <c r="K13" s="516"/>
      <c r="L13" s="517"/>
      <c r="M13" s="517"/>
    </row>
    <row r="14" spans="1:13">
      <c r="A14" s="421"/>
      <c r="B14" s="1869"/>
      <c r="C14" s="1870"/>
      <c r="D14" s="1870"/>
      <c r="E14" s="1871"/>
      <c r="F14" s="515"/>
      <c r="G14" s="516"/>
      <c r="H14" s="515"/>
      <c r="I14" s="516"/>
      <c r="J14" s="515"/>
      <c r="K14" s="516"/>
      <c r="L14" s="517"/>
      <c r="M14" s="517"/>
    </row>
    <row r="15" spans="1:13">
      <c r="A15" s="421"/>
      <c r="B15" s="518"/>
      <c r="C15" s="519"/>
      <c r="D15" s="519"/>
      <c r="E15" s="520"/>
      <c r="F15" s="515"/>
      <c r="G15" s="516"/>
      <c r="H15" s="515"/>
      <c r="I15" s="516"/>
      <c r="J15" s="515"/>
      <c r="K15" s="516"/>
      <c r="L15" s="517"/>
      <c r="M15" s="517"/>
    </row>
    <row r="16" spans="1:13">
      <c r="A16" s="421"/>
      <c r="B16" s="1869" t="s">
        <v>1192</v>
      </c>
      <c r="C16" s="1870"/>
      <c r="D16" s="1870"/>
      <c r="E16" s="1871"/>
      <c r="F16" s="515"/>
      <c r="G16" s="516"/>
      <c r="H16" s="515"/>
      <c r="I16" s="516"/>
      <c r="J16" s="515"/>
      <c r="K16" s="516"/>
      <c r="L16" s="517"/>
      <c r="M16" s="517"/>
    </row>
    <row r="17" spans="1:13">
      <c r="A17" s="421"/>
      <c r="B17" s="1869"/>
      <c r="C17" s="1870"/>
      <c r="D17" s="1870"/>
      <c r="E17" s="1871"/>
      <c r="F17" s="515"/>
      <c r="G17" s="516"/>
      <c r="H17" s="515"/>
      <c r="I17" s="516"/>
      <c r="J17" s="515"/>
      <c r="K17" s="516"/>
      <c r="L17" s="517"/>
      <c r="M17" s="517"/>
    </row>
    <row r="18" spans="1:13">
      <c r="A18" s="421"/>
      <c r="B18" s="521"/>
      <c r="C18" s="522"/>
      <c r="D18" s="523">
        <v>1</v>
      </c>
      <c r="E18" s="524" t="s">
        <v>81</v>
      </c>
      <c r="F18" s="515"/>
      <c r="G18" s="516"/>
      <c r="H18" s="515"/>
      <c r="I18" s="516"/>
      <c r="J18" s="515"/>
      <c r="K18" s="516"/>
      <c r="L18" s="517"/>
      <c r="M18" s="517"/>
    </row>
    <row r="19" spans="1:13">
      <c r="A19" s="421"/>
      <c r="B19" s="521"/>
      <c r="C19" s="522"/>
      <c r="D19" s="523">
        <v>2</v>
      </c>
      <c r="E19" s="524" t="s">
        <v>82</v>
      </c>
      <c r="F19" s="515"/>
      <c r="G19" s="516"/>
      <c r="H19" s="515"/>
      <c r="I19" s="516"/>
      <c r="J19" s="515"/>
      <c r="K19" s="516"/>
      <c r="L19" s="517"/>
      <c r="M19" s="517"/>
    </row>
    <row r="20" spans="1:13" ht="9" customHeight="1">
      <c r="A20" s="421"/>
      <c r="B20" s="1879" t="s">
        <v>1193</v>
      </c>
      <c r="C20" s="1880"/>
      <c r="D20" s="1883" t="s">
        <v>1194</v>
      </c>
      <c r="E20" s="2551"/>
      <c r="F20" s="515"/>
      <c r="G20" s="516"/>
      <c r="H20" s="515"/>
      <c r="I20" s="516"/>
      <c r="J20" s="515"/>
      <c r="K20" s="516"/>
      <c r="L20" s="517"/>
      <c r="M20" s="517"/>
    </row>
    <row r="21" spans="1:13" ht="9" customHeight="1">
      <c r="A21" s="421"/>
      <c r="B21" s="1881"/>
      <c r="C21" s="1882"/>
      <c r="D21" s="1884"/>
      <c r="E21" s="1885"/>
      <c r="F21" s="422"/>
      <c r="G21" s="425"/>
      <c r="H21" s="426"/>
      <c r="I21" s="425"/>
      <c r="J21" s="426"/>
      <c r="K21" s="425"/>
      <c r="L21" s="517"/>
      <c r="M21" s="517"/>
    </row>
    <row r="22" spans="1:13" ht="21.95">
      <c r="A22" s="427"/>
      <c r="B22" s="525">
        <v>1</v>
      </c>
      <c r="C22" s="526" t="s">
        <v>1195</v>
      </c>
      <c r="D22" s="1866"/>
      <c r="E22" s="1867"/>
      <c r="F22" s="1868"/>
      <c r="G22" s="1868"/>
      <c r="H22" s="1868"/>
      <c r="I22" s="1868"/>
      <c r="J22" s="1868"/>
      <c r="K22" s="1868"/>
      <c r="L22" s="525"/>
      <c r="M22" s="525"/>
    </row>
    <row r="23" spans="1:13">
      <c r="A23" s="427"/>
      <c r="B23" s="525">
        <v>2</v>
      </c>
      <c r="C23" s="526" t="s">
        <v>1196</v>
      </c>
      <c r="D23" s="527"/>
      <c r="E23" s="528"/>
      <c r="F23" s="1868"/>
      <c r="G23" s="1868"/>
      <c r="H23" s="1868"/>
      <c r="I23" s="1868"/>
      <c r="J23" s="1868"/>
      <c r="K23" s="1868"/>
      <c r="L23" s="525"/>
      <c r="M23" s="525"/>
    </row>
    <row r="24" spans="1:13">
      <c r="A24" s="427"/>
      <c r="B24" s="525">
        <v>3</v>
      </c>
      <c r="C24" s="526" t="s">
        <v>1197</v>
      </c>
      <c r="D24" s="1866"/>
      <c r="E24" s="1867"/>
      <c r="F24" s="1868"/>
      <c r="G24" s="1868"/>
      <c r="H24" s="1868"/>
      <c r="I24" s="1868"/>
      <c r="J24" s="1868"/>
      <c r="K24" s="1868"/>
      <c r="L24" s="525"/>
      <c r="M24" s="525"/>
    </row>
    <row r="25" spans="1:13">
      <c r="A25" s="427"/>
      <c r="B25" s="525">
        <v>4</v>
      </c>
      <c r="C25" s="526" t="s">
        <v>1198</v>
      </c>
      <c r="D25" s="1866"/>
      <c r="E25" s="1867"/>
      <c r="F25" s="1868"/>
      <c r="G25" s="1868"/>
      <c r="H25" s="1868"/>
      <c r="I25" s="1868"/>
      <c r="J25" s="1868"/>
      <c r="K25" s="1868"/>
      <c r="L25" s="525"/>
      <c r="M25" s="525"/>
    </row>
    <row r="26" spans="1:13">
      <c r="A26" s="427"/>
      <c r="B26" s="525">
        <v>5</v>
      </c>
      <c r="C26" s="526" t="s">
        <v>1199</v>
      </c>
      <c r="D26" s="1866"/>
      <c r="E26" s="1867"/>
      <c r="F26" s="1868"/>
      <c r="G26" s="1868"/>
      <c r="H26" s="1868"/>
      <c r="I26" s="1868"/>
      <c r="J26" s="1868"/>
      <c r="K26" s="1868"/>
      <c r="L26" s="525"/>
      <c r="M26" s="525"/>
    </row>
    <row r="27" spans="1:13">
      <c r="A27" s="427"/>
      <c r="B27" s="525">
        <v>6</v>
      </c>
      <c r="C27" s="526" t="s">
        <v>1200</v>
      </c>
      <c r="D27" s="1866"/>
      <c r="E27" s="1867"/>
      <c r="F27" s="1868"/>
      <c r="G27" s="1868"/>
      <c r="H27" s="1868"/>
      <c r="I27" s="1868"/>
      <c r="J27" s="1868"/>
      <c r="K27" s="1868"/>
      <c r="L27" s="525"/>
      <c r="M27" s="525"/>
    </row>
    <row r="28" spans="1:13">
      <c r="A28" s="427"/>
      <c r="B28" s="529">
        <v>7</v>
      </c>
      <c r="C28" s="526" t="s">
        <v>1201</v>
      </c>
      <c r="D28" s="1866"/>
      <c r="E28" s="1867"/>
      <c r="F28" s="1868"/>
      <c r="G28" s="1868"/>
      <c r="H28" s="1868"/>
      <c r="I28" s="1868"/>
      <c r="J28" s="1868"/>
      <c r="K28" s="1868"/>
      <c r="L28" s="525"/>
      <c r="M28" s="525"/>
    </row>
    <row r="29" spans="1:13" ht="21.95">
      <c r="A29" s="427"/>
      <c r="B29" s="529">
        <v>8</v>
      </c>
      <c r="C29" s="526" t="s">
        <v>1202</v>
      </c>
      <c r="D29" s="1866"/>
      <c r="E29" s="1867"/>
      <c r="F29" s="1868"/>
      <c r="G29" s="1868"/>
      <c r="H29" s="1868"/>
      <c r="I29" s="1868"/>
      <c r="J29" s="1868"/>
      <c r="K29" s="1868"/>
      <c r="L29" s="525"/>
      <c r="M29" s="525"/>
    </row>
    <row r="30" spans="1:13">
      <c r="A30" s="421"/>
      <c r="B30" s="525">
        <v>9</v>
      </c>
      <c r="C30" s="526" t="s">
        <v>1203</v>
      </c>
      <c r="D30" s="1866"/>
      <c r="E30" s="1867"/>
      <c r="F30" s="1868"/>
      <c r="G30" s="1868"/>
      <c r="H30" s="1868"/>
      <c r="I30" s="1868"/>
      <c r="J30" s="1868"/>
      <c r="K30" s="1868"/>
      <c r="L30" s="525"/>
      <c r="M30" s="525"/>
    </row>
    <row r="31" spans="1:13">
      <c r="A31" s="421"/>
      <c r="B31" s="529">
        <v>10</v>
      </c>
      <c r="C31" s="526" t="s">
        <v>1204</v>
      </c>
      <c r="D31" s="1866"/>
      <c r="E31" s="1867"/>
      <c r="F31" s="1868"/>
      <c r="G31" s="1868"/>
      <c r="H31" s="1868"/>
      <c r="I31" s="1868"/>
      <c r="J31" s="1868"/>
      <c r="K31" s="1868"/>
      <c r="L31" s="525"/>
      <c r="M31" s="525"/>
    </row>
    <row r="32" spans="1:13">
      <c r="A32" s="421"/>
      <c r="B32" s="529">
        <v>11</v>
      </c>
      <c r="C32" s="526" t="s">
        <v>1205</v>
      </c>
      <c r="D32" s="1866"/>
      <c r="E32" s="1867"/>
      <c r="F32" s="1868"/>
      <c r="G32" s="1868"/>
      <c r="H32" s="1868"/>
      <c r="I32" s="1868"/>
      <c r="J32" s="1868"/>
      <c r="K32" s="1868"/>
      <c r="L32" s="525"/>
      <c r="M32" s="525"/>
    </row>
    <row r="33" spans="1:13">
      <c r="A33" s="427"/>
      <c r="B33" s="525">
        <v>12</v>
      </c>
      <c r="C33" s="526" t="s">
        <v>1206</v>
      </c>
      <c r="D33" s="1866"/>
      <c r="E33" s="1867"/>
      <c r="F33" s="1868"/>
      <c r="G33" s="1868"/>
      <c r="H33" s="1868"/>
      <c r="I33" s="1868"/>
      <c r="J33" s="1868"/>
      <c r="K33" s="1868"/>
      <c r="L33" s="525"/>
      <c r="M33" s="525"/>
    </row>
    <row r="34" spans="1:13" ht="21.95">
      <c r="A34" s="427"/>
      <c r="B34" s="525">
        <v>13</v>
      </c>
      <c r="C34" s="526" t="s">
        <v>1207</v>
      </c>
      <c r="D34" s="1866"/>
      <c r="E34" s="1867"/>
      <c r="F34" s="1868"/>
      <c r="G34" s="1868"/>
      <c r="H34" s="1868"/>
      <c r="I34" s="1868"/>
      <c r="J34" s="1868"/>
      <c r="K34" s="1868"/>
      <c r="L34" s="525"/>
      <c r="M34" s="525"/>
    </row>
    <row r="35" spans="1:13" ht="21.95">
      <c r="A35" s="427"/>
      <c r="B35" s="525">
        <v>14</v>
      </c>
      <c r="C35" s="526" t="s">
        <v>1208</v>
      </c>
      <c r="D35" s="1866"/>
      <c r="E35" s="1867"/>
      <c r="F35" s="1868"/>
      <c r="G35" s="1868"/>
      <c r="H35" s="1868"/>
      <c r="I35" s="1868"/>
      <c r="J35" s="1868"/>
      <c r="K35" s="1868"/>
      <c r="L35" s="530"/>
      <c r="M35" s="530"/>
    </row>
    <row r="36" spans="1:13">
      <c r="A36" s="427"/>
      <c r="B36" s="525">
        <v>15</v>
      </c>
      <c r="C36" s="526" t="s">
        <v>1209</v>
      </c>
      <c r="D36" s="1866"/>
      <c r="E36" s="1867"/>
      <c r="F36" s="1868"/>
      <c r="G36" s="1868"/>
      <c r="H36" s="1868"/>
      <c r="I36" s="1868"/>
      <c r="J36" s="1868"/>
      <c r="K36" s="1868"/>
      <c r="L36" s="531"/>
      <c r="M36" s="531"/>
    </row>
    <row r="37" spans="1:13">
      <c r="A37" s="421"/>
      <c r="B37" s="421"/>
      <c r="C37" s="427"/>
      <c r="D37" s="427"/>
      <c r="E37" s="491"/>
      <c r="F37" s="421"/>
      <c r="G37" s="421"/>
      <c r="H37" s="421"/>
      <c r="I37" s="421"/>
      <c r="J37" s="421"/>
      <c r="K37" s="421"/>
      <c r="L37" s="421"/>
      <c r="M37" s="421"/>
    </row>
    <row r="39" spans="1:13">
      <c r="B39" s="532">
        <f>M5-0.01</f>
        <v>-6.1999999999999957</v>
      </c>
      <c r="C39" s="533" t="s">
        <v>1210</v>
      </c>
    </row>
    <row r="41" spans="1:13">
      <c r="C41" s="307" t="s">
        <v>1211</v>
      </c>
    </row>
    <row r="42" spans="1:13">
      <c r="C42" s="534"/>
      <c r="D42" s="534"/>
      <c r="E42" s="534"/>
      <c r="F42" s="534"/>
    </row>
    <row r="43" spans="1:13">
      <c r="C43" s="307" t="s">
        <v>1212</v>
      </c>
    </row>
    <row r="44" spans="1:13">
      <c r="C44" s="534"/>
      <c r="D44" s="534"/>
      <c r="E44" s="534"/>
      <c r="F44" s="534"/>
    </row>
    <row r="45" spans="1:13">
      <c r="C45" s="307" t="s">
        <v>1213</v>
      </c>
    </row>
    <row r="47" spans="1:13">
      <c r="C47" s="534"/>
      <c r="D47" s="534"/>
      <c r="E47" s="534"/>
      <c r="F47" s="534"/>
    </row>
    <row r="48" spans="1:13">
      <c r="C48" s="307" t="s">
        <v>1214</v>
      </c>
    </row>
    <row r="49" spans="3:4" ht="12">
      <c r="C49" s="331">
        <v>1</v>
      </c>
      <c r="D49" s="466" t="s">
        <v>81</v>
      </c>
    </row>
    <row r="50" spans="3:4" ht="12">
      <c r="C50" s="331">
        <v>2</v>
      </c>
      <c r="D50" s="466" t="s">
        <v>82</v>
      </c>
    </row>
    <row r="52" spans="3:4">
      <c r="C52" s="307" t="s">
        <v>1215</v>
      </c>
    </row>
  </sheetData>
  <customSheetViews>
    <customSheetView guid="{000667BC-C093-D04F-AC32-C2A57AD6DC40}" showGridLines="0" state="hidden">
      <selection sqref="A1:IV65536"/>
      <pageMargins left="0" right="0" top="0" bottom="0" header="0" footer="0"/>
      <pageSetup paperSize="119" orientation="landscape"/>
      <headerFooter alignWithMargins="0">
        <oddFooter>Página &amp;P</oddFooter>
      </headerFooter>
    </customSheetView>
    <customSheetView guid="{49900754-E557-CE48-A1AC-7A29C54F6B80}" showGridLines="0" state="hidden">
      <selection sqref="A1:IV65536"/>
      <pageMargins left="0" right="0" top="0" bottom="0" header="0" footer="0"/>
      <pageSetup paperSize="119" orientation="landscape"/>
      <headerFooter alignWithMargins="0">
        <oddFooter>Página &amp;P</oddFooter>
      </headerFooter>
    </customSheetView>
  </customSheetViews>
  <mergeCells count="78">
    <mergeCell ref="B1:J1"/>
    <mergeCell ref="C2:E2"/>
    <mergeCell ref="I2:J2"/>
    <mergeCell ref="K2:L2"/>
    <mergeCell ref="B5:E7"/>
    <mergeCell ref="F5:G5"/>
    <mergeCell ref="H5:I5"/>
    <mergeCell ref="M7:M8"/>
    <mergeCell ref="B8:C8"/>
    <mergeCell ref="B9:E12"/>
    <mergeCell ref="F9:G9"/>
    <mergeCell ref="B13:E14"/>
    <mergeCell ref="J22:K22"/>
    <mergeCell ref="B16:E17"/>
    <mergeCell ref="L6:L8"/>
    <mergeCell ref="J6:K6"/>
    <mergeCell ref="F7:G7"/>
    <mergeCell ref="H7:I7"/>
    <mergeCell ref="B20:C21"/>
    <mergeCell ref="D20:E21"/>
    <mergeCell ref="D22:E22"/>
    <mergeCell ref="F22:G22"/>
    <mergeCell ref="H22:I22"/>
    <mergeCell ref="F27:G27"/>
    <mergeCell ref="H27:I27"/>
    <mergeCell ref="J27:K27"/>
    <mergeCell ref="D24:E24"/>
    <mergeCell ref="F24:G24"/>
    <mergeCell ref="H24:I24"/>
    <mergeCell ref="J24:K24"/>
    <mergeCell ref="D25:E25"/>
    <mergeCell ref="F25:G25"/>
    <mergeCell ref="H25:I25"/>
    <mergeCell ref="D26:E26"/>
    <mergeCell ref="F26:G26"/>
    <mergeCell ref="H26:I26"/>
    <mergeCell ref="J26:K26"/>
    <mergeCell ref="D27:E27"/>
    <mergeCell ref="J25:K25"/>
    <mergeCell ref="F34:G34"/>
    <mergeCell ref="H34:I34"/>
    <mergeCell ref="J34:K34"/>
    <mergeCell ref="J28:K28"/>
    <mergeCell ref="D29:E29"/>
    <mergeCell ref="F29:G29"/>
    <mergeCell ref="H29:I29"/>
    <mergeCell ref="J29:K29"/>
    <mergeCell ref="D32:E32"/>
    <mergeCell ref="F32:G32"/>
    <mergeCell ref="D28:E28"/>
    <mergeCell ref="F28:G28"/>
    <mergeCell ref="H28:I28"/>
    <mergeCell ref="D30:E30"/>
    <mergeCell ref="F30:G30"/>
    <mergeCell ref="F23:G23"/>
    <mergeCell ref="H23:I23"/>
    <mergeCell ref="J23:K23"/>
    <mergeCell ref="D34:E34"/>
    <mergeCell ref="H30:I30"/>
    <mergeCell ref="J30:K30"/>
    <mergeCell ref="D31:E31"/>
    <mergeCell ref="F31:G31"/>
    <mergeCell ref="H31:I31"/>
    <mergeCell ref="J31:K31"/>
    <mergeCell ref="H32:I32"/>
    <mergeCell ref="J32:K32"/>
    <mergeCell ref="D33:E33"/>
    <mergeCell ref="F33:G33"/>
    <mergeCell ref="H33:I33"/>
    <mergeCell ref="J33:K33"/>
    <mergeCell ref="D36:E36"/>
    <mergeCell ref="F36:G36"/>
    <mergeCell ref="H36:I36"/>
    <mergeCell ref="J36:K36"/>
    <mergeCell ref="D35:E35"/>
    <mergeCell ref="F35:G35"/>
    <mergeCell ref="H35:I35"/>
    <mergeCell ref="J35:K35"/>
  </mergeCells>
  <phoneticPr fontId="51" type="noConversion"/>
  <pageMargins left="0.7" right="0.7" top="0.75" bottom="0.75" header="0.3" footer="0.3"/>
  <pageSetup paperSize="119" orientation="landscape"/>
  <headerFooter alignWithMargins="0">
    <oddFooter>Página &amp;P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BH31"/>
  <sheetViews>
    <sheetView showGridLines="0" zoomScale="125" zoomScaleNormal="125" zoomScaleSheetLayoutView="125" zoomScalePageLayoutView="125" workbookViewId="0">
      <selection activeCell="AP14" sqref="AP14"/>
    </sheetView>
  </sheetViews>
  <sheetFormatPr defaultColWidth="9" defaultRowHeight="12.95" customHeight="1"/>
  <cols>
    <col min="1" max="1" width="0.625" style="873" customWidth="1"/>
    <col min="2" max="3" width="4.125" style="873" customWidth="1"/>
    <col min="4" max="4" width="2.625" style="873" customWidth="1"/>
    <col min="5" max="5" width="1.375" style="873" customWidth="1"/>
    <col min="6" max="6" width="13.5" style="873" customWidth="1"/>
    <col min="7" max="7" width="2.875" style="873" customWidth="1"/>
    <col min="8" max="8" width="9.875" style="873" customWidth="1"/>
    <col min="9" max="9" width="5" style="873" customWidth="1"/>
    <col min="10" max="10" width="2.875" style="873" bestFit="1" customWidth="1"/>
    <col min="11" max="11" width="12.375" style="873" customWidth="1"/>
    <col min="12" max="12" width="2.375" style="873" bestFit="1" customWidth="1"/>
    <col min="13" max="13" width="4.375" style="873" customWidth="1"/>
    <col min="14" max="14" width="2.875" style="873" bestFit="1" customWidth="1"/>
    <col min="15" max="15" width="14.125" style="873" customWidth="1"/>
    <col min="16" max="16" width="4" style="873" customWidth="1"/>
    <col min="17" max="17" width="14.375" style="873" customWidth="1"/>
    <col min="18" max="18" width="3.875" style="873" customWidth="1"/>
    <col min="19" max="19" width="3" style="873" customWidth="1"/>
    <col min="20" max="20" width="12.375" style="873" customWidth="1"/>
    <col min="21" max="21" width="2.375" style="873" bestFit="1" customWidth="1"/>
    <col min="22" max="22" width="4.625" style="873" customWidth="1"/>
    <col min="23" max="23" width="3.5" style="875" customWidth="1"/>
    <col min="24" max="24" width="4.625" style="875" customWidth="1"/>
    <col min="25" max="25" width="3.375" style="875" customWidth="1"/>
    <col min="26" max="26" width="6" style="875" customWidth="1"/>
    <col min="27" max="27" width="3.875" style="875" customWidth="1"/>
    <col min="28" max="28" width="4.875" style="903" customWidth="1"/>
    <col min="29" max="29" width="2.375" style="873" customWidth="1"/>
    <col min="30" max="30" width="18.375" style="873" customWidth="1"/>
    <col min="31" max="31" width="2.375" style="873" bestFit="1" customWidth="1"/>
    <col min="32" max="32" width="4.625" style="873" bestFit="1" customWidth="1"/>
    <col min="33" max="33" width="3" style="873" customWidth="1"/>
    <col min="34" max="34" width="13.125" style="873" customWidth="1"/>
    <col min="35" max="35" width="3.5" style="875" customWidth="1"/>
    <col min="36" max="36" width="4.625" style="875" customWidth="1"/>
    <col min="37" max="37" width="3.375" style="875" customWidth="1"/>
    <col min="38" max="38" width="5.125" style="875" customWidth="1"/>
    <col min="39" max="39" width="3.875" style="875" customWidth="1"/>
    <col min="40" max="40" width="4.875" style="903" customWidth="1"/>
    <col min="41" max="41" width="3.875" style="873" customWidth="1"/>
    <col min="42" max="42" width="2.125" style="873" customWidth="1"/>
    <col min="43" max="43" width="11" style="873" customWidth="1"/>
    <col min="44" max="44" width="8.875" style="873" customWidth="1"/>
    <col min="45" max="45" width="17.625" style="873" customWidth="1"/>
    <col min="46" max="46" width="4.125" style="873" customWidth="1"/>
    <col min="47" max="47" width="2.5" style="873" customWidth="1"/>
    <col min="48" max="48" width="4" style="873" customWidth="1"/>
    <col min="49" max="49" width="4.125" style="873" customWidth="1"/>
    <col min="50" max="50" width="3.5" style="873" customWidth="1"/>
    <col min="51" max="51" width="5.5" style="873" customWidth="1"/>
    <col min="52" max="52" width="13.375" style="873" customWidth="1"/>
    <col min="53" max="53" width="2.5" style="873" customWidth="1"/>
    <col min="54" max="54" width="2.625" style="873" customWidth="1"/>
    <col min="55" max="55" width="3.5" style="873" customWidth="1"/>
    <col min="56" max="56" width="4" style="873" customWidth="1"/>
    <col min="57" max="57" width="4.5" style="873" customWidth="1"/>
    <col min="58" max="58" width="5" style="873" customWidth="1"/>
    <col min="59" max="60" width="9" style="873" customWidth="1"/>
    <col min="61" max="16384" width="9" style="873"/>
  </cols>
  <sheetData>
    <row r="1" spans="2:60" ht="12.95" customHeight="1">
      <c r="B1" s="581"/>
      <c r="C1" s="723" t="s">
        <v>1216</v>
      </c>
      <c r="D1" s="581"/>
      <c r="E1" s="581"/>
      <c r="F1" s="581"/>
      <c r="G1" s="581"/>
      <c r="H1" s="581"/>
      <c r="I1" s="581"/>
      <c r="J1" s="581"/>
      <c r="K1" s="581"/>
      <c r="L1" s="581"/>
      <c r="M1" s="581"/>
      <c r="N1" s="581"/>
      <c r="O1" s="581"/>
      <c r="P1" s="581"/>
      <c r="Q1" s="581"/>
      <c r="R1" s="581"/>
      <c r="S1" s="581"/>
      <c r="T1" s="581"/>
      <c r="U1" s="581"/>
      <c r="V1" s="581"/>
      <c r="W1" s="872"/>
      <c r="X1" s="872"/>
      <c r="Y1" s="872"/>
      <c r="Z1" s="872"/>
      <c r="AA1" s="872"/>
      <c r="AB1" s="925"/>
      <c r="AC1" s="581"/>
      <c r="AD1" s="581"/>
      <c r="AE1" s="581"/>
      <c r="AF1" s="581"/>
      <c r="AG1" s="581"/>
      <c r="AH1" s="581"/>
      <c r="AI1" s="872"/>
      <c r="AJ1" s="872"/>
      <c r="AK1" s="872"/>
      <c r="AL1" s="872"/>
      <c r="AM1" s="872"/>
      <c r="AN1" s="925"/>
      <c r="AO1" s="581"/>
    </row>
    <row r="2" spans="2:60" ht="12.95" customHeight="1">
      <c r="B2" s="581"/>
      <c r="C2" s="926" t="s">
        <v>1217</v>
      </c>
      <c r="D2" s="581"/>
      <c r="E2" s="581"/>
      <c r="F2" s="581"/>
      <c r="G2" s="581"/>
      <c r="H2" s="581"/>
      <c r="I2" s="638"/>
      <c r="J2" s="638"/>
      <c r="K2" s="638"/>
      <c r="L2" s="638"/>
      <c r="M2" s="638"/>
      <c r="N2" s="638"/>
      <c r="O2" s="638"/>
      <c r="P2" s="581"/>
      <c r="Q2" s="581"/>
      <c r="R2" s="581"/>
      <c r="S2" s="581"/>
      <c r="T2" s="581"/>
      <c r="U2" s="581"/>
      <c r="V2" s="581"/>
      <c r="AC2" s="581"/>
      <c r="AD2" s="581"/>
      <c r="AE2" s="581"/>
      <c r="AF2" s="581"/>
      <c r="AG2" s="581"/>
      <c r="AH2" s="581"/>
      <c r="AO2" s="581"/>
    </row>
    <row r="3" spans="2:60" ht="12.95" customHeight="1">
      <c r="B3" s="581"/>
      <c r="C3" s="926"/>
      <c r="D3" s="581"/>
      <c r="E3" s="581"/>
      <c r="F3" s="581"/>
      <c r="G3" s="581"/>
      <c r="H3" s="581"/>
      <c r="I3" s="638"/>
      <c r="J3" s="638"/>
      <c r="K3" s="638"/>
      <c r="L3" s="638"/>
      <c r="M3" s="638"/>
      <c r="N3" s="638"/>
      <c r="O3" s="638"/>
      <c r="P3" s="581"/>
      <c r="Q3" s="581"/>
      <c r="R3" s="581"/>
      <c r="S3" s="581"/>
      <c r="T3" s="581"/>
      <c r="U3" s="581"/>
      <c r="V3" s="581"/>
      <c r="AC3" s="581"/>
      <c r="AD3" s="581"/>
      <c r="AE3" s="581"/>
      <c r="AF3" s="581"/>
      <c r="AG3" s="581"/>
      <c r="AH3" s="581"/>
      <c r="AO3" s="581"/>
    </row>
    <row r="4" spans="2:60" s="927" customFormat="1" ht="12.95" customHeight="1">
      <c r="B4" s="1947" t="s">
        <v>1218</v>
      </c>
      <c r="C4" s="1904">
        <f>-7.01</f>
        <v>-7.01</v>
      </c>
      <c r="D4" s="1948"/>
      <c r="E4" s="1948"/>
      <c r="F4" s="2552"/>
      <c r="G4" s="1948">
        <f>C4-0.01</f>
        <v>-7.02</v>
      </c>
      <c r="H4" s="1948"/>
      <c r="I4" s="1948"/>
      <c r="J4" s="1904">
        <f>G4-0.01</f>
        <v>-7.0299999999999994</v>
      </c>
      <c r="K4" s="1948"/>
      <c r="L4" s="1285"/>
      <c r="M4" s="2553"/>
      <c r="N4" s="1812">
        <f>J4-(0.01)</f>
        <v>-7.0399999999999991</v>
      </c>
      <c r="O4" s="1813"/>
      <c r="P4" s="1812">
        <f>N4-(0.01)</f>
        <v>-7.0499999999999989</v>
      </c>
      <c r="Q4" s="2522"/>
      <c r="R4" s="2554" t="s">
        <v>1218</v>
      </c>
      <c r="S4" s="1812">
        <f>P4-0.01</f>
        <v>-7.0599999999999987</v>
      </c>
      <c r="T4" s="1813"/>
      <c r="U4" s="186"/>
      <c r="V4" s="186"/>
      <c r="W4" s="1812">
        <f>S4-0.01</f>
        <v>-7.0699999999999985</v>
      </c>
      <c r="X4" s="1813"/>
      <c r="Y4" s="1284"/>
      <c r="Z4" s="1284"/>
      <c r="AA4" s="1284"/>
      <c r="AB4" s="2555"/>
      <c r="AC4" s="1812">
        <f>W4-0.01</f>
        <v>-7.0799999999999983</v>
      </c>
      <c r="AD4" s="1813"/>
      <c r="AE4" s="186"/>
      <c r="AF4" s="2288"/>
      <c r="AG4" s="1904">
        <f>AC4-0.01</f>
        <v>-7.0899999999999981</v>
      </c>
      <c r="AH4" s="2552"/>
      <c r="AI4" s="1812">
        <f>AG4-0.01</f>
        <v>-7.0999999999999979</v>
      </c>
      <c r="AJ4" s="1813"/>
      <c r="AK4" s="1284"/>
      <c r="AL4" s="1284"/>
      <c r="AM4" s="1284"/>
      <c r="AN4" s="2555"/>
      <c r="AO4" s="1588" t="s">
        <v>1218</v>
      </c>
      <c r="AP4" s="1905">
        <f>AI4-0.01</f>
        <v>-7.1099999999999977</v>
      </c>
      <c r="AQ4" s="2312"/>
      <c r="AR4" s="1901">
        <f>AP4-0.01</f>
        <v>-7.1199999999999974</v>
      </c>
      <c r="AS4" s="2556"/>
      <c r="AT4" s="1901">
        <f>AR4-0.01</f>
        <v>-7.1299999999999972</v>
      </c>
      <c r="AU4" s="1902"/>
      <c r="AV4" s="1902"/>
      <c r="AW4" s="1902"/>
      <c r="AX4" s="1901">
        <f>AT4-0.01</f>
        <v>-7.139999999999997</v>
      </c>
      <c r="AY4" s="1902"/>
      <c r="AZ4" s="2556"/>
      <c r="BA4" s="1902">
        <f>+AX4-0.01</f>
        <v>-7.1499999999999968</v>
      </c>
      <c r="BB4" s="1902"/>
      <c r="BC4" s="1902"/>
      <c r="BD4" s="2556"/>
      <c r="BE4" s="1902">
        <f>BA4-0.01</f>
        <v>-7.1599999999999966</v>
      </c>
      <c r="BF4" s="1902"/>
      <c r="BG4" s="2556"/>
      <c r="BH4" s="2557">
        <f>BE4-0.01</f>
        <v>-7.1699999999999964</v>
      </c>
    </row>
    <row r="5" spans="2:60" ht="12.95" customHeight="1">
      <c r="B5" s="1816"/>
      <c r="C5" s="1949" t="s">
        <v>1219</v>
      </c>
      <c r="D5" s="1950"/>
      <c r="E5" s="1950"/>
      <c r="F5" s="1951"/>
      <c r="G5" s="1949" t="s">
        <v>1220</v>
      </c>
      <c r="H5" s="1950"/>
      <c r="I5" s="1951"/>
      <c r="J5" s="1824" t="s">
        <v>1221</v>
      </c>
      <c r="K5" s="1820"/>
      <c r="L5" s="1820"/>
      <c r="M5" s="1821"/>
      <c r="N5" s="1572" t="s">
        <v>1222</v>
      </c>
      <c r="O5" s="1551"/>
      <c r="P5" s="1941" t="s">
        <v>1223</v>
      </c>
      <c r="Q5" s="1943"/>
      <c r="R5" s="1944"/>
      <c r="S5" s="1941" t="s">
        <v>1224</v>
      </c>
      <c r="T5" s="1942"/>
      <c r="U5" s="1942"/>
      <c r="V5" s="1943"/>
      <c r="W5" s="1936" t="s">
        <v>1225</v>
      </c>
      <c r="X5" s="1937"/>
      <c r="Y5" s="1937"/>
      <c r="Z5" s="1937"/>
      <c r="AA5" s="1937"/>
      <c r="AB5" s="1938"/>
      <c r="AC5" s="1941" t="s">
        <v>1226</v>
      </c>
      <c r="AD5" s="1942"/>
      <c r="AE5" s="1942"/>
      <c r="AF5" s="1943"/>
      <c r="AG5" s="1824" t="s">
        <v>1227</v>
      </c>
      <c r="AH5" s="1821"/>
      <c r="AI5" s="1907" t="s">
        <v>1228</v>
      </c>
      <c r="AJ5" s="1908"/>
      <c r="AK5" s="1908"/>
      <c r="AL5" s="1908"/>
      <c r="AM5" s="1908"/>
      <c r="AN5" s="1909"/>
      <c r="AO5" s="1589"/>
      <c r="AP5" s="1720" t="s">
        <v>1229</v>
      </c>
      <c r="AQ5" s="1722"/>
      <c r="AR5" s="1899" t="s">
        <v>1230</v>
      </c>
      <c r="AS5" s="1921"/>
      <c r="AT5" s="1899" t="s">
        <v>1231</v>
      </c>
      <c r="AU5" s="1900"/>
      <c r="AV5" s="1900"/>
      <c r="AW5" s="1900"/>
      <c r="AX5" s="1899" t="s">
        <v>1232</v>
      </c>
      <c r="AY5" s="1900"/>
      <c r="AZ5" s="1921"/>
      <c r="BA5" s="1899" t="s">
        <v>1233</v>
      </c>
      <c r="BB5" s="1900"/>
      <c r="BC5" s="1900"/>
      <c r="BD5" s="1921"/>
      <c r="BE5" s="1930" t="s">
        <v>1234</v>
      </c>
      <c r="BF5" s="1930"/>
      <c r="BG5" s="1931"/>
      <c r="BH5" s="1722" t="s">
        <v>1235</v>
      </c>
    </row>
    <row r="6" spans="2:60" ht="12.95" customHeight="1">
      <c r="B6" s="1816"/>
      <c r="C6" s="1949"/>
      <c r="D6" s="1950"/>
      <c r="E6" s="1950"/>
      <c r="F6" s="1951"/>
      <c r="G6" s="1949"/>
      <c r="H6" s="1950"/>
      <c r="I6" s="1951"/>
      <c r="J6" s="1824"/>
      <c r="K6" s="1820"/>
      <c r="L6" s="1820"/>
      <c r="M6" s="1821"/>
      <c r="N6" s="1572"/>
      <c r="O6" s="1551"/>
      <c r="P6" s="1941"/>
      <c r="Q6" s="1943"/>
      <c r="R6" s="1944"/>
      <c r="S6" s="1941"/>
      <c r="T6" s="1942"/>
      <c r="U6" s="1942"/>
      <c r="V6" s="1943"/>
      <c r="W6" s="1936"/>
      <c r="X6" s="1937"/>
      <c r="Y6" s="1937"/>
      <c r="Z6" s="1937"/>
      <c r="AA6" s="1937"/>
      <c r="AB6" s="1938"/>
      <c r="AC6" s="1941"/>
      <c r="AD6" s="1942"/>
      <c r="AE6" s="1942"/>
      <c r="AF6" s="1943"/>
      <c r="AG6" s="1824"/>
      <c r="AH6" s="1821"/>
      <c r="AI6" s="556"/>
      <c r="AJ6" s="536"/>
      <c r="AK6" s="536"/>
      <c r="AL6" s="536"/>
      <c r="AM6" s="536"/>
      <c r="AN6" s="537"/>
      <c r="AO6" s="1589"/>
      <c r="AP6" s="1720"/>
      <c r="AQ6" s="1722"/>
      <c r="AR6" s="1899"/>
      <c r="AS6" s="1921"/>
      <c r="AT6" s="1899"/>
      <c r="AU6" s="1900"/>
      <c r="AV6" s="1900"/>
      <c r="AW6" s="1900"/>
      <c r="AX6" s="1899"/>
      <c r="AY6" s="1900"/>
      <c r="AZ6" s="1921"/>
      <c r="BA6" s="1899"/>
      <c r="BB6" s="1900"/>
      <c r="BC6" s="1900"/>
      <c r="BD6" s="1921"/>
      <c r="BE6" s="1930"/>
      <c r="BF6" s="1930"/>
      <c r="BG6" s="1931"/>
      <c r="BH6" s="1722"/>
    </row>
    <row r="7" spans="2:60" ht="12.95" customHeight="1">
      <c r="B7" s="1816"/>
      <c r="C7" s="1949"/>
      <c r="D7" s="1950"/>
      <c r="E7" s="1950"/>
      <c r="F7" s="1951"/>
      <c r="G7" s="1949"/>
      <c r="H7" s="1950"/>
      <c r="I7" s="1951"/>
      <c r="J7" s="1824"/>
      <c r="K7" s="1820"/>
      <c r="L7" s="1820"/>
      <c r="M7" s="1821"/>
      <c r="N7" s="1572"/>
      <c r="O7" s="1551"/>
      <c r="P7" s="1941"/>
      <c r="Q7" s="1943"/>
      <c r="R7" s="1944"/>
      <c r="S7" s="1941"/>
      <c r="T7" s="1942"/>
      <c r="U7" s="1942"/>
      <c r="V7" s="1943"/>
      <c r="W7" s="690">
        <v>1</v>
      </c>
      <c r="X7" s="806" t="s">
        <v>1236</v>
      </c>
      <c r="Y7" s="581"/>
      <c r="Z7" s="581"/>
      <c r="AA7" s="581"/>
      <c r="AB7" s="878"/>
      <c r="AC7" s="1941"/>
      <c r="AD7" s="1942"/>
      <c r="AE7" s="1942"/>
      <c r="AF7" s="1943"/>
      <c r="AG7" s="1824"/>
      <c r="AH7" s="1821"/>
      <c r="AI7" s="889"/>
      <c r="AK7" s="883"/>
      <c r="AL7" s="883"/>
      <c r="AM7" s="883"/>
      <c r="AN7" s="878"/>
      <c r="AO7" s="1589"/>
      <c r="AP7" s="1720"/>
      <c r="AQ7" s="1722"/>
      <c r="AR7" s="1956" t="s">
        <v>1114</v>
      </c>
      <c r="AS7" s="1931"/>
      <c r="AT7" s="1899"/>
      <c r="AU7" s="1900"/>
      <c r="AV7" s="1900"/>
      <c r="AW7" s="1900"/>
      <c r="AX7" s="1286">
        <v>1</v>
      </c>
      <c r="AY7" s="1551" t="s">
        <v>1120</v>
      </c>
      <c r="AZ7" s="1554"/>
      <c r="BA7" s="1899"/>
      <c r="BB7" s="1900"/>
      <c r="BC7" s="1900"/>
      <c r="BD7" s="1921"/>
      <c r="BE7" s="1305">
        <v>1</v>
      </c>
      <c r="BF7" s="1927" t="s">
        <v>1121</v>
      </c>
      <c r="BG7" s="1928"/>
      <c r="BH7" s="1722"/>
    </row>
    <row r="8" spans="2:60" ht="12.95" customHeight="1">
      <c r="B8" s="1816"/>
      <c r="C8" s="616"/>
      <c r="D8" s="581"/>
      <c r="E8" s="581"/>
      <c r="F8" s="613"/>
      <c r="G8" s="882">
        <v>1</v>
      </c>
      <c r="H8" s="914" t="s">
        <v>1237</v>
      </c>
      <c r="I8" s="613"/>
      <c r="J8" s="666"/>
      <c r="K8" s="638"/>
      <c r="L8" s="638"/>
      <c r="M8" s="613"/>
      <c r="N8" s="1572"/>
      <c r="O8" s="1551"/>
      <c r="P8" s="891"/>
      <c r="Q8" s="881"/>
      <c r="R8" s="1944"/>
      <c r="S8" s="1941"/>
      <c r="T8" s="1942"/>
      <c r="U8" s="1942"/>
      <c r="V8" s="1943"/>
      <c r="W8" s="690">
        <v>2</v>
      </c>
      <c r="X8" s="806" t="s">
        <v>1238</v>
      </c>
      <c r="Y8" s="581"/>
      <c r="Z8" s="581"/>
      <c r="AA8" s="581"/>
      <c r="AB8" s="878"/>
      <c r="AG8" s="1824"/>
      <c r="AH8" s="1821"/>
      <c r="AI8" s="889"/>
      <c r="AK8" s="883"/>
      <c r="AL8" s="883"/>
      <c r="AM8" s="883"/>
      <c r="AN8" s="878"/>
      <c r="AO8" s="1589"/>
      <c r="AP8" s="1720"/>
      <c r="AQ8" s="1722"/>
      <c r="AR8" s="1956"/>
      <c r="AS8" s="1931"/>
      <c r="AT8" s="1899"/>
      <c r="AU8" s="1900"/>
      <c r="AV8" s="1900"/>
      <c r="AW8" s="1900"/>
      <c r="AX8" s="1286"/>
      <c r="AY8" s="1551"/>
      <c r="AZ8" s="1554"/>
      <c r="BA8" s="1899"/>
      <c r="BB8" s="1900"/>
      <c r="BC8" s="1900"/>
      <c r="BD8" s="1921"/>
      <c r="BE8" s="1903">
        <v>2</v>
      </c>
      <c r="BF8" s="1551" t="s">
        <v>1127</v>
      </c>
      <c r="BG8" s="1554"/>
      <c r="BH8" s="1722"/>
    </row>
    <row r="9" spans="2:60" ht="12.95" customHeight="1">
      <c r="B9" s="1816"/>
      <c r="C9" s="928"/>
      <c r="D9" s="929"/>
      <c r="E9" s="929"/>
      <c r="F9" s="929"/>
      <c r="G9" s="882">
        <v>2</v>
      </c>
      <c r="H9" s="914" t="s">
        <v>1239</v>
      </c>
      <c r="I9" s="613"/>
      <c r="J9" s="1910" t="s">
        <v>1240</v>
      </c>
      <c r="K9" s="1955"/>
      <c r="L9" s="1955"/>
      <c r="M9" s="1911"/>
      <c r="N9" s="882">
        <v>1</v>
      </c>
      <c r="O9" s="806" t="s">
        <v>1241</v>
      </c>
      <c r="P9" s="882">
        <v>1</v>
      </c>
      <c r="Q9" s="803" t="s">
        <v>1242</v>
      </c>
      <c r="R9" s="1944"/>
      <c r="S9" s="614"/>
      <c r="T9" s="567"/>
      <c r="U9" s="567"/>
      <c r="V9" s="567"/>
      <c r="W9" s="690">
        <v>3</v>
      </c>
      <c r="X9" s="806" t="s">
        <v>1243</v>
      </c>
      <c r="Y9" s="581"/>
      <c r="Z9" s="581"/>
      <c r="AA9" s="581"/>
      <c r="AB9" s="878"/>
      <c r="AG9" s="1910" t="s">
        <v>1240</v>
      </c>
      <c r="AH9" s="1911"/>
      <c r="AI9" s="882">
        <v>1</v>
      </c>
      <c r="AJ9" s="914" t="s">
        <v>1236</v>
      </c>
      <c r="AK9" s="883"/>
      <c r="AL9" s="883"/>
      <c r="AM9" s="883"/>
      <c r="AN9" s="878"/>
      <c r="AO9" s="1589"/>
      <c r="AP9" s="1720"/>
      <c r="AQ9" s="1722"/>
      <c r="AR9" s="1720" t="s">
        <v>1134</v>
      </c>
      <c r="AS9" s="1722"/>
      <c r="AT9" s="1899"/>
      <c r="AU9" s="1900"/>
      <c r="AV9" s="1900"/>
      <c r="AW9" s="1900"/>
      <c r="AX9" s="1286">
        <v>2</v>
      </c>
      <c r="AY9" s="581" t="s">
        <v>1244</v>
      </c>
      <c r="AZ9" s="613"/>
      <c r="BA9" s="1899"/>
      <c r="BB9" s="1900"/>
      <c r="BC9" s="1900"/>
      <c r="BD9" s="1921"/>
      <c r="BE9" s="1903"/>
      <c r="BF9" s="1551"/>
      <c r="BG9" s="1554"/>
      <c r="BH9" s="1722"/>
    </row>
    <row r="10" spans="2:60" ht="12.95" customHeight="1">
      <c r="B10" s="1816"/>
      <c r="C10" s="882">
        <v>1</v>
      </c>
      <c r="D10" s="638" t="s">
        <v>81</v>
      </c>
      <c r="E10" s="666"/>
      <c r="F10" s="581"/>
      <c r="G10" s="882">
        <v>3</v>
      </c>
      <c r="H10" s="914" t="s">
        <v>1245</v>
      </c>
      <c r="I10" s="613"/>
      <c r="J10" s="1910"/>
      <c r="K10" s="1955"/>
      <c r="L10" s="1955"/>
      <c r="M10" s="1911"/>
      <c r="N10" s="882">
        <v>2</v>
      </c>
      <c r="O10" s="806" t="s">
        <v>1246</v>
      </c>
      <c r="P10" s="882">
        <v>2</v>
      </c>
      <c r="Q10" s="803" t="s">
        <v>1247</v>
      </c>
      <c r="R10" s="1944"/>
      <c r="S10" s="614"/>
      <c r="T10" s="567"/>
      <c r="U10" s="567"/>
      <c r="V10" s="567"/>
      <c r="W10" s="690">
        <v>4</v>
      </c>
      <c r="X10" s="806" t="s">
        <v>1248</v>
      </c>
      <c r="Y10" s="581"/>
      <c r="Z10" s="581"/>
      <c r="AA10" s="581"/>
      <c r="AB10" s="878"/>
      <c r="AC10" s="882"/>
      <c r="AD10" s="581"/>
      <c r="AE10" s="581"/>
      <c r="AF10" s="613"/>
      <c r="AG10" s="1910"/>
      <c r="AH10" s="1911"/>
      <c r="AI10" s="882">
        <v>2</v>
      </c>
      <c r="AJ10" s="914" t="s">
        <v>1238</v>
      </c>
      <c r="AK10" s="883"/>
      <c r="AL10" s="883"/>
      <c r="AM10" s="883"/>
      <c r="AN10" s="878"/>
      <c r="AO10" s="1589"/>
      <c r="AP10" s="891"/>
      <c r="AQ10" s="881"/>
      <c r="AR10" s="1720"/>
      <c r="AS10" s="1722"/>
      <c r="AT10" s="1899"/>
      <c r="AU10" s="1900"/>
      <c r="AV10" s="1900"/>
      <c r="AW10" s="1900"/>
      <c r="AX10" s="1286">
        <v>3</v>
      </c>
      <c r="AY10" s="581" t="s">
        <v>1249</v>
      </c>
      <c r="AZ10" s="613"/>
      <c r="BA10" s="1899"/>
      <c r="BB10" s="1900"/>
      <c r="BC10" s="1900"/>
      <c r="BD10" s="1921"/>
      <c r="BE10" s="1903">
        <v>3</v>
      </c>
      <c r="BF10" s="1551" t="s">
        <v>1142</v>
      </c>
      <c r="BG10" s="1554"/>
      <c r="BH10" s="1722"/>
    </row>
    <row r="11" spans="2:60" ht="12.95" customHeight="1">
      <c r="B11" s="1816"/>
      <c r="C11" s="882">
        <v>2</v>
      </c>
      <c r="D11" s="638" t="s">
        <v>82</v>
      </c>
      <c r="E11" s="689" t="s">
        <v>124</v>
      </c>
      <c r="F11" s="904">
        <f>+' 8. SERVICIOS DE SALUD INFANTIL'!C4:C4</f>
        <v>-8.01</v>
      </c>
      <c r="G11" s="882">
        <v>4</v>
      </c>
      <c r="H11" s="914" t="s">
        <v>1250</v>
      </c>
      <c r="I11" s="613"/>
      <c r="J11" s="1910"/>
      <c r="K11" s="1955"/>
      <c r="L11" s="1955"/>
      <c r="M11" s="1911"/>
      <c r="N11" s="882">
        <v>3</v>
      </c>
      <c r="O11" s="806" t="s">
        <v>1094</v>
      </c>
      <c r="P11" s="882">
        <v>3</v>
      </c>
      <c r="Q11" s="803" t="s">
        <v>1251</v>
      </c>
      <c r="R11" s="1944"/>
      <c r="S11" s="614"/>
      <c r="T11" s="567"/>
      <c r="U11" s="567"/>
      <c r="V11" s="567"/>
      <c r="W11" s="690">
        <v>5</v>
      </c>
      <c r="X11" s="806" t="s">
        <v>1252</v>
      </c>
      <c r="Y11" s="581"/>
      <c r="Z11" s="581"/>
      <c r="AA11" s="581"/>
      <c r="AB11" s="878"/>
      <c r="AC11" s="690">
        <v>1</v>
      </c>
      <c r="AD11" s="581" t="s">
        <v>1253</v>
      </c>
      <c r="AE11" s="581"/>
      <c r="AF11" s="613"/>
      <c r="AG11" s="1910"/>
      <c r="AH11" s="1911"/>
      <c r="AI11" s="882">
        <v>3</v>
      </c>
      <c r="AJ11" s="914" t="s">
        <v>1248</v>
      </c>
      <c r="AK11" s="883"/>
      <c r="AL11" s="883"/>
      <c r="AM11" s="883"/>
      <c r="AN11" s="878"/>
      <c r="AO11" s="1589"/>
      <c r="AP11" s="880">
        <v>1</v>
      </c>
      <c r="AQ11" s="881" t="s">
        <v>1148</v>
      </c>
      <c r="AR11" s="1720"/>
      <c r="AS11" s="1722"/>
      <c r="AT11" s="1899"/>
      <c r="AU11" s="1900"/>
      <c r="AV11" s="1900"/>
      <c r="AW11" s="1900"/>
      <c r="AX11" s="1289">
        <v>4</v>
      </c>
      <c r="AY11" s="1551" t="s">
        <v>1254</v>
      </c>
      <c r="AZ11" s="1554"/>
      <c r="BA11" s="1899"/>
      <c r="BB11" s="1900"/>
      <c r="BC11" s="1900"/>
      <c r="BD11" s="1921"/>
      <c r="BE11" s="1903"/>
      <c r="BF11" s="1551"/>
      <c r="BG11" s="1554"/>
      <c r="BH11" s="1722"/>
    </row>
    <row r="12" spans="2:60" ht="12.95" customHeight="1">
      <c r="B12" s="1816"/>
      <c r="C12" s="928"/>
      <c r="D12" s="929"/>
      <c r="E12" s="929"/>
      <c r="F12" s="929"/>
      <c r="G12" s="882">
        <v>5</v>
      </c>
      <c r="H12" s="914" t="s">
        <v>1255</v>
      </c>
      <c r="I12" s="613"/>
      <c r="J12" s="1910"/>
      <c r="K12" s="1955"/>
      <c r="L12" s="1955"/>
      <c r="M12" s="1911"/>
      <c r="N12" s="882">
        <v>4</v>
      </c>
      <c r="O12" s="806" t="s">
        <v>1256</v>
      </c>
      <c r="P12" s="882">
        <v>4</v>
      </c>
      <c r="Q12" s="803" t="s">
        <v>1257</v>
      </c>
      <c r="R12" s="1944"/>
      <c r="S12" s="1939" t="s">
        <v>1240</v>
      </c>
      <c r="T12" s="1940"/>
      <c r="U12" s="1940"/>
      <c r="V12" s="1940"/>
      <c r="W12" s="690">
        <v>6</v>
      </c>
      <c r="X12" s="806" t="s">
        <v>1258</v>
      </c>
      <c r="Y12" s="581"/>
      <c r="Z12" s="581"/>
      <c r="AA12" s="581"/>
      <c r="AB12" s="878"/>
      <c r="AC12" s="690">
        <v>2</v>
      </c>
      <c r="AD12" s="581" t="s">
        <v>1259</v>
      </c>
      <c r="AE12" s="581"/>
      <c r="AF12" s="613"/>
      <c r="AG12" s="1910"/>
      <c r="AH12" s="1911"/>
      <c r="AI12" s="882">
        <v>4</v>
      </c>
      <c r="AJ12" s="914" t="s">
        <v>1260</v>
      </c>
      <c r="AK12" s="883"/>
      <c r="AL12" s="883"/>
      <c r="AM12" s="883"/>
      <c r="AN12" s="878"/>
      <c r="AO12" s="1589"/>
      <c r="AP12" s="880">
        <v>2</v>
      </c>
      <c r="AQ12" s="881" t="s">
        <v>1154</v>
      </c>
      <c r="AR12" s="1720"/>
      <c r="AS12" s="1722"/>
      <c r="AT12" s="1899"/>
      <c r="AU12" s="1900"/>
      <c r="AV12" s="1900"/>
      <c r="AW12" s="1900"/>
      <c r="AX12" s="1289"/>
      <c r="AY12" s="1551"/>
      <c r="AZ12" s="1554"/>
      <c r="BA12" s="1899"/>
      <c r="BB12" s="1900"/>
      <c r="BC12" s="1900"/>
      <c r="BD12" s="1921"/>
      <c r="BE12" s="1306">
        <v>4</v>
      </c>
      <c r="BF12" s="1927" t="s">
        <v>1261</v>
      </c>
      <c r="BG12" s="1928"/>
      <c r="BH12" s="1722"/>
    </row>
    <row r="13" spans="2:60" ht="12.95" customHeight="1">
      <c r="B13" s="1816"/>
      <c r="C13" s="928"/>
      <c r="D13" s="929"/>
      <c r="E13" s="929"/>
      <c r="F13" s="929"/>
      <c r="G13" s="882">
        <v>6</v>
      </c>
      <c r="H13" s="914" t="s">
        <v>1262</v>
      </c>
      <c r="I13" s="613"/>
      <c r="J13" s="581"/>
      <c r="K13" s="638"/>
      <c r="L13" s="689"/>
      <c r="M13" s="904"/>
      <c r="N13" s="882">
        <v>5</v>
      </c>
      <c r="O13" s="1408" t="s">
        <v>1263</v>
      </c>
      <c r="P13" s="882">
        <v>5</v>
      </c>
      <c r="Q13" s="803" t="s">
        <v>1264</v>
      </c>
      <c r="R13" s="1944"/>
      <c r="S13" s="1939"/>
      <c r="T13" s="1940"/>
      <c r="U13" s="1940"/>
      <c r="V13" s="1940"/>
      <c r="W13" s="690">
        <v>7</v>
      </c>
      <c r="X13" s="806" t="s">
        <v>1265</v>
      </c>
      <c r="Y13" s="581"/>
      <c r="Z13" s="581"/>
      <c r="AA13" s="581"/>
      <c r="AB13" s="878"/>
      <c r="AC13" s="690">
        <v>3</v>
      </c>
      <c r="AD13" s="581" t="s">
        <v>1266</v>
      </c>
      <c r="AE13" s="581" t="s">
        <v>124</v>
      </c>
      <c r="AF13" s="904">
        <f>AP4</f>
        <v>-7.1099999999999977</v>
      </c>
      <c r="AG13" s="919"/>
      <c r="AH13" s="679"/>
      <c r="AI13" s="882">
        <v>5</v>
      </c>
      <c r="AJ13" s="914" t="s">
        <v>1258</v>
      </c>
      <c r="AK13" s="883"/>
      <c r="AL13" s="883"/>
      <c r="AM13" s="883"/>
      <c r="AN13" s="878"/>
      <c r="AO13" s="1589"/>
      <c r="AP13" s="880">
        <v>3</v>
      </c>
      <c r="AQ13" s="881" t="s">
        <v>1160</v>
      </c>
      <c r="AR13" s="1720" t="s">
        <v>1161</v>
      </c>
      <c r="AS13" s="1722"/>
      <c r="AT13" s="1289"/>
      <c r="AU13" s="1290"/>
      <c r="AV13" s="1290"/>
      <c r="AW13" s="1290"/>
      <c r="AX13" s="1289">
        <v>5</v>
      </c>
      <c r="AY13" s="581" t="s">
        <v>1162</v>
      </c>
      <c r="AZ13" s="1296"/>
      <c r="BA13" s="1290"/>
      <c r="BB13" s="1290"/>
      <c r="BC13" s="1290"/>
      <c r="BD13" s="1291"/>
      <c r="BE13" s="1929">
        <v>5</v>
      </c>
      <c r="BF13" s="1551" t="s">
        <v>1163</v>
      </c>
      <c r="BG13" s="1554"/>
      <c r="BH13" s="1722"/>
    </row>
    <row r="14" spans="2:60" ht="12.95" customHeight="1">
      <c r="B14" s="1816"/>
      <c r="C14" s="928"/>
      <c r="D14" s="929"/>
      <c r="E14" s="929"/>
      <c r="F14" s="929"/>
      <c r="G14" s="882">
        <v>66</v>
      </c>
      <c r="H14" s="914" t="s">
        <v>1096</v>
      </c>
      <c r="I14" s="613"/>
      <c r="J14" s="616">
        <v>77</v>
      </c>
      <c r="K14" s="638" t="s">
        <v>1267</v>
      </c>
      <c r="L14" s="638" t="s">
        <v>124</v>
      </c>
      <c r="M14" s="904">
        <f>S4</f>
        <v>-7.0599999999999987</v>
      </c>
      <c r="N14" s="616">
        <v>66</v>
      </c>
      <c r="O14" s="806" t="s">
        <v>1268</v>
      </c>
      <c r="P14" s="616">
        <v>66</v>
      </c>
      <c r="Q14" s="803" t="s">
        <v>1096</v>
      </c>
      <c r="R14" s="1944"/>
      <c r="S14" s="1939"/>
      <c r="T14" s="1940"/>
      <c r="U14" s="1940"/>
      <c r="V14" s="1940"/>
      <c r="W14" s="690">
        <v>8</v>
      </c>
      <c r="X14" s="806" t="s">
        <v>1269</v>
      </c>
      <c r="Y14" s="581"/>
      <c r="Z14" s="581"/>
      <c r="AA14" s="581"/>
      <c r="AB14" s="878"/>
      <c r="AC14" s="616"/>
      <c r="AD14" s="581"/>
      <c r="AE14" s="581"/>
      <c r="AF14" s="904"/>
      <c r="AG14" s="919"/>
      <c r="AH14" s="679"/>
      <c r="AI14" s="882">
        <v>6</v>
      </c>
      <c r="AJ14" s="914" t="s">
        <v>1269</v>
      </c>
      <c r="AK14" s="883"/>
      <c r="AL14" s="883"/>
      <c r="AM14" s="883"/>
      <c r="AN14" s="878"/>
      <c r="AO14" s="1589"/>
      <c r="AP14" s="1507">
        <v>98</v>
      </c>
      <c r="AQ14" s="881" t="s">
        <v>1270</v>
      </c>
      <c r="AR14" s="1720"/>
      <c r="AS14" s="1722"/>
      <c r="AT14" s="1287">
        <v>1</v>
      </c>
      <c r="AU14" s="1288" t="s">
        <v>81</v>
      </c>
      <c r="AV14" s="1288"/>
      <c r="AW14" s="1292"/>
      <c r="AX14" s="1289">
        <v>6</v>
      </c>
      <c r="AY14" s="1551" t="s">
        <v>1169</v>
      </c>
      <c r="AZ14" s="1554"/>
      <c r="BA14" s="1305">
        <v>1</v>
      </c>
      <c r="BB14" s="581" t="s">
        <v>81</v>
      </c>
      <c r="BC14" s="581"/>
      <c r="BD14" s="1296"/>
      <c r="BE14" s="1929"/>
      <c r="BF14" s="1551"/>
      <c r="BG14" s="1554"/>
      <c r="BH14" s="1722"/>
    </row>
    <row r="15" spans="2:60" ht="12.95" customHeight="1">
      <c r="B15" s="1816"/>
      <c r="C15" s="928"/>
      <c r="D15" s="929"/>
      <c r="E15" s="929"/>
      <c r="F15" s="929"/>
      <c r="G15" s="616"/>
      <c r="H15" s="581"/>
      <c r="I15" s="613"/>
      <c r="J15" s="581"/>
      <c r="K15" s="638"/>
      <c r="L15" s="689"/>
      <c r="M15" s="904"/>
      <c r="N15" s="616">
        <v>77</v>
      </c>
      <c r="O15" s="806" t="s">
        <v>1267</v>
      </c>
      <c r="P15" s="616"/>
      <c r="Q15" s="613"/>
      <c r="R15" s="1944"/>
      <c r="S15" s="1939"/>
      <c r="T15" s="1940"/>
      <c r="U15" s="1940"/>
      <c r="V15" s="1940"/>
      <c r="W15" s="690">
        <v>9</v>
      </c>
      <c r="X15" s="806" t="s">
        <v>1271</v>
      </c>
      <c r="Y15" s="581"/>
      <c r="Z15" s="581"/>
      <c r="AA15" s="581"/>
      <c r="AB15" s="878"/>
      <c r="AC15" s="616"/>
      <c r="AD15" s="581"/>
      <c r="AE15" s="581"/>
      <c r="AF15" s="904"/>
      <c r="AG15" s="919"/>
      <c r="AH15" s="679"/>
      <c r="AI15" s="882">
        <v>7</v>
      </c>
      <c r="AJ15" s="914" t="s">
        <v>1271</v>
      </c>
      <c r="AK15" s="883"/>
      <c r="AL15" s="883"/>
      <c r="AM15" s="883"/>
      <c r="AN15" s="878"/>
      <c r="AO15" s="1589"/>
      <c r="AP15" s="891">
        <v>99</v>
      </c>
      <c r="AQ15" s="881" t="s">
        <v>1272</v>
      </c>
      <c r="AR15" s="1720"/>
      <c r="AS15" s="1722"/>
      <c r="AT15" s="1287">
        <v>2</v>
      </c>
      <c r="AU15" s="1288" t="s">
        <v>82</v>
      </c>
      <c r="AV15" s="1293" t="s">
        <v>124</v>
      </c>
      <c r="AW15" s="1294">
        <f>BA4</f>
        <v>-7.1499999999999968</v>
      </c>
      <c r="AX15" s="1289"/>
      <c r="AY15" s="1551"/>
      <c r="AZ15" s="1554"/>
      <c r="BA15" s="1305">
        <v>2</v>
      </c>
      <c r="BB15" s="581" t="s">
        <v>82</v>
      </c>
      <c r="BC15" s="656" t="s">
        <v>124</v>
      </c>
      <c r="BD15" s="1307">
        <f>BH4</f>
        <v>-7.1699999999999964</v>
      </c>
      <c r="BE15" s="1929"/>
      <c r="BF15" s="1551"/>
      <c r="BG15" s="1554"/>
      <c r="BH15" s="1722"/>
    </row>
    <row r="16" spans="2:60" ht="12.95" customHeight="1">
      <c r="B16" s="1816"/>
      <c r="C16" s="928"/>
      <c r="D16" s="929"/>
      <c r="E16" s="929"/>
      <c r="F16" s="929"/>
      <c r="G16" s="1952" t="s">
        <v>1273</v>
      </c>
      <c r="H16" s="1953"/>
      <c r="I16" s="1954"/>
      <c r="J16" s="581"/>
      <c r="K16" s="581"/>
      <c r="L16" s="581"/>
      <c r="M16" s="613"/>
      <c r="N16" s="616"/>
      <c r="O16" s="581"/>
      <c r="P16" s="616"/>
      <c r="Q16" s="613"/>
      <c r="R16" s="1944"/>
      <c r="S16" s="882"/>
      <c r="T16" s="581"/>
      <c r="U16" s="581"/>
      <c r="V16" s="581"/>
      <c r="W16" s="690">
        <v>10</v>
      </c>
      <c r="X16" s="806" t="s">
        <v>1274</v>
      </c>
      <c r="Y16" s="581"/>
      <c r="Z16" s="581"/>
      <c r="AA16" s="581"/>
      <c r="AB16" s="878"/>
      <c r="AC16" s="581"/>
      <c r="AD16" s="581"/>
      <c r="AE16" s="581"/>
      <c r="AF16" s="613"/>
      <c r="AG16" s="919"/>
      <c r="AH16" s="679"/>
      <c r="AI16" s="882">
        <v>8</v>
      </c>
      <c r="AJ16" s="914" t="s">
        <v>1274</v>
      </c>
      <c r="AK16" s="883"/>
      <c r="AL16" s="883"/>
      <c r="AM16" s="883"/>
      <c r="AN16" s="878"/>
      <c r="AO16" s="1589"/>
      <c r="AP16" s="891"/>
      <c r="AQ16" s="881"/>
      <c r="AR16" s="1720"/>
      <c r="AS16" s="1722"/>
      <c r="AT16" s="1286"/>
      <c r="AU16" s="1295"/>
      <c r="AV16" s="1295"/>
      <c r="AW16" s="1295"/>
      <c r="AX16" s="1289">
        <v>7</v>
      </c>
      <c r="AY16" s="581" t="s">
        <v>1173</v>
      </c>
      <c r="AZ16" s="1291"/>
      <c r="BA16" s="1295"/>
      <c r="BB16" s="1295"/>
      <c r="BC16" s="1295"/>
      <c r="BD16" s="1296"/>
      <c r="BE16" s="1306">
        <v>6</v>
      </c>
      <c r="BF16" s="581" t="s">
        <v>1174</v>
      </c>
      <c r="BG16" s="1291"/>
      <c r="BH16" s="881"/>
    </row>
    <row r="17" spans="2:60" ht="12.95" customHeight="1">
      <c r="B17" s="1816"/>
      <c r="C17" s="928"/>
      <c r="D17" s="929"/>
      <c r="E17" s="929"/>
      <c r="F17" s="929"/>
      <c r="G17" s="1952"/>
      <c r="H17" s="1953"/>
      <c r="I17" s="1954"/>
      <c r="J17" s="581"/>
      <c r="K17" s="581"/>
      <c r="L17" s="581"/>
      <c r="M17" s="613"/>
      <c r="N17" s="581"/>
      <c r="O17" s="581"/>
      <c r="P17" s="616"/>
      <c r="Q17" s="613"/>
      <c r="R17" s="1944"/>
      <c r="S17" s="616">
        <v>77</v>
      </c>
      <c r="T17" s="581" t="s">
        <v>1158</v>
      </c>
      <c r="U17" s="581" t="s">
        <v>124</v>
      </c>
      <c r="V17" s="930">
        <f>+'7B. REGISTRO DE COMIDA'!B4</f>
        <v>-7.1799999999999962</v>
      </c>
      <c r="W17" s="685">
        <v>66</v>
      </c>
      <c r="X17" s="806" t="s">
        <v>1275</v>
      </c>
      <c r="AB17" s="893"/>
      <c r="AC17" s="581"/>
      <c r="AD17" s="581"/>
      <c r="AE17" s="581"/>
      <c r="AF17" s="613"/>
      <c r="AG17" s="919"/>
      <c r="AH17" s="679"/>
      <c r="AI17" s="919">
        <v>66</v>
      </c>
      <c r="AJ17" s="914" t="s">
        <v>1275</v>
      </c>
      <c r="AK17" s="876"/>
      <c r="AL17" s="876"/>
      <c r="AM17" s="876"/>
      <c r="AN17" s="931"/>
      <c r="AO17" s="1589"/>
      <c r="AP17" s="891"/>
      <c r="AQ17" s="881"/>
      <c r="AR17" s="1922" t="s">
        <v>1276</v>
      </c>
      <c r="AS17" s="1923"/>
      <c r="AT17" s="1286"/>
      <c r="AU17" s="1295"/>
      <c r="AV17" s="1295"/>
      <c r="AW17" s="1295"/>
      <c r="AX17" s="1504">
        <v>66</v>
      </c>
      <c r="AY17" s="581" t="s">
        <v>1175</v>
      </c>
      <c r="AZ17" s="1291"/>
      <c r="BA17" s="1295"/>
      <c r="BB17" s="1295"/>
      <c r="BC17" s="1295"/>
      <c r="BD17" s="1296"/>
      <c r="BE17" s="1505">
        <v>66</v>
      </c>
      <c r="BF17" s="581" t="s">
        <v>1175</v>
      </c>
      <c r="BG17" s="1291"/>
      <c r="BH17" s="881"/>
    </row>
    <row r="18" spans="2:60" ht="12.95" customHeight="1">
      <c r="B18" s="1816"/>
      <c r="C18" s="928"/>
      <c r="D18" s="929"/>
      <c r="E18" s="929"/>
      <c r="F18" s="929"/>
      <c r="G18" s="1952"/>
      <c r="H18" s="1953"/>
      <c r="I18" s="1954"/>
      <c r="J18" s="581"/>
      <c r="K18" s="581"/>
      <c r="L18" s="581"/>
      <c r="M18" s="613"/>
      <c r="N18" s="616"/>
      <c r="O18" s="581"/>
      <c r="P18" s="616"/>
      <c r="Q18" s="613"/>
      <c r="R18" s="1944"/>
      <c r="S18" s="1507">
        <v>98</v>
      </c>
      <c r="T18" s="581" t="s">
        <v>1277</v>
      </c>
      <c r="U18" s="581" t="s">
        <v>124</v>
      </c>
      <c r="V18" s="930">
        <f>AP4</f>
        <v>-7.1099999999999977</v>
      </c>
      <c r="W18" s="53"/>
      <c r="X18" s="42"/>
      <c r="Y18" s="42"/>
      <c r="Z18" s="42"/>
      <c r="AA18" s="42"/>
      <c r="AB18" s="893"/>
      <c r="AC18" s="616"/>
      <c r="AD18" s="581"/>
      <c r="AE18" s="581"/>
      <c r="AF18" s="915"/>
      <c r="AG18" s="919"/>
      <c r="AH18" s="679"/>
      <c r="AI18" s="547"/>
      <c r="AJ18" s="412"/>
      <c r="AK18" s="412"/>
      <c r="AL18" s="412"/>
      <c r="AM18" s="412"/>
      <c r="AN18" s="931"/>
      <c r="AO18" s="1589"/>
      <c r="AP18" s="891"/>
      <c r="AQ18" s="881"/>
      <c r="AR18" s="1922"/>
      <c r="AS18" s="1923"/>
      <c r="AT18" s="1286"/>
      <c r="AU18" s="1295"/>
      <c r="AV18" s="1295"/>
      <c r="AW18" s="1295"/>
      <c r="AX18" s="889"/>
      <c r="AY18" s="875"/>
      <c r="AZ18" s="877"/>
      <c r="BA18" s="1295"/>
      <c r="BB18" s="1295"/>
      <c r="BC18" s="1295"/>
      <c r="BD18" s="1296"/>
      <c r="BE18" s="875"/>
      <c r="BF18" s="875"/>
      <c r="BG18" s="877"/>
      <c r="BH18" s="881"/>
    </row>
    <row r="19" spans="2:60" ht="12.95" customHeight="1">
      <c r="B19" s="1816"/>
      <c r="C19" s="928"/>
      <c r="D19" s="929"/>
      <c r="E19" s="929"/>
      <c r="F19" s="929"/>
      <c r="G19" s="1952"/>
      <c r="H19" s="1953"/>
      <c r="I19" s="1954"/>
      <c r="J19" s="581"/>
      <c r="K19" s="581"/>
      <c r="L19" s="581"/>
      <c r="M19" s="613"/>
      <c r="N19" s="616"/>
      <c r="O19" s="581"/>
      <c r="P19" s="616"/>
      <c r="Q19" s="613"/>
      <c r="R19" s="1944"/>
      <c r="S19" s="616"/>
      <c r="T19" s="581"/>
      <c r="U19" s="581"/>
      <c r="V19" s="581"/>
      <c r="W19" s="1924" t="s">
        <v>1278</v>
      </c>
      <c r="X19" s="1925"/>
      <c r="Y19" s="1925"/>
      <c r="Z19" s="1925"/>
      <c r="AA19" s="1925"/>
      <c r="AB19" s="1926"/>
      <c r="AC19" s="616"/>
      <c r="AD19" s="581"/>
      <c r="AE19" s="581"/>
      <c r="AF19" s="613"/>
      <c r="AG19" s="919"/>
      <c r="AH19" s="679"/>
      <c r="AI19" s="1914" t="s">
        <v>1278</v>
      </c>
      <c r="AJ19" s="1915"/>
      <c r="AK19" s="1915"/>
      <c r="AL19" s="1915"/>
      <c r="AM19" s="1915"/>
      <c r="AN19" s="1916"/>
      <c r="AO19" s="1589"/>
      <c r="AP19" s="891"/>
      <c r="AQ19" s="881"/>
      <c r="AR19" s="1922"/>
      <c r="AS19" s="1923"/>
      <c r="AT19" s="1286"/>
      <c r="AU19" s="1295"/>
      <c r="AV19" s="1295"/>
      <c r="AW19" s="1295"/>
      <c r="AX19" s="889"/>
      <c r="AY19" s="875"/>
      <c r="AZ19" s="877"/>
      <c r="BA19" s="1295"/>
      <c r="BB19" s="1295"/>
      <c r="BC19" s="1295"/>
      <c r="BD19" s="1296"/>
      <c r="BE19" s="875"/>
      <c r="BF19" s="875"/>
      <c r="BG19" s="877"/>
      <c r="BH19" s="881"/>
    </row>
    <row r="20" spans="2:60" ht="12.95" customHeight="1">
      <c r="B20" s="1816"/>
      <c r="C20" s="928"/>
      <c r="D20" s="929"/>
      <c r="E20" s="929"/>
      <c r="F20" s="929"/>
      <c r="G20" s="616"/>
      <c r="H20" s="581"/>
      <c r="I20" s="613"/>
      <c r="J20" s="581"/>
      <c r="K20" s="581"/>
      <c r="L20" s="581"/>
      <c r="M20" s="613"/>
      <c r="N20" s="616"/>
      <c r="O20" s="581"/>
      <c r="P20" s="660"/>
      <c r="Q20" s="695"/>
      <c r="R20" s="1944"/>
      <c r="S20" s="660"/>
      <c r="T20" s="661"/>
      <c r="U20" s="661"/>
      <c r="V20" s="661"/>
      <c r="W20" s="896"/>
      <c r="X20" s="895"/>
      <c r="Y20" s="895"/>
      <c r="Z20" s="895"/>
      <c r="AA20" s="895"/>
      <c r="AB20" s="911"/>
      <c r="AC20" s="616"/>
      <c r="AD20" s="581"/>
      <c r="AE20" s="581"/>
      <c r="AF20" s="613"/>
      <c r="AG20" s="919"/>
      <c r="AH20" s="679"/>
      <c r="AI20" s="896"/>
      <c r="AJ20" s="895"/>
      <c r="AK20" s="895"/>
      <c r="AL20" s="895"/>
      <c r="AM20" s="895"/>
      <c r="AN20" s="911"/>
      <c r="AO20" s="1589"/>
      <c r="AP20" s="1003"/>
      <c r="AQ20" s="1000"/>
      <c r="AR20" s="1297" t="s">
        <v>1279</v>
      </c>
      <c r="AS20" s="1000"/>
      <c r="AT20" s="1298"/>
      <c r="AU20" s="1299"/>
      <c r="AV20" s="1299"/>
      <c r="AW20" s="1299"/>
      <c r="AX20" s="896"/>
      <c r="AY20" s="895"/>
      <c r="AZ20" s="894"/>
      <c r="BA20" s="1299"/>
      <c r="BB20" s="1299"/>
      <c r="BC20" s="1299"/>
      <c r="BD20" s="1300"/>
      <c r="BE20" s="895"/>
      <c r="BF20" s="895"/>
      <c r="BG20" s="894"/>
      <c r="BH20" s="881"/>
    </row>
    <row r="21" spans="2:60" s="926" customFormat="1" ht="12.95" customHeight="1">
      <c r="B21" s="1817"/>
      <c r="C21" s="1809" t="s">
        <v>251</v>
      </c>
      <c r="D21" s="1811"/>
      <c r="E21" s="1811"/>
      <c r="F21" s="1810"/>
      <c r="G21" s="1809" t="s">
        <v>251</v>
      </c>
      <c r="H21" s="1810"/>
      <c r="I21" s="932" t="s">
        <v>1280</v>
      </c>
      <c r="J21" s="1809" t="s">
        <v>363</v>
      </c>
      <c r="K21" s="1811"/>
      <c r="L21" s="1811"/>
      <c r="M21" s="1810"/>
      <c r="N21" s="1809" t="s">
        <v>251</v>
      </c>
      <c r="O21" s="1810"/>
      <c r="P21" s="1809" t="s">
        <v>251</v>
      </c>
      <c r="Q21" s="1810"/>
      <c r="R21" s="1590"/>
      <c r="S21" s="1809" t="s">
        <v>363</v>
      </c>
      <c r="T21" s="1811"/>
      <c r="U21" s="1811"/>
      <c r="V21" s="1810"/>
      <c r="W21" s="1917" t="s">
        <v>368</v>
      </c>
      <c r="X21" s="1918"/>
      <c r="Y21" s="1917" t="s">
        <v>1178</v>
      </c>
      <c r="Z21" s="1918"/>
      <c r="AA21" s="1917" t="s">
        <v>1281</v>
      </c>
      <c r="AB21" s="1918"/>
      <c r="AC21" s="1809" t="s">
        <v>251</v>
      </c>
      <c r="AD21" s="1811"/>
      <c r="AE21" s="1811"/>
      <c r="AF21" s="1810"/>
      <c r="AG21" s="1945" t="s">
        <v>363</v>
      </c>
      <c r="AH21" s="1946"/>
      <c r="AI21" s="1917" t="s">
        <v>368</v>
      </c>
      <c r="AJ21" s="1918"/>
      <c r="AK21" s="1917" t="s">
        <v>1178</v>
      </c>
      <c r="AL21" s="1918"/>
      <c r="AM21" s="1917" t="s">
        <v>1281</v>
      </c>
      <c r="AN21" s="1918"/>
      <c r="AO21" s="1590"/>
      <c r="AP21" s="1912" t="s">
        <v>251</v>
      </c>
      <c r="AQ21" s="1913"/>
      <c r="AR21" s="1912" t="s">
        <v>1177</v>
      </c>
      <c r="AS21" s="1913"/>
      <c r="AT21" s="1933" t="s">
        <v>251</v>
      </c>
      <c r="AU21" s="1934"/>
      <c r="AV21" s="1934"/>
      <c r="AW21" s="1935"/>
      <c r="AX21" s="1919" t="s">
        <v>368</v>
      </c>
      <c r="AY21" s="1920"/>
      <c r="AZ21" s="1302" t="s">
        <v>1178</v>
      </c>
      <c r="BA21" s="1919" t="s">
        <v>251</v>
      </c>
      <c r="BB21" s="1932"/>
      <c r="BC21" s="1932"/>
      <c r="BD21" s="1920"/>
      <c r="BE21" s="1919" t="s">
        <v>368</v>
      </c>
      <c r="BF21" s="1920"/>
      <c r="BG21" s="1302" t="s">
        <v>1178</v>
      </c>
      <c r="BH21" s="1004" t="s">
        <v>797</v>
      </c>
    </row>
    <row r="22" spans="2:60" ht="3" customHeight="1">
      <c r="I22" s="891"/>
      <c r="W22" s="873"/>
      <c r="X22" s="873"/>
      <c r="Y22" s="873"/>
      <c r="Z22" s="873"/>
      <c r="AA22" s="873"/>
      <c r="AB22" s="873"/>
      <c r="AI22" s="873"/>
      <c r="AJ22" s="873"/>
      <c r="AK22" s="873"/>
      <c r="AL22" s="873"/>
      <c r="AM22" s="873"/>
      <c r="AN22" s="873"/>
    </row>
    <row r="23" spans="2:60" s="663" customFormat="1" ht="12.95" customHeight="1">
      <c r="B23" s="1825"/>
      <c r="C23" s="1828"/>
      <c r="D23" s="1829"/>
      <c r="E23" s="1829"/>
      <c r="F23" s="1830"/>
      <c r="G23" s="1828"/>
      <c r="H23" s="1830"/>
      <c r="I23" s="933"/>
      <c r="J23" s="1828"/>
      <c r="K23" s="1829"/>
      <c r="L23" s="1829"/>
      <c r="M23" s="1830"/>
      <c r="N23" s="1828"/>
      <c r="O23" s="1830"/>
      <c r="P23" s="1828"/>
      <c r="Q23" s="1830"/>
      <c r="R23" s="933"/>
      <c r="S23" s="1828"/>
      <c r="T23" s="1829"/>
      <c r="U23" s="1829"/>
      <c r="V23" s="1830"/>
      <c r="W23" s="1828"/>
      <c r="X23" s="1830"/>
      <c r="Y23" s="1828"/>
      <c r="Z23" s="1830"/>
      <c r="AA23" s="1828"/>
      <c r="AB23" s="1830"/>
      <c r="AC23" s="1828"/>
      <c r="AD23" s="1829"/>
      <c r="AE23" s="1829"/>
      <c r="AF23" s="1830"/>
      <c r="AG23" s="1828"/>
      <c r="AH23" s="1830"/>
      <c r="AI23" s="1828"/>
      <c r="AJ23" s="1830"/>
      <c r="AK23" s="1828"/>
      <c r="AL23" s="1830"/>
      <c r="AM23" s="1828"/>
      <c r="AN23" s="1830"/>
      <c r="AO23" s="933"/>
      <c r="AP23" s="1828"/>
      <c r="AQ23" s="1830"/>
      <c r="AR23" s="1828"/>
      <c r="AS23" s="1830"/>
      <c r="AT23" s="1828"/>
      <c r="AU23" s="1829"/>
      <c r="AV23" s="1829"/>
      <c r="AW23" s="1830"/>
      <c r="AX23" s="1828"/>
      <c r="AY23" s="1830"/>
      <c r="AZ23" s="933"/>
      <c r="BA23" s="1828"/>
      <c r="BB23" s="1829"/>
      <c r="BC23" s="1829"/>
      <c r="BD23" s="1830"/>
      <c r="BE23" s="1828"/>
      <c r="BF23" s="1830"/>
      <c r="BG23" s="933"/>
      <c r="BH23" s="933"/>
    </row>
    <row r="24" spans="2:60" s="663" customFormat="1" ht="12.95" customHeight="1">
      <c r="B24" s="1826"/>
      <c r="C24" s="1831"/>
      <c r="D24" s="1832"/>
      <c r="E24" s="1832"/>
      <c r="F24" s="1833"/>
      <c r="G24" s="1831"/>
      <c r="H24" s="1833"/>
      <c r="I24" s="934"/>
      <c r="J24" s="1831"/>
      <c r="K24" s="1832"/>
      <c r="L24" s="1832"/>
      <c r="M24" s="1833"/>
      <c r="N24" s="1831"/>
      <c r="O24" s="1833"/>
      <c r="P24" s="1831"/>
      <c r="Q24" s="1833"/>
      <c r="R24" s="934"/>
      <c r="S24" s="1831"/>
      <c r="T24" s="1832"/>
      <c r="U24" s="1832"/>
      <c r="V24" s="1833"/>
      <c r="W24" s="1831"/>
      <c r="X24" s="1833"/>
      <c r="Y24" s="1831"/>
      <c r="Z24" s="1833"/>
      <c r="AA24" s="1831"/>
      <c r="AB24" s="1833"/>
      <c r="AC24" s="1831"/>
      <c r="AD24" s="1832"/>
      <c r="AE24" s="1832"/>
      <c r="AF24" s="1833"/>
      <c r="AG24" s="1831"/>
      <c r="AH24" s="1833"/>
      <c r="AI24" s="1831"/>
      <c r="AJ24" s="1833"/>
      <c r="AK24" s="1831"/>
      <c r="AL24" s="1833"/>
      <c r="AM24" s="1831"/>
      <c r="AN24" s="1833"/>
      <c r="AO24" s="934"/>
      <c r="AP24" s="1831"/>
      <c r="AQ24" s="1833"/>
      <c r="AR24" s="1831"/>
      <c r="AS24" s="1833"/>
      <c r="AT24" s="1831"/>
      <c r="AU24" s="1832"/>
      <c r="AV24" s="1832"/>
      <c r="AW24" s="1833"/>
      <c r="AX24" s="1831"/>
      <c r="AY24" s="1833"/>
      <c r="AZ24" s="1301"/>
      <c r="BA24" s="1831"/>
      <c r="BB24" s="1832"/>
      <c r="BC24" s="1832"/>
      <c r="BD24" s="1833"/>
      <c r="BE24" s="1831"/>
      <c r="BF24" s="1833"/>
      <c r="BG24" s="1301"/>
      <c r="BH24" s="1301"/>
    </row>
    <row r="25" spans="2:60" s="663" customFormat="1" ht="12.95" customHeight="1">
      <c r="B25" s="1827"/>
      <c r="C25" s="1828"/>
      <c r="D25" s="1829"/>
      <c r="E25" s="1829"/>
      <c r="F25" s="1830"/>
      <c r="G25" s="1828"/>
      <c r="H25" s="1830"/>
      <c r="I25" s="933"/>
      <c r="J25" s="1828"/>
      <c r="K25" s="1829"/>
      <c r="L25" s="1829"/>
      <c r="M25" s="1830"/>
      <c r="N25" s="1828"/>
      <c r="O25" s="1830"/>
      <c r="P25" s="1828"/>
      <c r="Q25" s="1830"/>
      <c r="R25" s="933"/>
      <c r="S25" s="1828"/>
      <c r="T25" s="1829"/>
      <c r="U25" s="1829"/>
      <c r="V25" s="1830"/>
      <c r="W25" s="1828"/>
      <c r="X25" s="1830"/>
      <c r="Y25" s="1828"/>
      <c r="Z25" s="1830"/>
      <c r="AA25" s="1828"/>
      <c r="AB25" s="1830"/>
      <c r="AC25" s="1828"/>
      <c r="AD25" s="1829"/>
      <c r="AE25" s="1829"/>
      <c r="AF25" s="1830"/>
      <c r="AG25" s="1828"/>
      <c r="AH25" s="1830"/>
      <c r="AI25" s="1828"/>
      <c r="AJ25" s="1830"/>
      <c r="AK25" s="1828"/>
      <c r="AL25" s="1830"/>
      <c r="AM25" s="1828"/>
      <c r="AN25" s="1830"/>
      <c r="AO25" s="933"/>
      <c r="AP25" s="1828"/>
      <c r="AQ25" s="1830"/>
      <c r="AR25" s="1828"/>
      <c r="AS25" s="1830"/>
      <c r="AT25" s="1828"/>
      <c r="AU25" s="1829"/>
      <c r="AV25" s="1829"/>
      <c r="AW25" s="1830"/>
      <c r="AX25" s="1828"/>
      <c r="AY25" s="1830"/>
      <c r="AZ25" s="933"/>
      <c r="BA25" s="1828"/>
      <c r="BB25" s="1829"/>
      <c r="BC25" s="1829"/>
      <c r="BD25" s="1830"/>
      <c r="BE25" s="1828"/>
      <c r="BF25" s="1830"/>
      <c r="BG25" s="933"/>
      <c r="BH25" s="933"/>
    </row>
    <row r="26" spans="2:60" s="663" customFormat="1" ht="12.95" customHeight="1">
      <c r="B26" s="1825"/>
      <c r="C26" s="1828"/>
      <c r="D26" s="1829"/>
      <c r="E26" s="1829"/>
      <c r="F26" s="1830"/>
      <c r="G26" s="1828"/>
      <c r="H26" s="1830"/>
      <c r="I26" s="933"/>
      <c r="J26" s="1828"/>
      <c r="K26" s="1829"/>
      <c r="L26" s="1829"/>
      <c r="M26" s="1830"/>
      <c r="N26" s="1828"/>
      <c r="O26" s="1830"/>
      <c r="P26" s="1828"/>
      <c r="Q26" s="1830"/>
      <c r="R26" s="933"/>
      <c r="S26" s="1828"/>
      <c r="T26" s="1829"/>
      <c r="U26" s="1829"/>
      <c r="V26" s="1830"/>
      <c r="W26" s="1828"/>
      <c r="X26" s="1830"/>
      <c r="Y26" s="1828"/>
      <c r="Z26" s="1830"/>
      <c r="AA26" s="1828"/>
      <c r="AB26" s="1830"/>
      <c r="AC26" s="1828"/>
      <c r="AD26" s="1829"/>
      <c r="AE26" s="1829"/>
      <c r="AF26" s="1830"/>
      <c r="AG26" s="1828"/>
      <c r="AH26" s="1830"/>
      <c r="AI26" s="1828"/>
      <c r="AJ26" s="1830"/>
      <c r="AK26" s="1828"/>
      <c r="AL26" s="1830"/>
      <c r="AM26" s="1828"/>
      <c r="AN26" s="1830"/>
      <c r="AO26" s="933"/>
      <c r="AP26" s="1828"/>
      <c r="AQ26" s="1830"/>
      <c r="AR26" s="1828"/>
      <c r="AS26" s="1830"/>
      <c r="AT26" s="1828"/>
      <c r="AU26" s="1829"/>
      <c r="AV26" s="1829"/>
      <c r="AW26" s="1830"/>
      <c r="AX26" s="1828"/>
      <c r="AY26" s="1830"/>
      <c r="AZ26" s="933"/>
      <c r="BA26" s="1828"/>
      <c r="BB26" s="1829"/>
      <c r="BC26" s="1829"/>
      <c r="BD26" s="1830"/>
      <c r="BE26" s="1828"/>
      <c r="BF26" s="1830"/>
      <c r="BG26" s="933"/>
      <c r="BH26" s="933"/>
    </row>
    <row r="27" spans="2:60" s="663" customFormat="1" ht="12.95" customHeight="1">
      <c r="B27" s="1826"/>
      <c r="C27" s="1831"/>
      <c r="D27" s="1832"/>
      <c r="E27" s="1832"/>
      <c r="F27" s="1833"/>
      <c r="G27" s="1831"/>
      <c r="H27" s="1833"/>
      <c r="I27" s="934"/>
      <c r="J27" s="1831"/>
      <c r="K27" s="1832"/>
      <c r="L27" s="1832"/>
      <c r="M27" s="1833"/>
      <c r="N27" s="1831"/>
      <c r="O27" s="1833"/>
      <c r="P27" s="1831"/>
      <c r="Q27" s="1833"/>
      <c r="R27" s="934"/>
      <c r="S27" s="1831"/>
      <c r="T27" s="1832"/>
      <c r="U27" s="1832"/>
      <c r="V27" s="1833"/>
      <c r="W27" s="1831"/>
      <c r="X27" s="1833"/>
      <c r="Y27" s="1831"/>
      <c r="Z27" s="1833"/>
      <c r="AA27" s="1831"/>
      <c r="AB27" s="1833"/>
      <c r="AC27" s="1831"/>
      <c r="AD27" s="1832"/>
      <c r="AE27" s="1832"/>
      <c r="AF27" s="1833"/>
      <c r="AG27" s="1831"/>
      <c r="AH27" s="1833"/>
      <c r="AI27" s="1831"/>
      <c r="AJ27" s="1833"/>
      <c r="AK27" s="1831"/>
      <c r="AL27" s="1833"/>
      <c r="AM27" s="1831"/>
      <c r="AN27" s="1833"/>
      <c r="AO27" s="934"/>
      <c r="AP27" s="1831"/>
      <c r="AQ27" s="1833"/>
      <c r="AR27" s="1831"/>
      <c r="AS27" s="1833"/>
      <c r="AT27" s="1831"/>
      <c r="AU27" s="1832"/>
      <c r="AV27" s="1832"/>
      <c r="AW27" s="1833"/>
      <c r="AX27" s="1831"/>
      <c r="AY27" s="1833"/>
      <c r="AZ27" s="1301"/>
      <c r="BA27" s="1831"/>
      <c r="BB27" s="1832"/>
      <c r="BC27" s="1832"/>
      <c r="BD27" s="1833"/>
      <c r="BE27" s="1831"/>
      <c r="BF27" s="1833"/>
      <c r="BG27" s="1301"/>
      <c r="BH27" s="1301"/>
    </row>
    <row r="28" spans="2:60" s="663" customFormat="1" ht="12.95" customHeight="1">
      <c r="B28" s="1827"/>
      <c r="C28" s="1828"/>
      <c r="D28" s="1829"/>
      <c r="E28" s="1829"/>
      <c r="F28" s="1830"/>
      <c r="G28" s="1828"/>
      <c r="H28" s="1830"/>
      <c r="I28" s="933"/>
      <c r="J28" s="1828"/>
      <c r="K28" s="1829"/>
      <c r="L28" s="1829"/>
      <c r="M28" s="1830"/>
      <c r="N28" s="1828"/>
      <c r="O28" s="1830"/>
      <c r="P28" s="1828"/>
      <c r="Q28" s="1830"/>
      <c r="R28" s="933"/>
      <c r="S28" s="1828"/>
      <c r="T28" s="1829"/>
      <c r="U28" s="1829"/>
      <c r="V28" s="1830"/>
      <c r="W28" s="1828"/>
      <c r="X28" s="1830"/>
      <c r="Y28" s="1828"/>
      <c r="Z28" s="1830"/>
      <c r="AA28" s="1828"/>
      <c r="AB28" s="1830"/>
      <c r="AC28" s="1828"/>
      <c r="AD28" s="1829"/>
      <c r="AE28" s="1829"/>
      <c r="AF28" s="1830"/>
      <c r="AG28" s="1828"/>
      <c r="AH28" s="1830"/>
      <c r="AI28" s="1828"/>
      <c r="AJ28" s="1830"/>
      <c r="AK28" s="1828"/>
      <c r="AL28" s="1830"/>
      <c r="AM28" s="1828"/>
      <c r="AN28" s="1830"/>
      <c r="AO28" s="933"/>
      <c r="AP28" s="1828"/>
      <c r="AQ28" s="1830"/>
      <c r="AR28" s="1828"/>
      <c r="AS28" s="1830"/>
      <c r="AT28" s="1828"/>
      <c r="AU28" s="1829"/>
      <c r="AV28" s="1829"/>
      <c r="AW28" s="1830"/>
      <c r="AX28" s="1828"/>
      <c r="AY28" s="1830"/>
      <c r="AZ28" s="933"/>
      <c r="BA28" s="1828"/>
      <c r="BB28" s="1829"/>
      <c r="BC28" s="1829"/>
      <c r="BD28" s="1830"/>
      <c r="BE28" s="1828"/>
      <c r="BF28" s="1830"/>
      <c r="BG28" s="933"/>
      <c r="BH28" s="933"/>
    </row>
    <row r="29" spans="2:60" s="663" customFormat="1" ht="12.95" customHeight="1">
      <c r="B29" s="1825"/>
      <c r="C29" s="1828"/>
      <c r="D29" s="1829"/>
      <c r="E29" s="1829"/>
      <c r="F29" s="1830"/>
      <c r="G29" s="1828"/>
      <c r="H29" s="1830"/>
      <c r="I29" s="933"/>
      <c r="J29" s="1828"/>
      <c r="K29" s="1829"/>
      <c r="L29" s="1829"/>
      <c r="M29" s="1830"/>
      <c r="N29" s="1828"/>
      <c r="O29" s="1830"/>
      <c r="P29" s="1828"/>
      <c r="Q29" s="1830"/>
      <c r="R29" s="933"/>
      <c r="S29" s="1828"/>
      <c r="T29" s="1829"/>
      <c r="U29" s="1829"/>
      <c r="V29" s="1830"/>
      <c r="W29" s="1828"/>
      <c r="X29" s="1830"/>
      <c r="Y29" s="1828"/>
      <c r="Z29" s="1830"/>
      <c r="AA29" s="1828"/>
      <c r="AB29" s="1830"/>
      <c r="AC29" s="1828"/>
      <c r="AD29" s="1829"/>
      <c r="AE29" s="1829"/>
      <c r="AF29" s="1830"/>
      <c r="AG29" s="1828"/>
      <c r="AH29" s="1830"/>
      <c r="AI29" s="1828"/>
      <c r="AJ29" s="1830"/>
      <c r="AK29" s="1828"/>
      <c r="AL29" s="1830"/>
      <c r="AM29" s="1828"/>
      <c r="AN29" s="1830"/>
      <c r="AO29" s="933"/>
      <c r="AP29" s="1828"/>
      <c r="AQ29" s="1830"/>
      <c r="AR29" s="1828"/>
      <c r="AS29" s="1830"/>
      <c r="AT29" s="1828"/>
      <c r="AU29" s="1829"/>
      <c r="AV29" s="1829"/>
      <c r="AW29" s="1830"/>
      <c r="AX29" s="1828"/>
      <c r="AY29" s="1830"/>
      <c r="AZ29" s="933"/>
      <c r="BA29" s="1828"/>
      <c r="BB29" s="1829"/>
      <c r="BC29" s="1829"/>
      <c r="BD29" s="1830"/>
      <c r="BE29" s="1828"/>
      <c r="BF29" s="1830"/>
      <c r="BG29" s="933"/>
      <c r="BH29" s="933"/>
    </row>
    <row r="30" spans="2:60" s="663" customFormat="1" ht="12.95" customHeight="1">
      <c r="B30" s="1826"/>
      <c r="C30" s="1831"/>
      <c r="D30" s="1832"/>
      <c r="E30" s="1832"/>
      <c r="F30" s="1833"/>
      <c r="G30" s="1831"/>
      <c r="H30" s="1833"/>
      <c r="I30" s="934"/>
      <c r="J30" s="1831"/>
      <c r="K30" s="1832"/>
      <c r="L30" s="1832"/>
      <c r="M30" s="1833"/>
      <c r="N30" s="1831"/>
      <c r="O30" s="1833"/>
      <c r="P30" s="1831"/>
      <c r="Q30" s="1833"/>
      <c r="R30" s="934"/>
      <c r="S30" s="1831"/>
      <c r="T30" s="1832"/>
      <c r="U30" s="1832"/>
      <c r="V30" s="1833"/>
      <c r="W30" s="1831"/>
      <c r="X30" s="1833"/>
      <c r="Y30" s="1831"/>
      <c r="Z30" s="1833"/>
      <c r="AA30" s="1831"/>
      <c r="AB30" s="1833"/>
      <c r="AC30" s="1831"/>
      <c r="AD30" s="1832"/>
      <c r="AE30" s="1832"/>
      <c r="AF30" s="1833"/>
      <c r="AG30" s="1831"/>
      <c r="AH30" s="1833"/>
      <c r="AI30" s="1831"/>
      <c r="AJ30" s="1833"/>
      <c r="AK30" s="1831"/>
      <c r="AL30" s="1833"/>
      <c r="AM30" s="1831"/>
      <c r="AN30" s="1833"/>
      <c r="AO30" s="934"/>
      <c r="AP30" s="1831"/>
      <c r="AQ30" s="1833"/>
      <c r="AR30" s="1831"/>
      <c r="AS30" s="1833"/>
      <c r="AT30" s="1831"/>
      <c r="AU30" s="1832"/>
      <c r="AV30" s="1832"/>
      <c r="AW30" s="1833"/>
      <c r="AX30" s="1831"/>
      <c r="AY30" s="1833"/>
      <c r="AZ30" s="1301"/>
      <c r="BA30" s="1831"/>
      <c r="BB30" s="1832"/>
      <c r="BC30" s="1832"/>
      <c r="BD30" s="1833"/>
      <c r="BE30" s="1831"/>
      <c r="BF30" s="1833"/>
      <c r="BG30" s="1301"/>
      <c r="BH30" s="1301"/>
    </row>
    <row r="31" spans="2:60" s="663" customFormat="1" ht="12.95" customHeight="1">
      <c r="B31" s="1827"/>
      <c r="C31" s="1828"/>
      <c r="D31" s="1829"/>
      <c r="E31" s="1829"/>
      <c r="F31" s="1830"/>
      <c r="G31" s="1828"/>
      <c r="H31" s="1830"/>
      <c r="I31" s="933"/>
      <c r="J31" s="1828"/>
      <c r="K31" s="1829"/>
      <c r="L31" s="1829"/>
      <c r="M31" s="1830"/>
      <c r="N31" s="1828"/>
      <c r="O31" s="1830"/>
      <c r="P31" s="1828"/>
      <c r="Q31" s="1830"/>
      <c r="R31" s="933"/>
      <c r="S31" s="1828"/>
      <c r="T31" s="1829"/>
      <c r="U31" s="1829"/>
      <c r="V31" s="1830"/>
      <c r="W31" s="1828"/>
      <c r="X31" s="1830"/>
      <c r="Y31" s="1828"/>
      <c r="Z31" s="1830"/>
      <c r="AA31" s="1828"/>
      <c r="AB31" s="1830"/>
      <c r="AC31" s="1828"/>
      <c r="AD31" s="1829"/>
      <c r="AE31" s="1829"/>
      <c r="AF31" s="1830"/>
      <c r="AG31" s="1828"/>
      <c r="AH31" s="1830"/>
      <c r="AI31" s="1828"/>
      <c r="AJ31" s="1830"/>
      <c r="AK31" s="1828"/>
      <c r="AL31" s="1830"/>
      <c r="AM31" s="1828"/>
      <c r="AN31" s="1830"/>
      <c r="AO31" s="933"/>
      <c r="AP31" s="1828"/>
      <c r="AQ31" s="1830"/>
      <c r="AR31" s="1828"/>
      <c r="AS31" s="1830"/>
      <c r="AT31" s="1828"/>
      <c r="AU31" s="1829"/>
      <c r="AV31" s="1829"/>
      <c r="AW31" s="1830"/>
      <c r="AX31" s="1828"/>
      <c r="AY31" s="1830"/>
      <c r="AZ31" s="933"/>
      <c r="BA31" s="1828"/>
      <c r="BB31" s="1829"/>
      <c r="BC31" s="1829"/>
      <c r="BD31" s="1830"/>
      <c r="BE31" s="1828"/>
      <c r="BF31" s="1830"/>
      <c r="BG31" s="933"/>
      <c r="BH31" s="933"/>
    </row>
  </sheetData>
  <customSheetViews>
    <customSheetView guid="{000667BC-C093-D04F-AC32-C2A57AD6DC40}" scale="120" showGridLines="0" topLeftCell="AD1">
      <selection activeCell="AS38" sqref="AS38"/>
      <colBreaks count="2" manualBreakCount="2">
        <brk id="17" max="1048575" man="1"/>
        <brk id="40" max="1048575" man="1"/>
      </colBreaks>
      <pageMargins left="0" right="0" top="0" bottom="0" header="0" footer="0"/>
      <pageSetup orientation="landscape"/>
      <headerFooter alignWithMargins="0">
        <oddFooter>&amp;L&amp;9&amp;F&amp;C&amp;9Página &amp;P&amp;R&amp;9Versión 17.08.05</oddFooter>
      </headerFooter>
    </customSheetView>
    <customSheetView guid="{49900754-E557-CE48-A1AC-7A29C54F6B80}" scale="92" showGridLines="0" topLeftCell="AV1">
      <selection activeCell="BA20" sqref="BA20"/>
      <colBreaks count="2" manualBreakCount="2">
        <brk id="17" max="1048575" man="1"/>
        <brk id="40" max="1048575" man="1"/>
      </colBreaks>
      <pageMargins left="0" right="0" top="0" bottom="0" header="0" footer="0"/>
      <pageSetup orientation="landscape"/>
      <headerFooter alignWithMargins="0">
        <oddFooter>&amp;L&amp;9&amp;F&amp;C&amp;9Página &amp;P&amp;R&amp;9Versión 17.08.05</oddFooter>
      </headerFooter>
    </customSheetView>
  </customSheetViews>
  <mergeCells count="260">
    <mergeCell ref="AG29:AH29"/>
    <mergeCell ref="AI29:AJ29"/>
    <mergeCell ref="AC5:AF7"/>
    <mergeCell ref="AR7:AS8"/>
    <mergeCell ref="AR5:AS6"/>
    <mergeCell ref="AM30:AN30"/>
    <mergeCell ref="Y30:Z30"/>
    <mergeCell ref="AA30:AB30"/>
    <mergeCell ref="AC30:AF30"/>
    <mergeCell ref="AG30:AH30"/>
    <mergeCell ref="AI30:AJ30"/>
    <mergeCell ref="AK30:AL30"/>
    <mergeCell ref="AG27:AH27"/>
    <mergeCell ref="AI27:AJ27"/>
    <mergeCell ref="AK27:AL27"/>
    <mergeCell ref="AM27:AN27"/>
    <mergeCell ref="AK29:AL29"/>
    <mergeCell ref="AM29:AN29"/>
    <mergeCell ref="Y29:Z29"/>
    <mergeCell ref="AA29:AB29"/>
    <mergeCell ref="AC29:AF29"/>
    <mergeCell ref="Y28:Z28"/>
    <mergeCell ref="AA28:AB28"/>
    <mergeCell ref="AC28:AF28"/>
    <mergeCell ref="G30:H30"/>
    <mergeCell ref="J30:M30"/>
    <mergeCell ref="N30:O30"/>
    <mergeCell ref="P30:Q30"/>
    <mergeCell ref="S30:V30"/>
    <mergeCell ref="W30:X30"/>
    <mergeCell ref="AM31:AN31"/>
    <mergeCell ref="Y31:Z31"/>
    <mergeCell ref="AA31:AB31"/>
    <mergeCell ref="AC31:AF31"/>
    <mergeCell ref="AG31:AH31"/>
    <mergeCell ref="AI31:AJ31"/>
    <mergeCell ref="AK31:AL31"/>
    <mergeCell ref="AM25:AN25"/>
    <mergeCell ref="N28:O28"/>
    <mergeCell ref="P28:Q28"/>
    <mergeCell ref="S28:V28"/>
    <mergeCell ref="W28:X28"/>
    <mergeCell ref="AA26:AB26"/>
    <mergeCell ref="AC26:AF26"/>
    <mergeCell ref="AG26:AH26"/>
    <mergeCell ref="AI26:AJ26"/>
    <mergeCell ref="AK26:AL26"/>
    <mergeCell ref="AM28:AN28"/>
    <mergeCell ref="AI25:AJ25"/>
    <mergeCell ref="AK25:AL25"/>
    <mergeCell ref="N27:O27"/>
    <mergeCell ref="P27:Q27"/>
    <mergeCell ref="S27:V27"/>
    <mergeCell ref="W27:X27"/>
    <mergeCell ref="Y27:Z27"/>
    <mergeCell ref="AA27:AB27"/>
    <mergeCell ref="AC27:AF27"/>
    <mergeCell ref="AI28:AJ28"/>
    <mergeCell ref="AK28:AL28"/>
    <mergeCell ref="AG28:AH28"/>
    <mergeCell ref="C29:F29"/>
    <mergeCell ref="C27:F27"/>
    <mergeCell ref="B29:B31"/>
    <mergeCell ref="C31:F31"/>
    <mergeCell ref="C30:F30"/>
    <mergeCell ref="AM26:AN26"/>
    <mergeCell ref="J26:M26"/>
    <mergeCell ref="N26:O26"/>
    <mergeCell ref="P26:Q26"/>
    <mergeCell ref="S26:V26"/>
    <mergeCell ref="W26:X26"/>
    <mergeCell ref="Y26:Z26"/>
    <mergeCell ref="G31:H31"/>
    <mergeCell ref="J31:M31"/>
    <mergeCell ref="N31:O31"/>
    <mergeCell ref="P31:Q31"/>
    <mergeCell ref="S31:V31"/>
    <mergeCell ref="W31:X31"/>
    <mergeCell ref="G29:H29"/>
    <mergeCell ref="J29:M29"/>
    <mergeCell ref="N29:O29"/>
    <mergeCell ref="P29:Q29"/>
    <mergeCell ref="S29:V29"/>
    <mergeCell ref="W29:X29"/>
    <mergeCell ref="B26:B28"/>
    <mergeCell ref="N24:O24"/>
    <mergeCell ref="P24:Q24"/>
    <mergeCell ref="S24:V24"/>
    <mergeCell ref="G23:H23"/>
    <mergeCell ref="G24:H24"/>
    <mergeCell ref="J23:M23"/>
    <mergeCell ref="J24:M24"/>
    <mergeCell ref="G25:H25"/>
    <mergeCell ref="J25:M25"/>
    <mergeCell ref="G26:H26"/>
    <mergeCell ref="N23:O23"/>
    <mergeCell ref="P23:Q23"/>
    <mergeCell ref="C23:F23"/>
    <mergeCell ref="C24:F24"/>
    <mergeCell ref="C25:F25"/>
    <mergeCell ref="C26:F26"/>
    <mergeCell ref="C28:F28"/>
    <mergeCell ref="G28:H28"/>
    <mergeCell ref="J28:M28"/>
    <mergeCell ref="B23:B25"/>
    <mergeCell ref="G27:H27"/>
    <mergeCell ref="J27:M27"/>
    <mergeCell ref="B4:B21"/>
    <mergeCell ref="G4:I4"/>
    <mergeCell ref="J4:K4"/>
    <mergeCell ref="N4:O4"/>
    <mergeCell ref="P4:Q4"/>
    <mergeCell ref="C21:F21"/>
    <mergeCell ref="C4:F4"/>
    <mergeCell ref="C5:F7"/>
    <mergeCell ref="G16:I19"/>
    <mergeCell ref="G21:H21"/>
    <mergeCell ref="J5:M7"/>
    <mergeCell ref="J9:M12"/>
    <mergeCell ref="J21:M21"/>
    <mergeCell ref="G5:I7"/>
    <mergeCell ref="N21:O21"/>
    <mergeCell ref="P21:Q21"/>
    <mergeCell ref="AC24:AF24"/>
    <mergeCell ref="Y23:Z23"/>
    <mergeCell ref="Y24:Z24"/>
    <mergeCell ref="AA23:AB23"/>
    <mergeCell ref="AA24:AB24"/>
    <mergeCell ref="AM21:AN21"/>
    <mergeCell ref="AP23:AQ23"/>
    <mergeCell ref="AP24:AQ24"/>
    <mergeCell ref="AG23:AH23"/>
    <mergeCell ref="AI23:AJ23"/>
    <mergeCell ref="AK23:AL23"/>
    <mergeCell ref="AK21:AL21"/>
    <mergeCell ref="AM24:AN24"/>
    <mergeCell ref="AK24:AL24"/>
    <mergeCell ref="AI24:AJ24"/>
    <mergeCell ref="W24:X24"/>
    <mergeCell ref="N25:O25"/>
    <mergeCell ref="P25:Q25"/>
    <mergeCell ref="S25:V25"/>
    <mergeCell ref="W25:X25"/>
    <mergeCell ref="AG24:AH24"/>
    <mergeCell ref="Y25:Z25"/>
    <mergeCell ref="N5:O8"/>
    <mergeCell ref="W23:X23"/>
    <mergeCell ref="S23:V23"/>
    <mergeCell ref="S21:V21"/>
    <mergeCell ref="AA25:AB25"/>
    <mergeCell ref="AC25:AF25"/>
    <mergeCell ref="AG25:AH25"/>
    <mergeCell ref="W5:AB6"/>
    <mergeCell ref="W21:X21"/>
    <mergeCell ref="Y21:Z21"/>
    <mergeCell ref="S12:V15"/>
    <mergeCell ref="S5:V8"/>
    <mergeCell ref="P5:Q7"/>
    <mergeCell ref="R4:R21"/>
    <mergeCell ref="AC21:AF21"/>
    <mergeCell ref="AG21:AH21"/>
    <mergeCell ref="AA21:AB21"/>
    <mergeCell ref="W4:X4"/>
    <mergeCell ref="W19:AB19"/>
    <mergeCell ref="S4:T4"/>
    <mergeCell ref="BH5:BH15"/>
    <mergeCell ref="AY7:AZ8"/>
    <mergeCell ref="BF7:BG7"/>
    <mergeCell ref="BE8:BE9"/>
    <mergeCell ref="AM23:AN23"/>
    <mergeCell ref="BE21:BF21"/>
    <mergeCell ref="AR13:AS16"/>
    <mergeCell ref="BE13:BE15"/>
    <mergeCell ref="AX5:AZ6"/>
    <mergeCell ref="BF8:BG9"/>
    <mergeCell ref="AR9:AS12"/>
    <mergeCell ref="BE5:BG6"/>
    <mergeCell ref="AY11:AZ12"/>
    <mergeCell ref="BF12:BG12"/>
    <mergeCell ref="BA21:BD21"/>
    <mergeCell ref="AR21:AS21"/>
    <mergeCell ref="AT21:AW21"/>
    <mergeCell ref="AT4:AW4"/>
    <mergeCell ref="AC23:AF23"/>
    <mergeCell ref="BF13:BG15"/>
    <mergeCell ref="AY14:AZ15"/>
    <mergeCell ref="BF10:BG11"/>
    <mergeCell ref="AT5:AW12"/>
    <mergeCell ref="AX4:AZ4"/>
    <mergeCell ref="BE10:BE11"/>
    <mergeCell ref="AC4:AD4"/>
    <mergeCell ref="AG4:AH4"/>
    <mergeCell ref="AP5:AQ9"/>
    <mergeCell ref="AP4:AQ4"/>
    <mergeCell ref="AI4:AJ4"/>
    <mergeCell ref="AI5:AN5"/>
    <mergeCell ref="AO4:AO21"/>
    <mergeCell ref="BA4:BD4"/>
    <mergeCell ref="BE4:BG4"/>
    <mergeCell ref="AR4:AS4"/>
    <mergeCell ref="AG9:AH12"/>
    <mergeCell ref="AP21:AQ21"/>
    <mergeCell ref="AI19:AN19"/>
    <mergeCell ref="AI21:AJ21"/>
    <mergeCell ref="AX21:AY21"/>
    <mergeCell ref="BA5:BD12"/>
    <mergeCell ref="AG5:AH8"/>
    <mergeCell ref="AR17:AS19"/>
    <mergeCell ref="AP26:AQ26"/>
    <mergeCell ref="AP27:AQ27"/>
    <mergeCell ref="AP28:AQ28"/>
    <mergeCell ref="AP29:AQ29"/>
    <mergeCell ref="AP30:AQ30"/>
    <mergeCell ref="BE30:BF30"/>
    <mergeCell ref="AP31:AQ31"/>
    <mergeCell ref="AR23:AS23"/>
    <mergeCell ref="AR24:AS24"/>
    <mergeCell ref="AR25:AS25"/>
    <mergeCell ref="AR26:AS26"/>
    <mergeCell ref="AR27:AS27"/>
    <mergeCell ref="AR28:AS28"/>
    <mergeCell ref="AR29:AS29"/>
    <mergeCell ref="AR30:AS30"/>
    <mergeCell ref="AR31:AS31"/>
    <mergeCell ref="AP25:AQ25"/>
    <mergeCell ref="BE31:BF31"/>
    <mergeCell ref="BA31:BD31"/>
    <mergeCell ref="BA27:BD27"/>
    <mergeCell ref="BA30:BD30"/>
    <mergeCell ref="AX28:AY28"/>
    <mergeCell ref="AX29:AY29"/>
    <mergeCell ref="AX30:AY30"/>
    <mergeCell ref="BE23:BF23"/>
    <mergeCell ref="BE24:BF24"/>
    <mergeCell ref="BE25:BF25"/>
    <mergeCell ref="BE26:BF26"/>
    <mergeCell ref="BE27:BF27"/>
    <mergeCell ref="BE28:BF28"/>
    <mergeCell ref="BE29:BF29"/>
    <mergeCell ref="AX25:AY25"/>
    <mergeCell ref="AX26:AY26"/>
    <mergeCell ref="AX27:AY27"/>
    <mergeCell ref="AX23:AY23"/>
    <mergeCell ref="AX24:AY24"/>
    <mergeCell ref="AT25:AW25"/>
    <mergeCell ref="AT26:AW26"/>
    <mergeCell ref="AT28:AW28"/>
    <mergeCell ref="AT29:AW29"/>
    <mergeCell ref="AT31:AW31"/>
    <mergeCell ref="AT27:AW27"/>
    <mergeCell ref="AT30:AW30"/>
    <mergeCell ref="AX31:AY31"/>
    <mergeCell ref="BA23:BD23"/>
    <mergeCell ref="BA24:BD24"/>
    <mergeCell ref="BA25:BD25"/>
    <mergeCell ref="BA26:BD26"/>
    <mergeCell ref="BA28:BD28"/>
    <mergeCell ref="BA29:BD29"/>
    <mergeCell ref="AT23:AW23"/>
    <mergeCell ref="AT24:AW24"/>
  </mergeCells>
  <phoneticPr fontId="55" type="noConversion"/>
  <pageMargins left="0.25" right="0.25" top="0.75000000000000011" bottom="0.75000000000000011" header="0.30000000000000004" footer="0.30000000000000004"/>
  <pageSetup orientation="landscape"/>
  <headerFooter alignWithMargins="0">
    <oddFooter>&amp;L&amp;9&amp;F&amp;C&amp;9Página &amp;P&amp;R&amp;9Versión 17.08.05</oddFooter>
  </headerFooter>
  <colBreaks count="2" manualBreakCount="2">
    <brk id="17" max="1048575" man="1"/>
    <brk id="40" max="1048575" man="1"/>
  </colBreaks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AK900"/>
  <sheetViews>
    <sheetView showGridLines="0" view="pageBreakPreview" zoomScale="125" zoomScaleNormal="125" zoomScaleSheetLayoutView="125" zoomScalePageLayoutView="125" workbookViewId="0">
      <selection activeCell="N26" sqref="N26:S26"/>
    </sheetView>
  </sheetViews>
  <sheetFormatPr defaultColWidth="6" defaultRowHeight="15" customHeight="1"/>
  <cols>
    <col min="1" max="1" width="1" style="1413" customWidth="1"/>
    <col min="2" max="2" width="3.375" style="1430" customWidth="1"/>
    <col min="3" max="7" width="3.375" style="1413" customWidth="1"/>
    <col min="8" max="8" width="3.375" style="1430" customWidth="1"/>
    <col min="9" max="13" width="3.375" style="1413" customWidth="1"/>
    <col min="14" max="14" width="3.375" style="1430" customWidth="1"/>
    <col min="15" max="25" width="3.375" style="1413" customWidth="1"/>
    <col min="26" max="26" width="3.375" style="1430" customWidth="1"/>
    <col min="27" max="31" width="3.375" style="1413" customWidth="1"/>
    <col min="32" max="32" width="3.375" style="1430" customWidth="1"/>
    <col min="33" max="37" width="3.375" style="1413" customWidth="1"/>
    <col min="38" max="16384" width="6" style="1413"/>
  </cols>
  <sheetData>
    <row r="1" spans="2:37" s="1412" customFormat="1" ht="15" customHeight="1">
      <c r="B1" s="1409" t="s">
        <v>1282</v>
      </c>
      <c r="C1" s="1410"/>
      <c r="D1" s="1410"/>
      <c r="E1" s="1410"/>
      <c r="F1" s="1410"/>
      <c r="G1" s="1410"/>
      <c r="H1" s="1411"/>
      <c r="I1" s="1411"/>
      <c r="J1" s="1411"/>
      <c r="K1" s="1411"/>
      <c r="L1" s="1411"/>
      <c r="M1" s="1411"/>
      <c r="N1" s="1411"/>
      <c r="O1" s="1411"/>
      <c r="P1" s="1411"/>
      <c r="Q1" s="1411"/>
      <c r="R1" s="1411"/>
      <c r="S1" s="1411"/>
      <c r="T1" s="1411"/>
      <c r="U1" s="1411"/>
      <c r="V1" s="1411"/>
      <c r="W1" s="1411"/>
      <c r="X1" s="1411"/>
      <c r="Y1" s="1411"/>
      <c r="Z1" s="1411"/>
      <c r="AA1" s="1411"/>
      <c r="AB1" s="1411"/>
      <c r="AC1" s="1411"/>
      <c r="AD1" s="1411"/>
      <c r="AE1" s="1411"/>
      <c r="AF1" s="1411"/>
      <c r="AG1" s="1411"/>
      <c r="AH1" s="1411"/>
      <c r="AI1" s="1411"/>
      <c r="AJ1" s="1411"/>
      <c r="AK1" s="1411"/>
    </row>
    <row r="2" spans="2:37" s="1412" customFormat="1" ht="15" customHeight="1">
      <c r="B2" s="1412" t="s">
        <v>1283</v>
      </c>
      <c r="AJ2" s="1411"/>
      <c r="AK2" s="1411"/>
    </row>
    <row r="3" spans="2:37" s="1412" customFormat="1" ht="16.7" customHeight="1">
      <c r="B3" s="1411"/>
      <c r="C3" s="1411"/>
      <c r="D3" s="1411"/>
      <c r="E3" s="1411"/>
      <c r="F3" s="1411"/>
      <c r="G3" s="1411"/>
      <c r="H3" s="1411"/>
      <c r="I3" s="1411"/>
      <c r="J3" s="1411"/>
      <c r="K3" s="1411"/>
      <c r="L3" s="1411"/>
      <c r="M3" s="1411"/>
      <c r="N3" s="1411"/>
      <c r="O3" s="1411"/>
      <c r="P3" s="1411"/>
      <c r="Q3" s="1411"/>
      <c r="R3" s="1411"/>
      <c r="S3" s="1411"/>
      <c r="T3" s="1411"/>
      <c r="U3" s="1411"/>
      <c r="V3" s="1411"/>
      <c r="W3" s="1411"/>
      <c r="X3" s="1411"/>
      <c r="Y3" s="1411"/>
      <c r="Z3" s="1411"/>
      <c r="AA3" s="1411"/>
      <c r="AB3" s="1411"/>
      <c r="AC3" s="1411"/>
      <c r="AD3" s="1411"/>
      <c r="AE3" s="1411"/>
      <c r="AF3" s="1411"/>
      <c r="AG3" s="1411"/>
      <c r="AH3" s="1411"/>
      <c r="AI3" s="1411"/>
      <c r="AJ3" s="1411"/>
      <c r="AK3" s="1411"/>
    </row>
    <row r="4" spans="2:37" ht="16.7" customHeight="1">
      <c r="B4" s="1960"/>
      <c r="C4" s="1961"/>
      <c r="D4" s="1961"/>
      <c r="E4" s="1961"/>
      <c r="F4" s="1961"/>
      <c r="G4" s="1961"/>
      <c r="H4" s="1961"/>
      <c r="I4" s="1961"/>
      <c r="J4" s="1961"/>
      <c r="K4" s="1961"/>
      <c r="L4" s="1961"/>
      <c r="M4" s="1961"/>
      <c r="N4" s="1961"/>
      <c r="O4" s="1961"/>
      <c r="P4" s="1961"/>
      <c r="Q4" s="1961"/>
      <c r="R4" s="1961"/>
      <c r="S4" s="1961"/>
      <c r="T4" s="1961"/>
      <c r="U4" s="1961"/>
      <c r="V4" s="1961"/>
      <c r="W4" s="1961"/>
      <c r="X4" s="1961"/>
      <c r="Y4" s="1961"/>
      <c r="Z4" s="1961"/>
      <c r="AA4" s="1961"/>
      <c r="AB4" s="1961"/>
      <c r="AC4" s="1961"/>
      <c r="AD4" s="1961"/>
      <c r="AE4" s="1961"/>
      <c r="AF4" s="1961"/>
      <c r="AG4" s="1961"/>
      <c r="AH4" s="1961"/>
      <c r="AI4" s="1961"/>
      <c r="AJ4" s="1961"/>
      <c r="AK4" s="2558"/>
    </row>
    <row r="5" spans="2:37" ht="16.7" customHeight="1">
      <c r="B5" s="1414"/>
      <c r="C5" s="1962" t="s">
        <v>1284</v>
      </c>
      <c r="D5" s="1962"/>
      <c r="E5" s="1962"/>
      <c r="F5" s="1962"/>
      <c r="G5" s="1962"/>
      <c r="H5" s="1962"/>
      <c r="I5" s="1962"/>
      <c r="J5" s="1962"/>
      <c r="K5" s="1962"/>
      <c r="L5" s="1962"/>
      <c r="M5" s="1962"/>
      <c r="N5" s="1962"/>
      <c r="O5" s="1962"/>
      <c r="P5" s="1962"/>
      <c r="Q5" s="1962"/>
      <c r="R5" s="1962"/>
      <c r="S5" s="1962"/>
      <c r="T5" s="1962"/>
      <c r="U5" s="1962"/>
      <c r="V5" s="1962"/>
      <c r="W5" s="1962"/>
      <c r="X5" s="1962"/>
      <c r="Y5" s="1962"/>
      <c r="Z5" s="1962"/>
      <c r="AA5" s="1962"/>
      <c r="AB5" s="1962"/>
      <c r="AC5" s="1962"/>
      <c r="AD5" s="1962"/>
      <c r="AE5" s="1962"/>
      <c r="AF5" s="1962"/>
      <c r="AG5" s="1962"/>
      <c r="AH5" s="1962"/>
      <c r="AI5" s="1962"/>
      <c r="AJ5" s="1962"/>
      <c r="AK5" s="1963"/>
    </row>
    <row r="6" spans="2:37" ht="16.7" customHeight="1">
      <c r="B6" s="1414"/>
      <c r="C6" s="1962"/>
      <c r="D6" s="1962"/>
      <c r="E6" s="1962"/>
      <c r="F6" s="1962"/>
      <c r="G6" s="1962"/>
      <c r="H6" s="1962"/>
      <c r="I6" s="1962"/>
      <c r="J6" s="1962"/>
      <c r="K6" s="1962"/>
      <c r="L6" s="1962"/>
      <c r="M6" s="1962"/>
      <c r="N6" s="1962"/>
      <c r="O6" s="1962"/>
      <c r="P6" s="1962"/>
      <c r="Q6" s="1962"/>
      <c r="R6" s="1962"/>
      <c r="S6" s="1962"/>
      <c r="T6" s="1962"/>
      <c r="U6" s="1962"/>
      <c r="V6" s="1962"/>
      <c r="W6" s="1962"/>
      <c r="X6" s="1962"/>
      <c r="Y6" s="1962"/>
      <c r="Z6" s="1962"/>
      <c r="AA6" s="1962"/>
      <c r="AB6" s="1962"/>
      <c r="AC6" s="1962"/>
      <c r="AD6" s="1962"/>
      <c r="AE6" s="1962"/>
      <c r="AF6" s="1962"/>
      <c r="AG6" s="1962"/>
      <c r="AH6" s="1962"/>
      <c r="AI6" s="1962"/>
      <c r="AJ6" s="1962"/>
      <c r="AK6" s="1963"/>
    </row>
    <row r="7" spans="2:37" ht="16.7" customHeight="1">
      <c r="B7" s="1414"/>
      <c r="C7" s="1962"/>
      <c r="D7" s="1962"/>
      <c r="E7" s="1962"/>
      <c r="F7" s="1962"/>
      <c r="G7" s="1962"/>
      <c r="H7" s="1962"/>
      <c r="I7" s="1962"/>
      <c r="J7" s="1962"/>
      <c r="K7" s="1962"/>
      <c r="L7" s="1962"/>
      <c r="M7" s="1962"/>
      <c r="N7" s="1962"/>
      <c r="O7" s="1962"/>
      <c r="P7" s="1962"/>
      <c r="Q7" s="1962"/>
      <c r="R7" s="1962"/>
      <c r="S7" s="1962"/>
      <c r="T7" s="1962"/>
      <c r="U7" s="1962"/>
      <c r="V7" s="1962"/>
      <c r="W7" s="1962"/>
      <c r="X7" s="1962"/>
      <c r="Y7" s="1962"/>
      <c r="Z7" s="1962"/>
      <c r="AA7" s="1962"/>
      <c r="AB7" s="1962"/>
      <c r="AC7" s="1962"/>
      <c r="AD7" s="1962"/>
      <c r="AE7" s="1962"/>
      <c r="AF7" s="1962"/>
      <c r="AG7" s="1962"/>
      <c r="AH7" s="1962"/>
      <c r="AI7" s="1962"/>
      <c r="AJ7" s="1962"/>
      <c r="AK7" s="1963"/>
    </row>
    <row r="8" spans="2:37" ht="16.7" customHeight="1">
      <c r="B8" s="1415"/>
      <c r="C8" s="1964"/>
      <c r="D8" s="1964"/>
      <c r="E8" s="1964"/>
      <c r="F8" s="1964"/>
      <c r="G8" s="1964"/>
      <c r="H8" s="1964"/>
      <c r="I8" s="1964"/>
      <c r="J8" s="1964"/>
      <c r="K8" s="1964"/>
      <c r="L8" s="1964"/>
      <c r="M8" s="1964"/>
      <c r="N8" s="1964"/>
      <c r="O8" s="1964"/>
      <c r="P8" s="1964"/>
      <c r="Q8" s="1964"/>
      <c r="R8" s="1964"/>
      <c r="S8" s="1964"/>
      <c r="T8" s="1964"/>
      <c r="U8" s="1964"/>
      <c r="V8" s="1964"/>
      <c r="W8" s="1964"/>
      <c r="X8" s="1964"/>
      <c r="Y8" s="1964"/>
      <c r="Z8" s="1964"/>
      <c r="AA8" s="1964"/>
      <c r="AB8" s="1964"/>
      <c r="AC8" s="1964"/>
      <c r="AD8" s="1964"/>
      <c r="AE8" s="1964"/>
      <c r="AF8" s="1964"/>
      <c r="AG8" s="1964"/>
      <c r="AH8" s="1964"/>
      <c r="AI8" s="1964"/>
      <c r="AJ8" s="1964"/>
      <c r="AK8" s="1965"/>
    </row>
    <row r="9" spans="2:37" ht="16.7" customHeight="1">
      <c r="B9" s="1966" t="s">
        <v>237</v>
      </c>
      <c r="C9" s="1966"/>
      <c r="D9" s="1966"/>
      <c r="E9" s="1966"/>
      <c r="F9" s="1966"/>
      <c r="G9" s="1966"/>
      <c r="H9" s="1967" t="s">
        <v>239</v>
      </c>
      <c r="I9" s="1968"/>
      <c r="J9" s="1968"/>
      <c r="K9" s="1968"/>
      <c r="L9" s="1968"/>
      <c r="M9" s="1969"/>
      <c r="N9" s="1967" t="s">
        <v>242</v>
      </c>
      <c r="O9" s="1968"/>
      <c r="P9" s="1968"/>
      <c r="Q9" s="1968"/>
      <c r="R9" s="1968"/>
      <c r="S9" s="1969"/>
      <c r="T9" s="1967" t="s">
        <v>501</v>
      </c>
      <c r="U9" s="1968"/>
      <c r="V9" s="1968"/>
      <c r="W9" s="1968"/>
      <c r="X9" s="1968"/>
      <c r="Y9" s="1969"/>
      <c r="Z9" s="1967" t="s">
        <v>502</v>
      </c>
      <c r="AA9" s="1968"/>
      <c r="AB9" s="1968"/>
      <c r="AC9" s="1968"/>
      <c r="AD9" s="1968"/>
      <c r="AE9" s="1969"/>
      <c r="AF9" s="1970" t="s">
        <v>503</v>
      </c>
      <c r="AG9" s="1971"/>
      <c r="AH9" s="1971"/>
      <c r="AI9" s="1971"/>
      <c r="AJ9" s="1971"/>
      <c r="AK9" s="1972"/>
    </row>
    <row r="10" spans="2:37" s="1416" customFormat="1" ht="16.7" customHeight="1">
      <c r="B10" s="1957" t="s">
        <v>1285</v>
      </c>
      <c r="C10" s="1957"/>
      <c r="D10" s="1957"/>
      <c r="E10" s="1957"/>
      <c r="F10" s="1957"/>
      <c r="G10" s="1957"/>
      <c r="H10" s="1958" t="s">
        <v>1286</v>
      </c>
      <c r="I10" s="1959"/>
      <c r="J10" s="1959"/>
      <c r="K10" s="1959"/>
      <c r="L10" s="1959"/>
      <c r="M10" s="2559"/>
      <c r="N10" s="1958" t="s">
        <v>1287</v>
      </c>
      <c r="O10" s="1959"/>
      <c r="P10" s="1959"/>
      <c r="Q10" s="1959"/>
      <c r="R10" s="1959"/>
      <c r="S10" s="2559"/>
      <c r="T10" s="1958" t="s">
        <v>1286</v>
      </c>
      <c r="U10" s="1959"/>
      <c r="V10" s="1959"/>
      <c r="W10" s="1959"/>
      <c r="X10" s="1959"/>
      <c r="Y10" s="2559"/>
      <c r="Z10" s="1958" t="s">
        <v>1288</v>
      </c>
      <c r="AA10" s="1959"/>
      <c r="AB10" s="1959"/>
      <c r="AC10" s="1959"/>
      <c r="AD10" s="1959"/>
      <c r="AE10" s="2559"/>
      <c r="AF10" s="1958" t="s">
        <v>1289</v>
      </c>
      <c r="AG10" s="1959"/>
      <c r="AH10" s="1959"/>
      <c r="AI10" s="1959"/>
      <c r="AJ10" s="1959"/>
      <c r="AK10" s="2559"/>
    </row>
    <row r="11" spans="2:37" s="1417" customFormat="1" ht="16.7" customHeight="1">
      <c r="B11" s="1976" t="s">
        <v>1290</v>
      </c>
      <c r="C11" s="1977"/>
      <c r="D11" s="1977"/>
      <c r="E11" s="1977"/>
      <c r="F11" s="1977"/>
      <c r="G11" s="1977"/>
      <c r="H11" s="1977"/>
      <c r="I11" s="1977"/>
      <c r="J11" s="1977"/>
      <c r="K11" s="1977"/>
      <c r="L11" s="1977"/>
      <c r="M11" s="1977"/>
      <c r="N11" s="1977"/>
      <c r="O11" s="1977"/>
      <c r="P11" s="1977"/>
      <c r="Q11" s="1977"/>
      <c r="R11" s="1977"/>
      <c r="S11" s="1978"/>
      <c r="T11" s="1979" t="s">
        <v>1291</v>
      </c>
      <c r="U11" s="1980"/>
      <c r="V11" s="1980"/>
      <c r="W11" s="1980"/>
      <c r="X11" s="1980"/>
      <c r="Y11" s="1980"/>
      <c r="Z11" s="1980"/>
      <c r="AA11" s="1980"/>
      <c r="AB11" s="1980"/>
      <c r="AC11" s="1980"/>
      <c r="AD11" s="1980"/>
      <c r="AE11" s="1980"/>
      <c r="AF11" s="1980"/>
      <c r="AG11" s="1980"/>
      <c r="AH11" s="1980"/>
      <c r="AI11" s="1980"/>
      <c r="AJ11" s="1980"/>
      <c r="AK11" s="1981"/>
    </row>
    <row r="12" spans="2:37" ht="24.95" customHeight="1">
      <c r="B12" s="1418"/>
      <c r="C12" s="1419"/>
      <c r="D12" s="1419"/>
      <c r="E12" s="1419"/>
      <c r="F12" s="1419"/>
      <c r="G12" s="1420"/>
      <c r="H12" s="1982"/>
      <c r="I12" s="1983"/>
      <c r="J12" s="1983"/>
      <c r="K12" s="1983"/>
      <c r="L12" s="1983"/>
      <c r="M12" s="1984"/>
      <c r="N12" s="1982"/>
      <c r="O12" s="1983"/>
      <c r="P12" s="1983"/>
      <c r="Q12" s="1983"/>
      <c r="R12" s="1983"/>
      <c r="S12" s="1984"/>
      <c r="T12" s="1421"/>
      <c r="U12" s="1421"/>
      <c r="V12" s="1421"/>
      <c r="W12" s="1421"/>
      <c r="X12" s="1421"/>
      <c r="Y12" s="1421"/>
      <c r="Z12" s="1982"/>
      <c r="AA12" s="1983"/>
      <c r="AB12" s="1983"/>
      <c r="AC12" s="1983"/>
      <c r="AD12" s="1983"/>
      <c r="AE12" s="1984"/>
      <c r="AF12" s="1982"/>
      <c r="AG12" s="1983"/>
      <c r="AH12" s="1983"/>
      <c r="AI12" s="1983"/>
      <c r="AJ12" s="1983"/>
      <c r="AK12" s="1984"/>
    </row>
    <row r="13" spans="2:37" ht="24.95" customHeight="1">
      <c r="B13" s="1422"/>
      <c r="C13" s="1423"/>
      <c r="D13" s="1423"/>
      <c r="E13" s="1423"/>
      <c r="F13" s="1423"/>
      <c r="G13" s="1424"/>
      <c r="H13" s="1973"/>
      <c r="I13" s="1974"/>
      <c r="J13" s="1974"/>
      <c r="K13" s="1974"/>
      <c r="L13" s="1974"/>
      <c r="M13" s="1975"/>
      <c r="N13" s="1973"/>
      <c r="O13" s="1974"/>
      <c r="P13" s="1974"/>
      <c r="Q13" s="1974"/>
      <c r="R13" s="1974"/>
      <c r="S13" s="1975"/>
      <c r="T13" s="1425"/>
      <c r="U13" s="1425"/>
      <c r="V13" s="1425"/>
      <c r="W13" s="1425"/>
      <c r="X13" s="1425"/>
      <c r="Y13" s="1425"/>
      <c r="Z13" s="1973"/>
      <c r="AA13" s="1974"/>
      <c r="AB13" s="1974"/>
      <c r="AC13" s="1974"/>
      <c r="AD13" s="1974"/>
      <c r="AE13" s="1975"/>
      <c r="AF13" s="1973"/>
      <c r="AG13" s="1974"/>
      <c r="AH13" s="1974"/>
      <c r="AI13" s="1974"/>
      <c r="AJ13" s="1974"/>
      <c r="AK13" s="1975"/>
    </row>
    <row r="14" spans="2:37" ht="24.95" customHeight="1">
      <c r="B14" s="1422"/>
      <c r="C14" s="1423"/>
      <c r="D14" s="1423"/>
      <c r="E14" s="1423"/>
      <c r="F14" s="1423"/>
      <c r="G14" s="1424"/>
      <c r="H14" s="1973"/>
      <c r="I14" s="1974"/>
      <c r="J14" s="1974"/>
      <c r="K14" s="1974"/>
      <c r="L14" s="1974"/>
      <c r="M14" s="1975"/>
      <c r="N14" s="1973"/>
      <c r="O14" s="1974"/>
      <c r="P14" s="1974"/>
      <c r="Q14" s="1974"/>
      <c r="R14" s="1974"/>
      <c r="S14" s="1975"/>
      <c r="T14" s="1425"/>
      <c r="U14" s="1425"/>
      <c r="V14" s="1425"/>
      <c r="W14" s="1425"/>
      <c r="X14" s="1425"/>
      <c r="Y14" s="1425"/>
      <c r="Z14" s="1973"/>
      <c r="AA14" s="1974"/>
      <c r="AB14" s="1974"/>
      <c r="AC14" s="1974"/>
      <c r="AD14" s="1974"/>
      <c r="AE14" s="1975"/>
      <c r="AF14" s="1973"/>
      <c r="AG14" s="1974"/>
      <c r="AH14" s="1974"/>
      <c r="AI14" s="1974"/>
      <c r="AJ14" s="1974"/>
      <c r="AK14" s="1975"/>
    </row>
    <row r="15" spans="2:37" ht="24.95" customHeight="1">
      <c r="B15" s="1422"/>
      <c r="C15" s="1423"/>
      <c r="D15" s="1423"/>
      <c r="E15" s="1423"/>
      <c r="F15" s="1423"/>
      <c r="G15" s="1424"/>
      <c r="H15" s="1973"/>
      <c r="I15" s="1974"/>
      <c r="J15" s="1974"/>
      <c r="K15" s="1974"/>
      <c r="L15" s="1974"/>
      <c r="M15" s="1975"/>
      <c r="N15" s="1973"/>
      <c r="O15" s="1974"/>
      <c r="P15" s="1974"/>
      <c r="Q15" s="1974"/>
      <c r="R15" s="1974"/>
      <c r="S15" s="1975"/>
      <c r="T15" s="1425"/>
      <c r="U15" s="1425"/>
      <c r="V15" s="1425"/>
      <c r="W15" s="1425"/>
      <c r="X15" s="1425"/>
      <c r="Y15" s="1425"/>
      <c r="Z15" s="1973"/>
      <c r="AA15" s="1974"/>
      <c r="AB15" s="1974"/>
      <c r="AC15" s="1974"/>
      <c r="AD15" s="1974"/>
      <c r="AE15" s="1975"/>
      <c r="AF15" s="1973"/>
      <c r="AG15" s="1974"/>
      <c r="AH15" s="1974"/>
      <c r="AI15" s="1974"/>
      <c r="AJ15" s="1974"/>
      <c r="AK15" s="1975"/>
    </row>
    <row r="16" spans="2:37" ht="24.95" customHeight="1">
      <c r="B16" s="1422"/>
      <c r="C16" s="1423"/>
      <c r="D16" s="1423"/>
      <c r="E16" s="1423"/>
      <c r="F16" s="1423"/>
      <c r="G16" s="1424"/>
      <c r="H16" s="1973"/>
      <c r="I16" s="1974"/>
      <c r="J16" s="1974"/>
      <c r="K16" s="1974"/>
      <c r="L16" s="1974"/>
      <c r="M16" s="1975"/>
      <c r="N16" s="1973"/>
      <c r="O16" s="1974"/>
      <c r="P16" s="1974"/>
      <c r="Q16" s="1974"/>
      <c r="R16" s="1974"/>
      <c r="S16" s="1975"/>
      <c r="T16" s="1425"/>
      <c r="U16" s="1425"/>
      <c r="V16" s="1425"/>
      <c r="W16" s="1425"/>
      <c r="X16" s="1425"/>
      <c r="Y16" s="1425"/>
      <c r="Z16" s="1973"/>
      <c r="AA16" s="1974"/>
      <c r="AB16" s="1974"/>
      <c r="AC16" s="1974"/>
      <c r="AD16" s="1974"/>
      <c r="AE16" s="1975"/>
      <c r="AF16" s="1973"/>
      <c r="AG16" s="1974"/>
      <c r="AH16" s="1974"/>
      <c r="AI16" s="1974"/>
      <c r="AJ16" s="1974"/>
      <c r="AK16" s="1975"/>
    </row>
    <row r="17" spans="2:37" s="1417" customFormat="1" ht="16.7" customHeight="1">
      <c r="B17" s="1976" t="s">
        <v>1292</v>
      </c>
      <c r="C17" s="1977"/>
      <c r="D17" s="1977"/>
      <c r="E17" s="1977"/>
      <c r="F17" s="1977"/>
      <c r="G17" s="1977"/>
      <c r="H17" s="1977"/>
      <c r="I17" s="1977"/>
      <c r="J17" s="1977"/>
      <c r="K17" s="1977"/>
      <c r="L17" s="1977"/>
      <c r="M17" s="1977"/>
      <c r="N17" s="1977"/>
      <c r="O17" s="1977"/>
      <c r="P17" s="1977"/>
      <c r="Q17" s="1977"/>
      <c r="R17" s="1977"/>
      <c r="S17" s="1978"/>
      <c r="T17" s="1979" t="s">
        <v>1293</v>
      </c>
      <c r="U17" s="1980"/>
      <c r="V17" s="1980"/>
      <c r="W17" s="1980"/>
      <c r="X17" s="1980"/>
      <c r="Y17" s="1980"/>
      <c r="Z17" s="1980"/>
      <c r="AA17" s="1980"/>
      <c r="AB17" s="1980"/>
      <c r="AC17" s="1980"/>
      <c r="AD17" s="1980"/>
      <c r="AE17" s="1980"/>
      <c r="AF17" s="1980"/>
      <c r="AG17" s="1980"/>
      <c r="AH17" s="1980"/>
      <c r="AI17" s="1980"/>
      <c r="AJ17" s="1980"/>
      <c r="AK17" s="1981"/>
    </row>
    <row r="18" spans="2:37" ht="24.95" customHeight="1">
      <c r="B18" s="1422"/>
      <c r="C18" s="1423"/>
      <c r="D18" s="1423"/>
      <c r="E18" s="1423"/>
      <c r="F18" s="1423"/>
      <c r="G18" s="1424"/>
      <c r="H18" s="1973"/>
      <c r="I18" s="1974"/>
      <c r="J18" s="1974"/>
      <c r="K18" s="1974"/>
      <c r="L18" s="1974"/>
      <c r="M18" s="1975"/>
      <c r="N18" s="1973"/>
      <c r="O18" s="1974"/>
      <c r="P18" s="1974"/>
      <c r="Q18" s="1974"/>
      <c r="R18" s="1974"/>
      <c r="S18" s="1975"/>
      <c r="T18" s="1425"/>
      <c r="U18" s="1425"/>
      <c r="V18" s="1425"/>
      <c r="W18" s="1425"/>
      <c r="X18" s="1425"/>
      <c r="Y18" s="1425"/>
      <c r="Z18" s="1973"/>
      <c r="AA18" s="1974"/>
      <c r="AB18" s="1974"/>
      <c r="AC18" s="1974"/>
      <c r="AD18" s="1974"/>
      <c r="AE18" s="1975"/>
      <c r="AF18" s="1973"/>
      <c r="AG18" s="1974"/>
      <c r="AH18" s="1974"/>
      <c r="AI18" s="1974"/>
      <c r="AJ18" s="1974"/>
      <c r="AK18" s="1975"/>
    </row>
    <row r="19" spans="2:37" ht="24.95" customHeight="1">
      <c r="B19" s="1422"/>
      <c r="C19" s="1423"/>
      <c r="D19" s="1423"/>
      <c r="E19" s="1423"/>
      <c r="F19" s="1423"/>
      <c r="G19" s="1424"/>
      <c r="H19" s="1973"/>
      <c r="I19" s="1974"/>
      <c r="J19" s="1974"/>
      <c r="K19" s="1974"/>
      <c r="L19" s="1974"/>
      <c r="M19" s="1975"/>
      <c r="N19" s="1973"/>
      <c r="O19" s="1974"/>
      <c r="P19" s="1974"/>
      <c r="Q19" s="1974"/>
      <c r="R19" s="1974"/>
      <c r="S19" s="1975"/>
      <c r="T19" s="1425"/>
      <c r="U19" s="1425"/>
      <c r="V19" s="1425"/>
      <c r="W19" s="1425"/>
      <c r="X19" s="1425"/>
      <c r="Y19" s="1425"/>
      <c r="Z19" s="1973"/>
      <c r="AA19" s="1974"/>
      <c r="AB19" s="1974"/>
      <c r="AC19" s="1974"/>
      <c r="AD19" s="1974"/>
      <c r="AE19" s="1975"/>
      <c r="AF19" s="1973"/>
      <c r="AG19" s="1974"/>
      <c r="AH19" s="1974"/>
      <c r="AI19" s="1974"/>
      <c r="AJ19" s="1974"/>
      <c r="AK19" s="1975"/>
    </row>
    <row r="20" spans="2:37" ht="24.95" customHeight="1">
      <c r="B20" s="1422"/>
      <c r="C20" s="1423"/>
      <c r="D20" s="1423"/>
      <c r="E20" s="1423"/>
      <c r="F20" s="1423"/>
      <c r="G20" s="1424"/>
      <c r="H20" s="1973"/>
      <c r="I20" s="1974"/>
      <c r="J20" s="1974"/>
      <c r="K20" s="1974"/>
      <c r="L20" s="1974"/>
      <c r="M20" s="1975"/>
      <c r="N20" s="1973"/>
      <c r="O20" s="1974"/>
      <c r="P20" s="1974"/>
      <c r="Q20" s="1974"/>
      <c r="R20" s="1974"/>
      <c r="S20" s="1975"/>
      <c r="T20" s="1425"/>
      <c r="U20" s="1425"/>
      <c r="V20" s="1425"/>
      <c r="W20" s="1425"/>
      <c r="X20" s="1425"/>
      <c r="Y20" s="1425"/>
      <c r="Z20" s="1973"/>
      <c r="AA20" s="1974"/>
      <c r="AB20" s="1974"/>
      <c r="AC20" s="1974"/>
      <c r="AD20" s="1974"/>
      <c r="AE20" s="1975"/>
      <c r="AF20" s="1973"/>
      <c r="AG20" s="1974"/>
      <c r="AH20" s="1974"/>
      <c r="AI20" s="1974"/>
      <c r="AJ20" s="1974"/>
      <c r="AK20" s="1975"/>
    </row>
    <row r="21" spans="2:37" ht="24.95" customHeight="1">
      <c r="B21" s="1422"/>
      <c r="C21" s="1423"/>
      <c r="D21" s="1423"/>
      <c r="E21" s="1423"/>
      <c r="F21" s="1423"/>
      <c r="G21" s="1424"/>
      <c r="H21" s="1973"/>
      <c r="I21" s="1974"/>
      <c r="J21" s="1974"/>
      <c r="K21" s="1974"/>
      <c r="L21" s="1974"/>
      <c r="M21" s="1975"/>
      <c r="N21" s="1973"/>
      <c r="O21" s="1974"/>
      <c r="P21" s="1974"/>
      <c r="Q21" s="1974"/>
      <c r="R21" s="1974"/>
      <c r="S21" s="1975"/>
      <c r="T21" s="1425"/>
      <c r="U21" s="1425"/>
      <c r="V21" s="1425"/>
      <c r="W21" s="1425"/>
      <c r="X21" s="1425"/>
      <c r="Y21" s="1425"/>
      <c r="Z21" s="1973"/>
      <c r="AA21" s="1974"/>
      <c r="AB21" s="1974"/>
      <c r="AC21" s="1974"/>
      <c r="AD21" s="1974"/>
      <c r="AE21" s="1975"/>
      <c r="AF21" s="1973"/>
      <c r="AG21" s="1974"/>
      <c r="AH21" s="1974"/>
      <c r="AI21" s="1974"/>
      <c r="AJ21" s="1974"/>
      <c r="AK21" s="1975"/>
    </row>
    <row r="22" spans="2:37" ht="24.95" customHeight="1">
      <c r="B22" s="1422"/>
      <c r="C22" s="1423"/>
      <c r="D22" s="1423"/>
      <c r="E22" s="1423"/>
      <c r="F22" s="1423"/>
      <c r="G22" s="1424"/>
      <c r="H22" s="1973"/>
      <c r="I22" s="1974"/>
      <c r="J22" s="1974"/>
      <c r="K22" s="1974"/>
      <c r="L22" s="1974"/>
      <c r="M22" s="1975"/>
      <c r="N22" s="1973"/>
      <c r="O22" s="1974"/>
      <c r="P22" s="1974"/>
      <c r="Q22" s="1974"/>
      <c r="R22" s="1974"/>
      <c r="S22" s="1975"/>
      <c r="T22" s="1425"/>
      <c r="U22" s="1425"/>
      <c r="V22" s="1425"/>
      <c r="W22" s="1425"/>
      <c r="X22" s="1425"/>
      <c r="Y22" s="1425"/>
      <c r="Z22" s="1973"/>
      <c r="AA22" s="1974"/>
      <c r="AB22" s="1974"/>
      <c r="AC22" s="1974"/>
      <c r="AD22" s="1974"/>
      <c r="AE22" s="1975"/>
      <c r="AF22" s="1973"/>
      <c r="AG22" s="1974"/>
      <c r="AH22" s="1974"/>
      <c r="AI22" s="1974"/>
      <c r="AJ22" s="1974"/>
      <c r="AK22" s="1975"/>
    </row>
    <row r="23" spans="2:37" s="1417" customFormat="1" ht="16.7" customHeight="1">
      <c r="B23" s="1976" t="s">
        <v>1294</v>
      </c>
      <c r="C23" s="1977"/>
      <c r="D23" s="1977"/>
      <c r="E23" s="1977"/>
      <c r="F23" s="1977"/>
      <c r="G23" s="1977"/>
      <c r="H23" s="1977"/>
      <c r="I23" s="1977"/>
      <c r="J23" s="1977"/>
      <c r="K23" s="1977"/>
      <c r="L23" s="1977"/>
      <c r="M23" s="1977"/>
      <c r="N23" s="1977"/>
      <c r="O23" s="1977"/>
      <c r="P23" s="1977"/>
      <c r="Q23" s="1977"/>
      <c r="R23" s="1977"/>
      <c r="S23" s="1978"/>
      <c r="T23" s="1979" t="s">
        <v>1295</v>
      </c>
      <c r="U23" s="1980"/>
      <c r="V23" s="1980"/>
      <c r="W23" s="1980"/>
      <c r="X23" s="1980"/>
      <c r="Y23" s="1980"/>
      <c r="Z23" s="1980"/>
      <c r="AA23" s="1980"/>
      <c r="AB23" s="1980"/>
      <c r="AC23" s="1980"/>
      <c r="AD23" s="1980"/>
      <c r="AE23" s="1980"/>
      <c r="AF23" s="1980"/>
      <c r="AG23" s="1980"/>
      <c r="AH23" s="1980"/>
      <c r="AI23" s="1980"/>
      <c r="AJ23" s="1980"/>
      <c r="AK23" s="1981"/>
    </row>
    <row r="24" spans="2:37" ht="24.95" customHeight="1">
      <c r="B24" s="1422"/>
      <c r="C24" s="1423"/>
      <c r="D24" s="1423"/>
      <c r="E24" s="1423"/>
      <c r="F24" s="1423"/>
      <c r="G24" s="1424"/>
      <c r="H24" s="1973"/>
      <c r="I24" s="1974"/>
      <c r="J24" s="1974"/>
      <c r="K24" s="1974"/>
      <c r="L24" s="1974"/>
      <c r="M24" s="1975"/>
      <c r="N24" s="1973"/>
      <c r="O24" s="1974"/>
      <c r="P24" s="1974"/>
      <c r="Q24" s="1974"/>
      <c r="R24" s="1974"/>
      <c r="S24" s="1975"/>
      <c r="T24" s="1425"/>
      <c r="U24" s="1425"/>
      <c r="V24" s="1425"/>
      <c r="W24" s="1425"/>
      <c r="X24" s="1425"/>
      <c r="Y24" s="1425"/>
      <c r="Z24" s="1973"/>
      <c r="AA24" s="1974"/>
      <c r="AB24" s="1974"/>
      <c r="AC24" s="1974"/>
      <c r="AD24" s="1974"/>
      <c r="AE24" s="1975"/>
      <c r="AF24" s="1973"/>
      <c r="AG24" s="1974"/>
      <c r="AH24" s="1974"/>
      <c r="AI24" s="1974"/>
      <c r="AJ24" s="1974"/>
      <c r="AK24" s="1975"/>
    </row>
    <row r="25" spans="2:37" ht="24.95" customHeight="1">
      <c r="B25" s="1422"/>
      <c r="C25" s="1423"/>
      <c r="D25" s="1423"/>
      <c r="E25" s="1423"/>
      <c r="F25" s="1423"/>
      <c r="G25" s="1424"/>
      <c r="H25" s="1973"/>
      <c r="I25" s="1974"/>
      <c r="J25" s="1974"/>
      <c r="K25" s="1974"/>
      <c r="L25" s="1974"/>
      <c r="M25" s="1975"/>
      <c r="N25" s="1973"/>
      <c r="O25" s="1974"/>
      <c r="P25" s="1974"/>
      <c r="Q25" s="1974"/>
      <c r="R25" s="1974"/>
      <c r="S25" s="1975"/>
      <c r="T25" s="1425"/>
      <c r="U25" s="1425"/>
      <c r="V25" s="1425"/>
      <c r="W25" s="1425"/>
      <c r="X25" s="1425"/>
      <c r="Y25" s="1425"/>
      <c r="Z25" s="1973"/>
      <c r="AA25" s="1974"/>
      <c r="AB25" s="1974"/>
      <c r="AC25" s="1974"/>
      <c r="AD25" s="1974"/>
      <c r="AE25" s="1975"/>
      <c r="AF25" s="1973"/>
      <c r="AG25" s="1974"/>
      <c r="AH25" s="1974"/>
      <c r="AI25" s="1974"/>
      <c r="AJ25" s="1974"/>
      <c r="AK25" s="1975"/>
    </row>
    <row r="26" spans="2:37" ht="24.95" customHeight="1">
      <c r="B26" s="1422"/>
      <c r="C26" s="1423"/>
      <c r="D26" s="1423"/>
      <c r="E26" s="1423"/>
      <c r="F26" s="1423"/>
      <c r="G26" s="1424"/>
      <c r="H26" s="1973"/>
      <c r="I26" s="1974"/>
      <c r="J26" s="1974"/>
      <c r="K26" s="1974"/>
      <c r="L26" s="1974"/>
      <c r="M26" s="1975"/>
      <c r="N26" s="1973"/>
      <c r="O26" s="1974"/>
      <c r="P26" s="1974"/>
      <c r="Q26" s="1974"/>
      <c r="R26" s="1974"/>
      <c r="S26" s="1975"/>
      <c r="T26" s="1425"/>
      <c r="U26" s="1425"/>
      <c r="V26" s="1425"/>
      <c r="W26" s="1425"/>
      <c r="X26" s="1425"/>
      <c r="Y26" s="1425"/>
      <c r="Z26" s="1973"/>
      <c r="AA26" s="1974"/>
      <c r="AB26" s="1974"/>
      <c r="AC26" s="1974"/>
      <c r="AD26" s="1974"/>
      <c r="AE26" s="1975"/>
      <c r="AF26" s="1973"/>
      <c r="AG26" s="1974"/>
      <c r="AH26" s="1974"/>
      <c r="AI26" s="1974"/>
      <c r="AJ26" s="1974"/>
      <c r="AK26" s="1975"/>
    </row>
    <row r="27" spans="2:37" ht="24.95" customHeight="1">
      <c r="B27" s="1422"/>
      <c r="C27" s="1423"/>
      <c r="D27" s="1423"/>
      <c r="E27" s="1423"/>
      <c r="F27" s="1423"/>
      <c r="G27" s="1424"/>
      <c r="H27" s="1973"/>
      <c r="I27" s="1974"/>
      <c r="J27" s="1974"/>
      <c r="K27" s="1974"/>
      <c r="L27" s="1974"/>
      <c r="M27" s="1975"/>
      <c r="N27" s="1973"/>
      <c r="O27" s="1974"/>
      <c r="P27" s="1974"/>
      <c r="Q27" s="1974"/>
      <c r="R27" s="1974"/>
      <c r="S27" s="1975"/>
      <c r="T27" s="1425"/>
      <c r="U27" s="1425"/>
      <c r="V27" s="1425"/>
      <c r="W27" s="1425"/>
      <c r="X27" s="1425"/>
      <c r="Y27" s="1425"/>
      <c r="Z27" s="1973"/>
      <c r="AA27" s="1974"/>
      <c r="AB27" s="1974"/>
      <c r="AC27" s="1974"/>
      <c r="AD27" s="1974"/>
      <c r="AE27" s="1975"/>
      <c r="AF27" s="1973"/>
      <c r="AG27" s="1974"/>
      <c r="AH27" s="1974"/>
      <c r="AI27" s="1974"/>
      <c r="AJ27" s="1974"/>
      <c r="AK27" s="1975"/>
    </row>
    <row r="28" spans="2:37" ht="24.95" customHeight="1">
      <c r="B28" s="1426"/>
      <c r="C28" s="1427"/>
      <c r="D28" s="1427"/>
      <c r="E28" s="1427"/>
      <c r="F28" s="1427"/>
      <c r="G28" s="1428"/>
      <c r="H28" s="1985"/>
      <c r="I28" s="1986"/>
      <c r="J28" s="1986"/>
      <c r="K28" s="1986"/>
      <c r="L28" s="1986"/>
      <c r="M28" s="1987"/>
      <c r="N28" s="1985"/>
      <c r="O28" s="1986"/>
      <c r="P28" s="1986"/>
      <c r="Q28" s="1986"/>
      <c r="R28" s="1986"/>
      <c r="S28" s="1987"/>
      <c r="T28" s="1429"/>
      <c r="U28" s="1429"/>
      <c r="V28" s="1429"/>
      <c r="W28" s="1429"/>
      <c r="X28" s="1429"/>
      <c r="Y28" s="1429"/>
      <c r="Z28" s="1985"/>
      <c r="AA28" s="1986"/>
      <c r="AB28" s="1986"/>
      <c r="AC28" s="1986"/>
      <c r="AD28" s="1986"/>
      <c r="AE28" s="1987"/>
      <c r="AF28" s="1985"/>
      <c r="AG28" s="1986"/>
      <c r="AH28" s="1986"/>
      <c r="AI28" s="1986"/>
      <c r="AJ28" s="1986"/>
      <c r="AK28" s="1987"/>
    </row>
    <row r="29" spans="2:37" s="1417" customFormat="1" ht="16.7" customHeight="1">
      <c r="B29" s="1976" t="s">
        <v>1296</v>
      </c>
      <c r="C29" s="1977"/>
      <c r="D29" s="1977"/>
      <c r="E29" s="1977"/>
      <c r="F29" s="1977"/>
      <c r="G29" s="1977"/>
      <c r="H29" s="1977"/>
      <c r="I29" s="1977"/>
      <c r="J29" s="1977"/>
      <c r="K29" s="1977"/>
      <c r="L29" s="1977"/>
      <c r="M29" s="1977"/>
      <c r="N29" s="1977"/>
      <c r="O29" s="1977"/>
      <c r="P29" s="1977"/>
      <c r="Q29" s="1977"/>
      <c r="R29" s="1977"/>
      <c r="S29" s="1978"/>
      <c r="T29" s="1979" t="s">
        <v>1297</v>
      </c>
      <c r="U29" s="1980"/>
      <c r="V29" s="1980"/>
      <c r="W29" s="1980"/>
      <c r="X29" s="1980"/>
      <c r="Y29" s="1980"/>
      <c r="Z29" s="1980"/>
      <c r="AA29" s="1980"/>
      <c r="AB29" s="1980"/>
      <c r="AC29" s="1980"/>
      <c r="AD29" s="1980"/>
      <c r="AE29" s="1980"/>
      <c r="AF29" s="1980"/>
      <c r="AG29" s="1980"/>
      <c r="AH29" s="1980"/>
      <c r="AI29" s="1980"/>
      <c r="AJ29" s="1980"/>
      <c r="AK29" s="1981"/>
    </row>
    <row r="30" spans="2:37" ht="24.95" customHeight="1">
      <c r="B30" s="1422"/>
      <c r="C30" s="1423"/>
      <c r="D30" s="1423"/>
      <c r="E30" s="1423"/>
      <c r="F30" s="1423"/>
      <c r="G30" s="1424"/>
      <c r="H30" s="1973"/>
      <c r="I30" s="1974"/>
      <c r="J30" s="1974"/>
      <c r="K30" s="1974"/>
      <c r="L30" s="1974"/>
      <c r="M30" s="1975"/>
      <c r="N30" s="1973"/>
      <c r="O30" s="1974"/>
      <c r="P30" s="1974"/>
      <c r="Q30" s="1974"/>
      <c r="R30" s="1974"/>
      <c r="S30" s="1975"/>
      <c r="T30" s="1425"/>
      <c r="U30" s="1425"/>
      <c r="V30" s="1425"/>
      <c r="W30" s="1425"/>
      <c r="X30" s="1425"/>
      <c r="Y30" s="1425"/>
      <c r="Z30" s="1973"/>
      <c r="AA30" s="1974"/>
      <c r="AB30" s="1974"/>
      <c r="AC30" s="1974"/>
      <c r="AD30" s="1974"/>
      <c r="AE30" s="1975"/>
      <c r="AF30" s="1973"/>
      <c r="AG30" s="1974"/>
      <c r="AH30" s="1974"/>
      <c r="AI30" s="1974"/>
      <c r="AJ30" s="1974"/>
      <c r="AK30" s="1975"/>
    </row>
    <row r="31" spans="2:37" ht="24.95" customHeight="1">
      <c r="B31" s="1422"/>
      <c r="C31" s="1423"/>
      <c r="D31" s="1423"/>
      <c r="E31" s="1423"/>
      <c r="F31" s="1423"/>
      <c r="G31" s="1424"/>
      <c r="H31" s="1973"/>
      <c r="I31" s="1974"/>
      <c r="J31" s="1974"/>
      <c r="K31" s="1974"/>
      <c r="L31" s="1974"/>
      <c r="M31" s="1975"/>
      <c r="N31" s="1973"/>
      <c r="O31" s="1974"/>
      <c r="P31" s="1974"/>
      <c r="Q31" s="1974"/>
      <c r="R31" s="1974"/>
      <c r="S31" s="1975"/>
      <c r="T31" s="1425"/>
      <c r="U31" s="1425"/>
      <c r="V31" s="1425"/>
      <c r="W31" s="1425"/>
      <c r="X31" s="1425"/>
      <c r="Y31" s="1425"/>
      <c r="Z31" s="1973"/>
      <c r="AA31" s="1974"/>
      <c r="AB31" s="1974"/>
      <c r="AC31" s="1974"/>
      <c r="AD31" s="1974"/>
      <c r="AE31" s="1975"/>
      <c r="AF31" s="1973"/>
      <c r="AG31" s="1974"/>
      <c r="AH31" s="1974"/>
      <c r="AI31" s="1974"/>
      <c r="AJ31" s="1974"/>
      <c r="AK31" s="1975"/>
    </row>
    <row r="32" spans="2:37" ht="24.95" customHeight="1">
      <c r="B32" s="1422"/>
      <c r="C32" s="1423"/>
      <c r="D32" s="1423"/>
      <c r="E32" s="1423"/>
      <c r="F32" s="1423"/>
      <c r="G32" s="1424"/>
      <c r="H32" s="1973"/>
      <c r="I32" s="1974"/>
      <c r="J32" s="1974"/>
      <c r="K32" s="1974"/>
      <c r="L32" s="1974"/>
      <c r="M32" s="1975"/>
      <c r="N32" s="1973"/>
      <c r="O32" s="1974"/>
      <c r="P32" s="1974"/>
      <c r="Q32" s="1974"/>
      <c r="R32" s="1974"/>
      <c r="S32" s="1975"/>
      <c r="T32" s="1425"/>
      <c r="U32" s="1425"/>
      <c r="V32" s="1425"/>
      <c r="W32" s="1425"/>
      <c r="X32" s="1425"/>
      <c r="Y32" s="1425"/>
      <c r="Z32" s="1973"/>
      <c r="AA32" s="1974"/>
      <c r="AB32" s="1974"/>
      <c r="AC32" s="1974"/>
      <c r="AD32" s="1974"/>
      <c r="AE32" s="1975"/>
      <c r="AF32" s="1973"/>
      <c r="AG32" s="1974"/>
      <c r="AH32" s="1974"/>
      <c r="AI32" s="1974"/>
      <c r="AJ32" s="1974"/>
      <c r="AK32" s="1975"/>
    </row>
    <row r="33" spans="2:37" ht="24.95" customHeight="1">
      <c r="B33" s="1422"/>
      <c r="C33" s="1423"/>
      <c r="D33" s="1423"/>
      <c r="E33" s="1423"/>
      <c r="F33" s="1423"/>
      <c r="G33" s="1424"/>
      <c r="H33" s="1973"/>
      <c r="I33" s="1974"/>
      <c r="J33" s="1974"/>
      <c r="K33" s="1974"/>
      <c r="L33" s="1974"/>
      <c r="M33" s="1975"/>
      <c r="N33" s="1973"/>
      <c r="O33" s="1974"/>
      <c r="P33" s="1974"/>
      <c r="Q33" s="1974"/>
      <c r="R33" s="1974"/>
      <c r="S33" s="1975"/>
      <c r="T33" s="1425"/>
      <c r="U33" s="1425"/>
      <c r="V33" s="1425"/>
      <c r="W33" s="1425"/>
      <c r="X33" s="1425"/>
      <c r="Y33" s="1425"/>
      <c r="Z33" s="1973"/>
      <c r="AA33" s="1974"/>
      <c r="AB33" s="1974"/>
      <c r="AC33" s="1974"/>
      <c r="AD33" s="1974"/>
      <c r="AE33" s="1975"/>
      <c r="AF33" s="1973"/>
      <c r="AG33" s="1974"/>
      <c r="AH33" s="1974"/>
      <c r="AI33" s="1974"/>
      <c r="AJ33" s="1974"/>
      <c r="AK33" s="1975"/>
    </row>
    <row r="34" spans="2:37" ht="24.95" customHeight="1">
      <c r="B34" s="1426"/>
      <c r="C34" s="1427"/>
      <c r="D34" s="1427"/>
      <c r="E34" s="1427"/>
      <c r="F34" s="1427"/>
      <c r="G34" s="1428"/>
      <c r="H34" s="1985"/>
      <c r="I34" s="1986"/>
      <c r="J34" s="1986"/>
      <c r="K34" s="1986"/>
      <c r="L34" s="1986"/>
      <c r="M34" s="1987"/>
      <c r="N34" s="1985"/>
      <c r="O34" s="1986"/>
      <c r="P34" s="1986"/>
      <c r="Q34" s="1986"/>
      <c r="R34" s="1986"/>
      <c r="S34" s="1987"/>
      <c r="T34" s="1429"/>
      <c r="U34" s="1429"/>
      <c r="V34" s="1429"/>
      <c r="W34" s="1429"/>
      <c r="X34" s="1429"/>
      <c r="Y34" s="1429"/>
      <c r="Z34" s="1985"/>
      <c r="AA34" s="1986"/>
      <c r="AB34" s="1986"/>
      <c r="AC34" s="1986"/>
      <c r="AD34" s="1986"/>
      <c r="AE34" s="1987"/>
      <c r="AF34" s="1985"/>
      <c r="AG34" s="1986"/>
      <c r="AH34" s="1986"/>
      <c r="AI34" s="1986"/>
      <c r="AJ34" s="1986"/>
      <c r="AK34" s="1987"/>
    </row>
    <row r="35" spans="2:37" ht="23.1" customHeight="1"/>
    <row r="36" spans="2:37" s="1430" customFormat="1" ht="15" customHeight="1">
      <c r="C36" s="1413"/>
      <c r="D36" s="1413"/>
      <c r="E36" s="1413"/>
      <c r="F36" s="1413"/>
      <c r="G36" s="1413"/>
      <c r="I36" s="1413"/>
      <c r="J36" s="1413"/>
      <c r="K36" s="1413"/>
      <c r="L36" s="1413"/>
      <c r="M36" s="1413"/>
      <c r="O36" s="1413"/>
      <c r="P36" s="1413"/>
      <c r="Q36" s="1413"/>
      <c r="R36" s="1413"/>
      <c r="S36" s="1413"/>
      <c r="T36" s="1413"/>
      <c r="U36" s="1413"/>
      <c r="V36" s="1413"/>
      <c r="W36" s="1413"/>
      <c r="X36" s="1413"/>
      <c r="Y36" s="1413"/>
      <c r="AA36" s="1413"/>
      <c r="AB36" s="1413"/>
      <c r="AC36" s="1413"/>
      <c r="AD36" s="1413"/>
      <c r="AE36" s="1413"/>
      <c r="AG36" s="1413"/>
      <c r="AH36" s="1413"/>
      <c r="AI36" s="1413"/>
      <c r="AJ36" s="1413"/>
      <c r="AK36" s="1413"/>
    </row>
    <row r="71" spans="2:37" s="1430" customFormat="1" ht="15" customHeight="1">
      <c r="B71" s="1431"/>
      <c r="C71" s="1431"/>
      <c r="D71" s="1431"/>
      <c r="E71" s="1431"/>
      <c r="F71" s="1431"/>
      <c r="G71" s="1431"/>
      <c r="H71" s="1431"/>
      <c r="I71" s="1431"/>
      <c r="J71" s="1431"/>
      <c r="K71" s="1413"/>
      <c r="L71" s="1413"/>
      <c r="M71" s="1413"/>
      <c r="O71" s="1413"/>
      <c r="P71" s="1413"/>
      <c r="Q71" s="1413"/>
      <c r="R71" s="1413"/>
      <c r="S71" s="1413"/>
      <c r="T71" s="1413"/>
      <c r="U71" s="1413"/>
      <c r="V71" s="1413"/>
      <c r="W71" s="1413"/>
      <c r="X71" s="1413"/>
      <c r="Y71" s="1413"/>
      <c r="AA71" s="1413"/>
      <c r="AB71" s="1413"/>
      <c r="AC71" s="1413"/>
      <c r="AD71" s="1413"/>
      <c r="AE71" s="1413"/>
      <c r="AG71" s="1413"/>
      <c r="AH71" s="1413"/>
      <c r="AI71" s="1413"/>
      <c r="AJ71" s="1413"/>
      <c r="AK71" s="1413"/>
    </row>
    <row r="72" spans="2:37" s="1430" customFormat="1" ht="15" customHeight="1">
      <c r="C72" s="1413"/>
      <c r="D72" s="1413"/>
      <c r="E72" s="1413"/>
      <c r="F72" s="1413"/>
      <c r="G72" s="1413"/>
      <c r="I72" s="1413"/>
      <c r="J72" s="1413"/>
      <c r="K72" s="1413"/>
      <c r="L72" s="1413"/>
      <c r="M72" s="1413"/>
      <c r="O72" s="1413"/>
      <c r="P72" s="1413"/>
      <c r="Q72" s="1413"/>
      <c r="R72" s="1413"/>
      <c r="S72" s="1413"/>
      <c r="T72" s="1413"/>
      <c r="U72" s="1413"/>
      <c r="V72" s="1413"/>
      <c r="W72" s="1413"/>
      <c r="X72" s="1413"/>
      <c r="Y72" s="1413"/>
      <c r="AA72" s="1413"/>
      <c r="AB72" s="1413"/>
      <c r="AC72" s="1413"/>
      <c r="AD72" s="1413"/>
      <c r="AE72" s="1413"/>
      <c r="AG72" s="1413"/>
      <c r="AH72" s="1413"/>
      <c r="AI72" s="1413"/>
      <c r="AJ72" s="1413"/>
      <c r="AK72" s="1413"/>
    </row>
    <row r="73" spans="2:37" s="1430" customFormat="1" ht="15" customHeight="1">
      <c r="C73" s="1413"/>
      <c r="D73" s="1413"/>
      <c r="E73" s="1413"/>
      <c r="F73" s="1413"/>
      <c r="G73" s="1413"/>
      <c r="I73" s="1413"/>
      <c r="J73" s="1413"/>
      <c r="K73" s="1413"/>
      <c r="L73" s="1413"/>
      <c r="M73" s="1413"/>
      <c r="O73" s="1413"/>
      <c r="P73" s="1413"/>
      <c r="Q73" s="1413"/>
      <c r="R73" s="1413"/>
      <c r="S73" s="1413"/>
      <c r="T73" s="1413"/>
      <c r="U73" s="1413"/>
      <c r="V73" s="1413"/>
      <c r="W73" s="1413"/>
      <c r="X73" s="1413"/>
      <c r="Y73" s="1413"/>
      <c r="AA73" s="1413"/>
      <c r="AB73" s="1413"/>
      <c r="AC73" s="1413"/>
      <c r="AD73" s="1413"/>
      <c r="AE73" s="1413"/>
      <c r="AG73" s="1413"/>
      <c r="AH73" s="1413"/>
      <c r="AI73" s="1413"/>
      <c r="AJ73" s="1413"/>
      <c r="AK73" s="1413"/>
    </row>
    <row r="74" spans="2:37" s="1430" customFormat="1" ht="15" customHeight="1">
      <c r="C74" s="1413"/>
      <c r="D74" s="1413"/>
      <c r="E74" s="1413"/>
      <c r="F74" s="1413"/>
      <c r="G74" s="1413"/>
      <c r="I74" s="1413"/>
      <c r="J74" s="1413"/>
      <c r="K74" s="1413"/>
      <c r="L74" s="1413"/>
      <c r="M74" s="1413"/>
      <c r="O74" s="1413"/>
      <c r="P74" s="1413"/>
      <c r="Q74" s="1413"/>
      <c r="R74" s="1413"/>
      <c r="S74" s="1413"/>
      <c r="T74" s="1413"/>
      <c r="U74" s="1413"/>
      <c r="V74" s="1413"/>
      <c r="W74" s="1413"/>
      <c r="X74" s="1413"/>
      <c r="Y74" s="1413"/>
      <c r="AA74" s="1413"/>
      <c r="AB74" s="1413"/>
      <c r="AC74" s="1413"/>
      <c r="AD74" s="1413"/>
      <c r="AE74" s="1413"/>
      <c r="AG74" s="1413"/>
      <c r="AH74" s="1413"/>
      <c r="AI74" s="1413"/>
      <c r="AJ74" s="1413"/>
      <c r="AK74" s="1413"/>
    </row>
    <row r="75" spans="2:37" s="1430" customFormat="1" ht="15" customHeight="1">
      <c r="C75" s="1413"/>
      <c r="D75" s="1413"/>
      <c r="E75" s="1413"/>
      <c r="F75" s="1413"/>
      <c r="G75" s="1413"/>
      <c r="I75" s="1413"/>
      <c r="J75" s="1413"/>
      <c r="K75" s="1413"/>
      <c r="L75" s="1413"/>
      <c r="M75" s="1413"/>
      <c r="O75" s="1413"/>
      <c r="P75" s="1413"/>
      <c r="Q75" s="1413"/>
      <c r="R75" s="1413"/>
      <c r="S75" s="1413"/>
      <c r="T75" s="1413"/>
      <c r="U75" s="1413"/>
      <c r="V75" s="1413"/>
      <c r="W75" s="1413"/>
      <c r="X75" s="1413"/>
      <c r="Y75" s="1413"/>
      <c r="AA75" s="1413"/>
      <c r="AB75" s="1413"/>
      <c r="AC75" s="1413"/>
      <c r="AD75" s="1413"/>
      <c r="AE75" s="1413"/>
      <c r="AG75" s="1413"/>
      <c r="AH75" s="1413"/>
      <c r="AI75" s="1413"/>
      <c r="AJ75" s="1413"/>
      <c r="AK75" s="1413"/>
    </row>
    <row r="76" spans="2:37" s="1430" customFormat="1" ht="15" customHeight="1">
      <c r="C76" s="1413"/>
      <c r="D76" s="1413"/>
      <c r="E76" s="1413"/>
      <c r="F76" s="1413"/>
      <c r="G76" s="1413"/>
      <c r="I76" s="1413"/>
      <c r="J76" s="1413"/>
      <c r="K76" s="1413"/>
      <c r="L76" s="1413"/>
      <c r="M76" s="1413"/>
      <c r="O76" s="1413"/>
      <c r="P76" s="1413"/>
      <c r="Q76" s="1413"/>
      <c r="R76" s="1413"/>
      <c r="S76" s="1413"/>
      <c r="T76" s="1413"/>
      <c r="U76" s="1413"/>
      <c r="V76" s="1413"/>
      <c r="W76" s="1413"/>
      <c r="X76" s="1413"/>
      <c r="Y76" s="1413"/>
      <c r="AA76" s="1413"/>
      <c r="AB76" s="1413"/>
      <c r="AC76" s="1413"/>
      <c r="AD76" s="1413"/>
      <c r="AE76" s="1413"/>
      <c r="AG76" s="1413"/>
      <c r="AH76" s="1413"/>
      <c r="AI76" s="1413"/>
      <c r="AJ76" s="1413"/>
      <c r="AK76" s="1413"/>
    </row>
    <row r="77" spans="2:37" s="1430" customFormat="1" ht="15" customHeight="1">
      <c r="C77" s="1413"/>
      <c r="D77" s="1413"/>
      <c r="E77" s="1413"/>
      <c r="F77" s="1413"/>
      <c r="G77" s="1413"/>
      <c r="I77" s="1413"/>
      <c r="J77" s="1413"/>
      <c r="K77" s="1413"/>
      <c r="L77" s="1413"/>
      <c r="M77" s="1413"/>
      <c r="O77" s="1413"/>
      <c r="P77" s="1413"/>
      <c r="Q77" s="1413"/>
      <c r="R77" s="1413"/>
      <c r="S77" s="1413"/>
      <c r="T77" s="1413"/>
      <c r="U77" s="1413"/>
      <c r="V77" s="1413"/>
      <c r="W77" s="1413"/>
      <c r="X77" s="1413"/>
      <c r="Y77" s="1413"/>
      <c r="AA77" s="1413"/>
      <c r="AB77" s="1413"/>
      <c r="AC77" s="1413"/>
      <c r="AD77" s="1413"/>
      <c r="AE77" s="1413"/>
      <c r="AG77" s="1413"/>
      <c r="AH77" s="1413"/>
      <c r="AI77" s="1413"/>
      <c r="AJ77" s="1413"/>
      <c r="AK77" s="1413"/>
    </row>
    <row r="78" spans="2:37" s="1430" customFormat="1" ht="15" customHeight="1">
      <c r="C78" s="1413"/>
      <c r="D78" s="1413"/>
      <c r="E78" s="1413"/>
      <c r="F78" s="1413"/>
      <c r="G78" s="1413"/>
      <c r="I78" s="1413"/>
      <c r="J78" s="1413"/>
      <c r="K78" s="1413"/>
      <c r="L78" s="1413"/>
      <c r="M78" s="1413"/>
      <c r="O78" s="1413"/>
      <c r="P78" s="1413"/>
      <c r="Q78" s="1413"/>
      <c r="R78" s="1413"/>
      <c r="S78" s="1413"/>
      <c r="T78" s="1413"/>
      <c r="U78" s="1413"/>
      <c r="V78" s="1413"/>
      <c r="W78" s="1413"/>
      <c r="X78" s="1413"/>
      <c r="Y78" s="1413"/>
      <c r="AA78" s="1413"/>
      <c r="AB78" s="1413"/>
      <c r="AC78" s="1413"/>
      <c r="AD78" s="1413"/>
      <c r="AE78" s="1413"/>
      <c r="AG78" s="1413"/>
      <c r="AH78" s="1413"/>
      <c r="AI78" s="1413"/>
      <c r="AJ78" s="1413"/>
      <c r="AK78" s="1413"/>
    </row>
    <row r="79" spans="2:37" s="1430" customFormat="1" ht="15" customHeight="1">
      <c r="C79" s="1413"/>
      <c r="D79" s="1413"/>
      <c r="E79" s="1413"/>
      <c r="F79" s="1413"/>
      <c r="G79" s="1413"/>
      <c r="I79" s="1413"/>
      <c r="J79" s="1413"/>
      <c r="K79" s="1413"/>
      <c r="L79" s="1413"/>
      <c r="M79" s="1413"/>
      <c r="O79" s="1413"/>
      <c r="P79" s="1413"/>
      <c r="Q79" s="1413"/>
      <c r="R79" s="1413"/>
      <c r="S79" s="1413"/>
      <c r="T79" s="1413"/>
      <c r="U79" s="1413"/>
      <c r="V79" s="1413"/>
      <c r="W79" s="1413"/>
      <c r="X79" s="1413"/>
      <c r="Y79" s="1413"/>
      <c r="AA79" s="1413"/>
      <c r="AB79" s="1413"/>
      <c r="AC79" s="1413"/>
      <c r="AD79" s="1413"/>
      <c r="AE79" s="1413"/>
      <c r="AG79" s="1413"/>
      <c r="AH79" s="1413"/>
      <c r="AI79" s="1413"/>
      <c r="AJ79" s="1413"/>
      <c r="AK79" s="1413"/>
    </row>
    <row r="80" spans="2:37" s="1430" customFormat="1" ht="15" customHeight="1">
      <c r="C80" s="1413"/>
      <c r="D80" s="1413"/>
      <c r="E80" s="1413"/>
      <c r="F80" s="1413"/>
      <c r="G80" s="1413"/>
      <c r="I80" s="1413"/>
      <c r="J80" s="1413"/>
      <c r="K80" s="1413"/>
      <c r="L80" s="1413"/>
      <c r="M80" s="1413"/>
      <c r="O80" s="1413"/>
      <c r="P80" s="1413"/>
      <c r="Q80" s="1413"/>
      <c r="R80" s="1413"/>
      <c r="S80" s="1413"/>
      <c r="T80" s="1413"/>
      <c r="U80" s="1413"/>
      <c r="V80" s="1413"/>
      <c r="W80" s="1413"/>
      <c r="X80" s="1413"/>
      <c r="Y80" s="1413"/>
      <c r="AA80" s="1413"/>
      <c r="AB80" s="1413"/>
      <c r="AC80" s="1413"/>
      <c r="AD80" s="1413"/>
      <c r="AE80" s="1413"/>
      <c r="AG80" s="1413"/>
      <c r="AH80" s="1413"/>
      <c r="AI80" s="1413"/>
      <c r="AJ80" s="1413"/>
      <c r="AK80" s="1413"/>
    </row>
    <row r="81" spans="3:37" s="1430" customFormat="1" ht="15" customHeight="1">
      <c r="C81" s="1413"/>
      <c r="D81" s="1413"/>
      <c r="E81" s="1413"/>
      <c r="F81" s="1413"/>
      <c r="G81" s="1413"/>
      <c r="I81" s="1413"/>
      <c r="J81" s="1413"/>
      <c r="K81" s="1413"/>
      <c r="L81" s="1413"/>
      <c r="M81" s="1413"/>
      <c r="O81" s="1413"/>
      <c r="P81" s="1413"/>
      <c r="Q81" s="1413"/>
      <c r="R81" s="1413"/>
      <c r="S81" s="1413"/>
      <c r="T81" s="1413"/>
      <c r="U81" s="1413"/>
      <c r="V81" s="1413"/>
      <c r="W81" s="1413"/>
      <c r="X81" s="1413"/>
      <c r="Y81" s="1413"/>
      <c r="AA81" s="1413"/>
      <c r="AB81" s="1413"/>
      <c r="AC81" s="1413"/>
      <c r="AD81" s="1413"/>
      <c r="AE81" s="1413"/>
      <c r="AG81" s="1413"/>
      <c r="AH81" s="1413"/>
      <c r="AI81" s="1413"/>
      <c r="AJ81" s="1413"/>
      <c r="AK81" s="1413"/>
    </row>
    <row r="82" spans="3:37" s="1430" customFormat="1" ht="15" customHeight="1">
      <c r="C82" s="1413"/>
      <c r="D82" s="1413"/>
      <c r="E82" s="1413"/>
      <c r="F82" s="1413"/>
      <c r="G82" s="1413"/>
      <c r="I82" s="1413"/>
      <c r="J82" s="1413"/>
      <c r="K82" s="1413"/>
      <c r="L82" s="1413"/>
      <c r="M82" s="1413"/>
      <c r="O82" s="1413"/>
      <c r="P82" s="1413"/>
      <c r="Q82" s="1413"/>
      <c r="R82" s="1413"/>
      <c r="S82" s="1413"/>
      <c r="T82" s="1413"/>
      <c r="U82" s="1413"/>
      <c r="V82" s="1413"/>
      <c r="W82" s="1413"/>
      <c r="X82" s="1413"/>
      <c r="Y82" s="1413"/>
      <c r="AA82" s="1413"/>
      <c r="AB82" s="1413"/>
      <c r="AC82" s="1413"/>
      <c r="AD82" s="1413"/>
      <c r="AE82" s="1413"/>
      <c r="AG82" s="1413"/>
      <c r="AH82" s="1413"/>
      <c r="AI82" s="1413"/>
      <c r="AJ82" s="1413"/>
      <c r="AK82" s="1413"/>
    </row>
    <row r="83" spans="3:37" s="1430" customFormat="1" ht="15" customHeight="1">
      <c r="C83" s="1413"/>
      <c r="D83" s="1413"/>
      <c r="E83" s="1413"/>
      <c r="F83" s="1413"/>
      <c r="G83" s="1413"/>
      <c r="I83" s="1413"/>
      <c r="J83" s="1413"/>
      <c r="K83" s="1413"/>
      <c r="L83" s="1413"/>
      <c r="M83" s="1413"/>
      <c r="O83" s="1413"/>
      <c r="P83" s="1413"/>
      <c r="Q83" s="1413"/>
      <c r="R83" s="1413"/>
      <c r="S83" s="1413"/>
      <c r="T83" s="1413"/>
      <c r="U83" s="1413"/>
      <c r="V83" s="1413"/>
      <c r="W83" s="1413"/>
      <c r="X83" s="1413"/>
      <c r="Y83" s="1413"/>
      <c r="AA83" s="1413"/>
      <c r="AB83" s="1413"/>
      <c r="AC83" s="1413"/>
      <c r="AD83" s="1413"/>
      <c r="AE83" s="1413"/>
      <c r="AG83" s="1413"/>
      <c r="AH83" s="1413"/>
      <c r="AI83" s="1413"/>
      <c r="AJ83" s="1413"/>
      <c r="AK83" s="1413"/>
    </row>
    <row r="84" spans="3:37" s="1430" customFormat="1" ht="15" customHeight="1">
      <c r="C84" s="1413"/>
      <c r="D84" s="1413"/>
      <c r="E84" s="1413"/>
      <c r="F84" s="1413"/>
      <c r="G84" s="1413"/>
      <c r="I84" s="1413"/>
      <c r="J84" s="1413"/>
      <c r="K84" s="1413"/>
      <c r="L84" s="1413"/>
      <c r="M84" s="1413"/>
      <c r="O84" s="1413"/>
      <c r="P84" s="1413"/>
      <c r="Q84" s="1413"/>
      <c r="R84" s="1413"/>
      <c r="S84" s="1413"/>
      <c r="T84" s="1413"/>
      <c r="U84" s="1413"/>
      <c r="V84" s="1413"/>
      <c r="W84" s="1413"/>
      <c r="X84" s="1413"/>
      <c r="Y84" s="1413"/>
      <c r="AA84" s="1413"/>
      <c r="AB84" s="1413"/>
      <c r="AC84" s="1413"/>
      <c r="AD84" s="1413"/>
      <c r="AE84" s="1413"/>
      <c r="AG84" s="1413"/>
      <c r="AH84" s="1413"/>
      <c r="AI84" s="1413"/>
      <c r="AJ84" s="1413"/>
      <c r="AK84" s="1413"/>
    </row>
    <row r="85" spans="3:37" s="1430" customFormat="1" ht="15" customHeight="1">
      <c r="C85" s="1413"/>
      <c r="D85" s="1413"/>
      <c r="E85" s="1413"/>
      <c r="F85" s="1413"/>
      <c r="G85" s="1413"/>
      <c r="I85" s="1413"/>
      <c r="J85" s="1413"/>
      <c r="K85" s="1413"/>
      <c r="L85" s="1413"/>
      <c r="M85" s="1413"/>
      <c r="O85" s="1413"/>
      <c r="P85" s="1413"/>
      <c r="Q85" s="1413"/>
      <c r="R85" s="1413"/>
      <c r="S85" s="1413"/>
      <c r="T85" s="1413"/>
      <c r="U85" s="1413"/>
      <c r="V85" s="1413"/>
      <c r="W85" s="1413"/>
      <c r="X85" s="1413"/>
      <c r="Y85" s="1413"/>
      <c r="AA85" s="1413"/>
      <c r="AB85" s="1413"/>
      <c r="AC85" s="1413"/>
      <c r="AD85" s="1413"/>
      <c r="AE85" s="1413"/>
      <c r="AG85" s="1413"/>
      <c r="AH85" s="1413"/>
      <c r="AI85" s="1413"/>
      <c r="AJ85" s="1413"/>
      <c r="AK85" s="1413"/>
    </row>
    <row r="86" spans="3:37" s="1430" customFormat="1" ht="15" customHeight="1">
      <c r="C86" s="1413"/>
      <c r="D86" s="1413"/>
      <c r="E86" s="1413"/>
      <c r="F86" s="1413"/>
      <c r="G86" s="1413"/>
      <c r="I86" s="1413"/>
      <c r="J86" s="1413"/>
      <c r="K86" s="1413"/>
      <c r="L86" s="1413"/>
      <c r="M86" s="1413"/>
      <c r="O86" s="1413"/>
      <c r="P86" s="1413"/>
      <c r="Q86" s="1413"/>
      <c r="R86" s="1413"/>
      <c r="S86" s="1413"/>
      <c r="T86" s="1413"/>
      <c r="U86" s="1413"/>
      <c r="V86" s="1413"/>
      <c r="W86" s="1413"/>
      <c r="X86" s="1413"/>
      <c r="Y86" s="1413"/>
      <c r="AA86" s="1413"/>
      <c r="AB86" s="1413"/>
      <c r="AC86" s="1413"/>
      <c r="AD86" s="1413"/>
      <c r="AE86" s="1413"/>
      <c r="AG86" s="1413"/>
      <c r="AH86" s="1413"/>
      <c r="AI86" s="1413"/>
      <c r="AJ86" s="1413"/>
      <c r="AK86" s="1413"/>
    </row>
    <row r="87" spans="3:37" s="1430" customFormat="1" ht="15" customHeight="1">
      <c r="C87" s="1413"/>
      <c r="D87" s="1413"/>
      <c r="E87" s="1413"/>
      <c r="F87" s="1413"/>
      <c r="G87" s="1413"/>
      <c r="I87" s="1413"/>
      <c r="J87" s="1413"/>
      <c r="K87" s="1413"/>
      <c r="L87" s="1413"/>
      <c r="M87" s="1413"/>
      <c r="O87" s="1413"/>
      <c r="P87" s="1413"/>
      <c r="Q87" s="1413"/>
      <c r="R87" s="1413"/>
      <c r="S87" s="1413"/>
      <c r="T87" s="1413"/>
      <c r="U87" s="1413"/>
      <c r="V87" s="1413"/>
      <c r="W87" s="1413"/>
      <c r="X87" s="1413"/>
      <c r="Y87" s="1413"/>
      <c r="AA87" s="1413"/>
      <c r="AB87" s="1413"/>
      <c r="AC87" s="1413"/>
      <c r="AD87" s="1413"/>
      <c r="AE87" s="1413"/>
      <c r="AG87" s="1413"/>
      <c r="AH87" s="1413"/>
      <c r="AI87" s="1413"/>
      <c r="AJ87" s="1413"/>
      <c r="AK87" s="1413"/>
    </row>
    <row r="88" spans="3:37" s="1430" customFormat="1" ht="15" customHeight="1">
      <c r="C88" s="1413"/>
      <c r="D88" s="1413"/>
      <c r="E88" s="1413"/>
      <c r="F88" s="1413"/>
      <c r="G88" s="1413"/>
      <c r="I88" s="1413"/>
      <c r="J88" s="1413"/>
      <c r="K88" s="1413"/>
      <c r="L88" s="1413"/>
      <c r="M88" s="1413"/>
      <c r="O88" s="1413"/>
      <c r="P88" s="1413"/>
      <c r="Q88" s="1413"/>
      <c r="R88" s="1413"/>
      <c r="S88" s="1413"/>
      <c r="T88" s="1413"/>
      <c r="U88" s="1413"/>
      <c r="V88" s="1413"/>
      <c r="W88" s="1413"/>
      <c r="X88" s="1413"/>
      <c r="Y88" s="1413"/>
      <c r="AA88" s="1413"/>
      <c r="AB88" s="1413"/>
      <c r="AC88" s="1413"/>
      <c r="AD88" s="1413"/>
      <c r="AE88" s="1413"/>
      <c r="AG88" s="1413"/>
      <c r="AH88" s="1413"/>
      <c r="AI88" s="1413"/>
      <c r="AJ88" s="1413"/>
      <c r="AK88" s="1413"/>
    </row>
    <row r="89" spans="3:37" s="1430" customFormat="1" ht="15" customHeight="1">
      <c r="C89" s="1413"/>
      <c r="D89" s="1413"/>
      <c r="E89" s="1413"/>
      <c r="F89" s="1413"/>
      <c r="G89" s="1413"/>
      <c r="I89" s="1413"/>
      <c r="J89" s="1413"/>
      <c r="K89" s="1413"/>
      <c r="L89" s="1413"/>
      <c r="M89" s="1413"/>
      <c r="O89" s="1413"/>
      <c r="P89" s="1413"/>
      <c r="Q89" s="1413"/>
      <c r="R89" s="1413"/>
      <c r="S89" s="1413"/>
      <c r="T89" s="1413"/>
      <c r="U89" s="1413"/>
      <c r="V89" s="1413"/>
      <c r="W89" s="1413"/>
      <c r="X89" s="1413"/>
      <c r="Y89" s="1413"/>
      <c r="AA89" s="1413"/>
      <c r="AB89" s="1413"/>
      <c r="AC89" s="1413"/>
      <c r="AD89" s="1413"/>
      <c r="AE89" s="1413"/>
      <c r="AG89" s="1413"/>
      <c r="AH89" s="1413"/>
      <c r="AI89" s="1413"/>
      <c r="AJ89" s="1413"/>
      <c r="AK89" s="1413"/>
    </row>
    <row r="90" spans="3:37" s="1430" customFormat="1" ht="15" customHeight="1">
      <c r="C90" s="1413"/>
      <c r="D90" s="1413"/>
      <c r="E90" s="1413"/>
      <c r="F90" s="1413"/>
      <c r="G90" s="1413"/>
      <c r="I90" s="1413"/>
      <c r="J90" s="1413"/>
      <c r="K90" s="1413"/>
      <c r="L90" s="1413"/>
      <c r="M90" s="1413"/>
      <c r="O90" s="1413"/>
      <c r="P90" s="1413"/>
      <c r="Q90" s="1413"/>
      <c r="R90" s="1413"/>
      <c r="S90" s="1413"/>
      <c r="T90" s="1413"/>
      <c r="U90" s="1413"/>
      <c r="V90" s="1413"/>
      <c r="W90" s="1413"/>
      <c r="X90" s="1413"/>
      <c r="Y90" s="1413"/>
      <c r="AA90" s="1413"/>
      <c r="AB90" s="1413"/>
      <c r="AC90" s="1413"/>
      <c r="AD90" s="1413"/>
      <c r="AE90" s="1413"/>
      <c r="AG90" s="1413"/>
      <c r="AH90" s="1413"/>
      <c r="AI90" s="1413"/>
      <c r="AJ90" s="1413"/>
      <c r="AK90" s="1413"/>
    </row>
    <row r="91" spans="3:37" s="1430" customFormat="1" ht="15" customHeight="1">
      <c r="C91" s="1413"/>
      <c r="D91" s="1413"/>
      <c r="E91" s="1413"/>
      <c r="F91" s="1413"/>
      <c r="G91" s="1413"/>
      <c r="I91" s="1413"/>
      <c r="J91" s="1413"/>
      <c r="K91" s="1413"/>
      <c r="L91" s="1413"/>
      <c r="M91" s="1413"/>
      <c r="O91" s="1413"/>
      <c r="P91" s="1413"/>
      <c r="Q91" s="1413"/>
      <c r="R91" s="1413"/>
      <c r="S91" s="1413"/>
      <c r="T91" s="1413"/>
      <c r="U91" s="1413"/>
      <c r="V91" s="1413"/>
      <c r="W91" s="1413"/>
      <c r="X91" s="1413"/>
      <c r="Y91" s="1413"/>
      <c r="AA91" s="1413"/>
      <c r="AB91" s="1413"/>
      <c r="AC91" s="1413"/>
      <c r="AD91" s="1413"/>
      <c r="AE91" s="1413"/>
      <c r="AG91" s="1413"/>
      <c r="AH91" s="1413"/>
      <c r="AI91" s="1413"/>
      <c r="AJ91" s="1413"/>
      <c r="AK91" s="1413"/>
    </row>
    <row r="92" spans="3:37" s="1430" customFormat="1" ht="15" customHeight="1">
      <c r="C92" s="1413"/>
      <c r="D92" s="1413"/>
      <c r="E92" s="1413"/>
      <c r="F92" s="1413"/>
      <c r="G92" s="1413"/>
      <c r="I92" s="1413"/>
      <c r="J92" s="1413"/>
      <c r="K92" s="1413"/>
      <c r="L92" s="1413"/>
      <c r="M92" s="1413"/>
      <c r="O92" s="1413"/>
      <c r="P92" s="1413"/>
      <c r="Q92" s="1413"/>
      <c r="R92" s="1413"/>
      <c r="S92" s="1413"/>
      <c r="T92" s="1413"/>
      <c r="U92" s="1413"/>
      <c r="V92" s="1413"/>
      <c r="W92" s="1413"/>
      <c r="X92" s="1413"/>
      <c r="Y92" s="1413"/>
      <c r="AA92" s="1413"/>
      <c r="AB92" s="1413"/>
      <c r="AC92" s="1413"/>
      <c r="AD92" s="1413"/>
      <c r="AE92" s="1413"/>
      <c r="AG92" s="1413"/>
      <c r="AH92" s="1413"/>
      <c r="AI92" s="1413"/>
      <c r="AJ92" s="1413"/>
      <c r="AK92" s="1413"/>
    </row>
    <row r="93" spans="3:37" s="1430" customFormat="1" ht="15" customHeight="1">
      <c r="C93" s="1413"/>
      <c r="D93" s="1413"/>
      <c r="E93" s="1413"/>
      <c r="F93" s="1413"/>
      <c r="G93" s="1413"/>
      <c r="I93" s="1413"/>
      <c r="J93" s="1413"/>
      <c r="K93" s="1413"/>
      <c r="L93" s="1413"/>
      <c r="M93" s="1413"/>
      <c r="O93" s="1413"/>
      <c r="P93" s="1413"/>
      <c r="Q93" s="1413"/>
      <c r="R93" s="1413"/>
      <c r="S93" s="1413"/>
      <c r="T93" s="1413"/>
      <c r="U93" s="1413"/>
      <c r="V93" s="1413"/>
      <c r="W93" s="1413"/>
      <c r="X93" s="1413"/>
      <c r="Y93" s="1413"/>
      <c r="AA93" s="1413"/>
      <c r="AB93" s="1413"/>
      <c r="AC93" s="1413"/>
      <c r="AD93" s="1413"/>
      <c r="AE93" s="1413"/>
      <c r="AG93" s="1413"/>
      <c r="AH93" s="1413"/>
      <c r="AI93" s="1413"/>
      <c r="AJ93" s="1413"/>
      <c r="AK93" s="1413"/>
    </row>
    <row r="94" spans="3:37" s="1430" customFormat="1" ht="15" customHeight="1">
      <c r="C94" s="1413"/>
      <c r="D94" s="1413"/>
      <c r="E94" s="1413"/>
      <c r="F94" s="1413"/>
      <c r="G94" s="1413"/>
      <c r="I94" s="1413"/>
      <c r="J94" s="1413"/>
      <c r="K94" s="1413"/>
      <c r="L94" s="1413"/>
      <c r="M94" s="1413"/>
      <c r="O94" s="1413"/>
      <c r="P94" s="1413"/>
      <c r="Q94" s="1413"/>
      <c r="R94" s="1413"/>
      <c r="S94" s="1413"/>
      <c r="T94" s="1413"/>
      <c r="U94" s="1413"/>
      <c r="V94" s="1413"/>
      <c r="W94" s="1413"/>
      <c r="X94" s="1413"/>
      <c r="Y94" s="1413"/>
      <c r="AA94" s="1413"/>
      <c r="AB94" s="1413"/>
      <c r="AC94" s="1413"/>
      <c r="AD94" s="1413"/>
      <c r="AE94" s="1413"/>
      <c r="AG94" s="1413"/>
      <c r="AH94" s="1413"/>
      <c r="AI94" s="1413"/>
      <c r="AJ94" s="1413"/>
      <c r="AK94" s="1413"/>
    </row>
    <row r="95" spans="3:37" s="1430" customFormat="1" ht="15" customHeight="1">
      <c r="C95" s="1413"/>
      <c r="D95" s="1413"/>
      <c r="E95" s="1413"/>
      <c r="F95" s="1413"/>
      <c r="G95" s="1413"/>
      <c r="I95" s="1413"/>
      <c r="J95" s="1413"/>
      <c r="K95" s="1413"/>
      <c r="L95" s="1413"/>
      <c r="M95" s="1413"/>
      <c r="O95" s="1413"/>
      <c r="P95" s="1413"/>
      <c r="Q95" s="1413"/>
      <c r="R95" s="1413"/>
      <c r="S95" s="1413"/>
      <c r="T95" s="1413"/>
      <c r="U95" s="1413"/>
      <c r="V95" s="1413"/>
      <c r="W95" s="1413"/>
      <c r="X95" s="1413"/>
      <c r="Y95" s="1413"/>
      <c r="AA95" s="1413"/>
      <c r="AB95" s="1413"/>
      <c r="AC95" s="1413"/>
      <c r="AD95" s="1413"/>
      <c r="AE95" s="1413"/>
      <c r="AG95" s="1413"/>
      <c r="AH95" s="1413"/>
      <c r="AI95" s="1413"/>
      <c r="AJ95" s="1413"/>
      <c r="AK95" s="1413"/>
    </row>
    <row r="96" spans="3:37" s="1430" customFormat="1" ht="15" customHeight="1">
      <c r="C96" s="1413"/>
      <c r="D96" s="1413"/>
      <c r="E96" s="1413"/>
      <c r="F96" s="1413"/>
      <c r="G96" s="1413"/>
      <c r="I96" s="1413"/>
      <c r="J96" s="1413"/>
      <c r="K96" s="1413"/>
      <c r="L96" s="1413"/>
      <c r="M96" s="1413"/>
      <c r="O96" s="1413"/>
      <c r="P96" s="1413"/>
      <c r="Q96" s="1413"/>
      <c r="R96" s="1413"/>
      <c r="S96" s="1413"/>
      <c r="T96" s="1413"/>
      <c r="U96" s="1413"/>
      <c r="V96" s="1413"/>
      <c r="W96" s="1413"/>
      <c r="X96" s="1413"/>
      <c r="Y96" s="1413"/>
      <c r="AA96" s="1413"/>
      <c r="AB96" s="1413"/>
      <c r="AC96" s="1413"/>
      <c r="AD96" s="1413"/>
      <c r="AE96" s="1413"/>
      <c r="AG96" s="1413"/>
      <c r="AH96" s="1413"/>
      <c r="AI96" s="1413"/>
      <c r="AJ96" s="1413"/>
      <c r="AK96" s="1413"/>
    </row>
    <row r="97" spans="3:37" s="1430" customFormat="1" ht="15" customHeight="1">
      <c r="C97" s="1413"/>
      <c r="D97" s="1413"/>
      <c r="E97" s="1413"/>
      <c r="F97" s="1413"/>
      <c r="G97" s="1413"/>
      <c r="I97" s="1413"/>
      <c r="J97" s="1413"/>
      <c r="K97" s="1413"/>
      <c r="L97" s="1413"/>
      <c r="M97" s="1413"/>
      <c r="O97" s="1413"/>
      <c r="P97" s="1413"/>
      <c r="Q97" s="1413"/>
      <c r="R97" s="1413"/>
      <c r="S97" s="1413"/>
      <c r="T97" s="1413"/>
      <c r="U97" s="1413"/>
      <c r="V97" s="1413"/>
      <c r="W97" s="1413"/>
      <c r="X97" s="1413"/>
      <c r="Y97" s="1413"/>
      <c r="AA97" s="1413"/>
      <c r="AB97" s="1413"/>
      <c r="AC97" s="1413"/>
      <c r="AD97" s="1413"/>
      <c r="AE97" s="1413"/>
      <c r="AG97" s="1413"/>
      <c r="AH97" s="1413"/>
      <c r="AI97" s="1413"/>
      <c r="AJ97" s="1413"/>
      <c r="AK97" s="1413"/>
    </row>
    <row r="98" spans="3:37" s="1430" customFormat="1" ht="15" customHeight="1">
      <c r="C98" s="1413"/>
      <c r="D98" s="1413"/>
      <c r="E98" s="1413"/>
      <c r="F98" s="1413"/>
      <c r="G98" s="1413"/>
      <c r="I98" s="1413"/>
      <c r="J98" s="1413"/>
      <c r="K98" s="1413"/>
      <c r="L98" s="1413"/>
      <c r="M98" s="1413"/>
      <c r="O98" s="1413"/>
      <c r="P98" s="1413"/>
      <c r="Q98" s="1413"/>
      <c r="R98" s="1413"/>
      <c r="S98" s="1413"/>
      <c r="T98" s="1413"/>
      <c r="U98" s="1413"/>
      <c r="V98" s="1413"/>
      <c r="W98" s="1413"/>
      <c r="X98" s="1413"/>
      <c r="Y98" s="1413"/>
      <c r="AA98" s="1413"/>
      <c r="AB98" s="1413"/>
      <c r="AC98" s="1413"/>
      <c r="AD98" s="1413"/>
      <c r="AE98" s="1413"/>
      <c r="AG98" s="1413"/>
      <c r="AH98" s="1413"/>
      <c r="AI98" s="1413"/>
      <c r="AJ98" s="1413"/>
      <c r="AK98" s="1413"/>
    </row>
    <row r="99" spans="3:37" s="1430" customFormat="1" ht="15" customHeight="1">
      <c r="C99" s="1413"/>
      <c r="D99" s="1413"/>
      <c r="E99" s="1413"/>
      <c r="F99" s="1413"/>
      <c r="G99" s="1413"/>
      <c r="I99" s="1413"/>
      <c r="J99" s="1413"/>
      <c r="K99" s="1413"/>
      <c r="L99" s="1413"/>
      <c r="M99" s="1413"/>
      <c r="O99" s="1413"/>
      <c r="P99" s="1413"/>
      <c r="Q99" s="1413"/>
      <c r="R99" s="1413"/>
      <c r="S99" s="1413"/>
      <c r="T99" s="1413"/>
      <c r="U99" s="1413"/>
      <c r="V99" s="1413"/>
      <c r="W99" s="1413"/>
      <c r="X99" s="1413"/>
      <c r="Y99" s="1413"/>
      <c r="AA99" s="1413"/>
      <c r="AB99" s="1413"/>
      <c r="AC99" s="1413"/>
      <c r="AD99" s="1413"/>
      <c r="AE99" s="1413"/>
      <c r="AG99" s="1413"/>
      <c r="AH99" s="1413"/>
      <c r="AI99" s="1413"/>
      <c r="AJ99" s="1413"/>
      <c r="AK99" s="1413"/>
    </row>
    <row r="100" spans="3:37" s="1430" customFormat="1" ht="15" customHeight="1">
      <c r="C100" s="1413"/>
      <c r="D100" s="1413"/>
      <c r="E100" s="1413"/>
      <c r="F100" s="1413"/>
      <c r="G100" s="1413"/>
      <c r="I100" s="1413"/>
      <c r="J100" s="1413"/>
      <c r="K100" s="1413"/>
      <c r="L100" s="1413"/>
      <c r="M100" s="1413"/>
      <c r="O100" s="1413"/>
      <c r="P100" s="1413"/>
      <c r="Q100" s="1413"/>
      <c r="R100" s="1413"/>
      <c r="S100" s="1413"/>
      <c r="T100" s="1413"/>
      <c r="U100" s="1413"/>
      <c r="V100" s="1413"/>
      <c r="W100" s="1413"/>
      <c r="X100" s="1413"/>
      <c r="Y100" s="1413"/>
      <c r="AA100" s="1413"/>
      <c r="AB100" s="1413"/>
      <c r="AC100" s="1413"/>
      <c r="AD100" s="1413"/>
      <c r="AE100" s="1413"/>
      <c r="AG100" s="1413"/>
      <c r="AH100" s="1413"/>
      <c r="AI100" s="1413"/>
      <c r="AJ100" s="1413"/>
      <c r="AK100" s="1413"/>
    </row>
    <row r="101" spans="3:37" s="1430" customFormat="1" ht="15" customHeight="1">
      <c r="C101" s="1413"/>
      <c r="D101" s="1413"/>
      <c r="E101" s="1413"/>
      <c r="F101" s="1413"/>
      <c r="G101" s="1413"/>
      <c r="I101" s="1413"/>
      <c r="J101" s="1413"/>
      <c r="K101" s="1413"/>
      <c r="L101" s="1413"/>
      <c r="M101" s="1413"/>
      <c r="O101" s="1413"/>
      <c r="P101" s="1413"/>
      <c r="Q101" s="1413"/>
      <c r="R101" s="1413"/>
      <c r="S101" s="1413"/>
      <c r="T101" s="1413"/>
      <c r="U101" s="1413"/>
      <c r="V101" s="1413"/>
      <c r="W101" s="1413"/>
      <c r="X101" s="1413"/>
      <c r="Y101" s="1413"/>
      <c r="AA101" s="1413"/>
      <c r="AB101" s="1413"/>
      <c r="AC101" s="1413"/>
      <c r="AD101" s="1413"/>
      <c r="AE101" s="1413"/>
      <c r="AG101" s="1413"/>
      <c r="AH101" s="1413"/>
      <c r="AI101" s="1413"/>
      <c r="AJ101" s="1413"/>
      <c r="AK101" s="1413"/>
    </row>
    <row r="102" spans="3:37" s="1430" customFormat="1" ht="15" customHeight="1">
      <c r="C102" s="1413"/>
      <c r="D102" s="1413"/>
      <c r="E102" s="1413"/>
      <c r="F102" s="1413"/>
      <c r="G102" s="1413"/>
      <c r="I102" s="1413"/>
      <c r="J102" s="1413"/>
      <c r="K102" s="1413"/>
      <c r="L102" s="1413"/>
      <c r="M102" s="1413"/>
      <c r="O102" s="1413"/>
      <c r="P102" s="1413"/>
      <c r="Q102" s="1413"/>
      <c r="R102" s="1413"/>
      <c r="S102" s="1413"/>
      <c r="T102" s="1413"/>
      <c r="U102" s="1413"/>
      <c r="V102" s="1413"/>
      <c r="W102" s="1413"/>
      <c r="X102" s="1413"/>
      <c r="Y102" s="1413"/>
      <c r="AA102" s="1413"/>
      <c r="AB102" s="1413"/>
      <c r="AC102" s="1413"/>
      <c r="AD102" s="1413"/>
      <c r="AE102" s="1413"/>
      <c r="AG102" s="1413"/>
      <c r="AH102" s="1413"/>
      <c r="AI102" s="1413"/>
      <c r="AJ102" s="1413"/>
      <c r="AK102" s="1413"/>
    </row>
    <row r="103" spans="3:37" s="1430" customFormat="1" ht="15" customHeight="1">
      <c r="C103" s="1413"/>
      <c r="D103" s="1413"/>
      <c r="E103" s="1413"/>
      <c r="F103" s="1413"/>
      <c r="G103" s="1413"/>
      <c r="I103" s="1413"/>
      <c r="J103" s="1413"/>
      <c r="K103" s="1413"/>
      <c r="L103" s="1413"/>
      <c r="M103" s="1413"/>
      <c r="O103" s="1413"/>
      <c r="P103" s="1413"/>
      <c r="Q103" s="1413"/>
      <c r="R103" s="1413"/>
      <c r="S103" s="1413"/>
      <c r="T103" s="1413"/>
      <c r="U103" s="1413"/>
      <c r="V103" s="1413"/>
      <c r="W103" s="1413"/>
      <c r="X103" s="1413"/>
      <c r="Y103" s="1413"/>
      <c r="AA103" s="1413"/>
      <c r="AB103" s="1413"/>
      <c r="AC103" s="1413"/>
      <c r="AD103" s="1413"/>
      <c r="AE103" s="1413"/>
      <c r="AG103" s="1413"/>
      <c r="AH103" s="1413"/>
      <c r="AI103" s="1413"/>
      <c r="AJ103" s="1413"/>
      <c r="AK103" s="1413"/>
    </row>
    <row r="104" spans="3:37" s="1430" customFormat="1" ht="15" customHeight="1">
      <c r="C104" s="1413"/>
      <c r="D104" s="1413"/>
      <c r="E104" s="1413"/>
      <c r="F104" s="1413"/>
      <c r="G104" s="1413"/>
      <c r="I104" s="1413"/>
      <c r="J104" s="1413"/>
      <c r="K104" s="1413"/>
      <c r="L104" s="1413"/>
      <c r="M104" s="1413"/>
      <c r="O104" s="1413"/>
      <c r="P104" s="1413"/>
      <c r="Q104" s="1413"/>
      <c r="R104" s="1413"/>
      <c r="S104" s="1413"/>
      <c r="T104" s="1413"/>
      <c r="U104" s="1413"/>
      <c r="V104" s="1413"/>
      <c r="W104" s="1413"/>
      <c r="X104" s="1413"/>
      <c r="Y104" s="1413"/>
      <c r="AA104" s="1413"/>
      <c r="AB104" s="1413"/>
      <c r="AC104" s="1413"/>
      <c r="AD104" s="1413"/>
      <c r="AE104" s="1413"/>
      <c r="AG104" s="1413"/>
      <c r="AH104" s="1413"/>
      <c r="AI104" s="1413"/>
      <c r="AJ104" s="1413"/>
      <c r="AK104" s="1413"/>
    </row>
    <row r="105" spans="3:37" s="1430" customFormat="1" ht="15" customHeight="1">
      <c r="C105" s="1413"/>
      <c r="D105" s="1413"/>
      <c r="E105" s="1413"/>
      <c r="F105" s="1413"/>
      <c r="G105" s="1413"/>
      <c r="I105" s="1413"/>
      <c r="J105" s="1413"/>
      <c r="K105" s="1413"/>
      <c r="L105" s="1413"/>
      <c r="M105" s="1413"/>
      <c r="O105" s="1413"/>
      <c r="P105" s="1413"/>
      <c r="Q105" s="1413"/>
      <c r="R105" s="1413"/>
      <c r="S105" s="1413"/>
      <c r="T105" s="1413"/>
      <c r="U105" s="1413"/>
      <c r="V105" s="1413"/>
      <c r="W105" s="1413"/>
      <c r="X105" s="1413"/>
      <c r="Y105" s="1413"/>
      <c r="AA105" s="1413"/>
      <c r="AB105" s="1413"/>
      <c r="AC105" s="1413"/>
      <c r="AD105" s="1413"/>
      <c r="AE105" s="1413"/>
      <c r="AG105" s="1413"/>
      <c r="AH105" s="1413"/>
      <c r="AI105" s="1413"/>
      <c r="AJ105" s="1413"/>
      <c r="AK105" s="1413"/>
    </row>
    <row r="106" spans="3:37" s="1430" customFormat="1" ht="15" customHeight="1">
      <c r="C106" s="1413"/>
      <c r="D106" s="1413"/>
      <c r="E106" s="1413"/>
      <c r="F106" s="1413"/>
      <c r="G106" s="1413"/>
      <c r="I106" s="1413"/>
      <c r="J106" s="1413"/>
      <c r="K106" s="1413"/>
      <c r="L106" s="1413"/>
      <c r="M106" s="1413"/>
      <c r="O106" s="1413"/>
      <c r="P106" s="1413"/>
      <c r="Q106" s="1413"/>
      <c r="R106" s="1413"/>
      <c r="S106" s="1413"/>
      <c r="T106" s="1413"/>
      <c r="U106" s="1413"/>
      <c r="V106" s="1413"/>
      <c r="W106" s="1413"/>
      <c r="X106" s="1413"/>
      <c r="Y106" s="1413"/>
      <c r="AA106" s="1413"/>
      <c r="AB106" s="1413"/>
      <c r="AC106" s="1413"/>
      <c r="AD106" s="1413"/>
      <c r="AE106" s="1413"/>
      <c r="AG106" s="1413"/>
      <c r="AH106" s="1413"/>
      <c r="AI106" s="1413"/>
      <c r="AJ106" s="1413"/>
      <c r="AK106" s="1413"/>
    </row>
    <row r="107" spans="3:37" s="1430" customFormat="1" ht="15" customHeight="1">
      <c r="C107" s="1413"/>
      <c r="D107" s="1413"/>
      <c r="E107" s="1413"/>
      <c r="F107" s="1413"/>
      <c r="G107" s="1413"/>
      <c r="I107" s="1413"/>
      <c r="J107" s="1413"/>
      <c r="K107" s="1413"/>
      <c r="L107" s="1413"/>
      <c r="M107" s="1413"/>
      <c r="O107" s="1413"/>
      <c r="P107" s="1413"/>
      <c r="Q107" s="1413"/>
      <c r="R107" s="1413"/>
      <c r="S107" s="1413"/>
      <c r="T107" s="1413"/>
      <c r="U107" s="1413"/>
      <c r="V107" s="1413"/>
      <c r="W107" s="1413"/>
      <c r="X107" s="1413"/>
      <c r="Y107" s="1413"/>
      <c r="AA107" s="1413"/>
      <c r="AB107" s="1413"/>
      <c r="AC107" s="1413"/>
      <c r="AD107" s="1413"/>
      <c r="AE107" s="1413"/>
      <c r="AG107" s="1413"/>
      <c r="AH107" s="1413"/>
      <c r="AI107" s="1413"/>
      <c r="AJ107" s="1413"/>
      <c r="AK107" s="1413"/>
    </row>
    <row r="108" spans="3:37" s="1430" customFormat="1" ht="15" customHeight="1">
      <c r="C108" s="1413"/>
      <c r="D108" s="1413"/>
      <c r="E108" s="1413"/>
      <c r="F108" s="1413"/>
      <c r="G108" s="1413"/>
      <c r="I108" s="1413"/>
      <c r="J108" s="1413"/>
      <c r="K108" s="1413"/>
      <c r="L108" s="1413"/>
      <c r="M108" s="1413"/>
      <c r="O108" s="1413"/>
      <c r="P108" s="1413"/>
      <c r="Q108" s="1413"/>
      <c r="R108" s="1413"/>
      <c r="S108" s="1413"/>
      <c r="T108" s="1413"/>
      <c r="U108" s="1413"/>
      <c r="V108" s="1413"/>
      <c r="W108" s="1413"/>
      <c r="X108" s="1413"/>
      <c r="Y108" s="1413"/>
      <c r="AA108" s="1413"/>
      <c r="AB108" s="1413"/>
      <c r="AC108" s="1413"/>
      <c r="AD108" s="1413"/>
      <c r="AE108" s="1413"/>
      <c r="AG108" s="1413"/>
      <c r="AH108" s="1413"/>
      <c r="AI108" s="1413"/>
      <c r="AJ108" s="1413"/>
      <c r="AK108" s="1413"/>
    </row>
    <row r="109" spans="3:37" s="1430" customFormat="1" ht="15" customHeight="1">
      <c r="C109" s="1413"/>
      <c r="D109" s="1413"/>
      <c r="E109" s="1413"/>
      <c r="F109" s="1413"/>
      <c r="G109" s="1413"/>
      <c r="I109" s="1413"/>
      <c r="J109" s="1413"/>
      <c r="K109" s="1413"/>
      <c r="L109" s="1413"/>
      <c r="M109" s="1413"/>
      <c r="O109" s="1413"/>
      <c r="P109" s="1413"/>
      <c r="Q109" s="1413"/>
      <c r="R109" s="1413"/>
      <c r="S109" s="1413"/>
      <c r="T109" s="1413"/>
      <c r="U109" s="1413"/>
      <c r="V109" s="1413"/>
      <c r="W109" s="1413"/>
      <c r="X109" s="1413"/>
      <c r="Y109" s="1413"/>
      <c r="AA109" s="1413"/>
      <c r="AB109" s="1413"/>
      <c r="AC109" s="1413"/>
      <c r="AD109" s="1413"/>
      <c r="AE109" s="1413"/>
      <c r="AG109" s="1413"/>
      <c r="AH109" s="1413"/>
      <c r="AI109" s="1413"/>
      <c r="AJ109" s="1413"/>
      <c r="AK109" s="1413"/>
    </row>
    <row r="110" spans="3:37" s="1430" customFormat="1" ht="15" customHeight="1">
      <c r="C110" s="1413"/>
      <c r="D110" s="1413"/>
      <c r="E110" s="1413"/>
      <c r="F110" s="1413"/>
      <c r="G110" s="1413"/>
      <c r="I110" s="1413"/>
      <c r="J110" s="1413"/>
      <c r="K110" s="1413"/>
      <c r="L110" s="1413"/>
      <c r="M110" s="1413"/>
      <c r="O110" s="1413"/>
      <c r="P110" s="1413"/>
      <c r="Q110" s="1413"/>
      <c r="R110" s="1413"/>
      <c r="S110" s="1413"/>
      <c r="T110" s="1413"/>
      <c r="U110" s="1413"/>
      <c r="V110" s="1413"/>
      <c r="W110" s="1413"/>
      <c r="X110" s="1413"/>
      <c r="Y110" s="1413"/>
      <c r="AA110" s="1413"/>
      <c r="AB110" s="1413"/>
      <c r="AC110" s="1413"/>
      <c r="AD110" s="1413"/>
      <c r="AE110" s="1413"/>
      <c r="AG110" s="1413"/>
      <c r="AH110" s="1413"/>
      <c r="AI110" s="1413"/>
      <c r="AJ110" s="1413"/>
      <c r="AK110" s="1413"/>
    </row>
    <row r="111" spans="3:37" s="1430" customFormat="1" ht="15" customHeight="1">
      <c r="C111" s="1413"/>
      <c r="D111" s="1413"/>
      <c r="E111" s="1413"/>
      <c r="F111" s="1413"/>
      <c r="G111" s="1413"/>
      <c r="I111" s="1413"/>
      <c r="J111" s="1413"/>
      <c r="K111" s="1413"/>
      <c r="L111" s="1413"/>
      <c r="M111" s="1413"/>
      <c r="O111" s="1413"/>
      <c r="P111" s="1413"/>
      <c r="Q111" s="1413"/>
      <c r="R111" s="1413"/>
      <c r="S111" s="1413"/>
      <c r="T111" s="1413"/>
      <c r="U111" s="1413"/>
      <c r="V111" s="1413"/>
      <c r="W111" s="1413"/>
      <c r="X111" s="1413"/>
      <c r="Y111" s="1413"/>
      <c r="AA111" s="1413"/>
      <c r="AB111" s="1413"/>
      <c r="AC111" s="1413"/>
      <c r="AD111" s="1413"/>
      <c r="AE111" s="1413"/>
      <c r="AG111" s="1413"/>
      <c r="AH111" s="1413"/>
      <c r="AI111" s="1413"/>
      <c r="AJ111" s="1413"/>
      <c r="AK111" s="1413"/>
    </row>
    <row r="112" spans="3:37" s="1430" customFormat="1" ht="15" customHeight="1">
      <c r="C112" s="1413"/>
      <c r="D112" s="1413"/>
      <c r="E112" s="1413"/>
      <c r="F112" s="1413"/>
      <c r="G112" s="1413"/>
      <c r="I112" s="1413"/>
      <c r="J112" s="1413"/>
      <c r="K112" s="1413"/>
      <c r="L112" s="1413"/>
      <c r="M112" s="1413"/>
      <c r="O112" s="1413"/>
      <c r="P112" s="1413"/>
      <c r="Q112" s="1413"/>
      <c r="R112" s="1413"/>
      <c r="S112" s="1413"/>
      <c r="T112" s="1413"/>
      <c r="U112" s="1413"/>
      <c r="V112" s="1413"/>
      <c r="W112" s="1413"/>
      <c r="X112" s="1413"/>
      <c r="Y112" s="1413"/>
      <c r="AA112" s="1413"/>
      <c r="AB112" s="1413"/>
      <c r="AC112" s="1413"/>
      <c r="AD112" s="1413"/>
      <c r="AE112" s="1413"/>
      <c r="AG112" s="1413"/>
      <c r="AH112" s="1413"/>
      <c r="AI112" s="1413"/>
      <c r="AJ112" s="1413"/>
      <c r="AK112" s="1413"/>
    </row>
    <row r="113" spans="3:37" s="1430" customFormat="1" ht="15" customHeight="1">
      <c r="C113" s="1413"/>
      <c r="D113" s="1413"/>
      <c r="E113" s="1413"/>
      <c r="F113" s="1413"/>
      <c r="G113" s="1413"/>
      <c r="I113" s="1413"/>
      <c r="J113" s="1413"/>
      <c r="K113" s="1413"/>
      <c r="L113" s="1413"/>
      <c r="M113" s="1413"/>
      <c r="O113" s="1413"/>
      <c r="P113" s="1413"/>
      <c r="Q113" s="1413"/>
      <c r="R113" s="1413"/>
      <c r="S113" s="1413"/>
      <c r="T113" s="1413"/>
      <c r="U113" s="1413"/>
      <c r="V113" s="1413"/>
      <c r="W113" s="1413"/>
      <c r="X113" s="1413"/>
      <c r="Y113" s="1413"/>
      <c r="AA113" s="1413"/>
      <c r="AB113" s="1413"/>
      <c r="AC113" s="1413"/>
      <c r="AD113" s="1413"/>
      <c r="AE113" s="1413"/>
      <c r="AG113" s="1413"/>
      <c r="AH113" s="1413"/>
      <c r="AI113" s="1413"/>
      <c r="AJ113" s="1413"/>
      <c r="AK113" s="1413"/>
    </row>
    <row r="114" spans="3:37" s="1430" customFormat="1" ht="15" customHeight="1">
      <c r="C114" s="1413"/>
      <c r="D114" s="1413"/>
      <c r="E114" s="1413"/>
      <c r="F114" s="1413"/>
      <c r="G114" s="1413"/>
      <c r="I114" s="1413"/>
      <c r="J114" s="1413"/>
      <c r="K114" s="1413"/>
      <c r="L114" s="1413"/>
      <c r="M114" s="1413"/>
      <c r="O114" s="1413"/>
      <c r="P114" s="1413"/>
      <c r="Q114" s="1413"/>
      <c r="R114" s="1413"/>
      <c r="S114" s="1413"/>
      <c r="T114" s="1413"/>
      <c r="U114" s="1413"/>
      <c r="V114" s="1413"/>
      <c r="W114" s="1413"/>
      <c r="X114" s="1413"/>
      <c r="Y114" s="1413"/>
      <c r="AA114" s="1413"/>
      <c r="AB114" s="1413"/>
      <c r="AC114" s="1413"/>
      <c r="AD114" s="1413"/>
      <c r="AE114" s="1413"/>
      <c r="AG114" s="1413"/>
      <c r="AH114" s="1413"/>
      <c r="AI114" s="1413"/>
      <c r="AJ114" s="1413"/>
      <c r="AK114" s="1413"/>
    </row>
    <row r="115" spans="3:37" s="1430" customFormat="1" ht="15" customHeight="1">
      <c r="C115" s="1413"/>
      <c r="D115" s="1413"/>
      <c r="E115" s="1413"/>
      <c r="F115" s="1413"/>
      <c r="G115" s="1413"/>
      <c r="I115" s="1413"/>
      <c r="J115" s="1413"/>
      <c r="K115" s="1413"/>
      <c r="L115" s="1413"/>
      <c r="M115" s="1413"/>
      <c r="O115" s="1413"/>
      <c r="P115" s="1413"/>
      <c r="Q115" s="1413"/>
      <c r="R115" s="1413"/>
      <c r="S115" s="1413"/>
      <c r="T115" s="1413"/>
      <c r="U115" s="1413"/>
      <c r="V115" s="1413"/>
      <c r="W115" s="1413"/>
      <c r="X115" s="1413"/>
      <c r="Y115" s="1413"/>
      <c r="AA115" s="1413"/>
      <c r="AB115" s="1413"/>
      <c r="AC115" s="1413"/>
      <c r="AD115" s="1413"/>
      <c r="AE115" s="1413"/>
      <c r="AG115" s="1413"/>
      <c r="AH115" s="1413"/>
      <c r="AI115" s="1413"/>
      <c r="AJ115" s="1413"/>
      <c r="AK115" s="1413"/>
    </row>
    <row r="116" spans="3:37" s="1430" customFormat="1" ht="15" customHeight="1">
      <c r="C116" s="1413"/>
      <c r="D116" s="1413"/>
      <c r="E116" s="1413"/>
      <c r="F116" s="1413"/>
      <c r="G116" s="1413"/>
      <c r="I116" s="1413"/>
      <c r="J116" s="1413"/>
      <c r="K116" s="1413"/>
      <c r="L116" s="1413"/>
      <c r="M116" s="1413"/>
      <c r="O116" s="1413"/>
      <c r="P116" s="1413"/>
      <c r="Q116" s="1413"/>
      <c r="R116" s="1413"/>
      <c r="S116" s="1413"/>
      <c r="T116" s="1413"/>
      <c r="U116" s="1413"/>
      <c r="V116" s="1413"/>
      <c r="W116" s="1413"/>
      <c r="X116" s="1413"/>
      <c r="Y116" s="1413"/>
      <c r="AA116" s="1413"/>
      <c r="AB116" s="1413"/>
      <c r="AC116" s="1413"/>
      <c r="AD116" s="1413"/>
      <c r="AE116" s="1413"/>
      <c r="AG116" s="1413"/>
      <c r="AH116" s="1413"/>
      <c r="AI116" s="1413"/>
      <c r="AJ116" s="1413"/>
      <c r="AK116" s="1413"/>
    </row>
    <row r="117" spans="3:37" s="1430" customFormat="1" ht="15" customHeight="1">
      <c r="C117" s="1413"/>
      <c r="D117" s="1413"/>
      <c r="E117" s="1413"/>
      <c r="F117" s="1413"/>
      <c r="G117" s="1413"/>
      <c r="I117" s="1413"/>
      <c r="J117" s="1413"/>
      <c r="K117" s="1413"/>
      <c r="L117" s="1413"/>
      <c r="M117" s="1413"/>
      <c r="O117" s="1413"/>
      <c r="P117" s="1413"/>
      <c r="Q117" s="1413"/>
      <c r="R117" s="1413"/>
      <c r="S117" s="1413"/>
      <c r="T117" s="1413"/>
      <c r="U117" s="1413"/>
      <c r="V117" s="1413"/>
      <c r="W117" s="1413"/>
      <c r="X117" s="1413"/>
      <c r="Y117" s="1413"/>
      <c r="AA117" s="1413"/>
      <c r="AB117" s="1413"/>
      <c r="AC117" s="1413"/>
      <c r="AD117" s="1413"/>
      <c r="AE117" s="1413"/>
      <c r="AG117" s="1413"/>
      <c r="AH117" s="1413"/>
      <c r="AI117" s="1413"/>
      <c r="AJ117" s="1413"/>
      <c r="AK117" s="1413"/>
    </row>
    <row r="118" spans="3:37" s="1430" customFormat="1" ht="15" customHeight="1">
      <c r="C118" s="1413"/>
      <c r="D118" s="1413"/>
      <c r="E118" s="1413"/>
      <c r="F118" s="1413"/>
      <c r="G118" s="1413"/>
      <c r="I118" s="1413"/>
      <c r="J118" s="1413"/>
      <c r="K118" s="1413"/>
      <c r="L118" s="1413"/>
      <c r="M118" s="1413"/>
      <c r="O118" s="1413"/>
      <c r="P118" s="1413"/>
      <c r="Q118" s="1413"/>
      <c r="R118" s="1413"/>
      <c r="S118" s="1413"/>
      <c r="T118" s="1413"/>
      <c r="U118" s="1413"/>
      <c r="V118" s="1413"/>
      <c r="W118" s="1413"/>
      <c r="X118" s="1413"/>
      <c r="Y118" s="1413"/>
      <c r="AA118" s="1413"/>
      <c r="AB118" s="1413"/>
      <c r="AC118" s="1413"/>
      <c r="AD118" s="1413"/>
      <c r="AE118" s="1413"/>
      <c r="AG118" s="1413"/>
      <c r="AH118" s="1413"/>
      <c r="AI118" s="1413"/>
      <c r="AJ118" s="1413"/>
      <c r="AK118" s="1413"/>
    </row>
    <row r="119" spans="3:37" s="1430" customFormat="1" ht="15" customHeight="1">
      <c r="C119" s="1413"/>
      <c r="D119" s="1413"/>
      <c r="E119" s="1413"/>
      <c r="F119" s="1413"/>
      <c r="G119" s="1413"/>
      <c r="I119" s="1413"/>
      <c r="J119" s="1413"/>
      <c r="K119" s="1413"/>
      <c r="L119" s="1413"/>
      <c r="M119" s="1413"/>
      <c r="O119" s="1413"/>
      <c r="P119" s="1413"/>
      <c r="Q119" s="1413"/>
      <c r="R119" s="1413"/>
      <c r="S119" s="1413"/>
      <c r="T119" s="1413"/>
      <c r="U119" s="1413"/>
      <c r="V119" s="1413"/>
      <c r="W119" s="1413"/>
      <c r="X119" s="1413"/>
      <c r="Y119" s="1413"/>
      <c r="AA119" s="1413"/>
      <c r="AB119" s="1413"/>
      <c r="AC119" s="1413"/>
      <c r="AD119" s="1413"/>
      <c r="AE119" s="1413"/>
      <c r="AG119" s="1413"/>
      <c r="AH119" s="1413"/>
      <c r="AI119" s="1413"/>
      <c r="AJ119" s="1413"/>
      <c r="AK119" s="1413"/>
    </row>
    <row r="120" spans="3:37" s="1430" customFormat="1" ht="15" customHeight="1">
      <c r="C120" s="1413"/>
      <c r="D120" s="1413"/>
      <c r="E120" s="1413"/>
      <c r="F120" s="1413"/>
      <c r="G120" s="1413"/>
      <c r="I120" s="1413"/>
      <c r="J120" s="1413"/>
      <c r="K120" s="1413"/>
      <c r="L120" s="1413"/>
      <c r="M120" s="1413"/>
      <c r="O120" s="1413"/>
      <c r="P120" s="1413"/>
      <c r="Q120" s="1413"/>
      <c r="R120" s="1413"/>
      <c r="S120" s="1413"/>
      <c r="T120" s="1413"/>
      <c r="U120" s="1413"/>
      <c r="V120" s="1413"/>
      <c r="W120" s="1413"/>
      <c r="X120" s="1413"/>
      <c r="Y120" s="1413"/>
      <c r="AA120" s="1413"/>
      <c r="AB120" s="1413"/>
      <c r="AC120" s="1413"/>
      <c r="AD120" s="1413"/>
      <c r="AE120" s="1413"/>
      <c r="AG120" s="1413"/>
      <c r="AH120" s="1413"/>
      <c r="AI120" s="1413"/>
      <c r="AJ120" s="1413"/>
      <c r="AK120" s="1413"/>
    </row>
    <row r="121" spans="3:37" s="1430" customFormat="1" ht="15" customHeight="1">
      <c r="C121" s="1413"/>
      <c r="D121" s="1413"/>
      <c r="E121" s="1413"/>
      <c r="F121" s="1413"/>
      <c r="G121" s="1413"/>
      <c r="I121" s="1413"/>
      <c r="J121" s="1413"/>
      <c r="K121" s="1413"/>
      <c r="L121" s="1413"/>
      <c r="M121" s="1413"/>
      <c r="O121" s="1413"/>
      <c r="P121" s="1413"/>
      <c r="Q121" s="1413"/>
      <c r="R121" s="1413"/>
      <c r="S121" s="1413"/>
      <c r="T121" s="1413"/>
      <c r="U121" s="1413"/>
      <c r="V121" s="1413"/>
      <c r="W121" s="1413"/>
      <c r="X121" s="1413"/>
      <c r="Y121" s="1413"/>
      <c r="AA121" s="1413"/>
      <c r="AB121" s="1413"/>
      <c r="AC121" s="1413"/>
      <c r="AD121" s="1413"/>
      <c r="AE121" s="1413"/>
      <c r="AG121" s="1413"/>
      <c r="AH121" s="1413"/>
      <c r="AI121" s="1413"/>
      <c r="AJ121" s="1413"/>
      <c r="AK121" s="1413"/>
    </row>
    <row r="122" spans="3:37" s="1430" customFormat="1" ht="15" customHeight="1">
      <c r="C122" s="1413"/>
      <c r="D122" s="1413"/>
      <c r="E122" s="1413"/>
      <c r="F122" s="1413"/>
      <c r="G122" s="1413"/>
      <c r="I122" s="1413"/>
      <c r="J122" s="1413"/>
      <c r="K122" s="1413"/>
      <c r="L122" s="1413"/>
      <c r="M122" s="1413"/>
      <c r="O122" s="1413"/>
      <c r="P122" s="1413"/>
      <c r="Q122" s="1413"/>
      <c r="R122" s="1413"/>
      <c r="S122" s="1413"/>
      <c r="T122" s="1413"/>
      <c r="U122" s="1413"/>
      <c r="V122" s="1413"/>
      <c r="W122" s="1413"/>
      <c r="X122" s="1413"/>
      <c r="Y122" s="1413"/>
      <c r="AA122" s="1413"/>
      <c r="AB122" s="1413"/>
      <c r="AC122" s="1413"/>
      <c r="AD122" s="1413"/>
      <c r="AE122" s="1413"/>
      <c r="AG122" s="1413"/>
      <c r="AH122" s="1413"/>
      <c r="AI122" s="1413"/>
      <c r="AJ122" s="1413"/>
      <c r="AK122" s="1413"/>
    </row>
    <row r="123" spans="3:37" s="1430" customFormat="1" ht="15" customHeight="1">
      <c r="C123" s="1413"/>
      <c r="D123" s="1413"/>
      <c r="E123" s="1413"/>
      <c r="F123" s="1413"/>
      <c r="G123" s="1413"/>
      <c r="I123" s="1413"/>
      <c r="J123" s="1413"/>
      <c r="K123" s="1413"/>
      <c r="L123" s="1413"/>
      <c r="M123" s="1413"/>
      <c r="O123" s="1413"/>
      <c r="P123" s="1413"/>
      <c r="Q123" s="1413"/>
      <c r="R123" s="1413"/>
      <c r="S123" s="1413"/>
      <c r="T123" s="1413"/>
      <c r="U123" s="1413"/>
      <c r="V123" s="1413"/>
      <c r="W123" s="1413"/>
      <c r="X123" s="1413"/>
      <c r="Y123" s="1413"/>
      <c r="AA123" s="1413"/>
      <c r="AB123" s="1413"/>
      <c r="AC123" s="1413"/>
      <c r="AD123" s="1413"/>
      <c r="AE123" s="1413"/>
      <c r="AG123" s="1413"/>
      <c r="AH123" s="1413"/>
      <c r="AI123" s="1413"/>
      <c r="AJ123" s="1413"/>
      <c r="AK123" s="1413"/>
    </row>
    <row r="124" spans="3:37" s="1430" customFormat="1" ht="15" customHeight="1">
      <c r="C124" s="1413"/>
      <c r="D124" s="1413"/>
      <c r="E124" s="1413"/>
      <c r="F124" s="1413"/>
      <c r="G124" s="1413"/>
      <c r="I124" s="1413"/>
      <c r="J124" s="1413"/>
      <c r="K124" s="1413"/>
      <c r="L124" s="1413"/>
      <c r="M124" s="1413"/>
      <c r="O124" s="1413"/>
      <c r="P124" s="1413"/>
      <c r="Q124" s="1413"/>
      <c r="R124" s="1413"/>
      <c r="S124" s="1413"/>
      <c r="T124" s="1413"/>
      <c r="U124" s="1413"/>
      <c r="V124" s="1413"/>
      <c r="W124" s="1413"/>
      <c r="X124" s="1413"/>
      <c r="Y124" s="1413"/>
      <c r="AA124" s="1413"/>
      <c r="AB124" s="1413"/>
      <c r="AC124" s="1413"/>
      <c r="AD124" s="1413"/>
      <c r="AE124" s="1413"/>
      <c r="AG124" s="1413"/>
      <c r="AH124" s="1413"/>
      <c r="AI124" s="1413"/>
      <c r="AJ124" s="1413"/>
      <c r="AK124" s="1413"/>
    </row>
    <row r="125" spans="3:37" s="1430" customFormat="1" ht="15" customHeight="1">
      <c r="C125" s="1413"/>
      <c r="D125" s="1413"/>
      <c r="E125" s="1413"/>
      <c r="F125" s="1413"/>
      <c r="G125" s="1413"/>
      <c r="I125" s="1413"/>
      <c r="J125" s="1413"/>
      <c r="K125" s="1413"/>
      <c r="L125" s="1413"/>
      <c r="M125" s="1413"/>
      <c r="O125" s="1413"/>
      <c r="P125" s="1413"/>
      <c r="Q125" s="1413"/>
      <c r="R125" s="1413"/>
      <c r="S125" s="1413"/>
      <c r="T125" s="1413"/>
      <c r="U125" s="1413"/>
      <c r="V125" s="1413"/>
      <c r="W125" s="1413"/>
      <c r="X125" s="1413"/>
      <c r="Y125" s="1413"/>
      <c r="AA125" s="1413"/>
      <c r="AB125" s="1413"/>
      <c r="AC125" s="1413"/>
      <c r="AD125" s="1413"/>
      <c r="AE125" s="1413"/>
      <c r="AG125" s="1413"/>
      <c r="AH125" s="1413"/>
      <c r="AI125" s="1413"/>
      <c r="AJ125" s="1413"/>
      <c r="AK125" s="1413"/>
    </row>
    <row r="126" spans="3:37" s="1430" customFormat="1" ht="15" customHeight="1">
      <c r="C126" s="1413"/>
      <c r="D126" s="1413"/>
      <c r="E126" s="1413"/>
      <c r="F126" s="1413"/>
      <c r="G126" s="1413"/>
      <c r="I126" s="1413"/>
      <c r="J126" s="1413"/>
      <c r="K126" s="1413"/>
      <c r="L126" s="1413"/>
      <c r="M126" s="1413"/>
      <c r="O126" s="1413"/>
      <c r="P126" s="1413"/>
      <c r="Q126" s="1413"/>
      <c r="R126" s="1413"/>
      <c r="S126" s="1413"/>
      <c r="T126" s="1413"/>
      <c r="U126" s="1413"/>
      <c r="V126" s="1413"/>
      <c r="W126" s="1413"/>
      <c r="X126" s="1413"/>
      <c r="Y126" s="1413"/>
      <c r="AA126" s="1413"/>
      <c r="AB126" s="1413"/>
      <c r="AC126" s="1413"/>
      <c r="AD126" s="1413"/>
      <c r="AE126" s="1413"/>
      <c r="AG126" s="1413"/>
      <c r="AH126" s="1413"/>
      <c r="AI126" s="1413"/>
      <c r="AJ126" s="1413"/>
      <c r="AK126" s="1413"/>
    </row>
    <row r="127" spans="3:37" s="1430" customFormat="1" ht="15" customHeight="1">
      <c r="C127" s="1413"/>
      <c r="D127" s="1413"/>
      <c r="E127" s="1413"/>
      <c r="F127" s="1413"/>
      <c r="G127" s="1413"/>
      <c r="I127" s="1413"/>
      <c r="J127" s="1413"/>
      <c r="K127" s="1413"/>
      <c r="L127" s="1413"/>
      <c r="M127" s="1413"/>
      <c r="O127" s="1413"/>
      <c r="P127" s="1413"/>
      <c r="Q127" s="1413"/>
      <c r="R127" s="1413"/>
      <c r="S127" s="1413"/>
      <c r="T127" s="1413"/>
      <c r="U127" s="1413"/>
      <c r="V127" s="1413"/>
      <c r="W127" s="1413"/>
      <c r="X127" s="1413"/>
      <c r="Y127" s="1413"/>
      <c r="AA127" s="1413"/>
      <c r="AB127" s="1413"/>
      <c r="AC127" s="1413"/>
      <c r="AD127" s="1413"/>
      <c r="AE127" s="1413"/>
      <c r="AG127" s="1413"/>
      <c r="AH127" s="1413"/>
      <c r="AI127" s="1413"/>
      <c r="AJ127" s="1413"/>
      <c r="AK127" s="1413"/>
    </row>
    <row r="128" spans="3:37" s="1430" customFormat="1" ht="15" customHeight="1">
      <c r="C128" s="1413"/>
      <c r="D128" s="1413"/>
      <c r="E128" s="1413"/>
      <c r="F128" s="1413"/>
      <c r="G128" s="1413"/>
      <c r="I128" s="1413"/>
      <c r="J128" s="1413"/>
      <c r="K128" s="1413"/>
      <c r="L128" s="1413"/>
      <c r="M128" s="1413"/>
      <c r="O128" s="1413"/>
      <c r="P128" s="1413"/>
      <c r="Q128" s="1413"/>
      <c r="R128" s="1413"/>
      <c r="S128" s="1413"/>
      <c r="T128" s="1413"/>
      <c r="U128" s="1413"/>
      <c r="V128" s="1413"/>
      <c r="W128" s="1413"/>
      <c r="X128" s="1413"/>
      <c r="Y128" s="1413"/>
      <c r="AA128" s="1413"/>
      <c r="AB128" s="1413"/>
      <c r="AC128" s="1413"/>
      <c r="AD128" s="1413"/>
      <c r="AE128" s="1413"/>
      <c r="AG128" s="1413"/>
      <c r="AH128" s="1413"/>
      <c r="AI128" s="1413"/>
      <c r="AJ128" s="1413"/>
      <c r="AK128" s="1413"/>
    </row>
    <row r="129" spans="3:37" s="1430" customFormat="1" ht="15" customHeight="1">
      <c r="C129" s="1413"/>
      <c r="D129" s="1413"/>
      <c r="E129" s="1413"/>
      <c r="F129" s="1413"/>
      <c r="G129" s="1413"/>
      <c r="I129" s="1413"/>
      <c r="J129" s="1413"/>
      <c r="K129" s="1413"/>
      <c r="L129" s="1413"/>
      <c r="M129" s="1413"/>
      <c r="O129" s="1413"/>
      <c r="P129" s="1413"/>
      <c r="Q129" s="1413"/>
      <c r="R129" s="1413"/>
      <c r="S129" s="1413"/>
      <c r="T129" s="1413"/>
      <c r="U129" s="1413"/>
      <c r="V129" s="1413"/>
      <c r="W129" s="1413"/>
      <c r="X129" s="1413"/>
      <c r="Y129" s="1413"/>
      <c r="AA129" s="1413"/>
      <c r="AB129" s="1413"/>
      <c r="AC129" s="1413"/>
      <c r="AD129" s="1413"/>
      <c r="AE129" s="1413"/>
      <c r="AG129" s="1413"/>
      <c r="AH129" s="1413"/>
      <c r="AI129" s="1413"/>
      <c r="AJ129" s="1413"/>
      <c r="AK129" s="1413"/>
    </row>
    <row r="130" spans="3:37" s="1430" customFormat="1" ht="15" customHeight="1">
      <c r="C130" s="1413"/>
      <c r="D130" s="1413"/>
      <c r="E130" s="1413"/>
      <c r="F130" s="1413"/>
      <c r="G130" s="1413"/>
      <c r="I130" s="1413"/>
      <c r="J130" s="1413"/>
      <c r="K130" s="1413"/>
      <c r="L130" s="1413"/>
      <c r="M130" s="1413"/>
      <c r="O130" s="1413"/>
      <c r="P130" s="1413"/>
      <c r="Q130" s="1413"/>
      <c r="R130" s="1413"/>
      <c r="S130" s="1413"/>
      <c r="T130" s="1413"/>
      <c r="U130" s="1413"/>
      <c r="V130" s="1413"/>
      <c r="W130" s="1413"/>
      <c r="X130" s="1413"/>
      <c r="Y130" s="1413"/>
      <c r="AA130" s="1413"/>
      <c r="AB130" s="1413"/>
      <c r="AC130" s="1413"/>
      <c r="AD130" s="1413"/>
      <c r="AE130" s="1413"/>
      <c r="AG130" s="1413"/>
      <c r="AH130" s="1413"/>
      <c r="AI130" s="1413"/>
      <c r="AJ130" s="1413"/>
      <c r="AK130" s="1413"/>
    </row>
    <row r="131" spans="3:37" s="1430" customFormat="1" ht="15" customHeight="1">
      <c r="C131" s="1413"/>
      <c r="D131" s="1413"/>
      <c r="E131" s="1413"/>
      <c r="F131" s="1413"/>
      <c r="G131" s="1413"/>
      <c r="I131" s="1413"/>
      <c r="J131" s="1413"/>
      <c r="K131" s="1413"/>
      <c r="L131" s="1413"/>
      <c r="M131" s="1413"/>
      <c r="O131" s="1413"/>
      <c r="P131" s="1413"/>
      <c r="Q131" s="1413"/>
      <c r="R131" s="1413"/>
      <c r="S131" s="1413"/>
      <c r="T131" s="1413"/>
      <c r="U131" s="1413"/>
      <c r="V131" s="1413"/>
      <c r="W131" s="1413"/>
      <c r="X131" s="1413"/>
      <c r="Y131" s="1413"/>
      <c r="AA131" s="1413"/>
      <c r="AB131" s="1413"/>
      <c r="AC131" s="1413"/>
      <c r="AD131" s="1413"/>
      <c r="AE131" s="1413"/>
      <c r="AG131" s="1413"/>
      <c r="AH131" s="1413"/>
      <c r="AI131" s="1413"/>
      <c r="AJ131" s="1413"/>
      <c r="AK131" s="1413"/>
    </row>
    <row r="132" spans="3:37" s="1430" customFormat="1" ht="15" customHeight="1">
      <c r="C132" s="1413"/>
      <c r="D132" s="1413"/>
      <c r="E132" s="1413"/>
      <c r="F132" s="1413"/>
      <c r="G132" s="1413"/>
      <c r="I132" s="1413"/>
      <c r="J132" s="1413"/>
      <c r="K132" s="1413"/>
      <c r="L132" s="1413"/>
      <c r="M132" s="1413"/>
      <c r="O132" s="1413"/>
      <c r="P132" s="1413"/>
      <c r="Q132" s="1413"/>
      <c r="R132" s="1413"/>
      <c r="S132" s="1413"/>
      <c r="T132" s="1413"/>
      <c r="U132" s="1413"/>
      <c r="V132" s="1413"/>
      <c r="W132" s="1413"/>
      <c r="X132" s="1413"/>
      <c r="Y132" s="1413"/>
      <c r="AA132" s="1413"/>
      <c r="AB132" s="1413"/>
      <c r="AC132" s="1413"/>
      <c r="AD132" s="1413"/>
      <c r="AE132" s="1413"/>
      <c r="AG132" s="1413"/>
      <c r="AH132" s="1413"/>
      <c r="AI132" s="1413"/>
      <c r="AJ132" s="1413"/>
      <c r="AK132" s="1413"/>
    </row>
    <row r="133" spans="3:37" s="1430" customFormat="1" ht="15" customHeight="1">
      <c r="C133" s="1413"/>
      <c r="D133" s="1413"/>
      <c r="E133" s="1413"/>
      <c r="F133" s="1413"/>
      <c r="G133" s="1413"/>
      <c r="I133" s="1413"/>
      <c r="J133" s="1413"/>
      <c r="K133" s="1413"/>
      <c r="L133" s="1413"/>
      <c r="M133" s="1413"/>
      <c r="O133" s="1413"/>
      <c r="P133" s="1413"/>
      <c r="Q133" s="1413"/>
      <c r="R133" s="1413"/>
      <c r="S133" s="1413"/>
      <c r="T133" s="1413"/>
      <c r="U133" s="1413"/>
      <c r="V133" s="1413"/>
      <c r="W133" s="1413"/>
      <c r="X133" s="1413"/>
      <c r="Y133" s="1413"/>
      <c r="AA133" s="1413"/>
      <c r="AB133" s="1413"/>
      <c r="AC133" s="1413"/>
      <c r="AD133" s="1413"/>
      <c r="AE133" s="1413"/>
      <c r="AG133" s="1413"/>
      <c r="AH133" s="1413"/>
      <c r="AI133" s="1413"/>
      <c r="AJ133" s="1413"/>
      <c r="AK133" s="1413"/>
    </row>
    <row r="134" spans="3:37" s="1430" customFormat="1" ht="15" customHeight="1">
      <c r="C134" s="1413"/>
      <c r="D134" s="1413"/>
      <c r="E134" s="1413"/>
      <c r="F134" s="1413"/>
      <c r="G134" s="1413"/>
      <c r="I134" s="1413"/>
      <c r="J134" s="1413"/>
      <c r="K134" s="1413"/>
      <c r="L134" s="1413"/>
      <c r="M134" s="1413"/>
      <c r="O134" s="1413"/>
      <c r="P134" s="1413"/>
      <c r="Q134" s="1413"/>
      <c r="R134" s="1413"/>
      <c r="S134" s="1413"/>
      <c r="T134" s="1413"/>
      <c r="U134" s="1413"/>
      <c r="V134" s="1413"/>
      <c r="W134" s="1413"/>
      <c r="X134" s="1413"/>
      <c r="Y134" s="1413"/>
      <c r="AA134" s="1413"/>
      <c r="AB134" s="1413"/>
      <c r="AC134" s="1413"/>
      <c r="AD134" s="1413"/>
      <c r="AE134" s="1413"/>
      <c r="AG134" s="1413"/>
      <c r="AH134" s="1413"/>
      <c r="AI134" s="1413"/>
      <c r="AJ134" s="1413"/>
      <c r="AK134" s="1413"/>
    </row>
    <row r="135" spans="3:37" s="1430" customFormat="1" ht="15" customHeight="1">
      <c r="C135" s="1413"/>
      <c r="D135" s="1413"/>
      <c r="E135" s="1413"/>
      <c r="F135" s="1413"/>
      <c r="G135" s="1413"/>
      <c r="I135" s="1413"/>
      <c r="J135" s="1413"/>
      <c r="K135" s="1413"/>
      <c r="L135" s="1413"/>
      <c r="M135" s="1413"/>
      <c r="O135" s="1413"/>
      <c r="P135" s="1413"/>
      <c r="Q135" s="1413"/>
      <c r="R135" s="1413"/>
      <c r="S135" s="1413"/>
      <c r="T135" s="1413"/>
      <c r="U135" s="1413"/>
      <c r="V135" s="1413"/>
      <c r="W135" s="1413"/>
      <c r="X135" s="1413"/>
      <c r="Y135" s="1413"/>
      <c r="AA135" s="1413"/>
      <c r="AB135" s="1413"/>
      <c r="AC135" s="1413"/>
      <c r="AD135" s="1413"/>
      <c r="AE135" s="1413"/>
      <c r="AG135" s="1413"/>
      <c r="AH135" s="1413"/>
      <c r="AI135" s="1413"/>
      <c r="AJ135" s="1413"/>
      <c r="AK135" s="1413"/>
    </row>
    <row r="136" spans="3:37" s="1430" customFormat="1" ht="15" customHeight="1">
      <c r="C136" s="1413"/>
      <c r="D136" s="1413"/>
      <c r="E136" s="1413"/>
      <c r="F136" s="1413"/>
      <c r="G136" s="1413"/>
      <c r="I136" s="1413"/>
      <c r="J136" s="1413"/>
      <c r="K136" s="1413"/>
      <c r="L136" s="1413"/>
      <c r="M136" s="1413"/>
      <c r="O136" s="1413"/>
      <c r="P136" s="1413"/>
      <c r="Q136" s="1413"/>
      <c r="R136" s="1413"/>
      <c r="S136" s="1413"/>
      <c r="T136" s="1413"/>
      <c r="U136" s="1413"/>
      <c r="V136" s="1413"/>
      <c r="W136" s="1413"/>
      <c r="X136" s="1413"/>
      <c r="Y136" s="1413"/>
      <c r="AA136" s="1413"/>
      <c r="AB136" s="1413"/>
      <c r="AC136" s="1413"/>
      <c r="AD136" s="1413"/>
      <c r="AE136" s="1413"/>
      <c r="AG136" s="1413"/>
      <c r="AH136" s="1413"/>
      <c r="AI136" s="1413"/>
      <c r="AJ136" s="1413"/>
      <c r="AK136" s="1413"/>
    </row>
    <row r="137" spans="3:37" s="1430" customFormat="1" ht="15" customHeight="1">
      <c r="C137" s="1413"/>
      <c r="D137" s="1413"/>
      <c r="E137" s="1413"/>
      <c r="F137" s="1413"/>
      <c r="G137" s="1413"/>
      <c r="I137" s="1413"/>
      <c r="J137" s="1413"/>
      <c r="K137" s="1413"/>
      <c r="L137" s="1413"/>
      <c r="M137" s="1413"/>
      <c r="O137" s="1413"/>
      <c r="P137" s="1413"/>
      <c r="Q137" s="1413"/>
      <c r="R137" s="1413"/>
      <c r="S137" s="1413"/>
      <c r="T137" s="1413"/>
      <c r="U137" s="1413"/>
      <c r="V137" s="1413"/>
      <c r="W137" s="1413"/>
      <c r="X137" s="1413"/>
      <c r="Y137" s="1413"/>
      <c r="AA137" s="1413"/>
      <c r="AB137" s="1413"/>
      <c r="AC137" s="1413"/>
      <c r="AD137" s="1413"/>
      <c r="AE137" s="1413"/>
      <c r="AG137" s="1413"/>
      <c r="AH137" s="1413"/>
      <c r="AI137" s="1413"/>
      <c r="AJ137" s="1413"/>
      <c r="AK137" s="1413"/>
    </row>
    <row r="138" spans="3:37" s="1430" customFormat="1" ht="15" customHeight="1">
      <c r="C138" s="1413"/>
      <c r="D138" s="1413"/>
      <c r="E138" s="1413"/>
      <c r="F138" s="1413"/>
      <c r="G138" s="1413"/>
      <c r="I138" s="1413"/>
      <c r="J138" s="1413"/>
      <c r="K138" s="1413"/>
      <c r="L138" s="1413"/>
      <c r="M138" s="1413"/>
      <c r="O138" s="1413"/>
      <c r="P138" s="1413"/>
      <c r="Q138" s="1413"/>
      <c r="R138" s="1413"/>
      <c r="S138" s="1413"/>
      <c r="T138" s="1413"/>
      <c r="U138" s="1413"/>
      <c r="V138" s="1413"/>
      <c r="W138" s="1413"/>
      <c r="X138" s="1413"/>
      <c r="Y138" s="1413"/>
      <c r="AA138" s="1413"/>
      <c r="AB138" s="1413"/>
      <c r="AC138" s="1413"/>
      <c r="AD138" s="1413"/>
      <c r="AE138" s="1413"/>
      <c r="AG138" s="1413"/>
      <c r="AH138" s="1413"/>
      <c r="AI138" s="1413"/>
      <c r="AJ138" s="1413"/>
      <c r="AK138" s="1413"/>
    </row>
    <row r="139" spans="3:37" s="1430" customFormat="1" ht="15" customHeight="1">
      <c r="C139" s="1413"/>
      <c r="D139" s="1413"/>
      <c r="E139" s="1413"/>
      <c r="F139" s="1413"/>
      <c r="G139" s="1413"/>
      <c r="I139" s="1413"/>
      <c r="J139" s="1413"/>
      <c r="K139" s="1413"/>
      <c r="L139" s="1413"/>
      <c r="M139" s="1413"/>
      <c r="O139" s="1413"/>
      <c r="P139" s="1413"/>
      <c r="Q139" s="1413"/>
      <c r="R139" s="1413"/>
      <c r="S139" s="1413"/>
      <c r="T139" s="1413"/>
      <c r="U139" s="1413"/>
      <c r="V139" s="1413"/>
      <c r="W139" s="1413"/>
      <c r="X139" s="1413"/>
      <c r="Y139" s="1413"/>
      <c r="AA139" s="1413"/>
      <c r="AB139" s="1413"/>
      <c r="AC139" s="1413"/>
      <c r="AD139" s="1413"/>
      <c r="AE139" s="1413"/>
      <c r="AG139" s="1413"/>
      <c r="AH139" s="1413"/>
      <c r="AI139" s="1413"/>
      <c r="AJ139" s="1413"/>
      <c r="AK139" s="1413"/>
    </row>
    <row r="140" spans="3:37" s="1430" customFormat="1" ht="15" customHeight="1">
      <c r="C140" s="1413"/>
      <c r="D140" s="1413"/>
      <c r="E140" s="1413"/>
      <c r="F140" s="1413"/>
      <c r="G140" s="1413"/>
      <c r="I140" s="1413"/>
      <c r="J140" s="1413"/>
      <c r="K140" s="1413"/>
      <c r="L140" s="1413"/>
      <c r="M140" s="1413"/>
      <c r="O140" s="1413"/>
      <c r="P140" s="1413"/>
      <c r="Q140" s="1413"/>
      <c r="R140" s="1413"/>
      <c r="S140" s="1413"/>
      <c r="T140" s="1413"/>
      <c r="U140" s="1413"/>
      <c r="V140" s="1413"/>
      <c r="W140" s="1413"/>
      <c r="X140" s="1413"/>
      <c r="Y140" s="1413"/>
      <c r="AA140" s="1413"/>
      <c r="AB140" s="1413"/>
      <c r="AC140" s="1413"/>
      <c r="AD140" s="1413"/>
      <c r="AE140" s="1413"/>
      <c r="AG140" s="1413"/>
      <c r="AH140" s="1413"/>
      <c r="AI140" s="1413"/>
      <c r="AJ140" s="1413"/>
      <c r="AK140" s="1413"/>
    </row>
    <row r="141" spans="3:37" s="1430" customFormat="1" ht="15" customHeight="1">
      <c r="C141" s="1413"/>
      <c r="D141" s="1413"/>
      <c r="E141" s="1413"/>
      <c r="F141" s="1413"/>
      <c r="G141" s="1413"/>
      <c r="I141" s="1413"/>
      <c r="J141" s="1413"/>
      <c r="K141" s="1413"/>
      <c r="L141" s="1413"/>
      <c r="M141" s="1413"/>
      <c r="O141" s="1413"/>
      <c r="P141" s="1413"/>
      <c r="Q141" s="1413"/>
      <c r="R141" s="1413"/>
      <c r="S141" s="1413"/>
      <c r="T141" s="1413"/>
      <c r="U141" s="1413"/>
      <c r="V141" s="1413"/>
      <c r="W141" s="1413"/>
      <c r="X141" s="1413"/>
      <c r="Y141" s="1413"/>
      <c r="AA141" s="1413"/>
      <c r="AB141" s="1413"/>
      <c r="AC141" s="1413"/>
      <c r="AD141" s="1413"/>
      <c r="AE141" s="1413"/>
      <c r="AG141" s="1413"/>
      <c r="AH141" s="1413"/>
      <c r="AI141" s="1413"/>
      <c r="AJ141" s="1413"/>
      <c r="AK141" s="1413"/>
    </row>
    <row r="142" spans="3:37" s="1430" customFormat="1" ht="15" customHeight="1">
      <c r="C142" s="1413"/>
      <c r="D142" s="1413"/>
      <c r="E142" s="1413"/>
      <c r="F142" s="1413"/>
      <c r="G142" s="1413"/>
      <c r="I142" s="1413"/>
      <c r="J142" s="1413"/>
      <c r="K142" s="1413"/>
      <c r="L142" s="1413"/>
      <c r="M142" s="1413"/>
      <c r="O142" s="1413"/>
      <c r="P142" s="1413"/>
      <c r="Q142" s="1413"/>
      <c r="R142" s="1413"/>
      <c r="S142" s="1413"/>
      <c r="T142" s="1413"/>
      <c r="U142" s="1413"/>
      <c r="V142" s="1413"/>
      <c r="W142" s="1413"/>
      <c r="X142" s="1413"/>
      <c r="Y142" s="1413"/>
      <c r="AA142" s="1413"/>
      <c r="AB142" s="1413"/>
      <c r="AC142" s="1413"/>
      <c r="AD142" s="1413"/>
      <c r="AE142" s="1413"/>
      <c r="AG142" s="1413"/>
      <c r="AH142" s="1413"/>
      <c r="AI142" s="1413"/>
      <c r="AJ142" s="1413"/>
      <c r="AK142" s="1413"/>
    </row>
    <row r="143" spans="3:37" s="1430" customFormat="1" ht="15" customHeight="1">
      <c r="C143" s="1413"/>
      <c r="D143" s="1413"/>
      <c r="E143" s="1413"/>
      <c r="F143" s="1413"/>
      <c r="G143" s="1413"/>
      <c r="I143" s="1413"/>
      <c r="J143" s="1413"/>
      <c r="K143" s="1413"/>
      <c r="L143" s="1413"/>
      <c r="M143" s="1413"/>
      <c r="O143" s="1413"/>
      <c r="P143" s="1413"/>
      <c r="Q143" s="1413"/>
      <c r="R143" s="1413"/>
      <c r="S143" s="1413"/>
      <c r="T143" s="1413"/>
      <c r="U143" s="1413"/>
      <c r="V143" s="1413"/>
      <c r="W143" s="1413"/>
      <c r="X143" s="1413"/>
      <c r="Y143" s="1413"/>
      <c r="AA143" s="1413"/>
      <c r="AB143" s="1413"/>
      <c r="AC143" s="1413"/>
      <c r="AD143" s="1413"/>
      <c r="AE143" s="1413"/>
      <c r="AG143" s="1413"/>
      <c r="AH143" s="1413"/>
      <c r="AI143" s="1413"/>
      <c r="AJ143" s="1413"/>
      <c r="AK143" s="1413"/>
    </row>
    <row r="144" spans="3:37" s="1430" customFormat="1" ht="15" customHeight="1">
      <c r="C144" s="1413"/>
      <c r="D144" s="1413"/>
      <c r="E144" s="1413"/>
      <c r="F144" s="1413"/>
      <c r="G144" s="1413"/>
      <c r="I144" s="1413"/>
      <c r="J144" s="1413"/>
      <c r="K144" s="1413"/>
      <c r="L144" s="1413"/>
      <c r="M144" s="1413"/>
      <c r="O144" s="1413"/>
      <c r="P144" s="1413"/>
      <c r="Q144" s="1413"/>
      <c r="R144" s="1413"/>
      <c r="S144" s="1413"/>
      <c r="T144" s="1413"/>
      <c r="U144" s="1413"/>
      <c r="V144" s="1413"/>
      <c r="W144" s="1413"/>
      <c r="X144" s="1413"/>
      <c r="Y144" s="1413"/>
      <c r="AA144" s="1413"/>
      <c r="AB144" s="1413"/>
      <c r="AC144" s="1413"/>
      <c r="AD144" s="1413"/>
      <c r="AE144" s="1413"/>
      <c r="AG144" s="1413"/>
      <c r="AH144" s="1413"/>
      <c r="AI144" s="1413"/>
      <c r="AJ144" s="1413"/>
      <c r="AK144" s="1413"/>
    </row>
    <row r="145" spans="3:37" s="1430" customFormat="1" ht="15" customHeight="1">
      <c r="C145" s="1413"/>
      <c r="D145" s="1413"/>
      <c r="E145" s="1413"/>
      <c r="F145" s="1413"/>
      <c r="G145" s="1413"/>
      <c r="I145" s="1413"/>
      <c r="J145" s="1413"/>
      <c r="K145" s="1413"/>
      <c r="L145" s="1413"/>
      <c r="M145" s="1413"/>
      <c r="O145" s="1413"/>
      <c r="P145" s="1413"/>
      <c r="Q145" s="1413"/>
      <c r="R145" s="1413"/>
      <c r="S145" s="1413"/>
      <c r="T145" s="1413"/>
      <c r="U145" s="1413"/>
      <c r="V145" s="1413"/>
      <c r="W145" s="1413"/>
      <c r="X145" s="1413"/>
      <c r="Y145" s="1413"/>
      <c r="AA145" s="1413"/>
      <c r="AB145" s="1413"/>
      <c r="AC145" s="1413"/>
      <c r="AD145" s="1413"/>
      <c r="AE145" s="1413"/>
      <c r="AG145" s="1413"/>
      <c r="AH145" s="1413"/>
      <c r="AI145" s="1413"/>
      <c r="AJ145" s="1413"/>
      <c r="AK145" s="1413"/>
    </row>
    <row r="146" spans="3:37" s="1430" customFormat="1" ht="15" customHeight="1">
      <c r="C146" s="1413"/>
      <c r="D146" s="1413"/>
      <c r="E146" s="1413"/>
      <c r="F146" s="1413"/>
      <c r="G146" s="1413"/>
      <c r="I146" s="1413"/>
      <c r="J146" s="1413"/>
      <c r="K146" s="1413"/>
      <c r="L146" s="1413"/>
      <c r="M146" s="1413"/>
      <c r="O146" s="1413"/>
      <c r="P146" s="1413"/>
      <c r="Q146" s="1413"/>
      <c r="R146" s="1413"/>
      <c r="S146" s="1413"/>
      <c r="T146" s="1413"/>
      <c r="U146" s="1413"/>
      <c r="V146" s="1413"/>
      <c r="W146" s="1413"/>
      <c r="X146" s="1413"/>
      <c r="Y146" s="1413"/>
      <c r="AA146" s="1413"/>
      <c r="AB146" s="1413"/>
      <c r="AC146" s="1413"/>
      <c r="AD146" s="1413"/>
      <c r="AE146" s="1413"/>
      <c r="AG146" s="1413"/>
      <c r="AH146" s="1413"/>
      <c r="AI146" s="1413"/>
      <c r="AJ146" s="1413"/>
      <c r="AK146" s="1413"/>
    </row>
    <row r="147" spans="3:37" s="1430" customFormat="1" ht="15" customHeight="1">
      <c r="C147" s="1413"/>
      <c r="D147" s="1413"/>
      <c r="E147" s="1413"/>
      <c r="F147" s="1413"/>
      <c r="G147" s="1413"/>
      <c r="I147" s="1413"/>
      <c r="J147" s="1413"/>
      <c r="K147" s="1413"/>
      <c r="L147" s="1413"/>
      <c r="M147" s="1413"/>
      <c r="O147" s="1413"/>
      <c r="P147" s="1413"/>
      <c r="Q147" s="1413"/>
      <c r="R147" s="1413"/>
      <c r="S147" s="1413"/>
      <c r="T147" s="1413"/>
      <c r="U147" s="1413"/>
      <c r="V147" s="1413"/>
      <c r="W147" s="1413"/>
      <c r="X147" s="1413"/>
      <c r="Y147" s="1413"/>
      <c r="AA147" s="1413"/>
      <c r="AB147" s="1413"/>
      <c r="AC147" s="1413"/>
      <c r="AD147" s="1413"/>
      <c r="AE147" s="1413"/>
      <c r="AG147" s="1413"/>
      <c r="AH147" s="1413"/>
      <c r="AI147" s="1413"/>
      <c r="AJ147" s="1413"/>
      <c r="AK147" s="1413"/>
    </row>
    <row r="148" spans="3:37" s="1430" customFormat="1" ht="15" customHeight="1">
      <c r="C148" s="1413"/>
      <c r="D148" s="1413"/>
      <c r="E148" s="1413"/>
      <c r="F148" s="1413"/>
      <c r="G148" s="1413"/>
      <c r="I148" s="1413"/>
      <c r="J148" s="1413"/>
      <c r="K148" s="1413"/>
      <c r="L148" s="1413"/>
      <c r="M148" s="1413"/>
      <c r="O148" s="1413"/>
      <c r="P148" s="1413"/>
      <c r="Q148" s="1413"/>
      <c r="R148" s="1413"/>
      <c r="S148" s="1413"/>
      <c r="T148" s="1413"/>
      <c r="U148" s="1413"/>
      <c r="V148" s="1413"/>
      <c r="W148" s="1413"/>
      <c r="X148" s="1413"/>
      <c r="Y148" s="1413"/>
      <c r="AA148" s="1413"/>
      <c r="AB148" s="1413"/>
      <c r="AC148" s="1413"/>
      <c r="AD148" s="1413"/>
      <c r="AE148" s="1413"/>
      <c r="AG148" s="1413"/>
      <c r="AH148" s="1413"/>
      <c r="AI148" s="1413"/>
      <c r="AJ148" s="1413"/>
      <c r="AK148" s="1413"/>
    </row>
    <row r="149" spans="3:37" s="1430" customFormat="1" ht="15" customHeight="1">
      <c r="C149" s="1413"/>
      <c r="D149" s="1413"/>
      <c r="E149" s="1413"/>
      <c r="F149" s="1413"/>
      <c r="G149" s="1413"/>
      <c r="I149" s="1413"/>
      <c r="J149" s="1413"/>
      <c r="K149" s="1413"/>
      <c r="L149" s="1413"/>
      <c r="M149" s="1413"/>
      <c r="O149" s="1413"/>
      <c r="P149" s="1413"/>
      <c r="Q149" s="1413"/>
      <c r="R149" s="1413"/>
      <c r="S149" s="1413"/>
      <c r="T149" s="1413"/>
      <c r="U149" s="1413"/>
      <c r="V149" s="1413"/>
      <c r="W149" s="1413"/>
      <c r="X149" s="1413"/>
      <c r="Y149" s="1413"/>
      <c r="AA149" s="1413"/>
      <c r="AB149" s="1413"/>
      <c r="AC149" s="1413"/>
      <c r="AD149" s="1413"/>
      <c r="AE149" s="1413"/>
      <c r="AG149" s="1413"/>
      <c r="AH149" s="1413"/>
      <c r="AI149" s="1413"/>
      <c r="AJ149" s="1413"/>
      <c r="AK149" s="1413"/>
    </row>
    <row r="150" spans="3:37" s="1430" customFormat="1" ht="15" customHeight="1">
      <c r="C150" s="1413"/>
      <c r="D150" s="1413"/>
      <c r="E150" s="1413"/>
      <c r="F150" s="1413"/>
      <c r="G150" s="1413"/>
      <c r="I150" s="1413"/>
      <c r="J150" s="1413"/>
      <c r="K150" s="1413"/>
      <c r="L150" s="1413"/>
      <c r="M150" s="1413"/>
      <c r="O150" s="1413"/>
      <c r="P150" s="1413"/>
      <c r="Q150" s="1413"/>
      <c r="R150" s="1413"/>
      <c r="S150" s="1413"/>
      <c r="T150" s="1413"/>
      <c r="U150" s="1413"/>
      <c r="V150" s="1413"/>
      <c r="W150" s="1413"/>
      <c r="X150" s="1413"/>
      <c r="Y150" s="1413"/>
      <c r="AA150" s="1413"/>
      <c r="AB150" s="1413"/>
      <c r="AC150" s="1413"/>
      <c r="AD150" s="1413"/>
      <c r="AE150" s="1413"/>
      <c r="AG150" s="1413"/>
      <c r="AH150" s="1413"/>
      <c r="AI150" s="1413"/>
      <c r="AJ150" s="1413"/>
      <c r="AK150" s="1413"/>
    </row>
    <row r="151" spans="3:37" s="1430" customFormat="1" ht="15" customHeight="1">
      <c r="C151" s="1413"/>
      <c r="D151" s="1413"/>
      <c r="E151" s="1413"/>
      <c r="F151" s="1413"/>
      <c r="G151" s="1413"/>
      <c r="I151" s="1413"/>
      <c r="J151" s="1413"/>
      <c r="K151" s="1413"/>
      <c r="L151" s="1413"/>
      <c r="M151" s="1413"/>
      <c r="O151" s="1413"/>
      <c r="P151" s="1413"/>
      <c r="Q151" s="1413"/>
      <c r="R151" s="1413"/>
      <c r="S151" s="1413"/>
      <c r="T151" s="1413"/>
      <c r="U151" s="1413"/>
      <c r="V151" s="1413"/>
      <c r="W151" s="1413"/>
      <c r="X151" s="1413"/>
      <c r="Y151" s="1413"/>
      <c r="AA151" s="1413"/>
      <c r="AB151" s="1413"/>
      <c r="AC151" s="1413"/>
      <c r="AD151" s="1413"/>
      <c r="AE151" s="1413"/>
      <c r="AG151" s="1413"/>
      <c r="AH151" s="1413"/>
      <c r="AI151" s="1413"/>
      <c r="AJ151" s="1413"/>
      <c r="AK151" s="1413"/>
    </row>
    <row r="152" spans="3:37" s="1430" customFormat="1" ht="15" customHeight="1">
      <c r="C152" s="1413"/>
      <c r="D152" s="1413"/>
      <c r="E152" s="1413"/>
      <c r="F152" s="1413"/>
      <c r="G152" s="1413"/>
      <c r="I152" s="1413"/>
      <c r="J152" s="1413"/>
      <c r="K152" s="1413"/>
      <c r="L152" s="1413"/>
      <c r="M152" s="1413"/>
      <c r="O152" s="1413"/>
      <c r="P152" s="1413"/>
      <c r="Q152" s="1413"/>
      <c r="R152" s="1413"/>
      <c r="S152" s="1413"/>
      <c r="T152" s="1413"/>
      <c r="U152" s="1413"/>
      <c r="V152" s="1413"/>
      <c r="W152" s="1413"/>
      <c r="X152" s="1413"/>
      <c r="Y152" s="1413"/>
      <c r="AA152" s="1413"/>
      <c r="AB152" s="1413"/>
      <c r="AC152" s="1413"/>
      <c r="AD152" s="1413"/>
      <c r="AE152" s="1413"/>
      <c r="AG152" s="1413"/>
      <c r="AH152" s="1413"/>
      <c r="AI152" s="1413"/>
      <c r="AJ152" s="1413"/>
      <c r="AK152" s="1413"/>
    </row>
    <row r="153" spans="3:37" s="1430" customFormat="1" ht="15" customHeight="1">
      <c r="C153" s="1413"/>
      <c r="D153" s="1413"/>
      <c r="E153" s="1413"/>
      <c r="F153" s="1413"/>
      <c r="G153" s="1413"/>
      <c r="I153" s="1413"/>
      <c r="J153" s="1413"/>
      <c r="K153" s="1413"/>
      <c r="L153" s="1413"/>
      <c r="M153" s="1413"/>
      <c r="O153" s="1413"/>
      <c r="P153" s="1413"/>
      <c r="Q153" s="1413"/>
      <c r="R153" s="1413"/>
      <c r="S153" s="1413"/>
      <c r="T153" s="1413"/>
      <c r="U153" s="1413"/>
      <c r="V153" s="1413"/>
      <c r="W153" s="1413"/>
      <c r="X153" s="1413"/>
      <c r="Y153" s="1413"/>
      <c r="AA153" s="1413"/>
      <c r="AB153" s="1413"/>
      <c r="AC153" s="1413"/>
      <c r="AD153" s="1413"/>
      <c r="AE153" s="1413"/>
      <c r="AG153" s="1413"/>
      <c r="AH153" s="1413"/>
      <c r="AI153" s="1413"/>
      <c r="AJ153" s="1413"/>
      <c r="AK153" s="1413"/>
    </row>
    <row r="154" spans="3:37" s="1430" customFormat="1" ht="15" customHeight="1">
      <c r="C154" s="1413"/>
      <c r="D154" s="1413"/>
      <c r="E154" s="1413"/>
      <c r="F154" s="1413"/>
      <c r="G154" s="1413"/>
      <c r="I154" s="1413"/>
      <c r="J154" s="1413"/>
      <c r="K154" s="1413"/>
      <c r="L154" s="1413"/>
      <c r="M154" s="1413"/>
      <c r="O154" s="1413"/>
      <c r="P154" s="1413"/>
      <c r="Q154" s="1413"/>
      <c r="R154" s="1413"/>
      <c r="S154" s="1413"/>
      <c r="T154" s="1413"/>
      <c r="U154" s="1413"/>
      <c r="V154" s="1413"/>
      <c r="W154" s="1413"/>
      <c r="X154" s="1413"/>
      <c r="Y154" s="1413"/>
      <c r="AA154" s="1413"/>
      <c r="AB154" s="1413"/>
      <c r="AC154" s="1413"/>
      <c r="AD154" s="1413"/>
      <c r="AE154" s="1413"/>
      <c r="AG154" s="1413"/>
      <c r="AH154" s="1413"/>
      <c r="AI154" s="1413"/>
      <c r="AJ154" s="1413"/>
      <c r="AK154" s="1413"/>
    </row>
    <row r="155" spans="3:37" s="1430" customFormat="1" ht="15" customHeight="1">
      <c r="C155" s="1413"/>
      <c r="D155" s="1413"/>
      <c r="E155" s="1413"/>
      <c r="F155" s="1413"/>
      <c r="G155" s="1413"/>
      <c r="I155" s="1413"/>
      <c r="J155" s="1413"/>
      <c r="K155" s="1413"/>
      <c r="L155" s="1413"/>
      <c r="M155" s="1413"/>
      <c r="O155" s="1413"/>
      <c r="P155" s="1413"/>
      <c r="Q155" s="1413"/>
      <c r="R155" s="1413"/>
      <c r="S155" s="1413"/>
      <c r="T155" s="1413"/>
      <c r="U155" s="1413"/>
      <c r="V155" s="1413"/>
      <c r="W155" s="1413"/>
      <c r="X155" s="1413"/>
      <c r="Y155" s="1413"/>
      <c r="AA155" s="1413"/>
      <c r="AB155" s="1413"/>
      <c r="AC155" s="1413"/>
      <c r="AD155" s="1413"/>
      <c r="AE155" s="1413"/>
      <c r="AG155" s="1413"/>
      <c r="AH155" s="1413"/>
      <c r="AI155" s="1413"/>
      <c r="AJ155" s="1413"/>
      <c r="AK155" s="1413"/>
    </row>
    <row r="156" spans="3:37" s="1430" customFormat="1" ht="15" customHeight="1">
      <c r="C156" s="1413"/>
      <c r="D156" s="1413"/>
      <c r="E156" s="1413"/>
      <c r="F156" s="1413"/>
      <c r="G156" s="1413"/>
      <c r="I156" s="1413"/>
      <c r="J156" s="1413"/>
      <c r="K156" s="1413"/>
      <c r="L156" s="1413"/>
      <c r="M156" s="1413"/>
      <c r="O156" s="1413"/>
      <c r="P156" s="1413"/>
      <c r="Q156" s="1413"/>
      <c r="R156" s="1413"/>
      <c r="S156" s="1413"/>
      <c r="T156" s="1413"/>
      <c r="U156" s="1413"/>
      <c r="V156" s="1413"/>
      <c r="W156" s="1413"/>
      <c r="X156" s="1413"/>
      <c r="Y156" s="1413"/>
      <c r="AA156" s="1413"/>
      <c r="AB156" s="1413"/>
      <c r="AC156" s="1413"/>
      <c r="AD156" s="1413"/>
      <c r="AE156" s="1413"/>
      <c r="AG156" s="1413"/>
      <c r="AH156" s="1413"/>
      <c r="AI156" s="1413"/>
      <c r="AJ156" s="1413"/>
      <c r="AK156" s="1413"/>
    </row>
    <row r="157" spans="3:37" s="1430" customFormat="1" ht="15" customHeight="1">
      <c r="C157" s="1413"/>
      <c r="D157" s="1413"/>
      <c r="E157" s="1413"/>
      <c r="F157" s="1413"/>
      <c r="G157" s="1413"/>
      <c r="I157" s="1413"/>
      <c r="J157" s="1413"/>
      <c r="K157" s="1413"/>
      <c r="L157" s="1413"/>
      <c r="M157" s="1413"/>
      <c r="O157" s="1413"/>
      <c r="P157" s="1413"/>
      <c r="Q157" s="1413"/>
      <c r="R157" s="1413"/>
      <c r="S157" s="1413"/>
      <c r="T157" s="1413"/>
      <c r="U157" s="1413"/>
      <c r="V157" s="1413"/>
      <c r="W157" s="1413"/>
      <c r="X157" s="1413"/>
      <c r="Y157" s="1413"/>
      <c r="AA157" s="1413"/>
      <c r="AB157" s="1413"/>
      <c r="AC157" s="1413"/>
      <c r="AD157" s="1413"/>
      <c r="AE157" s="1413"/>
      <c r="AG157" s="1413"/>
      <c r="AH157" s="1413"/>
      <c r="AI157" s="1413"/>
      <c r="AJ157" s="1413"/>
      <c r="AK157" s="1413"/>
    </row>
    <row r="158" spans="3:37" s="1430" customFormat="1" ht="15" customHeight="1">
      <c r="C158" s="1413"/>
      <c r="D158" s="1413"/>
      <c r="E158" s="1413"/>
      <c r="F158" s="1413"/>
      <c r="G158" s="1413"/>
      <c r="I158" s="1413"/>
      <c r="J158" s="1413"/>
      <c r="K158" s="1413"/>
      <c r="L158" s="1413"/>
      <c r="M158" s="1413"/>
      <c r="O158" s="1413"/>
      <c r="P158" s="1413"/>
      <c r="Q158" s="1413"/>
      <c r="R158" s="1413"/>
      <c r="S158" s="1413"/>
      <c r="T158" s="1413"/>
      <c r="U158" s="1413"/>
      <c r="V158" s="1413"/>
      <c r="W158" s="1413"/>
      <c r="X158" s="1413"/>
      <c r="Y158" s="1413"/>
      <c r="AA158" s="1413"/>
      <c r="AB158" s="1413"/>
      <c r="AC158" s="1413"/>
      <c r="AD158" s="1413"/>
      <c r="AE158" s="1413"/>
      <c r="AG158" s="1413"/>
      <c r="AH158" s="1413"/>
      <c r="AI158" s="1413"/>
      <c r="AJ158" s="1413"/>
      <c r="AK158" s="1413"/>
    </row>
    <row r="159" spans="3:37" s="1430" customFormat="1" ht="15" customHeight="1">
      <c r="C159" s="1413"/>
      <c r="D159" s="1413"/>
      <c r="E159" s="1413"/>
      <c r="F159" s="1413"/>
      <c r="G159" s="1413"/>
      <c r="I159" s="1413"/>
      <c r="J159" s="1413"/>
      <c r="K159" s="1413"/>
      <c r="L159" s="1413"/>
      <c r="M159" s="1413"/>
      <c r="O159" s="1413"/>
      <c r="P159" s="1413"/>
      <c r="Q159" s="1413"/>
      <c r="R159" s="1413"/>
      <c r="S159" s="1413"/>
      <c r="T159" s="1413"/>
      <c r="U159" s="1413"/>
      <c r="V159" s="1413"/>
      <c r="W159" s="1413"/>
      <c r="X159" s="1413"/>
      <c r="Y159" s="1413"/>
      <c r="AA159" s="1413"/>
      <c r="AB159" s="1413"/>
      <c r="AC159" s="1413"/>
      <c r="AD159" s="1413"/>
      <c r="AE159" s="1413"/>
      <c r="AG159" s="1413"/>
      <c r="AH159" s="1413"/>
      <c r="AI159" s="1413"/>
      <c r="AJ159" s="1413"/>
      <c r="AK159" s="1413"/>
    </row>
    <row r="160" spans="3:37" s="1430" customFormat="1" ht="15" customHeight="1">
      <c r="C160" s="1413"/>
      <c r="D160" s="1413"/>
      <c r="E160" s="1413"/>
      <c r="F160" s="1413"/>
      <c r="G160" s="1413"/>
      <c r="I160" s="1413"/>
      <c r="J160" s="1413"/>
      <c r="K160" s="1413"/>
      <c r="L160" s="1413"/>
      <c r="M160" s="1413"/>
      <c r="O160" s="1413"/>
      <c r="P160" s="1413"/>
      <c r="Q160" s="1413"/>
      <c r="R160" s="1413"/>
      <c r="S160" s="1413"/>
      <c r="T160" s="1413"/>
      <c r="U160" s="1413"/>
      <c r="V160" s="1413"/>
      <c r="W160" s="1413"/>
      <c r="X160" s="1413"/>
      <c r="Y160" s="1413"/>
      <c r="AA160" s="1413"/>
      <c r="AB160" s="1413"/>
      <c r="AC160" s="1413"/>
      <c r="AD160" s="1413"/>
      <c r="AE160" s="1413"/>
      <c r="AG160" s="1413"/>
      <c r="AH160" s="1413"/>
      <c r="AI160" s="1413"/>
      <c r="AJ160" s="1413"/>
      <c r="AK160" s="1413"/>
    </row>
    <row r="161" spans="3:37" s="1430" customFormat="1" ht="15" customHeight="1">
      <c r="C161" s="1413"/>
      <c r="D161" s="1413"/>
      <c r="E161" s="1413"/>
      <c r="F161" s="1413"/>
      <c r="G161" s="1413"/>
      <c r="I161" s="1413"/>
      <c r="J161" s="1413"/>
      <c r="K161" s="1413"/>
      <c r="L161" s="1413"/>
      <c r="M161" s="1413"/>
      <c r="O161" s="1413"/>
      <c r="P161" s="1413"/>
      <c r="Q161" s="1413"/>
      <c r="R161" s="1413"/>
      <c r="S161" s="1413"/>
      <c r="T161" s="1413"/>
      <c r="U161" s="1413"/>
      <c r="V161" s="1413"/>
      <c r="W161" s="1413"/>
      <c r="X161" s="1413"/>
      <c r="Y161" s="1413"/>
      <c r="AA161" s="1413"/>
      <c r="AB161" s="1413"/>
      <c r="AC161" s="1413"/>
      <c r="AD161" s="1413"/>
      <c r="AE161" s="1413"/>
      <c r="AG161" s="1413"/>
      <c r="AH161" s="1413"/>
      <c r="AI161" s="1413"/>
      <c r="AJ161" s="1413"/>
      <c r="AK161" s="1413"/>
    </row>
    <row r="162" spans="3:37" s="1430" customFormat="1" ht="15" customHeight="1">
      <c r="C162" s="1413"/>
      <c r="D162" s="1413"/>
      <c r="E162" s="1413"/>
      <c r="F162" s="1413"/>
      <c r="G162" s="1413"/>
      <c r="I162" s="1413"/>
      <c r="J162" s="1413"/>
      <c r="K162" s="1413"/>
      <c r="L162" s="1413"/>
      <c r="M162" s="1413"/>
      <c r="O162" s="1413"/>
      <c r="P162" s="1413"/>
      <c r="Q162" s="1413"/>
      <c r="R162" s="1413"/>
      <c r="S162" s="1413"/>
      <c r="T162" s="1413"/>
      <c r="U162" s="1413"/>
      <c r="V162" s="1413"/>
      <c r="W162" s="1413"/>
      <c r="X162" s="1413"/>
      <c r="Y162" s="1413"/>
      <c r="AA162" s="1413"/>
      <c r="AB162" s="1413"/>
      <c r="AC162" s="1413"/>
      <c r="AD162" s="1413"/>
      <c r="AE162" s="1413"/>
      <c r="AG162" s="1413"/>
      <c r="AH162" s="1413"/>
      <c r="AI162" s="1413"/>
      <c r="AJ162" s="1413"/>
      <c r="AK162" s="1413"/>
    </row>
    <row r="163" spans="3:37" s="1430" customFormat="1" ht="15" customHeight="1">
      <c r="C163" s="1413"/>
      <c r="D163" s="1413"/>
      <c r="E163" s="1413"/>
      <c r="F163" s="1413"/>
      <c r="G163" s="1413"/>
      <c r="I163" s="1413"/>
      <c r="J163" s="1413"/>
      <c r="K163" s="1413"/>
      <c r="L163" s="1413"/>
      <c r="M163" s="1413"/>
      <c r="O163" s="1413"/>
      <c r="P163" s="1413"/>
      <c r="Q163" s="1413"/>
      <c r="R163" s="1413"/>
      <c r="S163" s="1413"/>
      <c r="T163" s="1413"/>
      <c r="U163" s="1413"/>
      <c r="V163" s="1413"/>
      <c r="W163" s="1413"/>
      <c r="X163" s="1413"/>
      <c r="Y163" s="1413"/>
      <c r="AA163" s="1413"/>
      <c r="AB163" s="1413"/>
      <c r="AC163" s="1413"/>
      <c r="AD163" s="1413"/>
      <c r="AE163" s="1413"/>
      <c r="AG163" s="1413"/>
      <c r="AH163" s="1413"/>
      <c r="AI163" s="1413"/>
      <c r="AJ163" s="1413"/>
      <c r="AK163" s="1413"/>
    </row>
    <row r="164" spans="3:37" s="1430" customFormat="1" ht="15" customHeight="1">
      <c r="C164" s="1413"/>
      <c r="D164" s="1413"/>
      <c r="E164" s="1413"/>
      <c r="F164" s="1413"/>
      <c r="G164" s="1413"/>
      <c r="I164" s="1413"/>
      <c r="J164" s="1413"/>
      <c r="K164" s="1413"/>
      <c r="L164" s="1413"/>
      <c r="M164" s="1413"/>
      <c r="O164" s="1413"/>
      <c r="P164" s="1413"/>
      <c r="Q164" s="1413"/>
      <c r="R164" s="1413"/>
      <c r="S164" s="1413"/>
      <c r="T164" s="1413"/>
      <c r="U164" s="1413"/>
      <c r="V164" s="1413"/>
      <c r="W164" s="1413"/>
      <c r="X164" s="1413"/>
      <c r="Y164" s="1413"/>
      <c r="AA164" s="1413"/>
      <c r="AB164" s="1413"/>
      <c r="AC164" s="1413"/>
      <c r="AD164" s="1413"/>
      <c r="AE164" s="1413"/>
      <c r="AG164" s="1413"/>
      <c r="AH164" s="1413"/>
      <c r="AI164" s="1413"/>
      <c r="AJ164" s="1413"/>
      <c r="AK164" s="1413"/>
    </row>
    <row r="165" spans="3:37" s="1430" customFormat="1" ht="15" customHeight="1">
      <c r="C165" s="1413"/>
      <c r="D165" s="1413"/>
      <c r="E165" s="1413"/>
      <c r="F165" s="1413"/>
      <c r="G165" s="1413"/>
      <c r="I165" s="1413"/>
      <c r="J165" s="1413"/>
      <c r="K165" s="1413"/>
      <c r="L165" s="1413"/>
      <c r="M165" s="1413"/>
      <c r="O165" s="1413"/>
      <c r="P165" s="1413"/>
      <c r="Q165" s="1413"/>
      <c r="R165" s="1413"/>
      <c r="S165" s="1413"/>
      <c r="T165" s="1413"/>
      <c r="U165" s="1413"/>
      <c r="V165" s="1413"/>
      <c r="W165" s="1413"/>
      <c r="X165" s="1413"/>
      <c r="Y165" s="1413"/>
      <c r="AA165" s="1413"/>
      <c r="AB165" s="1413"/>
      <c r="AC165" s="1413"/>
      <c r="AD165" s="1413"/>
      <c r="AE165" s="1413"/>
      <c r="AG165" s="1413"/>
      <c r="AH165" s="1413"/>
      <c r="AI165" s="1413"/>
      <c r="AJ165" s="1413"/>
      <c r="AK165" s="1413"/>
    </row>
    <row r="166" spans="3:37" s="1430" customFormat="1" ht="15" customHeight="1">
      <c r="C166" s="1413"/>
      <c r="D166" s="1413"/>
      <c r="E166" s="1413"/>
      <c r="F166" s="1413"/>
      <c r="G166" s="1413"/>
      <c r="I166" s="1413"/>
      <c r="J166" s="1413"/>
      <c r="K166" s="1413"/>
      <c r="L166" s="1413"/>
      <c r="M166" s="1413"/>
      <c r="O166" s="1413"/>
      <c r="P166" s="1413"/>
      <c r="Q166" s="1413"/>
      <c r="R166" s="1413"/>
      <c r="S166" s="1413"/>
      <c r="T166" s="1413"/>
      <c r="U166" s="1413"/>
      <c r="V166" s="1413"/>
      <c r="W166" s="1413"/>
      <c r="X166" s="1413"/>
      <c r="Y166" s="1413"/>
      <c r="AA166" s="1413"/>
      <c r="AB166" s="1413"/>
      <c r="AC166" s="1413"/>
      <c r="AD166" s="1413"/>
      <c r="AE166" s="1413"/>
      <c r="AG166" s="1413"/>
      <c r="AH166" s="1413"/>
      <c r="AI166" s="1413"/>
      <c r="AJ166" s="1413"/>
      <c r="AK166" s="1413"/>
    </row>
    <row r="167" spans="3:37" s="1430" customFormat="1" ht="15" customHeight="1">
      <c r="C167" s="1413"/>
      <c r="D167" s="1413"/>
      <c r="E167" s="1413"/>
      <c r="F167" s="1413"/>
      <c r="G167" s="1413"/>
      <c r="I167" s="1413"/>
      <c r="J167" s="1413"/>
      <c r="K167" s="1413"/>
      <c r="L167" s="1413"/>
      <c r="M167" s="1413"/>
      <c r="O167" s="1413"/>
      <c r="P167" s="1413"/>
      <c r="Q167" s="1413"/>
      <c r="R167" s="1413"/>
      <c r="S167" s="1413"/>
      <c r="T167" s="1413"/>
      <c r="U167" s="1413"/>
      <c r="V167" s="1413"/>
      <c r="W167" s="1413"/>
      <c r="X167" s="1413"/>
      <c r="Y167" s="1413"/>
      <c r="AA167" s="1413"/>
      <c r="AB167" s="1413"/>
      <c r="AC167" s="1413"/>
      <c r="AD167" s="1413"/>
      <c r="AE167" s="1413"/>
      <c r="AG167" s="1413"/>
      <c r="AH167" s="1413"/>
      <c r="AI167" s="1413"/>
      <c r="AJ167" s="1413"/>
      <c r="AK167" s="1413"/>
    </row>
    <row r="168" spans="3:37" s="1430" customFormat="1" ht="15" customHeight="1">
      <c r="C168" s="1413"/>
      <c r="D168" s="1413"/>
      <c r="E168" s="1413"/>
      <c r="F168" s="1413"/>
      <c r="G168" s="1413"/>
      <c r="I168" s="1413"/>
      <c r="J168" s="1413"/>
      <c r="K168" s="1413"/>
      <c r="L168" s="1413"/>
      <c r="M168" s="1413"/>
      <c r="O168" s="1413"/>
      <c r="P168" s="1413"/>
      <c r="Q168" s="1413"/>
      <c r="R168" s="1413"/>
      <c r="S168" s="1413"/>
      <c r="T168" s="1413"/>
      <c r="U168" s="1413"/>
      <c r="V168" s="1413"/>
      <c r="W168" s="1413"/>
      <c r="X168" s="1413"/>
      <c r="Y168" s="1413"/>
      <c r="AA168" s="1413"/>
      <c r="AB168" s="1413"/>
      <c r="AC168" s="1413"/>
      <c r="AD168" s="1413"/>
      <c r="AE168" s="1413"/>
      <c r="AG168" s="1413"/>
      <c r="AH168" s="1413"/>
      <c r="AI168" s="1413"/>
      <c r="AJ168" s="1413"/>
      <c r="AK168" s="1413"/>
    </row>
    <row r="169" spans="3:37" s="1430" customFormat="1" ht="15" customHeight="1">
      <c r="C169" s="1413"/>
      <c r="D169" s="1413"/>
      <c r="E169" s="1413"/>
      <c r="F169" s="1413"/>
      <c r="G169" s="1413"/>
      <c r="I169" s="1413"/>
      <c r="J169" s="1413"/>
      <c r="K169" s="1413"/>
      <c r="L169" s="1413"/>
      <c r="M169" s="1413"/>
      <c r="O169" s="1413"/>
      <c r="P169" s="1413"/>
      <c r="Q169" s="1413"/>
      <c r="R169" s="1413"/>
      <c r="S169" s="1413"/>
      <c r="T169" s="1413"/>
      <c r="U169" s="1413"/>
      <c r="V169" s="1413"/>
      <c r="W169" s="1413"/>
      <c r="X169" s="1413"/>
      <c r="Y169" s="1413"/>
      <c r="AA169" s="1413"/>
      <c r="AB169" s="1413"/>
      <c r="AC169" s="1413"/>
      <c r="AD169" s="1413"/>
      <c r="AE169" s="1413"/>
      <c r="AG169" s="1413"/>
      <c r="AH169" s="1413"/>
      <c r="AI169" s="1413"/>
      <c r="AJ169" s="1413"/>
      <c r="AK169" s="1413"/>
    </row>
    <row r="170" spans="3:37" s="1430" customFormat="1" ht="15" customHeight="1">
      <c r="C170" s="1413"/>
      <c r="D170" s="1413"/>
      <c r="E170" s="1413"/>
      <c r="F170" s="1413"/>
      <c r="G170" s="1413"/>
      <c r="I170" s="1413"/>
      <c r="J170" s="1413"/>
      <c r="K170" s="1413"/>
      <c r="L170" s="1413"/>
      <c r="M170" s="1413"/>
      <c r="O170" s="1413"/>
      <c r="P170" s="1413"/>
      <c r="Q170" s="1413"/>
      <c r="R170" s="1413"/>
      <c r="S170" s="1413"/>
      <c r="T170" s="1413"/>
      <c r="U170" s="1413"/>
      <c r="V170" s="1413"/>
      <c r="W170" s="1413"/>
      <c r="X170" s="1413"/>
      <c r="Y170" s="1413"/>
      <c r="AA170" s="1413"/>
      <c r="AB170" s="1413"/>
      <c r="AC170" s="1413"/>
      <c r="AD170" s="1413"/>
      <c r="AE170" s="1413"/>
      <c r="AG170" s="1413"/>
      <c r="AH170" s="1413"/>
      <c r="AI170" s="1413"/>
      <c r="AJ170" s="1413"/>
      <c r="AK170" s="1413"/>
    </row>
    <row r="171" spans="3:37" s="1430" customFormat="1" ht="15" customHeight="1">
      <c r="C171" s="1413"/>
      <c r="D171" s="1413"/>
      <c r="E171" s="1413"/>
      <c r="F171" s="1413"/>
      <c r="G171" s="1413"/>
      <c r="I171" s="1413"/>
      <c r="J171" s="1413"/>
      <c r="K171" s="1413"/>
      <c r="L171" s="1413"/>
      <c r="M171" s="1413"/>
      <c r="O171" s="1413"/>
      <c r="P171" s="1413"/>
      <c r="Q171" s="1413"/>
      <c r="R171" s="1413"/>
      <c r="S171" s="1413"/>
      <c r="T171" s="1413"/>
      <c r="U171" s="1413"/>
      <c r="V171" s="1413"/>
      <c r="W171" s="1413"/>
      <c r="X171" s="1413"/>
      <c r="Y171" s="1413"/>
      <c r="AA171" s="1413"/>
      <c r="AB171" s="1413"/>
      <c r="AC171" s="1413"/>
      <c r="AD171" s="1413"/>
      <c r="AE171" s="1413"/>
      <c r="AG171" s="1413"/>
      <c r="AH171" s="1413"/>
      <c r="AI171" s="1413"/>
      <c r="AJ171" s="1413"/>
      <c r="AK171" s="1413"/>
    </row>
    <row r="172" spans="3:37" s="1430" customFormat="1" ht="15" customHeight="1">
      <c r="C172" s="1413"/>
      <c r="D172" s="1413"/>
      <c r="E172" s="1413"/>
      <c r="F172" s="1413"/>
      <c r="G172" s="1413"/>
      <c r="I172" s="1413"/>
      <c r="J172" s="1413"/>
      <c r="K172" s="1413"/>
      <c r="L172" s="1413"/>
      <c r="M172" s="1413"/>
      <c r="O172" s="1413"/>
      <c r="P172" s="1413"/>
      <c r="Q172" s="1413"/>
      <c r="R172" s="1413"/>
      <c r="S172" s="1413"/>
      <c r="T172" s="1413"/>
      <c r="U172" s="1413"/>
      <c r="V172" s="1413"/>
      <c r="W172" s="1413"/>
      <c r="X172" s="1413"/>
      <c r="Y172" s="1413"/>
      <c r="AA172" s="1413"/>
      <c r="AB172" s="1413"/>
      <c r="AC172" s="1413"/>
      <c r="AD172" s="1413"/>
      <c r="AE172" s="1413"/>
      <c r="AG172" s="1413"/>
      <c r="AH172" s="1413"/>
      <c r="AI172" s="1413"/>
      <c r="AJ172" s="1413"/>
      <c r="AK172" s="1413"/>
    </row>
    <row r="173" spans="3:37" s="1430" customFormat="1" ht="15" customHeight="1">
      <c r="C173" s="1413"/>
      <c r="D173" s="1413"/>
      <c r="E173" s="1413"/>
      <c r="F173" s="1413"/>
      <c r="G173" s="1413"/>
      <c r="I173" s="1413"/>
      <c r="J173" s="1413"/>
      <c r="K173" s="1413"/>
      <c r="L173" s="1413"/>
      <c r="M173" s="1413"/>
      <c r="O173" s="1413"/>
      <c r="P173" s="1413"/>
      <c r="Q173" s="1413"/>
      <c r="R173" s="1413"/>
      <c r="S173" s="1413"/>
      <c r="T173" s="1413"/>
      <c r="U173" s="1413"/>
      <c r="V173" s="1413"/>
      <c r="W173" s="1413"/>
      <c r="X173" s="1413"/>
      <c r="Y173" s="1413"/>
      <c r="AA173" s="1413"/>
      <c r="AB173" s="1413"/>
      <c r="AC173" s="1413"/>
      <c r="AD173" s="1413"/>
      <c r="AE173" s="1413"/>
      <c r="AG173" s="1413"/>
      <c r="AH173" s="1413"/>
      <c r="AI173" s="1413"/>
      <c r="AJ173" s="1413"/>
      <c r="AK173" s="1413"/>
    </row>
    <row r="174" spans="3:37" s="1430" customFormat="1" ht="15" customHeight="1">
      <c r="C174" s="1413"/>
      <c r="D174" s="1413"/>
      <c r="E174" s="1413"/>
      <c r="F174" s="1413"/>
      <c r="G174" s="1413"/>
      <c r="I174" s="1413"/>
      <c r="J174" s="1413"/>
      <c r="K174" s="1413"/>
      <c r="L174" s="1413"/>
      <c r="M174" s="1413"/>
      <c r="O174" s="1413"/>
      <c r="P174" s="1413"/>
      <c r="Q174" s="1413"/>
      <c r="R174" s="1413"/>
      <c r="S174" s="1413"/>
      <c r="T174" s="1413"/>
      <c r="U174" s="1413"/>
      <c r="V174" s="1413"/>
      <c r="W174" s="1413"/>
      <c r="X174" s="1413"/>
      <c r="Y174" s="1413"/>
      <c r="AA174" s="1413"/>
      <c r="AB174" s="1413"/>
      <c r="AC174" s="1413"/>
      <c r="AD174" s="1413"/>
      <c r="AE174" s="1413"/>
      <c r="AG174" s="1413"/>
      <c r="AH174" s="1413"/>
      <c r="AI174" s="1413"/>
      <c r="AJ174" s="1413"/>
      <c r="AK174" s="1413"/>
    </row>
    <row r="175" spans="3:37" s="1430" customFormat="1" ht="15" customHeight="1">
      <c r="C175" s="1413"/>
      <c r="D175" s="1413"/>
      <c r="E175" s="1413"/>
      <c r="F175" s="1413"/>
      <c r="G175" s="1413"/>
      <c r="I175" s="1413"/>
      <c r="J175" s="1413"/>
      <c r="K175" s="1413"/>
      <c r="L175" s="1413"/>
      <c r="M175" s="1413"/>
      <c r="O175" s="1413"/>
      <c r="P175" s="1413"/>
      <c r="Q175" s="1413"/>
      <c r="R175" s="1413"/>
      <c r="S175" s="1413"/>
      <c r="T175" s="1413"/>
      <c r="U175" s="1413"/>
      <c r="V175" s="1413"/>
      <c r="W175" s="1413"/>
      <c r="X175" s="1413"/>
      <c r="Y175" s="1413"/>
      <c r="AA175" s="1413"/>
      <c r="AB175" s="1413"/>
      <c r="AC175" s="1413"/>
      <c r="AD175" s="1413"/>
      <c r="AE175" s="1413"/>
      <c r="AG175" s="1413"/>
      <c r="AH175" s="1413"/>
      <c r="AI175" s="1413"/>
      <c r="AJ175" s="1413"/>
      <c r="AK175" s="1413"/>
    </row>
    <row r="176" spans="3:37" s="1430" customFormat="1" ht="15" customHeight="1">
      <c r="C176" s="1413"/>
      <c r="D176" s="1413"/>
      <c r="E176" s="1413"/>
      <c r="F176" s="1413"/>
      <c r="G176" s="1413"/>
      <c r="I176" s="1413"/>
      <c r="J176" s="1413"/>
      <c r="K176" s="1413"/>
      <c r="L176" s="1413"/>
      <c r="M176" s="1413"/>
      <c r="O176" s="1413"/>
      <c r="P176" s="1413"/>
      <c r="Q176" s="1413"/>
      <c r="R176" s="1413"/>
      <c r="S176" s="1413"/>
      <c r="T176" s="1413"/>
      <c r="U176" s="1413"/>
      <c r="V176" s="1413"/>
      <c r="W176" s="1413"/>
      <c r="X176" s="1413"/>
      <c r="Y176" s="1413"/>
      <c r="AA176" s="1413"/>
      <c r="AB176" s="1413"/>
      <c r="AC176" s="1413"/>
      <c r="AD176" s="1413"/>
      <c r="AE176" s="1413"/>
      <c r="AG176" s="1413"/>
      <c r="AH176" s="1413"/>
      <c r="AI176" s="1413"/>
      <c r="AJ176" s="1413"/>
      <c r="AK176" s="1413"/>
    </row>
    <row r="177" spans="3:37" s="1430" customFormat="1" ht="15" customHeight="1">
      <c r="C177" s="1413"/>
      <c r="D177" s="1413"/>
      <c r="E177" s="1413"/>
      <c r="F177" s="1413"/>
      <c r="G177" s="1413"/>
      <c r="I177" s="1413"/>
      <c r="J177" s="1413"/>
      <c r="K177" s="1413"/>
      <c r="L177" s="1413"/>
      <c r="M177" s="1413"/>
      <c r="O177" s="1413"/>
      <c r="P177" s="1413"/>
      <c r="Q177" s="1413"/>
      <c r="R177" s="1413"/>
      <c r="S177" s="1413"/>
      <c r="T177" s="1413"/>
      <c r="U177" s="1413"/>
      <c r="V177" s="1413"/>
      <c r="W177" s="1413"/>
      <c r="X177" s="1413"/>
      <c r="Y177" s="1413"/>
      <c r="AA177" s="1413"/>
      <c r="AB177" s="1413"/>
      <c r="AC177" s="1413"/>
      <c r="AD177" s="1413"/>
      <c r="AE177" s="1413"/>
      <c r="AG177" s="1413"/>
      <c r="AH177" s="1413"/>
      <c r="AI177" s="1413"/>
      <c r="AJ177" s="1413"/>
      <c r="AK177" s="1413"/>
    </row>
    <row r="178" spans="3:37" s="1430" customFormat="1" ht="15" customHeight="1">
      <c r="C178" s="1413"/>
      <c r="D178" s="1413"/>
      <c r="E178" s="1413"/>
      <c r="F178" s="1413"/>
      <c r="G178" s="1413"/>
      <c r="I178" s="1413"/>
      <c r="J178" s="1413"/>
      <c r="K178" s="1413"/>
      <c r="L178" s="1413"/>
      <c r="M178" s="1413"/>
      <c r="O178" s="1413"/>
      <c r="P178" s="1413"/>
      <c r="Q178" s="1413"/>
      <c r="R178" s="1413"/>
      <c r="S178" s="1413"/>
      <c r="T178" s="1413"/>
      <c r="U178" s="1413"/>
      <c r="V178" s="1413"/>
      <c r="W178" s="1413"/>
      <c r="X178" s="1413"/>
      <c r="Y178" s="1413"/>
      <c r="AA178" s="1413"/>
      <c r="AB178" s="1413"/>
      <c r="AC178" s="1413"/>
      <c r="AD178" s="1413"/>
      <c r="AE178" s="1413"/>
      <c r="AG178" s="1413"/>
      <c r="AH178" s="1413"/>
      <c r="AI178" s="1413"/>
      <c r="AJ178" s="1413"/>
      <c r="AK178" s="1413"/>
    </row>
    <row r="179" spans="3:37" s="1430" customFormat="1" ht="15" customHeight="1">
      <c r="C179" s="1413"/>
      <c r="D179" s="1413"/>
      <c r="E179" s="1413"/>
      <c r="F179" s="1413"/>
      <c r="G179" s="1413"/>
      <c r="I179" s="1413"/>
      <c r="J179" s="1413"/>
      <c r="K179" s="1413"/>
      <c r="L179" s="1413"/>
      <c r="M179" s="1413"/>
      <c r="O179" s="1413"/>
      <c r="P179" s="1413"/>
      <c r="Q179" s="1413"/>
      <c r="R179" s="1413"/>
      <c r="S179" s="1413"/>
      <c r="T179" s="1413"/>
      <c r="U179" s="1413"/>
      <c r="V179" s="1413"/>
      <c r="W179" s="1413"/>
      <c r="X179" s="1413"/>
      <c r="Y179" s="1413"/>
      <c r="AA179" s="1413"/>
      <c r="AB179" s="1413"/>
      <c r="AC179" s="1413"/>
      <c r="AD179" s="1413"/>
      <c r="AE179" s="1413"/>
      <c r="AG179" s="1413"/>
      <c r="AH179" s="1413"/>
      <c r="AI179" s="1413"/>
      <c r="AJ179" s="1413"/>
      <c r="AK179" s="1413"/>
    </row>
    <row r="180" spans="3:37" s="1430" customFormat="1" ht="15" customHeight="1">
      <c r="C180" s="1413"/>
      <c r="D180" s="1413"/>
      <c r="E180" s="1413"/>
      <c r="F180" s="1413"/>
      <c r="G180" s="1413"/>
      <c r="I180" s="1413"/>
      <c r="J180" s="1413"/>
      <c r="K180" s="1413"/>
      <c r="L180" s="1413"/>
      <c r="M180" s="1413"/>
      <c r="O180" s="1413"/>
      <c r="P180" s="1413"/>
      <c r="Q180" s="1413"/>
      <c r="R180" s="1413"/>
      <c r="S180" s="1413"/>
      <c r="T180" s="1413"/>
      <c r="U180" s="1413"/>
      <c r="V180" s="1413"/>
      <c r="W180" s="1413"/>
      <c r="X180" s="1413"/>
      <c r="Y180" s="1413"/>
      <c r="AA180" s="1413"/>
      <c r="AB180" s="1413"/>
      <c r="AC180" s="1413"/>
      <c r="AD180" s="1413"/>
      <c r="AE180" s="1413"/>
      <c r="AG180" s="1413"/>
      <c r="AH180" s="1413"/>
      <c r="AI180" s="1413"/>
      <c r="AJ180" s="1413"/>
      <c r="AK180" s="1413"/>
    </row>
    <row r="181" spans="3:37" s="1430" customFormat="1" ht="15" customHeight="1">
      <c r="C181" s="1413"/>
      <c r="D181" s="1413"/>
      <c r="E181" s="1413"/>
      <c r="F181" s="1413"/>
      <c r="G181" s="1413"/>
      <c r="I181" s="1413"/>
      <c r="J181" s="1413"/>
      <c r="K181" s="1413"/>
      <c r="L181" s="1413"/>
      <c r="M181" s="1413"/>
      <c r="O181" s="1413"/>
      <c r="P181" s="1413"/>
      <c r="Q181" s="1413"/>
      <c r="R181" s="1413"/>
      <c r="S181" s="1413"/>
      <c r="T181" s="1413"/>
      <c r="U181" s="1413"/>
      <c r="V181" s="1413"/>
      <c r="W181" s="1413"/>
      <c r="X181" s="1413"/>
      <c r="Y181" s="1413"/>
      <c r="AA181" s="1413"/>
      <c r="AB181" s="1413"/>
      <c r="AC181" s="1413"/>
      <c r="AD181" s="1413"/>
      <c r="AE181" s="1413"/>
      <c r="AG181" s="1413"/>
      <c r="AH181" s="1413"/>
      <c r="AI181" s="1413"/>
      <c r="AJ181" s="1413"/>
      <c r="AK181" s="1413"/>
    </row>
    <row r="182" spans="3:37" s="1430" customFormat="1" ht="15" customHeight="1">
      <c r="C182" s="1413"/>
      <c r="D182" s="1413"/>
      <c r="E182" s="1413"/>
      <c r="F182" s="1413"/>
      <c r="G182" s="1413"/>
      <c r="I182" s="1413"/>
      <c r="J182" s="1413"/>
      <c r="K182" s="1413"/>
      <c r="L182" s="1413"/>
      <c r="M182" s="1413"/>
      <c r="O182" s="1413"/>
      <c r="P182" s="1413"/>
      <c r="Q182" s="1413"/>
      <c r="R182" s="1413"/>
      <c r="S182" s="1413"/>
      <c r="T182" s="1413"/>
      <c r="U182" s="1413"/>
      <c r="V182" s="1413"/>
      <c r="W182" s="1413"/>
      <c r="X182" s="1413"/>
      <c r="Y182" s="1413"/>
      <c r="AA182" s="1413"/>
      <c r="AB182" s="1413"/>
      <c r="AC182" s="1413"/>
      <c r="AD182" s="1413"/>
      <c r="AE182" s="1413"/>
      <c r="AG182" s="1413"/>
      <c r="AH182" s="1413"/>
      <c r="AI182" s="1413"/>
      <c r="AJ182" s="1413"/>
      <c r="AK182" s="1413"/>
    </row>
    <row r="183" spans="3:37" s="1430" customFormat="1" ht="15" customHeight="1">
      <c r="C183" s="1413"/>
      <c r="D183" s="1413"/>
      <c r="E183" s="1413"/>
      <c r="F183" s="1413"/>
      <c r="G183" s="1413"/>
      <c r="I183" s="1413"/>
      <c r="J183" s="1413"/>
      <c r="K183" s="1413"/>
      <c r="L183" s="1413"/>
      <c r="M183" s="1413"/>
      <c r="O183" s="1413"/>
      <c r="P183" s="1413"/>
      <c r="Q183" s="1413"/>
      <c r="R183" s="1413"/>
      <c r="S183" s="1413"/>
      <c r="T183" s="1413"/>
      <c r="U183" s="1413"/>
      <c r="V183" s="1413"/>
      <c r="W183" s="1413"/>
      <c r="X183" s="1413"/>
      <c r="Y183" s="1413"/>
      <c r="AA183" s="1413"/>
      <c r="AB183" s="1413"/>
      <c r="AC183" s="1413"/>
      <c r="AD183" s="1413"/>
      <c r="AE183" s="1413"/>
      <c r="AG183" s="1413"/>
      <c r="AH183" s="1413"/>
      <c r="AI183" s="1413"/>
      <c r="AJ183" s="1413"/>
      <c r="AK183" s="1413"/>
    </row>
    <row r="184" spans="3:37" s="1430" customFormat="1" ht="15" customHeight="1">
      <c r="C184" s="1413"/>
      <c r="D184" s="1413"/>
      <c r="E184" s="1413"/>
      <c r="F184" s="1413"/>
      <c r="G184" s="1413"/>
      <c r="I184" s="1413"/>
      <c r="J184" s="1413"/>
      <c r="K184" s="1413"/>
      <c r="L184" s="1413"/>
      <c r="M184" s="1413"/>
      <c r="O184" s="1413"/>
      <c r="P184" s="1413"/>
      <c r="Q184" s="1413"/>
      <c r="R184" s="1413"/>
      <c r="S184" s="1413"/>
      <c r="T184" s="1413"/>
      <c r="U184" s="1413"/>
      <c r="V184" s="1413"/>
      <c r="W184" s="1413"/>
      <c r="X184" s="1413"/>
      <c r="Y184" s="1413"/>
      <c r="AA184" s="1413"/>
      <c r="AB184" s="1413"/>
      <c r="AC184" s="1413"/>
      <c r="AD184" s="1413"/>
      <c r="AE184" s="1413"/>
      <c r="AG184" s="1413"/>
      <c r="AH184" s="1413"/>
      <c r="AI184" s="1413"/>
      <c r="AJ184" s="1413"/>
      <c r="AK184" s="1413"/>
    </row>
    <row r="185" spans="3:37" s="1430" customFormat="1" ht="15" customHeight="1">
      <c r="C185" s="1413"/>
      <c r="D185" s="1413"/>
      <c r="E185" s="1413"/>
      <c r="F185" s="1413"/>
      <c r="G185" s="1413"/>
      <c r="I185" s="1413"/>
      <c r="J185" s="1413"/>
      <c r="K185" s="1413"/>
      <c r="L185" s="1413"/>
      <c r="M185" s="1413"/>
      <c r="O185" s="1413"/>
      <c r="P185" s="1413"/>
      <c r="Q185" s="1413"/>
      <c r="R185" s="1413"/>
      <c r="S185" s="1413"/>
      <c r="T185" s="1413"/>
      <c r="U185" s="1413"/>
      <c r="V185" s="1413"/>
      <c r="W185" s="1413"/>
      <c r="X185" s="1413"/>
      <c r="Y185" s="1413"/>
      <c r="AA185" s="1413"/>
      <c r="AB185" s="1413"/>
      <c r="AC185" s="1413"/>
      <c r="AD185" s="1413"/>
      <c r="AE185" s="1413"/>
      <c r="AG185" s="1413"/>
      <c r="AH185" s="1413"/>
      <c r="AI185" s="1413"/>
      <c r="AJ185" s="1413"/>
      <c r="AK185" s="1413"/>
    </row>
    <row r="186" spans="3:37" s="1430" customFormat="1" ht="15" customHeight="1">
      <c r="C186" s="1413"/>
      <c r="D186" s="1413"/>
      <c r="E186" s="1413"/>
      <c r="F186" s="1413"/>
      <c r="G186" s="1413"/>
      <c r="I186" s="1413"/>
      <c r="J186" s="1413"/>
      <c r="K186" s="1413"/>
      <c r="L186" s="1413"/>
      <c r="M186" s="1413"/>
      <c r="O186" s="1413"/>
      <c r="P186" s="1413"/>
      <c r="Q186" s="1413"/>
      <c r="R186" s="1413"/>
      <c r="S186" s="1413"/>
      <c r="T186" s="1413"/>
      <c r="U186" s="1413"/>
      <c r="V186" s="1413"/>
      <c r="W186" s="1413"/>
      <c r="X186" s="1413"/>
      <c r="Y186" s="1413"/>
      <c r="AA186" s="1413"/>
      <c r="AB186" s="1413"/>
      <c r="AC186" s="1413"/>
      <c r="AD186" s="1413"/>
      <c r="AE186" s="1413"/>
      <c r="AG186" s="1413"/>
      <c r="AH186" s="1413"/>
      <c r="AI186" s="1413"/>
      <c r="AJ186" s="1413"/>
      <c r="AK186" s="1413"/>
    </row>
    <row r="187" spans="3:37" s="1430" customFormat="1" ht="15" customHeight="1">
      <c r="C187" s="1413"/>
      <c r="D187" s="1413"/>
      <c r="E187" s="1413"/>
      <c r="F187" s="1413"/>
      <c r="G187" s="1413"/>
      <c r="I187" s="1413"/>
      <c r="J187" s="1413"/>
      <c r="K187" s="1413"/>
      <c r="L187" s="1413"/>
      <c r="M187" s="1413"/>
      <c r="O187" s="1413"/>
      <c r="P187" s="1413"/>
      <c r="Q187" s="1413"/>
      <c r="R187" s="1413"/>
      <c r="S187" s="1413"/>
      <c r="T187" s="1413"/>
      <c r="U187" s="1413"/>
      <c r="V187" s="1413"/>
      <c r="W187" s="1413"/>
      <c r="X187" s="1413"/>
      <c r="Y187" s="1413"/>
      <c r="AA187" s="1413"/>
      <c r="AB187" s="1413"/>
      <c r="AC187" s="1413"/>
      <c r="AD187" s="1413"/>
      <c r="AE187" s="1413"/>
      <c r="AG187" s="1413"/>
      <c r="AH187" s="1413"/>
      <c r="AI187" s="1413"/>
      <c r="AJ187" s="1413"/>
      <c r="AK187" s="1413"/>
    </row>
    <row r="188" spans="3:37" s="1430" customFormat="1" ht="15" customHeight="1">
      <c r="C188" s="1413"/>
      <c r="D188" s="1413"/>
      <c r="E188" s="1413"/>
      <c r="F188" s="1413"/>
      <c r="G188" s="1413"/>
      <c r="I188" s="1413"/>
      <c r="J188" s="1413"/>
      <c r="K188" s="1413"/>
      <c r="L188" s="1413"/>
      <c r="M188" s="1413"/>
      <c r="O188" s="1413"/>
      <c r="P188" s="1413"/>
      <c r="Q188" s="1413"/>
      <c r="R188" s="1413"/>
      <c r="S188" s="1413"/>
      <c r="T188" s="1413"/>
      <c r="U188" s="1413"/>
      <c r="V188" s="1413"/>
      <c r="W188" s="1413"/>
      <c r="X188" s="1413"/>
      <c r="Y188" s="1413"/>
      <c r="AA188" s="1413"/>
      <c r="AB188" s="1413"/>
      <c r="AC188" s="1413"/>
      <c r="AD188" s="1413"/>
      <c r="AE188" s="1413"/>
      <c r="AG188" s="1413"/>
      <c r="AH188" s="1413"/>
      <c r="AI188" s="1413"/>
      <c r="AJ188" s="1413"/>
      <c r="AK188" s="1413"/>
    </row>
    <row r="189" spans="3:37" s="1430" customFormat="1" ht="15" customHeight="1">
      <c r="C189" s="1413"/>
      <c r="D189" s="1413"/>
      <c r="E189" s="1413"/>
      <c r="F189" s="1413"/>
      <c r="G189" s="1413"/>
      <c r="I189" s="1413"/>
      <c r="J189" s="1413"/>
      <c r="K189" s="1413"/>
      <c r="L189" s="1413"/>
      <c r="M189" s="1413"/>
      <c r="O189" s="1413"/>
      <c r="P189" s="1413"/>
      <c r="Q189" s="1413"/>
      <c r="R189" s="1413"/>
      <c r="S189" s="1413"/>
      <c r="T189" s="1413"/>
      <c r="U189" s="1413"/>
      <c r="V189" s="1413"/>
      <c r="W189" s="1413"/>
      <c r="X189" s="1413"/>
      <c r="Y189" s="1413"/>
      <c r="AA189" s="1413"/>
      <c r="AB189" s="1413"/>
      <c r="AC189" s="1413"/>
      <c r="AD189" s="1413"/>
      <c r="AE189" s="1413"/>
      <c r="AG189" s="1413"/>
      <c r="AH189" s="1413"/>
      <c r="AI189" s="1413"/>
      <c r="AJ189" s="1413"/>
      <c r="AK189" s="1413"/>
    </row>
    <row r="190" spans="3:37" s="1430" customFormat="1" ht="15" customHeight="1">
      <c r="C190" s="1413"/>
      <c r="D190" s="1413"/>
      <c r="E190" s="1413"/>
      <c r="F190" s="1413"/>
      <c r="G190" s="1413"/>
      <c r="I190" s="1413"/>
      <c r="J190" s="1413"/>
      <c r="K190" s="1413"/>
      <c r="L190" s="1413"/>
      <c r="M190" s="1413"/>
      <c r="O190" s="1413"/>
      <c r="P190" s="1413"/>
      <c r="Q190" s="1413"/>
      <c r="R190" s="1413"/>
      <c r="S190" s="1413"/>
      <c r="T190" s="1413"/>
      <c r="U190" s="1413"/>
      <c r="V190" s="1413"/>
      <c r="W190" s="1413"/>
      <c r="X190" s="1413"/>
      <c r="Y190" s="1413"/>
      <c r="AA190" s="1413"/>
      <c r="AB190" s="1413"/>
      <c r="AC190" s="1413"/>
      <c r="AD190" s="1413"/>
      <c r="AE190" s="1413"/>
      <c r="AG190" s="1413"/>
      <c r="AH190" s="1413"/>
      <c r="AI190" s="1413"/>
      <c r="AJ190" s="1413"/>
      <c r="AK190" s="1413"/>
    </row>
    <row r="191" spans="3:37" s="1430" customFormat="1" ht="15" customHeight="1">
      <c r="C191" s="1413"/>
      <c r="D191" s="1413"/>
      <c r="E191" s="1413"/>
      <c r="F191" s="1413"/>
      <c r="G191" s="1413"/>
      <c r="I191" s="1413"/>
      <c r="J191" s="1413"/>
      <c r="K191" s="1413"/>
      <c r="L191" s="1413"/>
      <c r="M191" s="1413"/>
      <c r="O191" s="1413"/>
      <c r="P191" s="1413"/>
      <c r="Q191" s="1413"/>
      <c r="R191" s="1413"/>
      <c r="S191" s="1413"/>
      <c r="T191" s="1413"/>
      <c r="U191" s="1413"/>
      <c r="V191" s="1413"/>
      <c r="W191" s="1413"/>
      <c r="X191" s="1413"/>
      <c r="Y191" s="1413"/>
      <c r="AA191" s="1413"/>
      <c r="AB191" s="1413"/>
      <c r="AC191" s="1413"/>
      <c r="AD191" s="1413"/>
      <c r="AE191" s="1413"/>
      <c r="AG191" s="1413"/>
      <c r="AH191" s="1413"/>
      <c r="AI191" s="1413"/>
      <c r="AJ191" s="1413"/>
      <c r="AK191" s="1413"/>
    </row>
    <row r="192" spans="3:37" s="1430" customFormat="1" ht="15" customHeight="1">
      <c r="C192" s="1413"/>
      <c r="D192" s="1413"/>
      <c r="E192" s="1413"/>
      <c r="F192" s="1413"/>
      <c r="G192" s="1413"/>
      <c r="I192" s="1413"/>
      <c r="J192" s="1413"/>
      <c r="K192" s="1413"/>
      <c r="L192" s="1413"/>
      <c r="M192" s="1413"/>
      <c r="O192" s="1413"/>
      <c r="P192" s="1413"/>
      <c r="Q192" s="1413"/>
      <c r="R192" s="1413"/>
      <c r="S192" s="1413"/>
      <c r="T192" s="1413"/>
      <c r="U192" s="1413"/>
      <c r="V192" s="1413"/>
      <c r="W192" s="1413"/>
      <c r="X192" s="1413"/>
      <c r="Y192" s="1413"/>
      <c r="AA192" s="1413"/>
      <c r="AB192" s="1413"/>
      <c r="AC192" s="1413"/>
      <c r="AD192" s="1413"/>
      <c r="AE192" s="1413"/>
      <c r="AG192" s="1413"/>
      <c r="AH192" s="1413"/>
      <c r="AI192" s="1413"/>
      <c r="AJ192" s="1413"/>
      <c r="AK192" s="1413"/>
    </row>
    <row r="193" spans="3:37" s="1430" customFormat="1" ht="15" customHeight="1">
      <c r="C193" s="1413"/>
      <c r="D193" s="1413"/>
      <c r="E193" s="1413"/>
      <c r="F193" s="1413"/>
      <c r="G193" s="1413"/>
      <c r="I193" s="1413"/>
      <c r="J193" s="1413"/>
      <c r="K193" s="1413"/>
      <c r="L193" s="1413"/>
      <c r="M193" s="1413"/>
      <c r="O193" s="1413"/>
      <c r="P193" s="1413"/>
      <c r="Q193" s="1413"/>
      <c r="R193" s="1413"/>
      <c r="S193" s="1413"/>
      <c r="T193" s="1413"/>
      <c r="U193" s="1413"/>
      <c r="V193" s="1413"/>
      <c r="W193" s="1413"/>
      <c r="X193" s="1413"/>
      <c r="Y193" s="1413"/>
      <c r="AA193" s="1413"/>
      <c r="AB193" s="1413"/>
      <c r="AC193" s="1413"/>
      <c r="AD193" s="1413"/>
      <c r="AE193" s="1413"/>
      <c r="AG193" s="1413"/>
      <c r="AH193" s="1413"/>
      <c r="AI193" s="1413"/>
      <c r="AJ193" s="1413"/>
      <c r="AK193" s="1413"/>
    </row>
    <row r="194" spans="3:37" s="1430" customFormat="1" ht="15" customHeight="1">
      <c r="C194" s="1413"/>
      <c r="D194" s="1413"/>
      <c r="E194" s="1413"/>
      <c r="F194" s="1413"/>
      <c r="G194" s="1413"/>
      <c r="I194" s="1413"/>
      <c r="J194" s="1413"/>
      <c r="K194" s="1413"/>
      <c r="L194" s="1413"/>
      <c r="M194" s="1413"/>
      <c r="O194" s="1413"/>
      <c r="P194" s="1413"/>
      <c r="Q194" s="1413"/>
      <c r="R194" s="1413"/>
      <c r="S194" s="1413"/>
      <c r="T194" s="1413"/>
      <c r="U194" s="1413"/>
      <c r="V194" s="1413"/>
      <c r="W194" s="1413"/>
      <c r="X194" s="1413"/>
      <c r="Y194" s="1413"/>
      <c r="AA194" s="1413"/>
      <c r="AB194" s="1413"/>
      <c r="AC194" s="1413"/>
      <c r="AD194" s="1413"/>
      <c r="AE194" s="1413"/>
      <c r="AG194" s="1413"/>
      <c r="AH194" s="1413"/>
      <c r="AI194" s="1413"/>
      <c r="AJ194" s="1413"/>
      <c r="AK194" s="1413"/>
    </row>
    <row r="195" spans="3:37" s="1430" customFormat="1" ht="15" customHeight="1">
      <c r="C195" s="1413"/>
      <c r="D195" s="1413"/>
      <c r="E195" s="1413"/>
      <c r="F195" s="1413"/>
      <c r="G195" s="1413"/>
      <c r="I195" s="1413"/>
      <c r="J195" s="1413"/>
      <c r="K195" s="1413"/>
      <c r="L195" s="1413"/>
      <c r="M195" s="1413"/>
      <c r="O195" s="1413"/>
      <c r="P195" s="1413"/>
      <c r="Q195" s="1413"/>
      <c r="R195" s="1413"/>
      <c r="S195" s="1413"/>
      <c r="T195" s="1413"/>
      <c r="U195" s="1413"/>
      <c r="V195" s="1413"/>
      <c r="W195" s="1413"/>
      <c r="X195" s="1413"/>
      <c r="Y195" s="1413"/>
      <c r="AA195" s="1413"/>
      <c r="AB195" s="1413"/>
      <c r="AC195" s="1413"/>
      <c r="AD195" s="1413"/>
      <c r="AE195" s="1413"/>
      <c r="AG195" s="1413"/>
      <c r="AH195" s="1413"/>
      <c r="AI195" s="1413"/>
      <c r="AJ195" s="1413"/>
      <c r="AK195" s="1413"/>
    </row>
    <row r="196" spans="3:37" s="1430" customFormat="1" ht="15" customHeight="1">
      <c r="C196" s="1413"/>
      <c r="D196" s="1413"/>
      <c r="E196" s="1413"/>
      <c r="F196" s="1413"/>
      <c r="G196" s="1413"/>
      <c r="I196" s="1413"/>
      <c r="J196" s="1413"/>
      <c r="K196" s="1413"/>
      <c r="L196" s="1413"/>
      <c r="M196" s="1413"/>
      <c r="O196" s="1413"/>
      <c r="P196" s="1413"/>
      <c r="Q196" s="1413"/>
      <c r="R196" s="1413"/>
      <c r="S196" s="1413"/>
      <c r="T196" s="1413"/>
      <c r="U196" s="1413"/>
      <c r="V196" s="1413"/>
      <c r="W196" s="1413"/>
      <c r="X196" s="1413"/>
      <c r="Y196" s="1413"/>
      <c r="AA196" s="1413"/>
      <c r="AB196" s="1413"/>
      <c r="AC196" s="1413"/>
      <c r="AD196" s="1413"/>
      <c r="AE196" s="1413"/>
      <c r="AG196" s="1413"/>
      <c r="AH196" s="1413"/>
      <c r="AI196" s="1413"/>
      <c r="AJ196" s="1413"/>
      <c r="AK196" s="1413"/>
    </row>
    <row r="197" spans="3:37" s="1430" customFormat="1" ht="15" customHeight="1">
      <c r="C197" s="1413"/>
      <c r="D197" s="1413"/>
      <c r="E197" s="1413"/>
      <c r="F197" s="1413"/>
      <c r="G197" s="1413"/>
      <c r="I197" s="1413"/>
      <c r="J197" s="1413"/>
      <c r="K197" s="1413"/>
      <c r="L197" s="1413"/>
      <c r="M197" s="1413"/>
      <c r="O197" s="1413"/>
      <c r="P197" s="1413"/>
      <c r="Q197" s="1413"/>
      <c r="R197" s="1413"/>
      <c r="S197" s="1413"/>
      <c r="T197" s="1413"/>
      <c r="U197" s="1413"/>
      <c r="V197" s="1413"/>
      <c r="W197" s="1413"/>
      <c r="X197" s="1413"/>
      <c r="Y197" s="1413"/>
      <c r="AA197" s="1413"/>
      <c r="AB197" s="1413"/>
      <c r="AC197" s="1413"/>
      <c r="AD197" s="1413"/>
      <c r="AE197" s="1413"/>
      <c r="AG197" s="1413"/>
      <c r="AH197" s="1413"/>
      <c r="AI197" s="1413"/>
      <c r="AJ197" s="1413"/>
      <c r="AK197" s="1413"/>
    </row>
    <row r="198" spans="3:37" s="1430" customFormat="1" ht="15" customHeight="1">
      <c r="C198" s="1413"/>
      <c r="D198" s="1413"/>
      <c r="E198" s="1413"/>
      <c r="F198" s="1413"/>
      <c r="G198" s="1413"/>
      <c r="I198" s="1413"/>
      <c r="J198" s="1413"/>
      <c r="K198" s="1413"/>
      <c r="L198" s="1413"/>
      <c r="M198" s="1413"/>
      <c r="O198" s="1413"/>
      <c r="P198" s="1413"/>
      <c r="Q198" s="1413"/>
      <c r="R198" s="1413"/>
      <c r="S198" s="1413"/>
      <c r="T198" s="1413"/>
      <c r="U198" s="1413"/>
      <c r="V198" s="1413"/>
      <c r="W198" s="1413"/>
      <c r="X198" s="1413"/>
      <c r="Y198" s="1413"/>
      <c r="AA198" s="1413"/>
      <c r="AB198" s="1413"/>
      <c r="AC198" s="1413"/>
      <c r="AD198" s="1413"/>
      <c r="AE198" s="1413"/>
      <c r="AG198" s="1413"/>
      <c r="AH198" s="1413"/>
      <c r="AI198" s="1413"/>
      <c r="AJ198" s="1413"/>
      <c r="AK198" s="1413"/>
    </row>
    <row r="199" spans="3:37" s="1430" customFormat="1" ht="15" customHeight="1">
      <c r="C199" s="1413"/>
      <c r="D199" s="1413"/>
      <c r="E199" s="1413"/>
      <c r="F199" s="1413"/>
      <c r="G199" s="1413"/>
      <c r="I199" s="1413"/>
      <c r="J199" s="1413"/>
      <c r="K199" s="1413"/>
      <c r="L199" s="1413"/>
      <c r="M199" s="1413"/>
      <c r="O199" s="1413"/>
      <c r="P199" s="1413"/>
      <c r="Q199" s="1413"/>
      <c r="R199" s="1413"/>
      <c r="S199" s="1413"/>
      <c r="T199" s="1413"/>
      <c r="U199" s="1413"/>
      <c r="V199" s="1413"/>
      <c r="W199" s="1413"/>
      <c r="X199" s="1413"/>
      <c r="Y199" s="1413"/>
      <c r="AA199" s="1413"/>
      <c r="AB199" s="1413"/>
      <c r="AC199" s="1413"/>
      <c r="AD199" s="1413"/>
      <c r="AE199" s="1413"/>
      <c r="AG199" s="1413"/>
      <c r="AH199" s="1413"/>
      <c r="AI199" s="1413"/>
      <c r="AJ199" s="1413"/>
      <c r="AK199" s="1413"/>
    </row>
    <row r="200" spans="3:37" s="1430" customFormat="1" ht="15" customHeight="1">
      <c r="C200" s="1413"/>
      <c r="D200" s="1413"/>
      <c r="E200" s="1413"/>
      <c r="F200" s="1413"/>
      <c r="G200" s="1413"/>
      <c r="I200" s="1413"/>
      <c r="J200" s="1413"/>
      <c r="K200" s="1413"/>
      <c r="L200" s="1413"/>
      <c r="M200" s="1413"/>
      <c r="O200" s="1413"/>
      <c r="P200" s="1413"/>
      <c r="Q200" s="1413"/>
      <c r="R200" s="1413"/>
      <c r="S200" s="1413"/>
      <c r="T200" s="1413"/>
      <c r="U200" s="1413"/>
      <c r="V200" s="1413"/>
      <c r="W200" s="1413"/>
      <c r="X200" s="1413"/>
      <c r="Y200" s="1413"/>
      <c r="AA200" s="1413"/>
      <c r="AB200" s="1413"/>
      <c r="AC200" s="1413"/>
      <c r="AD200" s="1413"/>
      <c r="AE200" s="1413"/>
      <c r="AG200" s="1413"/>
      <c r="AH200" s="1413"/>
      <c r="AI200" s="1413"/>
      <c r="AJ200" s="1413"/>
      <c r="AK200" s="1413"/>
    </row>
    <row r="201" spans="3:37" s="1430" customFormat="1" ht="15" customHeight="1">
      <c r="C201" s="1413"/>
      <c r="D201" s="1413"/>
      <c r="E201" s="1413"/>
      <c r="F201" s="1413"/>
      <c r="G201" s="1413"/>
      <c r="I201" s="1413"/>
      <c r="J201" s="1413"/>
      <c r="K201" s="1413"/>
      <c r="L201" s="1413"/>
      <c r="M201" s="1413"/>
      <c r="O201" s="1413"/>
      <c r="P201" s="1413"/>
      <c r="Q201" s="1413"/>
      <c r="R201" s="1413"/>
      <c r="S201" s="1413"/>
      <c r="T201" s="1413"/>
      <c r="U201" s="1413"/>
      <c r="V201" s="1413"/>
      <c r="W201" s="1413"/>
      <c r="X201" s="1413"/>
      <c r="Y201" s="1413"/>
      <c r="AA201" s="1413"/>
      <c r="AB201" s="1413"/>
      <c r="AC201" s="1413"/>
      <c r="AD201" s="1413"/>
      <c r="AE201" s="1413"/>
      <c r="AG201" s="1413"/>
      <c r="AH201" s="1413"/>
      <c r="AI201" s="1413"/>
      <c r="AJ201" s="1413"/>
      <c r="AK201" s="1413"/>
    </row>
    <row r="202" spans="3:37" s="1430" customFormat="1" ht="15" customHeight="1">
      <c r="C202" s="1413"/>
      <c r="D202" s="1413"/>
      <c r="E202" s="1413"/>
      <c r="F202" s="1413"/>
      <c r="G202" s="1413"/>
      <c r="I202" s="1413"/>
      <c r="J202" s="1413"/>
      <c r="K202" s="1413"/>
      <c r="L202" s="1413"/>
      <c r="M202" s="1413"/>
      <c r="O202" s="1413"/>
      <c r="P202" s="1413"/>
      <c r="Q202" s="1413"/>
      <c r="R202" s="1413"/>
      <c r="S202" s="1413"/>
      <c r="T202" s="1413"/>
      <c r="U202" s="1413"/>
      <c r="V202" s="1413"/>
      <c r="W202" s="1413"/>
      <c r="X202" s="1413"/>
      <c r="Y202" s="1413"/>
      <c r="AA202" s="1413"/>
      <c r="AB202" s="1413"/>
      <c r="AC202" s="1413"/>
      <c r="AD202" s="1413"/>
      <c r="AE202" s="1413"/>
      <c r="AG202" s="1413"/>
      <c r="AH202" s="1413"/>
      <c r="AI202" s="1413"/>
      <c r="AJ202" s="1413"/>
      <c r="AK202" s="1413"/>
    </row>
    <row r="203" spans="3:37" s="1430" customFormat="1" ht="15" customHeight="1">
      <c r="C203" s="1413"/>
      <c r="D203" s="1413"/>
      <c r="E203" s="1413"/>
      <c r="F203" s="1413"/>
      <c r="G203" s="1413"/>
      <c r="I203" s="1413"/>
      <c r="J203" s="1413"/>
      <c r="K203" s="1413"/>
      <c r="L203" s="1413"/>
      <c r="M203" s="1413"/>
      <c r="O203" s="1413"/>
      <c r="P203" s="1413"/>
      <c r="Q203" s="1413"/>
      <c r="R203" s="1413"/>
      <c r="S203" s="1413"/>
      <c r="T203" s="1413"/>
      <c r="U203" s="1413"/>
      <c r="V203" s="1413"/>
      <c r="W203" s="1413"/>
      <c r="X203" s="1413"/>
      <c r="Y203" s="1413"/>
      <c r="AA203" s="1413"/>
      <c r="AB203" s="1413"/>
      <c r="AC203" s="1413"/>
      <c r="AD203" s="1413"/>
      <c r="AE203" s="1413"/>
      <c r="AG203" s="1413"/>
      <c r="AH203" s="1413"/>
      <c r="AI203" s="1413"/>
      <c r="AJ203" s="1413"/>
      <c r="AK203" s="1413"/>
    </row>
    <row r="204" spans="3:37" s="1430" customFormat="1" ht="15" customHeight="1">
      <c r="C204" s="1413"/>
      <c r="D204" s="1413"/>
      <c r="E204" s="1413"/>
      <c r="F204" s="1413"/>
      <c r="G204" s="1413"/>
      <c r="I204" s="1413"/>
      <c r="J204" s="1413"/>
      <c r="K204" s="1413"/>
      <c r="L204" s="1413"/>
      <c r="M204" s="1413"/>
      <c r="O204" s="1413"/>
      <c r="P204" s="1413"/>
      <c r="Q204" s="1413"/>
      <c r="R204" s="1413"/>
      <c r="S204" s="1413"/>
      <c r="T204" s="1413"/>
      <c r="U204" s="1413"/>
      <c r="V204" s="1413"/>
      <c r="W204" s="1413"/>
      <c r="X204" s="1413"/>
      <c r="Y204" s="1413"/>
      <c r="AA204" s="1413"/>
      <c r="AB204" s="1413"/>
      <c r="AC204" s="1413"/>
      <c r="AD204" s="1413"/>
      <c r="AE204" s="1413"/>
      <c r="AG204" s="1413"/>
      <c r="AH204" s="1413"/>
      <c r="AI204" s="1413"/>
      <c r="AJ204" s="1413"/>
      <c r="AK204" s="1413"/>
    </row>
    <row r="205" spans="3:37" s="1430" customFormat="1" ht="15" customHeight="1">
      <c r="C205" s="1413"/>
      <c r="D205" s="1413"/>
      <c r="E205" s="1413"/>
      <c r="F205" s="1413"/>
      <c r="G205" s="1413"/>
      <c r="I205" s="1413"/>
      <c r="J205" s="1413"/>
      <c r="K205" s="1413"/>
      <c r="L205" s="1413"/>
      <c r="M205" s="1413"/>
      <c r="O205" s="1413"/>
      <c r="P205" s="1413"/>
      <c r="Q205" s="1413"/>
      <c r="R205" s="1413"/>
      <c r="S205" s="1413"/>
      <c r="T205" s="1413"/>
      <c r="U205" s="1413"/>
      <c r="V205" s="1413"/>
      <c r="W205" s="1413"/>
      <c r="X205" s="1413"/>
      <c r="Y205" s="1413"/>
      <c r="AA205" s="1413"/>
      <c r="AB205" s="1413"/>
      <c r="AC205" s="1413"/>
      <c r="AD205" s="1413"/>
      <c r="AE205" s="1413"/>
      <c r="AG205" s="1413"/>
      <c r="AH205" s="1413"/>
      <c r="AI205" s="1413"/>
      <c r="AJ205" s="1413"/>
      <c r="AK205" s="1413"/>
    </row>
    <row r="206" spans="3:37" s="1430" customFormat="1" ht="15" customHeight="1">
      <c r="C206" s="1413"/>
      <c r="D206" s="1413"/>
      <c r="E206" s="1413"/>
      <c r="F206" s="1413"/>
      <c r="G206" s="1413"/>
      <c r="I206" s="1413"/>
      <c r="J206" s="1413"/>
      <c r="K206" s="1413"/>
      <c r="L206" s="1413"/>
      <c r="M206" s="1413"/>
      <c r="O206" s="1413"/>
      <c r="P206" s="1413"/>
      <c r="Q206" s="1413"/>
      <c r="R206" s="1413"/>
      <c r="S206" s="1413"/>
      <c r="T206" s="1413"/>
      <c r="U206" s="1413"/>
      <c r="V206" s="1413"/>
      <c r="W206" s="1413"/>
      <c r="X206" s="1413"/>
      <c r="Y206" s="1413"/>
      <c r="AA206" s="1413"/>
      <c r="AB206" s="1413"/>
      <c r="AC206" s="1413"/>
      <c r="AD206" s="1413"/>
      <c r="AE206" s="1413"/>
      <c r="AG206" s="1413"/>
      <c r="AH206" s="1413"/>
      <c r="AI206" s="1413"/>
      <c r="AJ206" s="1413"/>
      <c r="AK206" s="1413"/>
    </row>
    <row r="207" spans="3:37" s="1430" customFormat="1" ht="15" customHeight="1">
      <c r="C207" s="1413"/>
      <c r="D207" s="1413"/>
      <c r="E207" s="1413"/>
      <c r="F207" s="1413"/>
      <c r="G207" s="1413"/>
      <c r="I207" s="1413"/>
      <c r="J207" s="1413"/>
      <c r="K207" s="1413"/>
      <c r="L207" s="1413"/>
      <c r="M207" s="1413"/>
      <c r="O207" s="1413"/>
      <c r="P207" s="1413"/>
      <c r="Q207" s="1413"/>
      <c r="R207" s="1413"/>
      <c r="S207" s="1413"/>
      <c r="T207" s="1413"/>
      <c r="U207" s="1413"/>
      <c r="V207" s="1413"/>
      <c r="W207" s="1413"/>
      <c r="X207" s="1413"/>
      <c r="Y207" s="1413"/>
      <c r="AA207" s="1413"/>
      <c r="AB207" s="1413"/>
      <c r="AC207" s="1413"/>
      <c r="AD207" s="1413"/>
      <c r="AE207" s="1413"/>
      <c r="AG207" s="1413"/>
      <c r="AH207" s="1413"/>
      <c r="AI207" s="1413"/>
      <c r="AJ207" s="1413"/>
      <c r="AK207" s="1413"/>
    </row>
    <row r="208" spans="3:37" s="1430" customFormat="1" ht="15" customHeight="1">
      <c r="C208" s="1413"/>
      <c r="D208" s="1413"/>
      <c r="E208" s="1413"/>
      <c r="F208" s="1413"/>
      <c r="G208" s="1413"/>
      <c r="I208" s="1413"/>
      <c r="J208" s="1413"/>
      <c r="K208" s="1413"/>
      <c r="L208" s="1413"/>
      <c r="M208" s="1413"/>
      <c r="O208" s="1413"/>
      <c r="P208" s="1413"/>
      <c r="Q208" s="1413"/>
      <c r="R208" s="1413"/>
      <c r="S208" s="1413"/>
      <c r="T208" s="1413"/>
      <c r="U208" s="1413"/>
      <c r="V208" s="1413"/>
      <c r="W208" s="1413"/>
      <c r="X208" s="1413"/>
      <c r="Y208" s="1413"/>
      <c r="AA208" s="1413"/>
      <c r="AB208" s="1413"/>
      <c r="AC208" s="1413"/>
      <c r="AD208" s="1413"/>
      <c r="AE208" s="1413"/>
      <c r="AG208" s="1413"/>
      <c r="AH208" s="1413"/>
      <c r="AI208" s="1413"/>
      <c r="AJ208" s="1413"/>
      <c r="AK208" s="1413"/>
    </row>
    <row r="209" spans="3:37" s="1430" customFormat="1" ht="15" customHeight="1">
      <c r="C209" s="1413"/>
      <c r="D209" s="1413"/>
      <c r="E209" s="1413"/>
      <c r="F209" s="1413"/>
      <c r="G209" s="1413"/>
      <c r="I209" s="1413"/>
      <c r="J209" s="1413"/>
      <c r="K209" s="1413"/>
      <c r="L209" s="1413"/>
      <c r="M209" s="1413"/>
      <c r="O209" s="1413"/>
      <c r="P209" s="1413"/>
      <c r="Q209" s="1413"/>
      <c r="R209" s="1413"/>
      <c r="S209" s="1413"/>
      <c r="T209" s="1413"/>
      <c r="U209" s="1413"/>
      <c r="V209" s="1413"/>
      <c r="W209" s="1413"/>
      <c r="X209" s="1413"/>
      <c r="Y209" s="1413"/>
      <c r="AA209" s="1413"/>
      <c r="AB209" s="1413"/>
      <c r="AC209" s="1413"/>
      <c r="AD209" s="1413"/>
      <c r="AE209" s="1413"/>
      <c r="AG209" s="1413"/>
      <c r="AH209" s="1413"/>
      <c r="AI209" s="1413"/>
      <c r="AJ209" s="1413"/>
      <c r="AK209" s="1413"/>
    </row>
    <row r="210" spans="3:37" s="1430" customFormat="1" ht="15" customHeight="1">
      <c r="C210" s="1413"/>
      <c r="D210" s="1413"/>
      <c r="E210" s="1413"/>
      <c r="F210" s="1413"/>
      <c r="G210" s="1413"/>
      <c r="I210" s="1413"/>
      <c r="J210" s="1413"/>
      <c r="K210" s="1413"/>
      <c r="L210" s="1413"/>
      <c r="M210" s="1413"/>
      <c r="O210" s="1413"/>
      <c r="P210" s="1413"/>
      <c r="Q210" s="1413"/>
      <c r="R210" s="1413"/>
      <c r="S210" s="1413"/>
      <c r="T210" s="1413"/>
      <c r="U210" s="1413"/>
      <c r="V210" s="1413"/>
      <c r="W210" s="1413"/>
      <c r="X210" s="1413"/>
      <c r="Y210" s="1413"/>
      <c r="AA210" s="1413"/>
      <c r="AB210" s="1413"/>
      <c r="AC210" s="1413"/>
      <c r="AD210" s="1413"/>
      <c r="AE210" s="1413"/>
      <c r="AG210" s="1413"/>
      <c r="AH210" s="1413"/>
      <c r="AI210" s="1413"/>
      <c r="AJ210" s="1413"/>
      <c r="AK210" s="1413"/>
    </row>
    <row r="211" spans="3:37" s="1430" customFormat="1" ht="15" customHeight="1">
      <c r="C211" s="1413"/>
      <c r="D211" s="1413"/>
      <c r="E211" s="1413"/>
      <c r="F211" s="1413"/>
      <c r="G211" s="1413"/>
      <c r="I211" s="1413"/>
      <c r="J211" s="1413"/>
      <c r="K211" s="1413"/>
      <c r="L211" s="1413"/>
      <c r="M211" s="1413"/>
      <c r="O211" s="1413"/>
      <c r="P211" s="1413"/>
      <c r="Q211" s="1413"/>
      <c r="R211" s="1413"/>
      <c r="S211" s="1413"/>
      <c r="T211" s="1413"/>
      <c r="U211" s="1413"/>
      <c r="V211" s="1413"/>
      <c r="W211" s="1413"/>
      <c r="X211" s="1413"/>
      <c r="Y211" s="1413"/>
      <c r="AA211" s="1413"/>
      <c r="AB211" s="1413"/>
      <c r="AC211" s="1413"/>
      <c r="AD211" s="1413"/>
      <c r="AE211" s="1413"/>
      <c r="AG211" s="1413"/>
      <c r="AH211" s="1413"/>
      <c r="AI211" s="1413"/>
      <c r="AJ211" s="1413"/>
      <c r="AK211" s="1413"/>
    </row>
    <row r="212" spans="3:37" s="1430" customFormat="1" ht="15" customHeight="1">
      <c r="C212" s="1413"/>
      <c r="D212" s="1413"/>
      <c r="E212" s="1413"/>
      <c r="F212" s="1413"/>
      <c r="G212" s="1413"/>
      <c r="I212" s="1413"/>
      <c r="J212" s="1413"/>
      <c r="K212" s="1413"/>
      <c r="L212" s="1413"/>
      <c r="M212" s="1413"/>
      <c r="O212" s="1413"/>
      <c r="P212" s="1413"/>
      <c r="Q212" s="1413"/>
      <c r="R212" s="1413"/>
      <c r="S212" s="1413"/>
      <c r="T212" s="1413"/>
      <c r="U212" s="1413"/>
      <c r="V212" s="1413"/>
      <c r="W212" s="1413"/>
      <c r="X212" s="1413"/>
      <c r="Y212" s="1413"/>
      <c r="AA212" s="1413"/>
      <c r="AB212" s="1413"/>
      <c r="AC212" s="1413"/>
      <c r="AD212" s="1413"/>
      <c r="AE212" s="1413"/>
      <c r="AG212" s="1413"/>
      <c r="AH212" s="1413"/>
      <c r="AI212" s="1413"/>
      <c r="AJ212" s="1413"/>
      <c r="AK212" s="1413"/>
    </row>
    <row r="213" spans="3:37" s="1430" customFormat="1" ht="15" customHeight="1">
      <c r="C213" s="1413"/>
      <c r="D213" s="1413"/>
      <c r="E213" s="1413"/>
      <c r="F213" s="1413"/>
      <c r="G213" s="1413"/>
      <c r="I213" s="1413"/>
      <c r="J213" s="1413"/>
      <c r="K213" s="1413"/>
      <c r="L213" s="1413"/>
      <c r="M213" s="1413"/>
      <c r="O213" s="1413"/>
      <c r="P213" s="1413"/>
      <c r="Q213" s="1413"/>
      <c r="R213" s="1413"/>
      <c r="S213" s="1413"/>
      <c r="T213" s="1413"/>
      <c r="U213" s="1413"/>
      <c r="V213" s="1413"/>
      <c r="W213" s="1413"/>
      <c r="X213" s="1413"/>
      <c r="Y213" s="1413"/>
      <c r="AA213" s="1413"/>
      <c r="AB213" s="1413"/>
      <c r="AC213" s="1413"/>
      <c r="AD213" s="1413"/>
      <c r="AE213" s="1413"/>
      <c r="AG213" s="1413"/>
      <c r="AH213" s="1413"/>
      <c r="AI213" s="1413"/>
      <c r="AJ213" s="1413"/>
      <c r="AK213" s="1413"/>
    </row>
    <row r="214" spans="3:37" s="1430" customFormat="1" ht="15" customHeight="1">
      <c r="C214" s="1413"/>
      <c r="D214" s="1413"/>
      <c r="E214" s="1413"/>
      <c r="F214" s="1413"/>
      <c r="G214" s="1413"/>
      <c r="I214" s="1413"/>
      <c r="J214" s="1413"/>
      <c r="K214" s="1413"/>
      <c r="L214" s="1413"/>
      <c r="M214" s="1413"/>
      <c r="O214" s="1413"/>
      <c r="P214" s="1413"/>
      <c r="Q214" s="1413"/>
      <c r="R214" s="1413"/>
      <c r="S214" s="1413"/>
      <c r="T214" s="1413"/>
      <c r="U214" s="1413"/>
      <c r="V214" s="1413"/>
      <c r="W214" s="1413"/>
      <c r="X214" s="1413"/>
      <c r="Y214" s="1413"/>
      <c r="AA214" s="1413"/>
      <c r="AB214" s="1413"/>
      <c r="AC214" s="1413"/>
      <c r="AD214" s="1413"/>
      <c r="AE214" s="1413"/>
      <c r="AG214" s="1413"/>
      <c r="AH214" s="1413"/>
      <c r="AI214" s="1413"/>
      <c r="AJ214" s="1413"/>
      <c r="AK214" s="1413"/>
    </row>
    <row r="215" spans="3:37" s="1430" customFormat="1" ht="15" customHeight="1">
      <c r="C215" s="1413"/>
      <c r="D215" s="1413"/>
      <c r="E215" s="1413"/>
      <c r="F215" s="1413"/>
      <c r="G215" s="1413"/>
      <c r="I215" s="1413"/>
      <c r="J215" s="1413"/>
      <c r="K215" s="1413"/>
      <c r="L215" s="1413"/>
      <c r="M215" s="1413"/>
      <c r="O215" s="1413"/>
      <c r="P215" s="1413"/>
      <c r="Q215" s="1413"/>
      <c r="R215" s="1413"/>
      <c r="S215" s="1413"/>
      <c r="T215" s="1413"/>
      <c r="U215" s="1413"/>
      <c r="V215" s="1413"/>
      <c r="W215" s="1413"/>
      <c r="X215" s="1413"/>
      <c r="Y215" s="1413"/>
      <c r="AA215" s="1413"/>
      <c r="AB215" s="1413"/>
      <c r="AC215" s="1413"/>
      <c r="AD215" s="1413"/>
      <c r="AE215" s="1413"/>
      <c r="AG215" s="1413"/>
      <c r="AH215" s="1413"/>
      <c r="AI215" s="1413"/>
      <c r="AJ215" s="1413"/>
      <c r="AK215" s="1413"/>
    </row>
    <row r="216" spans="3:37" s="1430" customFormat="1" ht="15" customHeight="1">
      <c r="C216" s="1413"/>
      <c r="D216" s="1413"/>
      <c r="E216" s="1413"/>
      <c r="F216" s="1413"/>
      <c r="G216" s="1413"/>
      <c r="I216" s="1413"/>
      <c r="J216" s="1413"/>
      <c r="K216" s="1413"/>
      <c r="L216" s="1413"/>
      <c r="M216" s="1413"/>
      <c r="O216" s="1413"/>
      <c r="P216" s="1413"/>
      <c r="Q216" s="1413"/>
      <c r="R216" s="1413"/>
      <c r="S216" s="1413"/>
      <c r="T216" s="1413"/>
      <c r="U216" s="1413"/>
      <c r="V216" s="1413"/>
      <c r="W216" s="1413"/>
      <c r="X216" s="1413"/>
      <c r="Y216" s="1413"/>
      <c r="AA216" s="1413"/>
      <c r="AB216" s="1413"/>
      <c r="AC216" s="1413"/>
      <c r="AD216" s="1413"/>
      <c r="AE216" s="1413"/>
      <c r="AG216" s="1413"/>
      <c r="AH216" s="1413"/>
      <c r="AI216" s="1413"/>
      <c r="AJ216" s="1413"/>
      <c r="AK216" s="1413"/>
    </row>
    <row r="217" spans="3:37" s="1430" customFormat="1" ht="15" customHeight="1">
      <c r="C217" s="1413"/>
      <c r="D217" s="1413"/>
      <c r="E217" s="1413"/>
      <c r="F217" s="1413"/>
      <c r="G217" s="1413"/>
      <c r="I217" s="1413"/>
      <c r="J217" s="1413"/>
      <c r="K217" s="1413"/>
      <c r="L217" s="1413"/>
      <c r="M217" s="1413"/>
      <c r="O217" s="1413"/>
      <c r="P217" s="1413"/>
      <c r="Q217" s="1413"/>
      <c r="R217" s="1413"/>
      <c r="S217" s="1413"/>
      <c r="T217" s="1413"/>
      <c r="U217" s="1413"/>
      <c r="V217" s="1413"/>
      <c r="W217" s="1413"/>
      <c r="X217" s="1413"/>
      <c r="Y217" s="1413"/>
      <c r="AA217" s="1413"/>
      <c r="AB217" s="1413"/>
      <c r="AC217" s="1413"/>
      <c r="AD217" s="1413"/>
      <c r="AE217" s="1413"/>
      <c r="AG217" s="1413"/>
      <c r="AH217" s="1413"/>
      <c r="AI217" s="1413"/>
      <c r="AJ217" s="1413"/>
      <c r="AK217" s="1413"/>
    </row>
    <row r="218" spans="3:37" s="1430" customFormat="1" ht="15" customHeight="1">
      <c r="C218" s="1413"/>
      <c r="D218" s="1413"/>
      <c r="E218" s="1413"/>
      <c r="F218" s="1413"/>
      <c r="G218" s="1413"/>
      <c r="I218" s="1413"/>
      <c r="J218" s="1413"/>
      <c r="K218" s="1413"/>
      <c r="L218" s="1413"/>
      <c r="M218" s="1413"/>
      <c r="O218" s="1413"/>
      <c r="P218" s="1413"/>
      <c r="Q218" s="1413"/>
      <c r="R218" s="1413"/>
      <c r="S218" s="1413"/>
      <c r="T218" s="1413"/>
      <c r="U218" s="1413"/>
      <c r="V218" s="1413"/>
      <c r="W218" s="1413"/>
      <c r="X218" s="1413"/>
      <c r="Y218" s="1413"/>
      <c r="AA218" s="1413"/>
      <c r="AB218" s="1413"/>
      <c r="AC218" s="1413"/>
      <c r="AD218" s="1413"/>
      <c r="AE218" s="1413"/>
      <c r="AG218" s="1413"/>
      <c r="AH218" s="1413"/>
      <c r="AI218" s="1413"/>
      <c r="AJ218" s="1413"/>
      <c r="AK218" s="1413"/>
    </row>
    <row r="219" spans="3:37" s="1430" customFormat="1" ht="15" customHeight="1">
      <c r="C219" s="1413"/>
      <c r="D219" s="1413"/>
      <c r="E219" s="1413"/>
      <c r="F219" s="1413"/>
      <c r="G219" s="1413"/>
      <c r="I219" s="1413"/>
      <c r="J219" s="1413"/>
      <c r="K219" s="1413"/>
      <c r="L219" s="1413"/>
      <c r="M219" s="1413"/>
      <c r="O219" s="1413"/>
      <c r="P219" s="1413"/>
      <c r="Q219" s="1413"/>
      <c r="R219" s="1413"/>
      <c r="S219" s="1413"/>
      <c r="T219" s="1413"/>
      <c r="U219" s="1413"/>
      <c r="V219" s="1413"/>
      <c r="W219" s="1413"/>
      <c r="X219" s="1413"/>
      <c r="Y219" s="1413"/>
      <c r="AA219" s="1413"/>
      <c r="AB219" s="1413"/>
      <c r="AC219" s="1413"/>
      <c r="AD219" s="1413"/>
      <c r="AE219" s="1413"/>
      <c r="AG219" s="1413"/>
      <c r="AH219" s="1413"/>
      <c r="AI219" s="1413"/>
      <c r="AJ219" s="1413"/>
      <c r="AK219" s="1413"/>
    </row>
    <row r="220" spans="3:37" s="1430" customFormat="1" ht="15" customHeight="1">
      <c r="C220" s="1413"/>
      <c r="D220" s="1413"/>
      <c r="E220" s="1413"/>
      <c r="F220" s="1413"/>
      <c r="G220" s="1413"/>
      <c r="I220" s="1413"/>
      <c r="J220" s="1413"/>
      <c r="K220" s="1413"/>
      <c r="L220" s="1413"/>
      <c r="M220" s="1413"/>
      <c r="O220" s="1413"/>
      <c r="P220" s="1413"/>
      <c r="Q220" s="1413"/>
      <c r="R220" s="1413"/>
      <c r="S220" s="1413"/>
      <c r="T220" s="1413"/>
      <c r="U220" s="1413"/>
      <c r="V220" s="1413"/>
      <c r="W220" s="1413"/>
      <c r="X220" s="1413"/>
      <c r="Y220" s="1413"/>
      <c r="AA220" s="1413"/>
      <c r="AB220" s="1413"/>
      <c r="AC220" s="1413"/>
      <c r="AD220" s="1413"/>
      <c r="AE220" s="1413"/>
      <c r="AG220" s="1413"/>
      <c r="AH220" s="1413"/>
      <c r="AI220" s="1413"/>
      <c r="AJ220" s="1413"/>
      <c r="AK220" s="1413"/>
    </row>
    <row r="221" spans="3:37" s="1430" customFormat="1" ht="15" customHeight="1">
      <c r="C221" s="1413"/>
      <c r="D221" s="1413"/>
      <c r="E221" s="1413"/>
      <c r="F221" s="1413"/>
      <c r="G221" s="1413"/>
      <c r="I221" s="1413"/>
      <c r="J221" s="1413"/>
      <c r="K221" s="1413"/>
      <c r="L221" s="1413"/>
      <c r="M221" s="1413"/>
      <c r="O221" s="1413"/>
      <c r="P221" s="1413"/>
      <c r="Q221" s="1413"/>
      <c r="R221" s="1413"/>
      <c r="S221" s="1413"/>
      <c r="T221" s="1413"/>
      <c r="U221" s="1413"/>
      <c r="V221" s="1413"/>
      <c r="W221" s="1413"/>
      <c r="X221" s="1413"/>
      <c r="Y221" s="1413"/>
      <c r="AA221" s="1413"/>
      <c r="AB221" s="1413"/>
      <c r="AC221" s="1413"/>
      <c r="AD221" s="1413"/>
      <c r="AE221" s="1413"/>
      <c r="AG221" s="1413"/>
      <c r="AH221" s="1413"/>
      <c r="AI221" s="1413"/>
      <c r="AJ221" s="1413"/>
      <c r="AK221" s="1413"/>
    </row>
    <row r="222" spans="3:37" s="1430" customFormat="1" ht="15" customHeight="1">
      <c r="C222" s="1413"/>
      <c r="D222" s="1413"/>
      <c r="E222" s="1413"/>
      <c r="F222" s="1413"/>
      <c r="G222" s="1413"/>
      <c r="I222" s="1413"/>
      <c r="J222" s="1413"/>
      <c r="K222" s="1413"/>
      <c r="L222" s="1413"/>
      <c r="M222" s="1413"/>
      <c r="O222" s="1413"/>
      <c r="P222" s="1413"/>
      <c r="Q222" s="1413"/>
      <c r="R222" s="1413"/>
      <c r="S222" s="1413"/>
      <c r="T222" s="1413"/>
      <c r="U222" s="1413"/>
      <c r="V222" s="1413"/>
      <c r="W222" s="1413"/>
      <c r="X222" s="1413"/>
      <c r="Y222" s="1413"/>
      <c r="AA222" s="1413"/>
      <c r="AB222" s="1413"/>
      <c r="AC222" s="1413"/>
      <c r="AD222" s="1413"/>
      <c r="AE222" s="1413"/>
      <c r="AG222" s="1413"/>
      <c r="AH222" s="1413"/>
      <c r="AI222" s="1413"/>
      <c r="AJ222" s="1413"/>
      <c r="AK222" s="1413"/>
    </row>
    <row r="223" spans="3:37" s="1430" customFormat="1" ht="15" customHeight="1">
      <c r="C223" s="1413"/>
      <c r="D223" s="1413"/>
      <c r="E223" s="1413"/>
      <c r="F223" s="1413"/>
      <c r="G223" s="1413"/>
      <c r="I223" s="1413"/>
      <c r="J223" s="1413"/>
      <c r="K223" s="1413"/>
      <c r="L223" s="1413"/>
      <c r="M223" s="1413"/>
      <c r="O223" s="1413"/>
      <c r="P223" s="1413"/>
      <c r="Q223" s="1413"/>
      <c r="R223" s="1413"/>
      <c r="S223" s="1413"/>
      <c r="T223" s="1413"/>
      <c r="U223" s="1413"/>
      <c r="V223" s="1413"/>
      <c r="W223" s="1413"/>
      <c r="X223" s="1413"/>
      <c r="Y223" s="1413"/>
      <c r="AA223" s="1413"/>
      <c r="AB223" s="1413"/>
      <c r="AC223" s="1413"/>
      <c r="AD223" s="1413"/>
      <c r="AE223" s="1413"/>
      <c r="AG223" s="1413"/>
      <c r="AH223" s="1413"/>
      <c r="AI223" s="1413"/>
      <c r="AJ223" s="1413"/>
      <c r="AK223" s="1413"/>
    </row>
    <row r="224" spans="3:37" s="1430" customFormat="1" ht="15" customHeight="1">
      <c r="C224" s="1413"/>
      <c r="D224" s="1413"/>
      <c r="E224" s="1413"/>
      <c r="F224" s="1413"/>
      <c r="G224" s="1413"/>
      <c r="I224" s="1413"/>
      <c r="J224" s="1413"/>
      <c r="K224" s="1413"/>
      <c r="L224" s="1413"/>
      <c r="M224" s="1413"/>
      <c r="O224" s="1413"/>
      <c r="P224" s="1413"/>
      <c r="Q224" s="1413"/>
      <c r="R224" s="1413"/>
      <c r="S224" s="1413"/>
      <c r="T224" s="1413"/>
      <c r="U224" s="1413"/>
      <c r="V224" s="1413"/>
      <c r="W224" s="1413"/>
      <c r="X224" s="1413"/>
      <c r="Y224" s="1413"/>
      <c r="AA224" s="1413"/>
      <c r="AB224" s="1413"/>
      <c r="AC224" s="1413"/>
      <c r="AD224" s="1413"/>
      <c r="AE224" s="1413"/>
      <c r="AG224" s="1413"/>
      <c r="AH224" s="1413"/>
      <c r="AI224" s="1413"/>
      <c r="AJ224" s="1413"/>
      <c r="AK224" s="1413"/>
    </row>
    <row r="225" spans="3:37" s="1430" customFormat="1" ht="15" customHeight="1">
      <c r="C225" s="1413"/>
      <c r="D225" s="1413"/>
      <c r="E225" s="1413"/>
      <c r="F225" s="1413"/>
      <c r="G225" s="1413"/>
      <c r="I225" s="1413"/>
      <c r="J225" s="1413"/>
      <c r="K225" s="1413"/>
      <c r="L225" s="1413"/>
      <c r="M225" s="1413"/>
      <c r="O225" s="1413"/>
      <c r="P225" s="1413"/>
      <c r="Q225" s="1413"/>
      <c r="R225" s="1413"/>
      <c r="S225" s="1413"/>
      <c r="T225" s="1413"/>
      <c r="U225" s="1413"/>
      <c r="V225" s="1413"/>
      <c r="W225" s="1413"/>
      <c r="X225" s="1413"/>
      <c r="Y225" s="1413"/>
      <c r="AA225" s="1413"/>
      <c r="AB225" s="1413"/>
      <c r="AC225" s="1413"/>
      <c r="AD225" s="1413"/>
      <c r="AE225" s="1413"/>
      <c r="AG225" s="1413"/>
      <c r="AH225" s="1413"/>
      <c r="AI225" s="1413"/>
      <c r="AJ225" s="1413"/>
      <c r="AK225" s="1413"/>
    </row>
    <row r="226" spans="3:37" s="1430" customFormat="1" ht="15" customHeight="1">
      <c r="C226" s="1413"/>
      <c r="D226" s="1413"/>
      <c r="E226" s="1413"/>
      <c r="F226" s="1413"/>
      <c r="G226" s="1413"/>
      <c r="I226" s="1413"/>
      <c r="J226" s="1413"/>
      <c r="K226" s="1413"/>
      <c r="L226" s="1413"/>
      <c r="M226" s="1413"/>
      <c r="O226" s="1413"/>
      <c r="P226" s="1413"/>
      <c r="Q226" s="1413"/>
      <c r="R226" s="1413"/>
      <c r="S226" s="1413"/>
      <c r="T226" s="1413"/>
      <c r="U226" s="1413"/>
      <c r="V226" s="1413"/>
      <c r="W226" s="1413"/>
      <c r="X226" s="1413"/>
      <c r="Y226" s="1413"/>
      <c r="AA226" s="1413"/>
      <c r="AB226" s="1413"/>
      <c r="AC226" s="1413"/>
      <c r="AD226" s="1413"/>
      <c r="AE226" s="1413"/>
      <c r="AG226" s="1413"/>
      <c r="AH226" s="1413"/>
      <c r="AI226" s="1413"/>
      <c r="AJ226" s="1413"/>
      <c r="AK226" s="1413"/>
    </row>
    <row r="227" spans="3:37" s="1430" customFormat="1" ht="15" customHeight="1">
      <c r="C227" s="1413"/>
      <c r="D227" s="1413"/>
      <c r="E227" s="1413"/>
      <c r="F227" s="1413"/>
      <c r="G227" s="1413"/>
      <c r="I227" s="1413"/>
      <c r="J227" s="1413"/>
      <c r="K227" s="1413"/>
      <c r="L227" s="1413"/>
      <c r="M227" s="1413"/>
      <c r="O227" s="1413"/>
      <c r="P227" s="1413"/>
      <c r="Q227" s="1413"/>
      <c r="R227" s="1413"/>
      <c r="S227" s="1413"/>
      <c r="T227" s="1413"/>
      <c r="U227" s="1413"/>
      <c r="V227" s="1413"/>
      <c r="W227" s="1413"/>
      <c r="X227" s="1413"/>
      <c r="Y227" s="1413"/>
      <c r="AA227" s="1413"/>
      <c r="AB227" s="1413"/>
      <c r="AC227" s="1413"/>
      <c r="AD227" s="1413"/>
      <c r="AE227" s="1413"/>
      <c r="AG227" s="1413"/>
      <c r="AH227" s="1413"/>
      <c r="AI227" s="1413"/>
      <c r="AJ227" s="1413"/>
      <c r="AK227" s="1413"/>
    </row>
    <row r="228" spans="3:37" s="1430" customFormat="1" ht="15" customHeight="1">
      <c r="C228" s="1413"/>
      <c r="D228" s="1413"/>
      <c r="E228" s="1413"/>
      <c r="F228" s="1413"/>
      <c r="G228" s="1413"/>
      <c r="I228" s="1413"/>
      <c r="J228" s="1413"/>
      <c r="K228" s="1413"/>
      <c r="L228" s="1413"/>
      <c r="M228" s="1413"/>
      <c r="O228" s="1413"/>
      <c r="P228" s="1413"/>
      <c r="Q228" s="1413"/>
      <c r="R228" s="1413"/>
      <c r="S228" s="1413"/>
      <c r="T228" s="1413"/>
      <c r="U228" s="1413"/>
      <c r="V228" s="1413"/>
      <c r="W228" s="1413"/>
      <c r="X228" s="1413"/>
      <c r="Y228" s="1413"/>
      <c r="AA228" s="1413"/>
      <c r="AB228" s="1413"/>
      <c r="AC228" s="1413"/>
      <c r="AD228" s="1413"/>
      <c r="AE228" s="1413"/>
      <c r="AG228" s="1413"/>
      <c r="AH228" s="1413"/>
      <c r="AI228" s="1413"/>
      <c r="AJ228" s="1413"/>
      <c r="AK228" s="1413"/>
    </row>
    <row r="229" spans="3:37" s="1430" customFormat="1" ht="15" customHeight="1">
      <c r="C229" s="1413"/>
      <c r="D229" s="1413"/>
      <c r="E229" s="1413"/>
      <c r="F229" s="1413"/>
      <c r="G229" s="1413"/>
      <c r="I229" s="1413"/>
      <c r="J229" s="1413"/>
      <c r="K229" s="1413"/>
      <c r="L229" s="1413"/>
      <c r="M229" s="1413"/>
      <c r="O229" s="1413"/>
      <c r="P229" s="1413"/>
      <c r="Q229" s="1413"/>
      <c r="R229" s="1413"/>
      <c r="S229" s="1413"/>
      <c r="T229" s="1413"/>
      <c r="U229" s="1413"/>
      <c r="V229" s="1413"/>
      <c r="W229" s="1413"/>
      <c r="X229" s="1413"/>
      <c r="Y229" s="1413"/>
      <c r="AA229" s="1413"/>
      <c r="AB229" s="1413"/>
      <c r="AC229" s="1413"/>
      <c r="AD229" s="1413"/>
      <c r="AE229" s="1413"/>
      <c r="AG229" s="1413"/>
      <c r="AH229" s="1413"/>
      <c r="AI229" s="1413"/>
      <c r="AJ229" s="1413"/>
      <c r="AK229" s="1413"/>
    </row>
    <row r="230" spans="3:37" s="1430" customFormat="1" ht="15" customHeight="1">
      <c r="C230" s="1413"/>
      <c r="D230" s="1413"/>
      <c r="E230" s="1413"/>
      <c r="F230" s="1413"/>
      <c r="G230" s="1413"/>
      <c r="I230" s="1413"/>
      <c r="J230" s="1413"/>
      <c r="K230" s="1413"/>
      <c r="L230" s="1413"/>
      <c r="M230" s="1413"/>
      <c r="O230" s="1413"/>
      <c r="P230" s="1413"/>
      <c r="Q230" s="1413"/>
      <c r="R230" s="1413"/>
      <c r="S230" s="1413"/>
      <c r="T230" s="1413"/>
      <c r="U230" s="1413"/>
      <c r="V230" s="1413"/>
      <c r="W230" s="1413"/>
      <c r="X230" s="1413"/>
      <c r="Y230" s="1413"/>
      <c r="AA230" s="1413"/>
      <c r="AB230" s="1413"/>
      <c r="AC230" s="1413"/>
      <c r="AD230" s="1413"/>
      <c r="AE230" s="1413"/>
      <c r="AG230" s="1413"/>
      <c r="AH230" s="1413"/>
      <c r="AI230" s="1413"/>
      <c r="AJ230" s="1413"/>
      <c r="AK230" s="1413"/>
    </row>
    <row r="231" spans="3:37" s="1430" customFormat="1" ht="15" customHeight="1">
      <c r="C231" s="1413"/>
      <c r="D231" s="1413"/>
      <c r="E231" s="1413"/>
      <c r="F231" s="1413"/>
      <c r="G231" s="1413"/>
      <c r="I231" s="1413"/>
      <c r="J231" s="1413"/>
      <c r="K231" s="1413"/>
      <c r="L231" s="1413"/>
      <c r="M231" s="1413"/>
      <c r="O231" s="1413"/>
      <c r="P231" s="1413"/>
      <c r="Q231" s="1413"/>
      <c r="R231" s="1413"/>
      <c r="S231" s="1413"/>
      <c r="T231" s="1413"/>
      <c r="U231" s="1413"/>
      <c r="V231" s="1413"/>
      <c r="W231" s="1413"/>
      <c r="X231" s="1413"/>
      <c r="Y231" s="1413"/>
      <c r="AA231" s="1413"/>
      <c r="AB231" s="1413"/>
      <c r="AC231" s="1413"/>
      <c r="AD231" s="1413"/>
      <c r="AE231" s="1413"/>
      <c r="AG231" s="1413"/>
      <c r="AH231" s="1413"/>
      <c r="AI231" s="1413"/>
      <c r="AJ231" s="1413"/>
      <c r="AK231" s="1413"/>
    </row>
    <row r="232" spans="3:37" s="1430" customFormat="1" ht="15" customHeight="1">
      <c r="C232" s="1413"/>
      <c r="D232" s="1413"/>
      <c r="E232" s="1413"/>
      <c r="F232" s="1413"/>
      <c r="G232" s="1413"/>
      <c r="I232" s="1413"/>
      <c r="J232" s="1413"/>
      <c r="K232" s="1413"/>
      <c r="L232" s="1413"/>
      <c r="M232" s="1413"/>
      <c r="O232" s="1413"/>
      <c r="P232" s="1413"/>
      <c r="Q232" s="1413"/>
      <c r="R232" s="1413"/>
      <c r="S232" s="1413"/>
      <c r="T232" s="1413"/>
      <c r="U232" s="1413"/>
      <c r="V232" s="1413"/>
      <c r="W232" s="1413"/>
      <c r="X232" s="1413"/>
      <c r="Y232" s="1413"/>
      <c r="AA232" s="1413"/>
      <c r="AB232" s="1413"/>
      <c r="AC232" s="1413"/>
      <c r="AD232" s="1413"/>
      <c r="AE232" s="1413"/>
      <c r="AG232" s="1413"/>
      <c r="AH232" s="1413"/>
      <c r="AI232" s="1413"/>
      <c r="AJ232" s="1413"/>
      <c r="AK232" s="1413"/>
    </row>
    <row r="233" spans="3:37" s="1430" customFormat="1" ht="15" customHeight="1">
      <c r="C233" s="1413"/>
      <c r="D233" s="1413"/>
      <c r="E233" s="1413"/>
      <c r="F233" s="1413"/>
      <c r="G233" s="1413"/>
      <c r="I233" s="1413"/>
      <c r="J233" s="1413"/>
      <c r="K233" s="1413"/>
      <c r="L233" s="1413"/>
      <c r="M233" s="1413"/>
      <c r="O233" s="1413"/>
      <c r="P233" s="1413"/>
      <c r="Q233" s="1413"/>
      <c r="R233" s="1413"/>
      <c r="S233" s="1413"/>
      <c r="T233" s="1413"/>
      <c r="U233" s="1413"/>
      <c r="V233" s="1413"/>
      <c r="W233" s="1413"/>
      <c r="X233" s="1413"/>
      <c r="Y233" s="1413"/>
      <c r="AA233" s="1413"/>
      <c r="AB233" s="1413"/>
      <c r="AC233" s="1413"/>
      <c r="AD233" s="1413"/>
      <c r="AE233" s="1413"/>
      <c r="AG233" s="1413"/>
      <c r="AH233" s="1413"/>
      <c r="AI233" s="1413"/>
      <c r="AJ233" s="1413"/>
      <c r="AK233" s="1413"/>
    </row>
    <row r="234" spans="3:37" s="1430" customFormat="1" ht="15" customHeight="1">
      <c r="C234" s="1413"/>
      <c r="D234" s="1413"/>
      <c r="E234" s="1413"/>
      <c r="F234" s="1413"/>
      <c r="G234" s="1413"/>
      <c r="I234" s="1413"/>
      <c r="J234" s="1413"/>
      <c r="K234" s="1413"/>
      <c r="L234" s="1413"/>
      <c r="M234" s="1413"/>
      <c r="O234" s="1413"/>
      <c r="P234" s="1413"/>
      <c r="Q234" s="1413"/>
      <c r="R234" s="1413"/>
      <c r="S234" s="1413"/>
      <c r="T234" s="1413"/>
      <c r="U234" s="1413"/>
      <c r="V234" s="1413"/>
      <c r="W234" s="1413"/>
      <c r="X234" s="1413"/>
      <c r="Y234" s="1413"/>
      <c r="AA234" s="1413"/>
      <c r="AB234" s="1413"/>
      <c r="AC234" s="1413"/>
      <c r="AD234" s="1413"/>
      <c r="AE234" s="1413"/>
      <c r="AG234" s="1413"/>
      <c r="AH234" s="1413"/>
      <c r="AI234" s="1413"/>
      <c r="AJ234" s="1413"/>
      <c r="AK234" s="1413"/>
    </row>
    <row r="235" spans="3:37" s="1430" customFormat="1" ht="15" customHeight="1">
      <c r="C235" s="1413"/>
      <c r="D235" s="1413"/>
      <c r="E235" s="1413"/>
      <c r="F235" s="1413"/>
      <c r="G235" s="1413"/>
      <c r="I235" s="1413"/>
      <c r="J235" s="1413"/>
      <c r="K235" s="1413"/>
      <c r="L235" s="1413"/>
      <c r="M235" s="1413"/>
      <c r="O235" s="1413"/>
      <c r="P235" s="1413"/>
      <c r="Q235" s="1413"/>
      <c r="R235" s="1413"/>
      <c r="S235" s="1413"/>
      <c r="T235" s="1413"/>
      <c r="U235" s="1413"/>
      <c r="V235" s="1413"/>
      <c r="W235" s="1413"/>
      <c r="X235" s="1413"/>
      <c r="Y235" s="1413"/>
      <c r="AA235" s="1413"/>
      <c r="AB235" s="1413"/>
      <c r="AC235" s="1413"/>
      <c r="AD235" s="1413"/>
      <c r="AE235" s="1413"/>
      <c r="AG235" s="1413"/>
      <c r="AH235" s="1413"/>
      <c r="AI235" s="1413"/>
      <c r="AJ235" s="1413"/>
      <c r="AK235" s="1413"/>
    </row>
    <row r="236" spans="3:37" s="1430" customFormat="1" ht="15" customHeight="1">
      <c r="C236" s="1413"/>
      <c r="D236" s="1413"/>
      <c r="E236" s="1413"/>
      <c r="F236" s="1413"/>
      <c r="G236" s="1413"/>
      <c r="I236" s="1413"/>
      <c r="J236" s="1413"/>
      <c r="K236" s="1413"/>
      <c r="L236" s="1413"/>
      <c r="M236" s="1413"/>
      <c r="O236" s="1413"/>
      <c r="P236" s="1413"/>
      <c r="Q236" s="1413"/>
      <c r="R236" s="1413"/>
      <c r="S236" s="1413"/>
      <c r="T236" s="1413"/>
      <c r="U236" s="1413"/>
      <c r="V236" s="1413"/>
      <c r="W236" s="1413"/>
      <c r="X236" s="1413"/>
      <c r="Y236" s="1413"/>
      <c r="AA236" s="1413"/>
      <c r="AB236" s="1413"/>
      <c r="AC236" s="1413"/>
      <c r="AD236" s="1413"/>
      <c r="AE236" s="1413"/>
      <c r="AG236" s="1413"/>
      <c r="AH236" s="1413"/>
      <c r="AI236" s="1413"/>
      <c r="AJ236" s="1413"/>
      <c r="AK236" s="1413"/>
    </row>
    <row r="237" spans="3:37" s="1430" customFormat="1" ht="15" customHeight="1">
      <c r="C237" s="1413"/>
      <c r="D237" s="1413"/>
      <c r="E237" s="1413"/>
      <c r="F237" s="1413"/>
      <c r="G237" s="1413"/>
      <c r="I237" s="1413"/>
      <c r="J237" s="1413"/>
      <c r="K237" s="1413"/>
      <c r="L237" s="1413"/>
      <c r="M237" s="1413"/>
      <c r="O237" s="1413"/>
      <c r="P237" s="1413"/>
      <c r="Q237" s="1413"/>
      <c r="R237" s="1413"/>
      <c r="S237" s="1413"/>
      <c r="T237" s="1413"/>
      <c r="U237" s="1413"/>
      <c r="V237" s="1413"/>
      <c r="W237" s="1413"/>
      <c r="X237" s="1413"/>
      <c r="Y237" s="1413"/>
      <c r="AA237" s="1413"/>
      <c r="AB237" s="1413"/>
      <c r="AC237" s="1413"/>
      <c r="AD237" s="1413"/>
      <c r="AE237" s="1413"/>
      <c r="AG237" s="1413"/>
      <c r="AH237" s="1413"/>
      <c r="AI237" s="1413"/>
      <c r="AJ237" s="1413"/>
      <c r="AK237" s="1413"/>
    </row>
    <row r="238" spans="3:37" s="1430" customFormat="1" ht="15" customHeight="1">
      <c r="C238" s="1413"/>
      <c r="D238" s="1413"/>
      <c r="E238" s="1413"/>
      <c r="F238" s="1413"/>
      <c r="G238" s="1413"/>
      <c r="I238" s="1413"/>
      <c r="J238" s="1413"/>
      <c r="K238" s="1413"/>
      <c r="L238" s="1413"/>
      <c r="M238" s="1413"/>
      <c r="O238" s="1413"/>
      <c r="P238" s="1413"/>
      <c r="Q238" s="1413"/>
      <c r="R238" s="1413"/>
      <c r="S238" s="1413"/>
      <c r="T238" s="1413"/>
      <c r="U238" s="1413"/>
      <c r="V238" s="1413"/>
      <c r="W238" s="1413"/>
      <c r="X238" s="1413"/>
      <c r="Y238" s="1413"/>
      <c r="AA238" s="1413"/>
      <c r="AB238" s="1413"/>
      <c r="AC238" s="1413"/>
      <c r="AD238" s="1413"/>
      <c r="AE238" s="1413"/>
      <c r="AG238" s="1413"/>
      <c r="AH238" s="1413"/>
      <c r="AI238" s="1413"/>
      <c r="AJ238" s="1413"/>
      <c r="AK238" s="1413"/>
    </row>
    <row r="239" spans="3:37" s="1430" customFormat="1" ht="15" customHeight="1">
      <c r="C239" s="1413"/>
      <c r="D239" s="1413"/>
      <c r="E239" s="1413"/>
      <c r="F239" s="1413"/>
      <c r="G239" s="1413"/>
      <c r="I239" s="1413"/>
      <c r="J239" s="1413"/>
      <c r="K239" s="1413"/>
      <c r="L239" s="1413"/>
      <c r="M239" s="1413"/>
      <c r="O239" s="1413"/>
      <c r="P239" s="1413"/>
      <c r="Q239" s="1413"/>
      <c r="R239" s="1413"/>
      <c r="S239" s="1413"/>
      <c r="T239" s="1413"/>
      <c r="U239" s="1413"/>
      <c r="V239" s="1413"/>
      <c r="W239" s="1413"/>
      <c r="X239" s="1413"/>
      <c r="Y239" s="1413"/>
      <c r="AA239" s="1413"/>
      <c r="AB239" s="1413"/>
      <c r="AC239" s="1413"/>
      <c r="AD239" s="1413"/>
      <c r="AE239" s="1413"/>
      <c r="AG239" s="1413"/>
      <c r="AH239" s="1413"/>
      <c r="AI239" s="1413"/>
      <c r="AJ239" s="1413"/>
      <c r="AK239" s="1413"/>
    </row>
    <row r="240" spans="3:37" s="1430" customFormat="1" ht="15" customHeight="1">
      <c r="C240" s="1413"/>
      <c r="D240" s="1413"/>
      <c r="E240" s="1413"/>
      <c r="F240" s="1413"/>
      <c r="G240" s="1413"/>
      <c r="I240" s="1413"/>
      <c r="J240" s="1413"/>
      <c r="K240" s="1413"/>
      <c r="L240" s="1413"/>
      <c r="M240" s="1413"/>
      <c r="O240" s="1413"/>
      <c r="P240" s="1413"/>
      <c r="Q240" s="1413"/>
      <c r="R240" s="1413"/>
      <c r="S240" s="1413"/>
      <c r="T240" s="1413"/>
      <c r="U240" s="1413"/>
      <c r="V240" s="1413"/>
      <c r="W240" s="1413"/>
      <c r="X240" s="1413"/>
      <c r="Y240" s="1413"/>
      <c r="AA240" s="1413"/>
      <c r="AB240" s="1413"/>
      <c r="AC240" s="1413"/>
      <c r="AD240" s="1413"/>
      <c r="AE240" s="1413"/>
      <c r="AG240" s="1413"/>
      <c r="AH240" s="1413"/>
      <c r="AI240" s="1413"/>
      <c r="AJ240" s="1413"/>
      <c r="AK240" s="1413"/>
    </row>
    <row r="241" spans="3:37" s="1430" customFormat="1" ht="15" customHeight="1">
      <c r="C241" s="1413"/>
      <c r="D241" s="1413"/>
      <c r="E241" s="1413"/>
      <c r="F241" s="1413"/>
      <c r="G241" s="1413"/>
      <c r="I241" s="1413"/>
      <c r="J241" s="1413"/>
      <c r="K241" s="1413"/>
      <c r="L241" s="1413"/>
      <c r="M241" s="1413"/>
      <c r="O241" s="1413"/>
      <c r="P241" s="1413"/>
      <c r="Q241" s="1413"/>
      <c r="R241" s="1413"/>
      <c r="S241" s="1413"/>
      <c r="T241" s="1413"/>
      <c r="U241" s="1413"/>
      <c r="V241" s="1413"/>
      <c r="W241" s="1413"/>
      <c r="X241" s="1413"/>
      <c r="Y241" s="1413"/>
      <c r="AA241" s="1413"/>
      <c r="AB241" s="1413"/>
      <c r="AC241" s="1413"/>
      <c r="AD241" s="1413"/>
      <c r="AE241" s="1413"/>
      <c r="AG241" s="1413"/>
      <c r="AH241" s="1413"/>
      <c r="AI241" s="1413"/>
      <c r="AJ241" s="1413"/>
      <c r="AK241" s="1413"/>
    </row>
    <row r="242" spans="3:37" s="1430" customFormat="1" ht="15" customHeight="1">
      <c r="C242" s="1413"/>
      <c r="D242" s="1413"/>
      <c r="E242" s="1413"/>
      <c r="F242" s="1413"/>
      <c r="G242" s="1413"/>
      <c r="I242" s="1413"/>
      <c r="J242" s="1413"/>
      <c r="K242" s="1413"/>
      <c r="L242" s="1413"/>
      <c r="M242" s="1413"/>
      <c r="O242" s="1413"/>
      <c r="P242" s="1413"/>
      <c r="Q242" s="1413"/>
      <c r="R242" s="1413"/>
      <c r="S242" s="1413"/>
      <c r="T242" s="1413"/>
      <c r="U242" s="1413"/>
      <c r="V242" s="1413"/>
      <c r="W242" s="1413"/>
      <c r="X242" s="1413"/>
      <c r="Y242" s="1413"/>
      <c r="AA242" s="1413"/>
      <c r="AB242" s="1413"/>
      <c r="AC242" s="1413"/>
      <c r="AD242" s="1413"/>
      <c r="AE242" s="1413"/>
      <c r="AG242" s="1413"/>
      <c r="AH242" s="1413"/>
      <c r="AI242" s="1413"/>
      <c r="AJ242" s="1413"/>
      <c r="AK242" s="1413"/>
    </row>
    <row r="243" spans="3:37" s="1430" customFormat="1" ht="15" customHeight="1">
      <c r="C243" s="1413"/>
      <c r="D243" s="1413"/>
      <c r="E243" s="1413"/>
      <c r="F243" s="1413"/>
      <c r="G243" s="1413"/>
      <c r="I243" s="1413"/>
      <c r="J243" s="1413"/>
      <c r="K243" s="1413"/>
      <c r="L243" s="1413"/>
      <c r="M243" s="1413"/>
      <c r="O243" s="1413"/>
      <c r="P243" s="1413"/>
      <c r="Q243" s="1413"/>
      <c r="R243" s="1413"/>
      <c r="S243" s="1413"/>
      <c r="T243" s="1413"/>
      <c r="U243" s="1413"/>
      <c r="V243" s="1413"/>
      <c r="W243" s="1413"/>
      <c r="X243" s="1413"/>
      <c r="Y243" s="1413"/>
      <c r="AA243" s="1413"/>
      <c r="AB243" s="1413"/>
      <c r="AC243" s="1413"/>
      <c r="AD243" s="1413"/>
      <c r="AE243" s="1413"/>
      <c r="AG243" s="1413"/>
      <c r="AH243" s="1413"/>
      <c r="AI243" s="1413"/>
      <c r="AJ243" s="1413"/>
      <c r="AK243" s="1413"/>
    </row>
    <row r="244" spans="3:37" s="1430" customFormat="1" ht="15" customHeight="1">
      <c r="C244" s="1413"/>
      <c r="D244" s="1413"/>
      <c r="E244" s="1413"/>
      <c r="F244" s="1413"/>
      <c r="G244" s="1413"/>
      <c r="I244" s="1413"/>
      <c r="J244" s="1413"/>
      <c r="K244" s="1413"/>
      <c r="L244" s="1413"/>
      <c r="M244" s="1413"/>
      <c r="O244" s="1413"/>
      <c r="P244" s="1413"/>
      <c r="Q244" s="1413"/>
      <c r="R244" s="1413"/>
      <c r="S244" s="1413"/>
      <c r="T244" s="1413"/>
      <c r="U244" s="1413"/>
      <c r="V244" s="1413"/>
      <c r="W244" s="1413"/>
      <c r="X244" s="1413"/>
      <c r="Y244" s="1413"/>
      <c r="AA244" s="1413"/>
      <c r="AB244" s="1413"/>
      <c r="AC244" s="1413"/>
      <c r="AD244" s="1413"/>
      <c r="AE244" s="1413"/>
      <c r="AG244" s="1413"/>
      <c r="AH244" s="1413"/>
      <c r="AI244" s="1413"/>
      <c r="AJ244" s="1413"/>
      <c r="AK244" s="1413"/>
    </row>
    <row r="245" spans="3:37" s="1430" customFormat="1" ht="15" customHeight="1">
      <c r="C245" s="1413"/>
      <c r="D245" s="1413"/>
      <c r="E245" s="1413"/>
      <c r="F245" s="1413"/>
      <c r="G245" s="1413"/>
      <c r="I245" s="1413"/>
      <c r="J245" s="1413"/>
      <c r="K245" s="1413"/>
      <c r="L245" s="1413"/>
      <c r="M245" s="1413"/>
      <c r="O245" s="1413"/>
      <c r="P245" s="1413"/>
      <c r="Q245" s="1413"/>
      <c r="R245" s="1413"/>
      <c r="S245" s="1413"/>
      <c r="T245" s="1413"/>
      <c r="U245" s="1413"/>
      <c r="V245" s="1413"/>
      <c r="W245" s="1413"/>
      <c r="X245" s="1413"/>
      <c r="Y245" s="1413"/>
      <c r="AA245" s="1413"/>
      <c r="AB245" s="1413"/>
      <c r="AC245" s="1413"/>
      <c r="AD245" s="1413"/>
      <c r="AE245" s="1413"/>
      <c r="AG245" s="1413"/>
      <c r="AH245" s="1413"/>
      <c r="AI245" s="1413"/>
      <c r="AJ245" s="1413"/>
      <c r="AK245" s="1413"/>
    </row>
    <row r="246" spans="3:37" s="1430" customFormat="1" ht="15" customHeight="1">
      <c r="C246" s="1413"/>
      <c r="D246" s="1413"/>
      <c r="E246" s="1413"/>
      <c r="F246" s="1413"/>
      <c r="G246" s="1413"/>
      <c r="I246" s="1413"/>
      <c r="J246" s="1413"/>
      <c r="K246" s="1413"/>
      <c r="L246" s="1413"/>
      <c r="M246" s="1413"/>
      <c r="O246" s="1413"/>
      <c r="P246" s="1413"/>
      <c r="Q246" s="1413"/>
      <c r="R246" s="1413"/>
      <c r="S246" s="1413"/>
      <c r="T246" s="1413"/>
      <c r="U246" s="1413"/>
      <c r="V246" s="1413"/>
      <c r="W246" s="1413"/>
      <c r="X246" s="1413"/>
      <c r="Y246" s="1413"/>
      <c r="AA246" s="1413"/>
      <c r="AB246" s="1413"/>
      <c r="AC246" s="1413"/>
      <c r="AD246" s="1413"/>
      <c r="AE246" s="1413"/>
      <c r="AG246" s="1413"/>
      <c r="AH246" s="1413"/>
      <c r="AI246" s="1413"/>
      <c r="AJ246" s="1413"/>
      <c r="AK246" s="1413"/>
    </row>
    <row r="247" spans="3:37" s="1430" customFormat="1" ht="15" customHeight="1">
      <c r="C247" s="1413"/>
      <c r="D247" s="1413"/>
      <c r="E247" s="1413"/>
      <c r="F247" s="1413"/>
      <c r="G247" s="1413"/>
      <c r="I247" s="1413"/>
      <c r="J247" s="1413"/>
      <c r="K247" s="1413"/>
      <c r="L247" s="1413"/>
      <c r="M247" s="1413"/>
      <c r="O247" s="1413"/>
      <c r="P247" s="1413"/>
      <c r="Q247" s="1413"/>
      <c r="R247" s="1413"/>
      <c r="S247" s="1413"/>
      <c r="T247" s="1413"/>
      <c r="U247" s="1413"/>
      <c r="V247" s="1413"/>
      <c r="W247" s="1413"/>
      <c r="X247" s="1413"/>
      <c r="Y247" s="1413"/>
      <c r="AA247" s="1413"/>
      <c r="AB247" s="1413"/>
      <c r="AC247" s="1413"/>
      <c r="AD247" s="1413"/>
      <c r="AE247" s="1413"/>
      <c r="AG247" s="1413"/>
      <c r="AH247" s="1413"/>
      <c r="AI247" s="1413"/>
      <c r="AJ247" s="1413"/>
      <c r="AK247" s="1413"/>
    </row>
    <row r="248" spans="3:37" s="1430" customFormat="1" ht="15" customHeight="1">
      <c r="C248" s="1413"/>
      <c r="D248" s="1413"/>
      <c r="E248" s="1413"/>
      <c r="F248" s="1413"/>
      <c r="G248" s="1413"/>
      <c r="I248" s="1413"/>
      <c r="J248" s="1413"/>
      <c r="K248" s="1413"/>
      <c r="L248" s="1413"/>
      <c r="M248" s="1413"/>
      <c r="O248" s="1413"/>
      <c r="P248" s="1413"/>
      <c r="Q248" s="1413"/>
      <c r="R248" s="1413"/>
      <c r="S248" s="1413"/>
      <c r="T248" s="1413"/>
      <c r="U248" s="1413"/>
      <c r="V248" s="1413"/>
      <c r="W248" s="1413"/>
      <c r="X248" s="1413"/>
      <c r="Y248" s="1413"/>
      <c r="AA248" s="1413"/>
      <c r="AB248" s="1413"/>
      <c r="AC248" s="1413"/>
      <c r="AD248" s="1413"/>
      <c r="AE248" s="1413"/>
      <c r="AG248" s="1413"/>
      <c r="AH248" s="1413"/>
      <c r="AI248" s="1413"/>
      <c r="AJ248" s="1413"/>
      <c r="AK248" s="1413"/>
    </row>
    <row r="249" spans="3:37" s="1430" customFormat="1" ht="15" customHeight="1">
      <c r="C249" s="1413"/>
      <c r="D249" s="1413"/>
      <c r="E249" s="1413"/>
      <c r="F249" s="1413"/>
      <c r="G249" s="1413"/>
      <c r="I249" s="1413"/>
      <c r="J249" s="1413"/>
      <c r="K249" s="1413"/>
      <c r="L249" s="1413"/>
      <c r="M249" s="1413"/>
      <c r="O249" s="1413"/>
      <c r="P249" s="1413"/>
      <c r="Q249" s="1413"/>
      <c r="R249" s="1413"/>
      <c r="S249" s="1413"/>
      <c r="T249" s="1413"/>
      <c r="U249" s="1413"/>
      <c r="V249" s="1413"/>
      <c r="W249" s="1413"/>
      <c r="X249" s="1413"/>
      <c r="Y249" s="1413"/>
      <c r="AA249" s="1413"/>
      <c r="AB249" s="1413"/>
      <c r="AC249" s="1413"/>
      <c r="AD249" s="1413"/>
      <c r="AE249" s="1413"/>
      <c r="AG249" s="1413"/>
      <c r="AH249" s="1413"/>
      <c r="AI249" s="1413"/>
      <c r="AJ249" s="1413"/>
      <c r="AK249" s="1413"/>
    </row>
    <row r="250" spans="3:37" s="1430" customFormat="1" ht="15" customHeight="1">
      <c r="C250" s="1413"/>
      <c r="D250" s="1413"/>
      <c r="E250" s="1413"/>
      <c r="F250" s="1413"/>
      <c r="G250" s="1413"/>
      <c r="I250" s="1413"/>
      <c r="J250" s="1413"/>
      <c r="K250" s="1413"/>
      <c r="L250" s="1413"/>
      <c r="M250" s="1413"/>
      <c r="O250" s="1413"/>
      <c r="P250" s="1413"/>
      <c r="Q250" s="1413"/>
      <c r="R250" s="1413"/>
      <c r="S250" s="1413"/>
      <c r="T250" s="1413"/>
      <c r="U250" s="1413"/>
      <c r="V250" s="1413"/>
      <c r="W250" s="1413"/>
      <c r="X250" s="1413"/>
      <c r="Y250" s="1413"/>
      <c r="AA250" s="1413"/>
      <c r="AB250" s="1413"/>
      <c r="AC250" s="1413"/>
      <c r="AD250" s="1413"/>
      <c r="AE250" s="1413"/>
      <c r="AG250" s="1413"/>
      <c r="AH250" s="1413"/>
      <c r="AI250" s="1413"/>
      <c r="AJ250" s="1413"/>
      <c r="AK250" s="1413"/>
    </row>
    <row r="251" spans="3:37" s="1430" customFormat="1" ht="15" customHeight="1">
      <c r="C251" s="1413"/>
      <c r="D251" s="1413"/>
      <c r="E251" s="1413"/>
      <c r="F251" s="1413"/>
      <c r="G251" s="1413"/>
      <c r="I251" s="1413"/>
      <c r="J251" s="1413"/>
      <c r="K251" s="1413"/>
      <c r="L251" s="1413"/>
      <c r="M251" s="1413"/>
      <c r="O251" s="1413"/>
      <c r="P251" s="1413"/>
      <c r="Q251" s="1413"/>
      <c r="R251" s="1413"/>
      <c r="S251" s="1413"/>
      <c r="T251" s="1413"/>
      <c r="U251" s="1413"/>
      <c r="V251" s="1413"/>
      <c r="W251" s="1413"/>
      <c r="X251" s="1413"/>
      <c r="Y251" s="1413"/>
      <c r="AA251" s="1413"/>
      <c r="AB251" s="1413"/>
      <c r="AC251" s="1413"/>
      <c r="AD251" s="1413"/>
      <c r="AE251" s="1413"/>
      <c r="AG251" s="1413"/>
      <c r="AH251" s="1413"/>
      <c r="AI251" s="1413"/>
      <c r="AJ251" s="1413"/>
      <c r="AK251" s="1413"/>
    </row>
    <row r="252" spans="3:37" s="1430" customFormat="1" ht="15" customHeight="1">
      <c r="C252" s="1413"/>
      <c r="D252" s="1413"/>
      <c r="E252" s="1413"/>
      <c r="F252" s="1413"/>
      <c r="G252" s="1413"/>
      <c r="I252" s="1413"/>
      <c r="J252" s="1413"/>
      <c r="K252" s="1413"/>
      <c r="L252" s="1413"/>
      <c r="M252" s="1413"/>
      <c r="O252" s="1413"/>
      <c r="P252" s="1413"/>
      <c r="Q252" s="1413"/>
      <c r="R252" s="1413"/>
      <c r="S252" s="1413"/>
      <c r="T252" s="1413"/>
      <c r="U252" s="1413"/>
      <c r="V252" s="1413"/>
      <c r="W252" s="1413"/>
      <c r="X252" s="1413"/>
      <c r="Y252" s="1413"/>
      <c r="AA252" s="1413"/>
      <c r="AB252" s="1413"/>
      <c r="AC252" s="1413"/>
      <c r="AD252" s="1413"/>
      <c r="AE252" s="1413"/>
      <c r="AG252" s="1413"/>
      <c r="AH252" s="1413"/>
      <c r="AI252" s="1413"/>
      <c r="AJ252" s="1413"/>
      <c r="AK252" s="1413"/>
    </row>
    <row r="253" spans="3:37" s="1430" customFormat="1" ht="15" customHeight="1">
      <c r="C253" s="1413"/>
      <c r="D253" s="1413"/>
      <c r="E253" s="1413"/>
      <c r="F253" s="1413"/>
      <c r="G253" s="1413"/>
      <c r="I253" s="1413"/>
      <c r="J253" s="1413"/>
      <c r="K253" s="1413"/>
      <c r="L253" s="1413"/>
      <c r="M253" s="1413"/>
      <c r="O253" s="1413"/>
      <c r="P253" s="1413"/>
      <c r="Q253" s="1413"/>
      <c r="R253" s="1413"/>
      <c r="S253" s="1413"/>
      <c r="T253" s="1413"/>
      <c r="U253" s="1413"/>
      <c r="V253" s="1413"/>
      <c r="W253" s="1413"/>
      <c r="X253" s="1413"/>
      <c r="Y253" s="1413"/>
      <c r="AA253" s="1413"/>
      <c r="AB253" s="1413"/>
      <c r="AC253" s="1413"/>
      <c r="AD253" s="1413"/>
      <c r="AE253" s="1413"/>
      <c r="AG253" s="1413"/>
      <c r="AH253" s="1413"/>
      <c r="AI253" s="1413"/>
      <c r="AJ253" s="1413"/>
      <c r="AK253" s="1413"/>
    </row>
    <row r="254" spans="3:37" s="1430" customFormat="1" ht="15" customHeight="1">
      <c r="C254" s="1413"/>
      <c r="D254" s="1413"/>
      <c r="E254" s="1413"/>
      <c r="F254" s="1413"/>
      <c r="G254" s="1413"/>
      <c r="I254" s="1413"/>
      <c r="J254" s="1413"/>
      <c r="K254" s="1413"/>
      <c r="L254" s="1413"/>
      <c r="M254" s="1413"/>
      <c r="O254" s="1413"/>
      <c r="P254" s="1413"/>
      <c r="Q254" s="1413"/>
      <c r="R254" s="1413"/>
      <c r="S254" s="1413"/>
      <c r="T254" s="1413"/>
      <c r="U254" s="1413"/>
      <c r="V254" s="1413"/>
      <c r="W254" s="1413"/>
      <c r="X254" s="1413"/>
      <c r="Y254" s="1413"/>
      <c r="AA254" s="1413"/>
      <c r="AB254" s="1413"/>
      <c r="AC254" s="1413"/>
      <c r="AD254" s="1413"/>
      <c r="AE254" s="1413"/>
      <c r="AG254" s="1413"/>
      <c r="AH254" s="1413"/>
      <c r="AI254" s="1413"/>
      <c r="AJ254" s="1413"/>
      <c r="AK254" s="1413"/>
    </row>
    <row r="255" spans="3:37" s="1430" customFormat="1" ht="15" customHeight="1">
      <c r="C255" s="1413"/>
      <c r="D255" s="1413"/>
      <c r="E255" s="1413"/>
      <c r="F255" s="1413"/>
      <c r="G255" s="1413"/>
      <c r="I255" s="1413"/>
      <c r="J255" s="1413"/>
      <c r="K255" s="1413"/>
      <c r="L255" s="1413"/>
      <c r="M255" s="1413"/>
      <c r="O255" s="1413"/>
      <c r="P255" s="1413"/>
      <c r="Q255" s="1413"/>
      <c r="R255" s="1413"/>
      <c r="S255" s="1413"/>
      <c r="T255" s="1413"/>
      <c r="U255" s="1413"/>
      <c r="V255" s="1413"/>
      <c r="W255" s="1413"/>
      <c r="X255" s="1413"/>
      <c r="Y255" s="1413"/>
      <c r="AA255" s="1413"/>
      <c r="AB255" s="1413"/>
      <c r="AC255" s="1413"/>
      <c r="AD255" s="1413"/>
      <c r="AE255" s="1413"/>
      <c r="AG255" s="1413"/>
      <c r="AH255" s="1413"/>
      <c r="AI255" s="1413"/>
      <c r="AJ255" s="1413"/>
      <c r="AK255" s="1413"/>
    </row>
    <row r="256" spans="3:37" s="1430" customFormat="1" ht="15" customHeight="1">
      <c r="C256" s="1413"/>
      <c r="D256" s="1413"/>
      <c r="E256" s="1413"/>
      <c r="F256" s="1413"/>
      <c r="G256" s="1413"/>
      <c r="I256" s="1413"/>
      <c r="J256" s="1413"/>
      <c r="K256" s="1413"/>
      <c r="L256" s="1413"/>
      <c r="M256" s="1413"/>
      <c r="O256" s="1413"/>
      <c r="P256" s="1413"/>
      <c r="Q256" s="1413"/>
      <c r="R256" s="1413"/>
      <c r="S256" s="1413"/>
      <c r="T256" s="1413"/>
      <c r="U256" s="1413"/>
      <c r="V256" s="1413"/>
      <c r="W256" s="1413"/>
      <c r="X256" s="1413"/>
      <c r="Y256" s="1413"/>
      <c r="AA256" s="1413"/>
      <c r="AB256" s="1413"/>
      <c r="AC256" s="1413"/>
      <c r="AD256" s="1413"/>
      <c r="AE256" s="1413"/>
      <c r="AG256" s="1413"/>
      <c r="AH256" s="1413"/>
      <c r="AI256" s="1413"/>
      <c r="AJ256" s="1413"/>
      <c r="AK256" s="1413"/>
    </row>
    <row r="257" spans="3:37" s="1430" customFormat="1" ht="15" customHeight="1">
      <c r="C257" s="1413"/>
      <c r="D257" s="1413"/>
      <c r="E257" s="1413"/>
      <c r="F257" s="1413"/>
      <c r="G257" s="1413"/>
      <c r="I257" s="1413"/>
      <c r="J257" s="1413"/>
      <c r="K257" s="1413"/>
      <c r="L257" s="1413"/>
      <c r="M257" s="1413"/>
      <c r="O257" s="1413"/>
      <c r="P257" s="1413"/>
      <c r="Q257" s="1413"/>
      <c r="R257" s="1413"/>
      <c r="S257" s="1413"/>
      <c r="T257" s="1413"/>
      <c r="U257" s="1413"/>
      <c r="V257" s="1413"/>
      <c r="W257" s="1413"/>
      <c r="X257" s="1413"/>
      <c r="Y257" s="1413"/>
      <c r="AA257" s="1413"/>
      <c r="AB257" s="1413"/>
      <c r="AC257" s="1413"/>
      <c r="AD257" s="1413"/>
      <c r="AE257" s="1413"/>
      <c r="AG257" s="1413"/>
      <c r="AH257" s="1413"/>
      <c r="AI257" s="1413"/>
      <c r="AJ257" s="1413"/>
      <c r="AK257" s="1413"/>
    </row>
    <row r="258" spans="3:37" s="1430" customFormat="1" ht="15" customHeight="1">
      <c r="C258" s="1413"/>
      <c r="D258" s="1413"/>
      <c r="E258" s="1413"/>
      <c r="F258" s="1413"/>
      <c r="G258" s="1413"/>
      <c r="I258" s="1413"/>
      <c r="J258" s="1413"/>
      <c r="K258" s="1413"/>
      <c r="L258" s="1413"/>
      <c r="M258" s="1413"/>
      <c r="O258" s="1413"/>
      <c r="P258" s="1413"/>
      <c r="Q258" s="1413"/>
      <c r="R258" s="1413"/>
      <c r="S258" s="1413"/>
      <c r="T258" s="1413"/>
      <c r="U258" s="1413"/>
      <c r="V258" s="1413"/>
      <c r="W258" s="1413"/>
      <c r="X258" s="1413"/>
      <c r="Y258" s="1413"/>
      <c r="AA258" s="1413"/>
      <c r="AB258" s="1413"/>
      <c r="AC258" s="1413"/>
      <c r="AD258" s="1413"/>
      <c r="AE258" s="1413"/>
      <c r="AG258" s="1413"/>
      <c r="AH258" s="1413"/>
      <c r="AI258" s="1413"/>
      <c r="AJ258" s="1413"/>
      <c r="AK258" s="1413"/>
    </row>
    <row r="259" spans="3:37" s="1430" customFormat="1" ht="15" customHeight="1">
      <c r="C259" s="1413"/>
      <c r="D259" s="1413"/>
      <c r="E259" s="1413"/>
      <c r="F259" s="1413"/>
      <c r="G259" s="1413"/>
      <c r="I259" s="1413"/>
      <c r="J259" s="1413"/>
      <c r="K259" s="1413"/>
      <c r="L259" s="1413"/>
      <c r="M259" s="1413"/>
      <c r="O259" s="1413"/>
      <c r="P259" s="1413"/>
      <c r="Q259" s="1413"/>
      <c r="R259" s="1413"/>
      <c r="S259" s="1413"/>
      <c r="T259" s="1413"/>
      <c r="U259" s="1413"/>
      <c r="V259" s="1413"/>
      <c r="W259" s="1413"/>
      <c r="X259" s="1413"/>
      <c r="Y259" s="1413"/>
      <c r="AA259" s="1413"/>
      <c r="AB259" s="1413"/>
      <c r="AC259" s="1413"/>
      <c r="AD259" s="1413"/>
      <c r="AE259" s="1413"/>
      <c r="AG259" s="1413"/>
      <c r="AH259" s="1413"/>
      <c r="AI259" s="1413"/>
      <c r="AJ259" s="1413"/>
      <c r="AK259" s="1413"/>
    </row>
    <row r="260" spans="3:37" s="1430" customFormat="1" ht="15" customHeight="1">
      <c r="C260" s="1413"/>
      <c r="D260" s="1413"/>
      <c r="E260" s="1413"/>
      <c r="F260" s="1413"/>
      <c r="G260" s="1413"/>
      <c r="I260" s="1413"/>
      <c r="J260" s="1413"/>
      <c r="K260" s="1413"/>
      <c r="L260" s="1413"/>
      <c r="M260" s="1413"/>
      <c r="O260" s="1413"/>
      <c r="P260" s="1413"/>
      <c r="Q260" s="1413"/>
      <c r="R260" s="1413"/>
      <c r="S260" s="1413"/>
      <c r="T260" s="1413"/>
      <c r="U260" s="1413"/>
      <c r="V260" s="1413"/>
      <c r="W260" s="1413"/>
      <c r="X260" s="1413"/>
      <c r="Y260" s="1413"/>
      <c r="AA260" s="1413"/>
      <c r="AB260" s="1413"/>
      <c r="AC260" s="1413"/>
      <c r="AD260" s="1413"/>
      <c r="AE260" s="1413"/>
      <c r="AG260" s="1413"/>
      <c r="AH260" s="1413"/>
      <c r="AI260" s="1413"/>
      <c r="AJ260" s="1413"/>
      <c r="AK260" s="1413"/>
    </row>
    <row r="261" spans="3:37" s="1430" customFormat="1" ht="15" customHeight="1">
      <c r="C261" s="1413"/>
      <c r="D261" s="1413"/>
      <c r="E261" s="1413"/>
      <c r="F261" s="1413"/>
      <c r="G261" s="1413"/>
      <c r="I261" s="1413"/>
      <c r="J261" s="1413"/>
      <c r="K261" s="1413"/>
      <c r="L261" s="1413"/>
      <c r="M261" s="1413"/>
      <c r="O261" s="1413"/>
      <c r="P261" s="1413"/>
      <c r="Q261" s="1413"/>
      <c r="R261" s="1413"/>
      <c r="S261" s="1413"/>
      <c r="T261" s="1413"/>
      <c r="U261" s="1413"/>
      <c r="V261" s="1413"/>
      <c r="W261" s="1413"/>
      <c r="X261" s="1413"/>
      <c r="Y261" s="1413"/>
      <c r="AA261" s="1413"/>
      <c r="AB261" s="1413"/>
      <c r="AC261" s="1413"/>
      <c r="AD261" s="1413"/>
      <c r="AE261" s="1413"/>
      <c r="AG261" s="1413"/>
      <c r="AH261" s="1413"/>
      <c r="AI261" s="1413"/>
      <c r="AJ261" s="1413"/>
      <c r="AK261" s="1413"/>
    </row>
    <row r="262" spans="3:37" s="1430" customFormat="1" ht="15" customHeight="1">
      <c r="C262" s="1413"/>
      <c r="D262" s="1413"/>
      <c r="E262" s="1413"/>
      <c r="F262" s="1413"/>
      <c r="G262" s="1413"/>
      <c r="I262" s="1413"/>
      <c r="J262" s="1413"/>
      <c r="K262" s="1413"/>
      <c r="L262" s="1413"/>
      <c r="M262" s="1413"/>
      <c r="O262" s="1413"/>
      <c r="P262" s="1413"/>
      <c r="Q262" s="1413"/>
      <c r="R262" s="1413"/>
      <c r="S262" s="1413"/>
      <c r="T262" s="1413"/>
      <c r="U262" s="1413"/>
      <c r="V262" s="1413"/>
      <c r="W262" s="1413"/>
      <c r="X262" s="1413"/>
      <c r="Y262" s="1413"/>
      <c r="AA262" s="1413"/>
      <c r="AB262" s="1413"/>
      <c r="AC262" s="1413"/>
      <c r="AD262" s="1413"/>
      <c r="AE262" s="1413"/>
      <c r="AG262" s="1413"/>
      <c r="AH262" s="1413"/>
      <c r="AI262" s="1413"/>
      <c r="AJ262" s="1413"/>
      <c r="AK262" s="1413"/>
    </row>
    <row r="263" spans="3:37" s="1430" customFormat="1" ht="15" customHeight="1">
      <c r="C263" s="1413"/>
      <c r="D263" s="1413"/>
      <c r="E263" s="1413"/>
      <c r="F263" s="1413"/>
      <c r="G263" s="1413"/>
      <c r="I263" s="1413"/>
      <c r="J263" s="1413"/>
      <c r="K263" s="1413"/>
      <c r="L263" s="1413"/>
      <c r="M263" s="1413"/>
      <c r="O263" s="1413"/>
      <c r="P263" s="1413"/>
      <c r="Q263" s="1413"/>
      <c r="R263" s="1413"/>
      <c r="S263" s="1413"/>
      <c r="T263" s="1413"/>
      <c r="U263" s="1413"/>
      <c r="V263" s="1413"/>
      <c r="W263" s="1413"/>
      <c r="X263" s="1413"/>
      <c r="Y263" s="1413"/>
      <c r="AA263" s="1413"/>
      <c r="AB263" s="1413"/>
      <c r="AC263" s="1413"/>
      <c r="AD263" s="1413"/>
      <c r="AE263" s="1413"/>
      <c r="AG263" s="1413"/>
      <c r="AH263" s="1413"/>
      <c r="AI263" s="1413"/>
      <c r="AJ263" s="1413"/>
      <c r="AK263" s="1413"/>
    </row>
    <row r="264" spans="3:37" s="1430" customFormat="1" ht="15" customHeight="1">
      <c r="C264" s="1413"/>
      <c r="D264" s="1413"/>
      <c r="E264" s="1413"/>
      <c r="F264" s="1413"/>
      <c r="G264" s="1413"/>
      <c r="I264" s="1413"/>
      <c r="J264" s="1413"/>
      <c r="K264" s="1413"/>
      <c r="L264" s="1413"/>
      <c r="M264" s="1413"/>
      <c r="O264" s="1413"/>
      <c r="P264" s="1413"/>
      <c r="Q264" s="1413"/>
      <c r="R264" s="1413"/>
      <c r="S264" s="1413"/>
      <c r="T264" s="1413"/>
      <c r="U264" s="1413"/>
      <c r="V264" s="1413"/>
      <c r="W264" s="1413"/>
      <c r="X264" s="1413"/>
      <c r="Y264" s="1413"/>
      <c r="AA264" s="1413"/>
      <c r="AB264" s="1413"/>
      <c r="AC264" s="1413"/>
      <c r="AD264" s="1413"/>
      <c r="AE264" s="1413"/>
      <c r="AG264" s="1413"/>
      <c r="AH264" s="1413"/>
      <c r="AI264" s="1413"/>
      <c r="AJ264" s="1413"/>
      <c r="AK264" s="1413"/>
    </row>
    <row r="265" spans="3:37" s="1430" customFormat="1" ht="15" customHeight="1">
      <c r="C265" s="1413"/>
      <c r="D265" s="1413"/>
      <c r="E265" s="1413"/>
      <c r="F265" s="1413"/>
      <c r="G265" s="1413"/>
      <c r="I265" s="1413"/>
      <c r="J265" s="1413"/>
      <c r="K265" s="1413"/>
      <c r="L265" s="1413"/>
      <c r="M265" s="1413"/>
      <c r="O265" s="1413"/>
      <c r="P265" s="1413"/>
      <c r="Q265" s="1413"/>
      <c r="R265" s="1413"/>
      <c r="S265" s="1413"/>
      <c r="T265" s="1413"/>
      <c r="U265" s="1413"/>
      <c r="V265" s="1413"/>
      <c r="W265" s="1413"/>
      <c r="X265" s="1413"/>
      <c r="Y265" s="1413"/>
      <c r="AA265" s="1413"/>
      <c r="AB265" s="1413"/>
      <c r="AC265" s="1413"/>
      <c r="AD265" s="1413"/>
      <c r="AE265" s="1413"/>
      <c r="AG265" s="1413"/>
      <c r="AH265" s="1413"/>
      <c r="AI265" s="1413"/>
      <c r="AJ265" s="1413"/>
      <c r="AK265" s="1413"/>
    </row>
    <row r="266" spans="3:37" s="1430" customFormat="1" ht="15" customHeight="1">
      <c r="C266" s="1413"/>
      <c r="D266" s="1413"/>
      <c r="E266" s="1413"/>
      <c r="F266" s="1413"/>
      <c r="G266" s="1413"/>
      <c r="I266" s="1413"/>
      <c r="J266" s="1413"/>
      <c r="K266" s="1413"/>
      <c r="L266" s="1413"/>
      <c r="M266" s="1413"/>
      <c r="O266" s="1413"/>
      <c r="P266" s="1413"/>
      <c r="Q266" s="1413"/>
      <c r="R266" s="1413"/>
      <c r="S266" s="1413"/>
      <c r="T266" s="1413"/>
      <c r="U266" s="1413"/>
      <c r="V266" s="1413"/>
      <c r="W266" s="1413"/>
      <c r="X266" s="1413"/>
      <c r="Y266" s="1413"/>
      <c r="AA266" s="1413"/>
      <c r="AB266" s="1413"/>
      <c r="AC266" s="1413"/>
      <c r="AD266" s="1413"/>
      <c r="AE266" s="1413"/>
      <c r="AG266" s="1413"/>
      <c r="AH266" s="1413"/>
      <c r="AI266" s="1413"/>
      <c r="AJ266" s="1413"/>
      <c r="AK266" s="1413"/>
    </row>
    <row r="267" spans="3:37" s="1430" customFormat="1" ht="15" customHeight="1">
      <c r="C267" s="1413"/>
      <c r="D267" s="1413"/>
      <c r="E267" s="1413"/>
      <c r="F267" s="1413"/>
      <c r="G267" s="1413"/>
      <c r="I267" s="1413"/>
      <c r="J267" s="1413"/>
      <c r="K267" s="1413"/>
      <c r="L267" s="1413"/>
      <c r="M267" s="1413"/>
      <c r="O267" s="1413"/>
      <c r="P267" s="1413"/>
      <c r="Q267" s="1413"/>
      <c r="R267" s="1413"/>
      <c r="S267" s="1413"/>
      <c r="T267" s="1413"/>
      <c r="U267" s="1413"/>
      <c r="V267" s="1413"/>
      <c r="W267" s="1413"/>
      <c r="X267" s="1413"/>
      <c r="Y267" s="1413"/>
      <c r="AA267" s="1413"/>
      <c r="AB267" s="1413"/>
      <c r="AC267" s="1413"/>
      <c r="AD267" s="1413"/>
      <c r="AE267" s="1413"/>
      <c r="AG267" s="1413"/>
      <c r="AH267" s="1413"/>
      <c r="AI267" s="1413"/>
      <c r="AJ267" s="1413"/>
      <c r="AK267" s="1413"/>
    </row>
    <row r="268" spans="3:37" s="1430" customFormat="1" ht="15" customHeight="1">
      <c r="C268" s="1413"/>
      <c r="D268" s="1413"/>
      <c r="E268" s="1413"/>
      <c r="F268" s="1413"/>
      <c r="G268" s="1413"/>
      <c r="I268" s="1413"/>
      <c r="J268" s="1413"/>
      <c r="K268" s="1413"/>
      <c r="L268" s="1413"/>
      <c r="M268" s="1413"/>
      <c r="O268" s="1413"/>
      <c r="P268" s="1413"/>
      <c r="Q268" s="1413"/>
      <c r="R268" s="1413"/>
      <c r="S268" s="1413"/>
      <c r="T268" s="1413"/>
      <c r="U268" s="1413"/>
      <c r="V268" s="1413"/>
      <c r="W268" s="1413"/>
      <c r="X268" s="1413"/>
      <c r="Y268" s="1413"/>
      <c r="AA268" s="1413"/>
      <c r="AB268" s="1413"/>
      <c r="AC268" s="1413"/>
      <c r="AD268" s="1413"/>
      <c r="AE268" s="1413"/>
      <c r="AG268" s="1413"/>
      <c r="AH268" s="1413"/>
      <c r="AI268" s="1413"/>
      <c r="AJ268" s="1413"/>
      <c r="AK268" s="1413"/>
    </row>
    <row r="269" spans="3:37" s="1430" customFormat="1" ht="15" customHeight="1">
      <c r="C269" s="1413"/>
      <c r="D269" s="1413"/>
      <c r="E269" s="1413"/>
      <c r="F269" s="1413"/>
      <c r="G269" s="1413"/>
      <c r="I269" s="1413"/>
      <c r="J269" s="1413"/>
      <c r="K269" s="1413"/>
      <c r="L269" s="1413"/>
      <c r="M269" s="1413"/>
      <c r="O269" s="1413"/>
      <c r="P269" s="1413"/>
      <c r="Q269" s="1413"/>
      <c r="R269" s="1413"/>
      <c r="S269" s="1413"/>
      <c r="T269" s="1413"/>
      <c r="U269" s="1413"/>
      <c r="V269" s="1413"/>
      <c r="W269" s="1413"/>
      <c r="X269" s="1413"/>
      <c r="Y269" s="1413"/>
      <c r="AA269" s="1413"/>
      <c r="AB269" s="1413"/>
      <c r="AC269" s="1413"/>
      <c r="AD269" s="1413"/>
      <c r="AE269" s="1413"/>
      <c r="AG269" s="1413"/>
      <c r="AH269" s="1413"/>
      <c r="AI269" s="1413"/>
      <c r="AJ269" s="1413"/>
      <c r="AK269" s="1413"/>
    </row>
    <row r="270" spans="3:37" s="1430" customFormat="1" ht="15" customHeight="1">
      <c r="C270" s="1413"/>
      <c r="D270" s="1413"/>
      <c r="E270" s="1413"/>
      <c r="F270" s="1413"/>
      <c r="G270" s="1413"/>
      <c r="I270" s="1413"/>
      <c r="J270" s="1413"/>
      <c r="K270" s="1413"/>
      <c r="L270" s="1413"/>
      <c r="M270" s="1413"/>
      <c r="O270" s="1413"/>
      <c r="P270" s="1413"/>
      <c r="Q270" s="1413"/>
      <c r="R270" s="1413"/>
      <c r="S270" s="1413"/>
      <c r="T270" s="1413"/>
      <c r="U270" s="1413"/>
      <c r="V270" s="1413"/>
      <c r="W270" s="1413"/>
      <c r="X270" s="1413"/>
      <c r="Y270" s="1413"/>
      <c r="AA270" s="1413"/>
      <c r="AB270" s="1413"/>
      <c r="AC270" s="1413"/>
      <c r="AD270" s="1413"/>
      <c r="AE270" s="1413"/>
      <c r="AG270" s="1413"/>
      <c r="AH270" s="1413"/>
      <c r="AI270" s="1413"/>
      <c r="AJ270" s="1413"/>
      <c r="AK270" s="1413"/>
    </row>
    <row r="271" spans="3:37" s="1430" customFormat="1" ht="15" customHeight="1">
      <c r="C271" s="1413"/>
      <c r="D271" s="1413"/>
      <c r="E271" s="1413"/>
      <c r="F271" s="1413"/>
      <c r="G271" s="1413"/>
      <c r="I271" s="1413"/>
      <c r="J271" s="1413"/>
      <c r="K271" s="1413"/>
      <c r="L271" s="1413"/>
      <c r="M271" s="1413"/>
      <c r="O271" s="1413"/>
      <c r="P271" s="1413"/>
      <c r="Q271" s="1413"/>
      <c r="R271" s="1413"/>
      <c r="S271" s="1413"/>
      <c r="T271" s="1413"/>
      <c r="U271" s="1413"/>
      <c r="V271" s="1413"/>
      <c r="W271" s="1413"/>
      <c r="X271" s="1413"/>
      <c r="Y271" s="1413"/>
      <c r="AA271" s="1413"/>
      <c r="AB271" s="1413"/>
      <c r="AC271" s="1413"/>
      <c r="AD271" s="1413"/>
      <c r="AE271" s="1413"/>
      <c r="AG271" s="1413"/>
      <c r="AH271" s="1413"/>
      <c r="AI271" s="1413"/>
      <c r="AJ271" s="1413"/>
      <c r="AK271" s="1413"/>
    </row>
    <row r="272" spans="3:37" s="1430" customFormat="1" ht="15" customHeight="1">
      <c r="C272" s="1413"/>
      <c r="D272" s="1413"/>
      <c r="E272" s="1413"/>
      <c r="F272" s="1413"/>
      <c r="G272" s="1413"/>
      <c r="I272" s="1413"/>
      <c r="J272" s="1413"/>
      <c r="K272" s="1413"/>
      <c r="L272" s="1413"/>
      <c r="M272" s="1413"/>
      <c r="O272" s="1413"/>
      <c r="P272" s="1413"/>
      <c r="Q272" s="1413"/>
      <c r="R272" s="1413"/>
      <c r="S272" s="1413"/>
      <c r="T272" s="1413"/>
      <c r="U272" s="1413"/>
      <c r="V272" s="1413"/>
      <c r="W272" s="1413"/>
      <c r="X272" s="1413"/>
      <c r="Y272" s="1413"/>
      <c r="AA272" s="1413"/>
      <c r="AB272" s="1413"/>
      <c r="AC272" s="1413"/>
      <c r="AD272" s="1413"/>
      <c r="AE272" s="1413"/>
      <c r="AG272" s="1413"/>
      <c r="AH272" s="1413"/>
      <c r="AI272" s="1413"/>
      <c r="AJ272" s="1413"/>
      <c r="AK272" s="1413"/>
    </row>
    <row r="273" spans="3:37" s="1430" customFormat="1" ht="15" customHeight="1">
      <c r="C273" s="1413"/>
      <c r="D273" s="1413"/>
      <c r="E273" s="1413"/>
      <c r="F273" s="1413"/>
      <c r="G273" s="1413"/>
      <c r="I273" s="1413"/>
      <c r="J273" s="1413"/>
      <c r="K273" s="1413"/>
      <c r="L273" s="1413"/>
      <c r="M273" s="1413"/>
      <c r="O273" s="1413"/>
      <c r="P273" s="1413"/>
      <c r="Q273" s="1413"/>
      <c r="R273" s="1413"/>
      <c r="S273" s="1413"/>
      <c r="T273" s="1413"/>
      <c r="U273" s="1413"/>
      <c r="V273" s="1413"/>
      <c r="W273" s="1413"/>
      <c r="X273" s="1413"/>
      <c r="Y273" s="1413"/>
      <c r="AA273" s="1413"/>
      <c r="AB273" s="1413"/>
      <c r="AC273" s="1413"/>
      <c r="AD273" s="1413"/>
      <c r="AE273" s="1413"/>
      <c r="AG273" s="1413"/>
      <c r="AH273" s="1413"/>
      <c r="AI273" s="1413"/>
      <c r="AJ273" s="1413"/>
      <c r="AK273" s="1413"/>
    </row>
    <row r="274" spans="3:37" s="1430" customFormat="1" ht="15" customHeight="1">
      <c r="C274" s="1413"/>
      <c r="D274" s="1413"/>
      <c r="E274" s="1413"/>
      <c r="F274" s="1413"/>
      <c r="G274" s="1413"/>
      <c r="I274" s="1413"/>
      <c r="J274" s="1413"/>
      <c r="K274" s="1413"/>
      <c r="L274" s="1413"/>
      <c r="M274" s="1413"/>
      <c r="O274" s="1413"/>
      <c r="P274" s="1413"/>
      <c r="Q274" s="1413"/>
      <c r="R274" s="1413"/>
      <c r="S274" s="1413"/>
      <c r="T274" s="1413"/>
      <c r="U274" s="1413"/>
      <c r="V274" s="1413"/>
      <c r="W274" s="1413"/>
      <c r="X274" s="1413"/>
      <c r="Y274" s="1413"/>
      <c r="AA274" s="1413"/>
      <c r="AB274" s="1413"/>
      <c r="AC274" s="1413"/>
      <c r="AD274" s="1413"/>
      <c r="AE274" s="1413"/>
      <c r="AG274" s="1413"/>
      <c r="AH274" s="1413"/>
      <c r="AI274" s="1413"/>
      <c r="AJ274" s="1413"/>
      <c r="AK274" s="1413"/>
    </row>
    <row r="275" spans="3:37" s="1430" customFormat="1" ht="15" customHeight="1">
      <c r="C275" s="1413"/>
      <c r="D275" s="1413"/>
      <c r="E275" s="1413"/>
      <c r="F275" s="1413"/>
      <c r="G275" s="1413"/>
      <c r="I275" s="1413"/>
      <c r="J275" s="1413"/>
      <c r="K275" s="1413"/>
      <c r="L275" s="1413"/>
      <c r="M275" s="1413"/>
      <c r="O275" s="1413"/>
      <c r="P275" s="1413"/>
      <c r="Q275" s="1413"/>
      <c r="R275" s="1413"/>
      <c r="S275" s="1413"/>
      <c r="T275" s="1413"/>
      <c r="U275" s="1413"/>
      <c r="V275" s="1413"/>
      <c r="W275" s="1413"/>
      <c r="X275" s="1413"/>
      <c r="Y275" s="1413"/>
      <c r="AA275" s="1413"/>
      <c r="AB275" s="1413"/>
      <c r="AC275" s="1413"/>
      <c r="AD275" s="1413"/>
      <c r="AE275" s="1413"/>
      <c r="AG275" s="1413"/>
      <c r="AH275" s="1413"/>
      <c r="AI275" s="1413"/>
      <c r="AJ275" s="1413"/>
      <c r="AK275" s="1413"/>
    </row>
    <row r="276" spans="3:37" s="1430" customFormat="1" ht="15" customHeight="1">
      <c r="C276" s="1413"/>
      <c r="D276" s="1413"/>
      <c r="E276" s="1413"/>
      <c r="F276" s="1413"/>
      <c r="G276" s="1413"/>
      <c r="I276" s="1413"/>
      <c r="J276" s="1413"/>
      <c r="K276" s="1413"/>
      <c r="L276" s="1413"/>
      <c r="M276" s="1413"/>
      <c r="O276" s="1413"/>
      <c r="P276" s="1413"/>
      <c r="Q276" s="1413"/>
      <c r="R276" s="1413"/>
      <c r="S276" s="1413"/>
      <c r="T276" s="1413"/>
      <c r="U276" s="1413"/>
      <c r="V276" s="1413"/>
      <c r="W276" s="1413"/>
      <c r="X276" s="1413"/>
      <c r="Y276" s="1413"/>
      <c r="AA276" s="1413"/>
      <c r="AB276" s="1413"/>
      <c r="AC276" s="1413"/>
      <c r="AD276" s="1413"/>
      <c r="AE276" s="1413"/>
      <c r="AG276" s="1413"/>
      <c r="AH276" s="1413"/>
      <c r="AI276" s="1413"/>
      <c r="AJ276" s="1413"/>
      <c r="AK276" s="1413"/>
    </row>
    <row r="277" spans="3:37" s="1430" customFormat="1" ht="15" customHeight="1">
      <c r="C277" s="1413"/>
      <c r="D277" s="1413"/>
      <c r="E277" s="1413"/>
      <c r="F277" s="1413"/>
      <c r="G277" s="1413"/>
      <c r="I277" s="1413"/>
      <c r="J277" s="1413"/>
      <c r="K277" s="1413"/>
      <c r="L277" s="1413"/>
      <c r="M277" s="1413"/>
      <c r="O277" s="1413"/>
      <c r="P277" s="1413"/>
      <c r="Q277" s="1413"/>
      <c r="R277" s="1413"/>
      <c r="S277" s="1413"/>
      <c r="T277" s="1413"/>
      <c r="U277" s="1413"/>
      <c r="V277" s="1413"/>
      <c r="W277" s="1413"/>
      <c r="X277" s="1413"/>
      <c r="Y277" s="1413"/>
      <c r="AA277" s="1413"/>
      <c r="AB277" s="1413"/>
      <c r="AC277" s="1413"/>
      <c r="AD277" s="1413"/>
      <c r="AE277" s="1413"/>
      <c r="AG277" s="1413"/>
      <c r="AH277" s="1413"/>
      <c r="AI277" s="1413"/>
      <c r="AJ277" s="1413"/>
      <c r="AK277" s="1413"/>
    </row>
    <row r="278" spans="3:37" s="1430" customFormat="1" ht="15" customHeight="1">
      <c r="C278" s="1413"/>
      <c r="D278" s="1413"/>
      <c r="E278" s="1413"/>
      <c r="F278" s="1413"/>
      <c r="G278" s="1413"/>
      <c r="I278" s="1413"/>
      <c r="J278" s="1413"/>
      <c r="K278" s="1413"/>
      <c r="L278" s="1413"/>
      <c r="M278" s="1413"/>
      <c r="O278" s="1413"/>
      <c r="P278" s="1413"/>
      <c r="Q278" s="1413"/>
      <c r="R278" s="1413"/>
      <c r="S278" s="1413"/>
      <c r="T278" s="1413"/>
      <c r="U278" s="1413"/>
      <c r="V278" s="1413"/>
      <c r="W278" s="1413"/>
      <c r="X278" s="1413"/>
      <c r="Y278" s="1413"/>
      <c r="AA278" s="1413"/>
      <c r="AB278" s="1413"/>
      <c r="AC278" s="1413"/>
      <c r="AD278" s="1413"/>
      <c r="AE278" s="1413"/>
      <c r="AG278" s="1413"/>
      <c r="AH278" s="1413"/>
      <c r="AI278" s="1413"/>
      <c r="AJ278" s="1413"/>
      <c r="AK278" s="1413"/>
    </row>
    <row r="279" spans="3:37" s="1430" customFormat="1" ht="15" customHeight="1">
      <c r="C279" s="1413"/>
      <c r="D279" s="1413"/>
      <c r="E279" s="1413"/>
      <c r="F279" s="1413"/>
      <c r="G279" s="1413"/>
      <c r="I279" s="1413"/>
      <c r="J279" s="1413"/>
      <c r="K279" s="1413"/>
      <c r="L279" s="1413"/>
      <c r="M279" s="1413"/>
      <c r="O279" s="1413"/>
      <c r="P279" s="1413"/>
      <c r="Q279" s="1413"/>
      <c r="R279" s="1413"/>
      <c r="S279" s="1413"/>
      <c r="T279" s="1413"/>
      <c r="U279" s="1413"/>
      <c r="V279" s="1413"/>
      <c r="W279" s="1413"/>
      <c r="X279" s="1413"/>
      <c r="Y279" s="1413"/>
      <c r="AA279" s="1413"/>
      <c r="AB279" s="1413"/>
      <c r="AC279" s="1413"/>
      <c r="AD279" s="1413"/>
      <c r="AE279" s="1413"/>
      <c r="AG279" s="1413"/>
      <c r="AH279" s="1413"/>
      <c r="AI279" s="1413"/>
      <c r="AJ279" s="1413"/>
      <c r="AK279" s="1413"/>
    </row>
    <row r="280" spans="3:37" s="1430" customFormat="1" ht="15" customHeight="1">
      <c r="C280" s="1413"/>
      <c r="D280" s="1413"/>
      <c r="E280" s="1413"/>
      <c r="F280" s="1413"/>
      <c r="G280" s="1413"/>
      <c r="I280" s="1413"/>
      <c r="J280" s="1413"/>
      <c r="K280" s="1413"/>
      <c r="L280" s="1413"/>
      <c r="M280" s="1413"/>
      <c r="O280" s="1413"/>
      <c r="P280" s="1413"/>
      <c r="Q280" s="1413"/>
      <c r="R280" s="1413"/>
      <c r="S280" s="1413"/>
      <c r="T280" s="1413"/>
      <c r="U280" s="1413"/>
      <c r="V280" s="1413"/>
      <c r="W280" s="1413"/>
      <c r="X280" s="1413"/>
      <c r="Y280" s="1413"/>
      <c r="AA280" s="1413"/>
      <c r="AB280" s="1413"/>
      <c r="AC280" s="1413"/>
      <c r="AD280" s="1413"/>
      <c r="AE280" s="1413"/>
      <c r="AG280" s="1413"/>
      <c r="AH280" s="1413"/>
      <c r="AI280" s="1413"/>
      <c r="AJ280" s="1413"/>
      <c r="AK280" s="1413"/>
    </row>
    <row r="281" spans="3:37" s="1430" customFormat="1" ht="15" customHeight="1">
      <c r="C281" s="1413"/>
      <c r="D281" s="1413"/>
      <c r="E281" s="1413"/>
      <c r="F281" s="1413"/>
      <c r="G281" s="1413"/>
      <c r="I281" s="1413"/>
      <c r="J281" s="1413"/>
      <c r="K281" s="1413"/>
      <c r="L281" s="1413"/>
      <c r="M281" s="1413"/>
      <c r="O281" s="1413"/>
      <c r="P281" s="1413"/>
      <c r="Q281" s="1413"/>
      <c r="R281" s="1413"/>
      <c r="S281" s="1413"/>
      <c r="T281" s="1413"/>
      <c r="U281" s="1413"/>
      <c r="V281" s="1413"/>
      <c r="W281" s="1413"/>
      <c r="X281" s="1413"/>
      <c r="Y281" s="1413"/>
      <c r="AA281" s="1413"/>
      <c r="AB281" s="1413"/>
      <c r="AC281" s="1413"/>
      <c r="AD281" s="1413"/>
      <c r="AE281" s="1413"/>
      <c r="AG281" s="1413"/>
      <c r="AH281" s="1413"/>
      <c r="AI281" s="1413"/>
      <c r="AJ281" s="1413"/>
      <c r="AK281" s="1413"/>
    </row>
    <row r="282" spans="3:37" s="1430" customFormat="1" ht="15" customHeight="1">
      <c r="C282" s="1413"/>
      <c r="D282" s="1413"/>
      <c r="E282" s="1413"/>
      <c r="F282" s="1413"/>
      <c r="G282" s="1413"/>
      <c r="I282" s="1413"/>
      <c r="J282" s="1413"/>
      <c r="K282" s="1413"/>
      <c r="L282" s="1413"/>
      <c r="M282" s="1413"/>
      <c r="O282" s="1413"/>
      <c r="P282" s="1413"/>
      <c r="Q282" s="1413"/>
      <c r="R282" s="1413"/>
      <c r="S282" s="1413"/>
      <c r="T282" s="1413"/>
      <c r="U282" s="1413"/>
      <c r="V282" s="1413"/>
      <c r="W282" s="1413"/>
      <c r="X282" s="1413"/>
      <c r="Y282" s="1413"/>
      <c r="AA282" s="1413"/>
      <c r="AB282" s="1413"/>
      <c r="AC282" s="1413"/>
      <c r="AD282" s="1413"/>
      <c r="AE282" s="1413"/>
      <c r="AG282" s="1413"/>
      <c r="AH282" s="1413"/>
      <c r="AI282" s="1413"/>
      <c r="AJ282" s="1413"/>
      <c r="AK282" s="1413"/>
    </row>
    <row r="283" spans="3:37" s="1430" customFormat="1" ht="15" customHeight="1">
      <c r="C283" s="1413"/>
      <c r="D283" s="1413"/>
      <c r="E283" s="1413"/>
      <c r="F283" s="1413"/>
      <c r="G283" s="1413"/>
      <c r="I283" s="1413"/>
      <c r="J283" s="1413"/>
      <c r="K283" s="1413"/>
      <c r="L283" s="1413"/>
      <c r="M283" s="1413"/>
      <c r="O283" s="1413"/>
      <c r="P283" s="1413"/>
      <c r="Q283" s="1413"/>
      <c r="R283" s="1413"/>
      <c r="S283" s="1413"/>
      <c r="T283" s="1413"/>
      <c r="U283" s="1413"/>
      <c r="V283" s="1413"/>
      <c r="W283" s="1413"/>
      <c r="X283" s="1413"/>
      <c r="Y283" s="1413"/>
      <c r="AA283" s="1413"/>
      <c r="AB283" s="1413"/>
      <c r="AC283" s="1413"/>
      <c r="AD283" s="1413"/>
      <c r="AE283" s="1413"/>
      <c r="AG283" s="1413"/>
      <c r="AH283" s="1413"/>
      <c r="AI283" s="1413"/>
      <c r="AJ283" s="1413"/>
      <c r="AK283" s="1413"/>
    </row>
    <row r="284" spans="3:37" s="1430" customFormat="1" ht="15" customHeight="1">
      <c r="C284" s="1413"/>
      <c r="D284" s="1413"/>
      <c r="E284" s="1413"/>
      <c r="F284" s="1413"/>
      <c r="G284" s="1413"/>
      <c r="I284" s="1413"/>
      <c r="J284" s="1413"/>
      <c r="K284" s="1413"/>
      <c r="L284" s="1413"/>
      <c r="M284" s="1413"/>
      <c r="O284" s="1413"/>
      <c r="P284" s="1413"/>
      <c r="Q284" s="1413"/>
      <c r="R284" s="1413"/>
      <c r="S284" s="1413"/>
      <c r="T284" s="1413"/>
      <c r="U284" s="1413"/>
      <c r="V284" s="1413"/>
      <c r="W284" s="1413"/>
      <c r="X284" s="1413"/>
      <c r="Y284" s="1413"/>
      <c r="AA284" s="1413"/>
      <c r="AB284" s="1413"/>
      <c r="AC284" s="1413"/>
      <c r="AD284" s="1413"/>
      <c r="AE284" s="1413"/>
      <c r="AG284" s="1413"/>
      <c r="AH284" s="1413"/>
      <c r="AI284" s="1413"/>
      <c r="AJ284" s="1413"/>
      <c r="AK284" s="1413"/>
    </row>
    <row r="285" spans="3:37" s="1430" customFormat="1" ht="15" customHeight="1">
      <c r="C285" s="1413"/>
      <c r="D285" s="1413"/>
      <c r="E285" s="1413"/>
      <c r="F285" s="1413"/>
      <c r="G285" s="1413"/>
      <c r="I285" s="1413"/>
      <c r="J285" s="1413"/>
      <c r="K285" s="1413"/>
      <c r="L285" s="1413"/>
      <c r="M285" s="1413"/>
      <c r="O285" s="1413"/>
      <c r="P285" s="1413"/>
      <c r="Q285" s="1413"/>
      <c r="R285" s="1413"/>
      <c r="S285" s="1413"/>
      <c r="T285" s="1413"/>
      <c r="U285" s="1413"/>
      <c r="V285" s="1413"/>
      <c r="W285" s="1413"/>
      <c r="X285" s="1413"/>
      <c r="Y285" s="1413"/>
      <c r="AA285" s="1413"/>
      <c r="AB285" s="1413"/>
      <c r="AC285" s="1413"/>
      <c r="AD285" s="1413"/>
      <c r="AE285" s="1413"/>
      <c r="AG285" s="1413"/>
      <c r="AH285" s="1413"/>
      <c r="AI285" s="1413"/>
      <c r="AJ285" s="1413"/>
      <c r="AK285" s="1413"/>
    </row>
    <row r="286" spans="3:37" s="1430" customFormat="1" ht="15" customHeight="1">
      <c r="C286" s="1413"/>
      <c r="D286" s="1413"/>
      <c r="E286" s="1413"/>
      <c r="F286" s="1413"/>
      <c r="G286" s="1413"/>
      <c r="I286" s="1413"/>
      <c r="J286" s="1413"/>
      <c r="K286" s="1413"/>
      <c r="L286" s="1413"/>
      <c r="M286" s="1413"/>
      <c r="O286" s="1413"/>
      <c r="P286" s="1413"/>
      <c r="Q286" s="1413"/>
      <c r="R286" s="1413"/>
      <c r="S286" s="1413"/>
      <c r="T286" s="1413"/>
      <c r="U286" s="1413"/>
      <c r="V286" s="1413"/>
      <c r="W286" s="1413"/>
      <c r="X286" s="1413"/>
      <c r="Y286" s="1413"/>
      <c r="AA286" s="1413"/>
      <c r="AB286" s="1413"/>
      <c r="AC286" s="1413"/>
      <c r="AD286" s="1413"/>
      <c r="AE286" s="1413"/>
      <c r="AG286" s="1413"/>
      <c r="AH286" s="1413"/>
      <c r="AI286" s="1413"/>
      <c r="AJ286" s="1413"/>
      <c r="AK286" s="1413"/>
    </row>
    <row r="287" spans="3:37" s="1430" customFormat="1" ht="15" customHeight="1">
      <c r="C287" s="1413"/>
      <c r="D287" s="1413"/>
      <c r="E287" s="1413"/>
      <c r="F287" s="1413"/>
      <c r="G287" s="1413"/>
      <c r="I287" s="1413"/>
      <c r="J287" s="1413"/>
      <c r="K287" s="1413"/>
      <c r="L287" s="1413"/>
      <c r="M287" s="1413"/>
      <c r="O287" s="1413"/>
      <c r="P287" s="1413"/>
      <c r="Q287" s="1413"/>
      <c r="R287" s="1413"/>
      <c r="S287" s="1413"/>
      <c r="T287" s="1413"/>
      <c r="U287" s="1413"/>
      <c r="V287" s="1413"/>
      <c r="W287" s="1413"/>
      <c r="X287" s="1413"/>
      <c r="Y287" s="1413"/>
      <c r="AA287" s="1413"/>
      <c r="AB287" s="1413"/>
      <c r="AC287" s="1413"/>
      <c r="AD287" s="1413"/>
      <c r="AE287" s="1413"/>
      <c r="AG287" s="1413"/>
      <c r="AH287" s="1413"/>
      <c r="AI287" s="1413"/>
      <c r="AJ287" s="1413"/>
      <c r="AK287" s="1413"/>
    </row>
    <row r="288" spans="3:37" s="1430" customFormat="1" ht="15" customHeight="1">
      <c r="C288" s="1413"/>
      <c r="D288" s="1413"/>
      <c r="E288" s="1413"/>
      <c r="F288" s="1413"/>
      <c r="G288" s="1413"/>
      <c r="I288" s="1413"/>
      <c r="J288" s="1413"/>
      <c r="K288" s="1413"/>
      <c r="L288" s="1413"/>
      <c r="M288" s="1413"/>
      <c r="O288" s="1413"/>
      <c r="P288" s="1413"/>
      <c r="Q288" s="1413"/>
      <c r="R288" s="1413"/>
      <c r="S288" s="1413"/>
      <c r="T288" s="1413"/>
      <c r="U288" s="1413"/>
      <c r="V288" s="1413"/>
      <c r="W288" s="1413"/>
      <c r="X288" s="1413"/>
      <c r="Y288" s="1413"/>
      <c r="AA288" s="1413"/>
      <c r="AB288" s="1413"/>
      <c r="AC288" s="1413"/>
      <c r="AD288" s="1413"/>
      <c r="AE288" s="1413"/>
      <c r="AG288" s="1413"/>
      <c r="AH288" s="1413"/>
      <c r="AI288" s="1413"/>
      <c r="AJ288" s="1413"/>
      <c r="AK288" s="1413"/>
    </row>
    <row r="289" spans="3:37" s="1430" customFormat="1" ht="15" customHeight="1">
      <c r="C289" s="1413"/>
      <c r="D289" s="1413"/>
      <c r="E289" s="1413"/>
      <c r="F289" s="1413"/>
      <c r="G289" s="1413"/>
      <c r="I289" s="1413"/>
      <c r="J289" s="1413"/>
      <c r="K289" s="1413"/>
      <c r="L289" s="1413"/>
      <c r="M289" s="1413"/>
      <c r="O289" s="1413"/>
      <c r="P289" s="1413"/>
      <c r="Q289" s="1413"/>
      <c r="R289" s="1413"/>
      <c r="S289" s="1413"/>
      <c r="T289" s="1413"/>
      <c r="U289" s="1413"/>
      <c r="V289" s="1413"/>
      <c r="W289" s="1413"/>
      <c r="X289" s="1413"/>
      <c r="Y289" s="1413"/>
      <c r="AA289" s="1413"/>
      <c r="AB289" s="1413"/>
      <c r="AC289" s="1413"/>
      <c r="AD289" s="1413"/>
      <c r="AE289" s="1413"/>
      <c r="AG289" s="1413"/>
      <c r="AH289" s="1413"/>
      <c r="AI289" s="1413"/>
      <c r="AJ289" s="1413"/>
      <c r="AK289" s="1413"/>
    </row>
    <row r="290" spans="3:37" s="1430" customFormat="1" ht="15" customHeight="1">
      <c r="C290" s="1413"/>
      <c r="D290" s="1413"/>
      <c r="E290" s="1413"/>
      <c r="F290" s="1413"/>
      <c r="G290" s="1413"/>
      <c r="I290" s="1413"/>
      <c r="J290" s="1413"/>
      <c r="K290" s="1413"/>
      <c r="L290" s="1413"/>
      <c r="M290" s="1413"/>
      <c r="O290" s="1413"/>
      <c r="P290" s="1413"/>
      <c r="Q290" s="1413"/>
      <c r="R290" s="1413"/>
      <c r="S290" s="1413"/>
      <c r="T290" s="1413"/>
      <c r="U290" s="1413"/>
      <c r="V290" s="1413"/>
      <c r="W290" s="1413"/>
      <c r="X290" s="1413"/>
      <c r="Y290" s="1413"/>
      <c r="AA290" s="1413"/>
      <c r="AB290" s="1413"/>
      <c r="AC290" s="1413"/>
      <c r="AD290" s="1413"/>
      <c r="AE290" s="1413"/>
      <c r="AG290" s="1413"/>
      <c r="AH290" s="1413"/>
      <c r="AI290" s="1413"/>
      <c r="AJ290" s="1413"/>
      <c r="AK290" s="1413"/>
    </row>
    <row r="291" spans="3:37" s="1430" customFormat="1" ht="15" customHeight="1">
      <c r="C291" s="1413"/>
      <c r="D291" s="1413"/>
      <c r="E291" s="1413"/>
      <c r="F291" s="1413"/>
      <c r="G291" s="1413"/>
      <c r="I291" s="1413"/>
      <c r="J291" s="1413"/>
      <c r="K291" s="1413"/>
      <c r="L291" s="1413"/>
      <c r="M291" s="1413"/>
      <c r="O291" s="1413"/>
      <c r="P291" s="1413"/>
      <c r="Q291" s="1413"/>
      <c r="R291" s="1413"/>
      <c r="S291" s="1413"/>
      <c r="T291" s="1413"/>
      <c r="U291" s="1413"/>
      <c r="V291" s="1413"/>
      <c r="W291" s="1413"/>
      <c r="X291" s="1413"/>
      <c r="Y291" s="1413"/>
      <c r="AA291" s="1413"/>
      <c r="AB291" s="1413"/>
      <c r="AC291" s="1413"/>
      <c r="AD291" s="1413"/>
      <c r="AE291" s="1413"/>
      <c r="AG291" s="1413"/>
      <c r="AH291" s="1413"/>
      <c r="AI291" s="1413"/>
      <c r="AJ291" s="1413"/>
      <c r="AK291" s="1413"/>
    </row>
    <row r="292" spans="3:37" s="1430" customFormat="1" ht="15" customHeight="1">
      <c r="C292" s="1413"/>
      <c r="D292" s="1413"/>
      <c r="E292" s="1413"/>
      <c r="F292" s="1413"/>
      <c r="G292" s="1413"/>
      <c r="I292" s="1413"/>
      <c r="J292" s="1413"/>
      <c r="K292" s="1413"/>
      <c r="L292" s="1413"/>
      <c r="M292" s="1413"/>
      <c r="O292" s="1413"/>
      <c r="P292" s="1413"/>
      <c r="Q292" s="1413"/>
      <c r="R292" s="1413"/>
      <c r="S292" s="1413"/>
      <c r="T292" s="1413"/>
      <c r="U292" s="1413"/>
      <c r="V292" s="1413"/>
      <c r="W292" s="1413"/>
      <c r="X292" s="1413"/>
      <c r="Y292" s="1413"/>
      <c r="AA292" s="1413"/>
      <c r="AB292" s="1413"/>
      <c r="AC292" s="1413"/>
      <c r="AD292" s="1413"/>
      <c r="AE292" s="1413"/>
      <c r="AG292" s="1413"/>
      <c r="AH292" s="1413"/>
      <c r="AI292" s="1413"/>
      <c r="AJ292" s="1413"/>
      <c r="AK292" s="1413"/>
    </row>
    <row r="293" spans="3:37" s="1430" customFormat="1" ht="15" customHeight="1">
      <c r="C293" s="1413"/>
      <c r="D293" s="1413"/>
      <c r="E293" s="1413"/>
      <c r="F293" s="1413"/>
      <c r="G293" s="1413"/>
      <c r="I293" s="1413"/>
      <c r="J293" s="1413"/>
      <c r="K293" s="1413"/>
      <c r="L293" s="1413"/>
      <c r="M293" s="1413"/>
      <c r="O293" s="1413"/>
      <c r="P293" s="1413"/>
      <c r="Q293" s="1413"/>
      <c r="R293" s="1413"/>
      <c r="S293" s="1413"/>
      <c r="T293" s="1413"/>
      <c r="U293" s="1413"/>
      <c r="V293" s="1413"/>
      <c r="W293" s="1413"/>
      <c r="X293" s="1413"/>
      <c r="Y293" s="1413"/>
      <c r="AA293" s="1413"/>
      <c r="AB293" s="1413"/>
      <c r="AC293" s="1413"/>
      <c r="AD293" s="1413"/>
      <c r="AE293" s="1413"/>
      <c r="AG293" s="1413"/>
      <c r="AH293" s="1413"/>
      <c r="AI293" s="1413"/>
      <c r="AJ293" s="1413"/>
      <c r="AK293" s="1413"/>
    </row>
    <row r="294" spans="3:37" s="1430" customFormat="1" ht="15" customHeight="1">
      <c r="C294" s="1413"/>
      <c r="D294" s="1413"/>
      <c r="E294" s="1413"/>
      <c r="F294" s="1413"/>
      <c r="G294" s="1413"/>
      <c r="I294" s="1413"/>
      <c r="J294" s="1413"/>
      <c r="K294" s="1413"/>
      <c r="L294" s="1413"/>
      <c r="M294" s="1413"/>
      <c r="O294" s="1413"/>
      <c r="P294" s="1413"/>
      <c r="Q294" s="1413"/>
      <c r="R294" s="1413"/>
      <c r="S294" s="1413"/>
      <c r="T294" s="1413"/>
      <c r="U294" s="1413"/>
      <c r="V294" s="1413"/>
      <c r="W294" s="1413"/>
      <c r="X294" s="1413"/>
      <c r="Y294" s="1413"/>
      <c r="AA294" s="1413"/>
      <c r="AB294" s="1413"/>
      <c r="AC294" s="1413"/>
      <c r="AD294" s="1413"/>
      <c r="AE294" s="1413"/>
      <c r="AG294" s="1413"/>
      <c r="AH294" s="1413"/>
      <c r="AI294" s="1413"/>
      <c r="AJ294" s="1413"/>
      <c r="AK294" s="1413"/>
    </row>
    <row r="295" spans="3:37" s="1430" customFormat="1" ht="15" customHeight="1">
      <c r="C295" s="1413"/>
      <c r="D295" s="1413"/>
      <c r="E295" s="1413"/>
      <c r="F295" s="1413"/>
      <c r="G295" s="1413"/>
      <c r="I295" s="1413"/>
      <c r="J295" s="1413"/>
      <c r="K295" s="1413"/>
      <c r="L295" s="1413"/>
      <c r="M295" s="1413"/>
      <c r="O295" s="1413"/>
      <c r="P295" s="1413"/>
      <c r="Q295" s="1413"/>
      <c r="R295" s="1413"/>
      <c r="S295" s="1413"/>
      <c r="T295" s="1413"/>
      <c r="U295" s="1413"/>
      <c r="V295" s="1413"/>
      <c r="W295" s="1413"/>
      <c r="X295" s="1413"/>
      <c r="Y295" s="1413"/>
      <c r="AA295" s="1413"/>
      <c r="AB295" s="1413"/>
      <c r="AC295" s="1413"/>
      <c r="AD295" s="1413"/>
      <c r="AE295" s="1413"/>
      <c r="AG295" s="1413"/>
      <c r="AH295" s="1413"/>
      <c r="AI295" s="1413"/>
      <c r="AJ295" s="1413"/>
      <c r="AK295" s="1413"/>
    </row>
    <row r="296" spans="3:37" s="1430" customFormat="1" ht="15" customHeight="1">
      <c r="C296" s="1413"/>
      <c r="D296" s="1413"/>
      <c r="E296" s="1413"/>
      <c r="F296" s="1413"/>
      <c r="G296" s="1413"/>
      <c r="I296" s="1413"/>
      <c r="J296" s="1413"/>
      <c r="K296" s="1413"/>
      <c r="L296" s="1413"/>
      <c r="M296" s="1413"/>
      <c r="O296" s="1413"/>
      <c r="P296" s="1413"/>
      <c r="Q296" s="1413"/>
      <c r="R296" s="1413"/>
      <c r="S296" s="1413"/>
      <c r="T296" s="1413"/>
      <c r="U296" s="1413"/>
      <c r="V296" s="1413"/>
      <c r="W296" s="1413"/>
      <c r="X296" s="1413"/>
      <c r="Y296" s="1413"/>
      <c r="AA296" s="1413"/>
      <c r="AB296" s="1413"/>
      <c r="AC296" s="1413"/>
      <c r="AD296" s="1413"/>
      <c r="AE296" s="1413"/>
      <c r="AG296" s="1413"/>
      <c r="AH296" s="1413"/>
      <c r="AI296" s="1413"/>
      <c r="AJ296" s="1413"/>
      <c r="AK296" s="1413"/>
    </row>
    <row r="297" spans="3:37" s="1430" customFormat="1" ht="15" customHeight="1">
      <c r="C297" s="1413"/>
      <c r="D297" s="1413"/>
      <c r="E297" s="1413"/>
      <c r="F297" s="1413"/>
      <c r="G297" s="1413"/>
      <c r="I297" s="1413"/>
      <c r="J297" s="1413"/>
      <c r="K297" s="1413"/>
      <c r="L297" s="1413"/>
      <c r="M297" s="1413"/>
      <c r="O297" s="1413"/>
      <c r="P297" s="1413"/>
      <c r="Q297" s="1413"/>
      <c r="R297" s="1413"/>
      <c r="S297" s="1413"/>
      <c r="T297" s="1413"/>
      <c r="U297" s="1413"/>
      <c r="V297" s="1413"/>
      <c r="W297" s="1413"/>
      <c r="X297" s="1413"/>
      <c r="Y297" s="1413"/>
      <c r="AA297" s="1413"/>
      <c r="AB297" s="1413"/>
      <c r="AC297" s="1413"/>
      <c r="AD297" s="1413"/>
      <c r="AE297" s="1413"/>
      <c r="AG297" s="1413"/>
      <c r="AH297" s="1413"/>
      <c r="AI297" s="1413"/>
      <c r="AJ297" s="1413"/>
      <c r="AK297" s="1413"/>
    </row>
    <row r="298" spans="3:37" s="1430" customFormat="1" ht="15" customHeight="1">
      <c r="C298" s="1413"/>
      <c r="D298" s="1413"/>
      <c r="E298" s="1413"/>
      <c r="F298" s="1413"/>
      <c r="G298" s="1413"/>
      <c r="I298" s="1413"/>
      <c r="J298" s="1413"/>
      <c r="K298" s="1413"/>
      <c r="L298" s="1413"/>
      <c r="M298" s="1413"/>
      <c r="O298" s="1413"/>
      <c r="P298" s="1413"/>
      <c r="Q298" s="1413"/>
      <c r="R298" s="1413"/>
      <c r="S298" s="1413"/>
      <c r="T298" s="1413"/>
      <c r="U298" s="1413"/>
      <c r="V298" s="1413"/>
      <c r="W298" s="1413"/>
      <c r="X298" s="1413"/>
      <c r="Y298" s="1413"/>
      <c r="AA298" s="1413"/>
      <c r="AB298" s="1413"/>
      <c r="AC298" s="1413"/>
      <c r="AD298" s="1413"/>
      <c r="AE298" s="1413"/>
      <c r="AG298" s="1413"/>
      <c r="AH298" s="1413"/>
      <c r="AI298" s="1413"/>
      <c r="AJ298" s="1413"/>
      <c r="AK298" s="1413"/>
    </row>
    <row r="299" spans="3:37" s="1430" customFormat="1" ht="15" customHeight="1">
      <c r="C299" s="1413"/>
      <c r="D299" s="1413"/>
      <c r="E299" s="1413"/>
      <c r="F299" s="1413"/>
      <c r="G299" s="1413"/>
      <c r="I299" s="1413"/>
      <c r="J299" s="1413"/>
      <c r="K299" s="1413"/>
      <c r="L299" s="1413"/>
      <c r="M299" s="1413"/>
      <c r="O299" s="1413"/>
      <c r="P299" s="1413"/>
      <c r="Q299" s="1413"/>
      <c r="R299" s="1413"/>
      <c r="S299" s="1413"/>
      <c r="T299" s="1413"/>
      <c r="U299" s="1413"/>
      <c r="V299" s="1413"/>
      <c r="W299" s="1413"/>
      <c r="X299" s="1413"/>
      <c r="Y299" s="1413"/>
      <c r="AA299" s="1413"/>
      <c r="AB299" s="1413"/>
      <c r="AC299" s="1413"/>
      <c r="AD299" s="1413"/>
      <c r="AE299" s="1413"/>
      <c r="AG299" s="1413"/>
      <c r="AH299" s="1413"/>
      <c r="AI299" s="1413"/>
      <c r="AJ299" s="1413"/>
      <c r="AK299" s="1413"/>
    </row>
    <row r="300" spans="3:37" s="1430" customFormat="1" ht="15" customHeight="1">
      <c r="C300" s="1413"/>
      <c r="D300" s="1413"/>
      <c r="E300" s="1413"/>
      <c r="F300" s="1413"/>
      <c r="G300" s="1413"/>
      <c r="I300" s="1413"/>
      <c r="J300" s="1413"/>
      <c r="K300" s="1413"/>
      <c r="L300" s="1413"/>
      <c r="M300" s="1413"/>
      <c r="O300" s="1413"/>
      <c r="P300" s="1413"/>
      <c r="Q300" s="1413"/>
      <c r="R300" s="1413"/>
      <c r="S300" s="1413"/>
      <c r="T300" s="1413"/>
      <c r="U300" s="1413"/>
      <c r="V300" s="1413"/>
      <c r="W300" s="1413"/>
      <c r="X300" s="1413"/>
      <c r="Y300" s="1413"/>
      <c r="AA300" s="1413"/>
      <c r="AB300" s="1413"/>
      <c r="AC300" s="1413"/>
      <c r="AD300" s="1413"/>
      <c r="AE300" s="1413"/>
      <c r="AG300" s="1413"/>
      <c r="AH300" s="1413"/>
      <c r="AI300" s="1413"/>
      <c r="AJ300" s="1413"/>
      <c r="AK300" s="1413"/>
    </row>
    <row r="301" spans="3:37" s="1430" customFormat="1" ht="15" customHeight="1">
      <c r="C301" s="1413"/>
      <c r="D301" s="1413"/>
      <c r="E301" s="1413"/>
      <c r="F301" s="1413"/>
      <c r="G301" s="1413"/>
      <c r="I301" s="1413"/>
      <c r="J301" s="1413"/>
      <c r="K301" s="1413"/>
      <c r="L301" s="1413"/>
      <c r="M301" s="1413"/>
      <c r="O301" s="1413"/>
      <c r="P301" s="1413"/>
      <c r="Q301" s="1413"/>
      <c r="R301" s="1413"/>
      <c r="S301" s="1413"/>
      <c r="T301" s="1413"/>
      <c r="U301" s="1413"/>
      <c r="V301" s="1413"/>
      <c r="W301" s="1413"/>
      <c r="X301" s="1413"/>
      <c r="Y301" s="1413"/>
      <c r="AA301" s="1413"/>
      <c r="AB301" s="1413"/>
      <c r="AC301" s="1413"/>
      <c r="AD301" s="1413"/>
      <c r="AE301" s="1413"/>
      <c r="AG301" s="1413"/>
      <c r="AH301" s="1413"/>
      <c r="AI301" s="1413"/>
      <c r="AJ301" s="1413"/>
      <c r="AK301" s="1413"/>
    </row>
    <row r="302" spans="3:37" s="1430" customFormat="1" ht="15" customHeight="1">
      <c r="C302" s="1413"/>
      <c r="D302" s="1413"/>
      <c r="E302" s="1413"/>
      <c r="F302" s="1413"/>
      <c r="G302" s="1413"/>
      <c r="I302" s="1413"/>
      <c r="J302" s="1413"/>
      <c r="K302" s="1413"/>
      <c r="L302" s="1413"/>
      <c r="M302" s="1413"/>
      <c r="O302" s="1413"/>
      <c r="P302" s="1413"/>
      <c r="Q302" s="1413"/>
      <c r="R302" s="1413"/>
      <c r="S302" s="1413"/>
      <c r="T302" s="1413"/>
      <c r="U302" s="1413"/>
      <c r="V302" s="1413"/>
      <c r="W302" s="1413"/>
      <c r="X302" s="1413"/>
      <c r="Y302" s="1413"/>
      <c r="AA302" s="1413"/>
      <c r="AB302" s="1413"/>
      <c r="AC302" s="1413"/>
      <c r="AD302" s="1413"/>
      <c r="AE302" s="1413"/>
      <c r="AG302" s="1413"/>
      <c r="AH302" s="1413"/>
      <c r="AI302" s="1413"/>
      <c r="AJ302" s="1413"/>
      <c r="AK302" s="1413"/>
    </row>
    <row r="303" spans="3:37" s="1430" customFormat="1" ht="15" customHeight="1">
      <c r="C303" s="1413"/>
      <c r="D303" s="1413"/>
      <c r="E303" s="1413"/>
      <c r="F303" s="1413"/>
      <c r="G303" s="1413"/>
      <c r="I303" s="1413"/>
      <c r="J303" s="1413"/>
      <c r="K303" s="1413"/>
      <c r="L303" s="1413"/>
      <c r="M303" s="1413"/>
      <c r="O303" s="1413"/>
      <c r="P303" s="1413"/>
      <c r="Q303" s="1413"/>
      <c r="R303" s="1413"/>
      <c r="S303" s="1413"/>
      <c r="T303" s="1413"/>
      <c r="U303" s="1413"/>
      <c r="V303" s="1413"/>
      <c r="W303" s="1413"/>
      <c r="X303" s="1413"/>
      <c r="Y303" s="1413"/>
      <c r="AA303" s="1413"/>
      <c r="AB303" s="1413"/>
      <c r="AC303" s="1413"/>
      <c r="AD303" s="1413"/>
      <c r="AE303" s="1413"/>
      <c r="AG303" s="1413"/>
      <c r="AH303" s="1413"/>
      <c r="AI303" s="1413"/>
      <c r="AJ303" s="1413"/>
      <c r="AK303" s="1413"/>
    </row>
    <row r="304" spans="3:37" s="1430" customFormat="1" ht="15" customHeight="1">
      <c r="C304" s="1413"/>
      <c r="D304" s="1413"/>
      <c r="E304" s="1413"/>
      <c r="F304" s="1413"/>
      <c r="G304" s="1413"/>
      <c r="I304" s="1413"/>
      <c r="J304" s="1413"/>
      <c r="K304" s="1413"/>
      <c r="L304" s="1413"/>
      <c r="M304" s="1413"/>
      <c r="O304" s="1413"/>
      <c r="P304" s="1413"/>
      <c r="Q304" s="1413"/>
      <c r="R304" s="1413"/>
      <c r="S304" s="1413"/>
      <c r="T304" s="1413"/>
      <c r="U304" s="1413"/>
      <c r="V304" s="1413"/>
      <c r="W304" s="1413"/>
      <c r="X304" s="1413"/>
      <c r="Y304" s="1413"/>
      <c r="AA304" s="1413"/>
      <c r="AB304" s="1413"/>
      <c r="AC304" s="1413"/>
      <c r="AD304" s="1413"/>
      <c r="AE304" s="1413"/>
      <c r="AG304" s="1413"/>
      <c r="AH304" s="1413"/>
      <c r="AI304" s="1413"/>
      <c r="AJ304" s="1413"/>
      <c r="AK304" s="1413"/>
    </row>
    <row r="305" spans="3:37" s="1430" customFormat="1" ht="15" customHeight="1">
      <c r="C305" s="1413"/>
      <c r="D305" s="1413"/>
      <c r="E305" s="1413"/>
      <c r="F305" s="1413"/>
      <c r="G305" s="1413"/>
      <c r="I305" s="1413"/>
      <c r="J305" s="1413"/>
      <c r="K305" s="1413"/>
      <c r="L305" s="1413"/>
      <c r="M305" s="1413"/>
      <c r="O305" s="1413"/>
      <c r="P305" s="1413"/>
      <c r="Q305" s="1413"/>
      <c r="R305" s="1413"/>
      <c r="S305" s="1413"/>
      <c r="T305" s="1413"/>
      <c r="U305" s="1413"/>
      <c r="V305" s="1413"/>
      <c r="W305" s="1413"/>
      <c r="X305" s="1413"/>
      <c r="Y305" s="1413"/>
      <c r="AA305" s="1413"/>
      <c r="AB305" s="1413"/>
      <c r="AC305" s="1413"/>
      <c r="AD305" s="1413"/>
      <c r="AE305" s="1413"/>
      <c r="AG305" s="1413"/>
      <c r="AH305" s="1413"/>
      <c r="AI305" s="1413"/>
      <c r="AJ305" s="1413"/>
      <c r="AK305" s="1413"/>
    </row>
    <row r="306" spans="3:37" s="1430" customFormat="1" ht="15" customHeight="1">
      <c r="C306" s="1413"/>
      <c r="D306" s="1413"/>
      <c r="E306" s="1413"/>
      <c r="F306" s="1413"/>
      <c r="G306" s="1413"/>
      <c r="I306" s="1413"/>
      <c r="J306" s="1413"/>
      <c r="K306" s="1413"/>
      <c r="L306" s="1413"/>
      <c r="M306" s="1413"/>
      <c r="O306" s="1413"/>
      <c r="P306" s="1413"/>
      <c r="Q306" s="1413"/>
      <c r="R306" s="1413"/>
      <c r="S306" s="1413"/>
      <c r="T306" s="1413"/>
      <c r="U306" s="1413"/>
      <c r="V306" s="1413"/>
      <c r="W306" s="1413"/>
      <c r="X306" s="1413"/>
      <c r="Y306" s="1413"/>
      <c r="AA306" s="1413"/>
      <c r="AB306" s="1413"/>
      <c r="AC306" s="1413"/>
      <c r="AD306" s="1413"/>
      <c r="AE306" s="1413"/>
      <c r="AG306" s="1413"/>
      <c r="AH306" s="1413"/>
      <c r="AI306" s="1413"/>
      <c r="AJ306" s="1413"/>
      <c r="AK306" s="1413"/>
    </row>
    <row r="307" spans="3:37" s="1430" customFormat="1" ht="15" customHeight="1">
      <c r="C307" s="1413"/>
      <c r="D307" s="1413"/>
      <c r="E307" s="1413"/>
      <c r="F307" s="1413"/>
      <c r="G307" s="1413"/>
      <c r="I307" s="1413"/>
      <c r="J307" s="1413"/>
      <c r="K307" s="1413"/>
      <c r="L307" s="1413"/>
      <c r="M307" s="1413"/>
      <c r="O307" s="1413"/>
      <c r="P307" s="1413"/>
      <c r="Q307" s="1413"/>
      <c r="R307" s="1413"/>
      <c r="S307" s="1413"/>
      <c r="T307" s="1413"/>
      <c r="U307" s="1413"/>
      <c r="V307" s="1413"/>
      <c r="W307" s="1413"/>
      <c r="X307" s="1413"/>
      <c r="Y307" s="1413"/>
      <c r="AA307" s="1413"/>
      <c r="AB307" s="1413"/>
      <c r="AC307" s="1413"/>
      <c r="AD307" s="1413"/>
      <c r="AE307" s="1413"/>
      <c r="AG307" s="1413"/>
      <c r="AH307" s="1413"/>
      <c r="AI307" s="1413"/>
      <c r="AJ307" s="1413"/>
      <c r="AK307" s="1413"/>
    </row>
    <row r="308" spans="3:37" s="1430" customFormat="1" ht="15" customHeight="1">
      <c r="C308" s="1413"/>
      <c r="D308" s="1413"/>
      <c r="E308" s="1413"/>
      <c r="F308" s="1413"/>
      <c r="G308" s="1413"/>
      <c r="I308" s="1413"/>
      <c r="J308" s="1413"/>
      <c r="K308" s="1413"/>
      <c r="L308" s="1413"/>
      <c r="M308" s="1413"/>
      <c r="O308" s="1413"/>
      <c r="P308" s="1413"/>
      <c r="Q308" s="1413"/>
      <c r="R308" s="1413"/>
      <c r="S308" s="1413"/>
      <c r="T308" s="1413"/>
      <c r="U308" s="1413"/>
      <c r="V308" s="1413"/>
      <c r="W308" s="1413"/>
      <c r="X308" s="1413"/>
      <c r="Y308" s="1413"/>
      <c r="AA308" s="1413"/>
      <c r="AB308" s="1413"/>
      <c r="AC308" s="1413"/>
      <c r="AD308" s="1413"/>
      <c r="AE308" s="1413"/>
      <c r="AG308" s="1413"/>
      <c r="AH308" s="1413"/>
      <c r="AI308" s="1413"/>
      <c r="AJ308" s="1413"/>
      <c r="AK308" s="1413"/>
    </row>
    <row r="309" spans="3:37" s="1430" customFormat="1" ht="15" customHeight="1">
      <c r="C309" s="1413"/>
      <c r="D309" s="1413"/>
      <c r="E309" s="1413"/>
      <c r="F309" s="1413"/>
      <c r="G309" s="1413"/>
      <c r="I309" s="1413"/>
      <c r="J309" s="1413"/>
      <c r="K309" s="1413"/>
      <c r="L309" s="1413"/>
      <c r="M309" s="1413"/>
      <c r="O309" s="1413"/>
      <c r="P309" s="1413"/>
      <c r="Q309" s="1413"/>
      <c r="R309" s="1413"/>
      <c r="S309" s="1413"/>
      <c r="T309" s="1413"/>
      <c r="U309" s="1413"/>
      <c r="V309" s="1413"/>
      <c r="W309" s="1413"/>
      <c r="X309" s="1413"/>
      <c r="Y309" s="1413"/>
      <c r="AA309" s="1413"/>
      <c r="AB309" s="1413"/>
      <c r="AC309" s="1413"/>
      <c r="AD309" s="1413"/>
      <c r="AE309" s="1413"/>
      <c r="AG309" s="1413"/>
      <c r="AH309" s="1413"/>
      <c r="AI309" s="1413"/>
      <c r="AJ309" s="1413"/>
      <c r="AK309" s="1413"/>
    </row>
    <row r="310" spans="3:37" s="1430" customFormat="1" ht="15" customHeight="1">
      <c r="C310" s="1413"/>
      <c r="D310" s="1413"/>
      <c r="E310" s="1413"/>
      <c r="F310" s="1413"/>
      <c r="G310" s="1413"/>
      <c r="I310" s="1413"/>
      <c r="J310" s="1413"/>
      <c r="K310" s="1413"/>
      <c r="L310" s="1413"/>
      <c r="M310" s="1413"/>
      <c r="O310" s="1413"/>
      <c r="P310" s="1413"/>
      <c r="Q310" s="1413"/>
      <c r="R310" s="1413"/>
      <c r="S310" s="1413"/>
      <c r="T310" s="1413"/>
      <c r="U310" s="1413"/>
      <c r="V310" s="1413"/>
      <c r="W310" s="1413"/>
      <c r="X310" s="1413"/>
      <c r="Y310" s="1413"/>
      <c r="AA310" s="1413"/>
      <c r="AB310" s="1413"/>
      <c r="AC310" s="1413"/>
      <c r="AD310" s="1413"/>
      <c r="AE310" s="1413"/>
      <c r="AG310" s="1413"/>
      <c r="AH310" s="1413"/>
      <c r="AI310" s="1413"/>
      <c r="AJ310" s="1413"/>
      <c r="AK310" s="1413"/>
    </row>
    <row r="311" spans="3:37" s="1430" customFormat="1" ht="15" customHeight="1">
      <c r="C311" s="1413"/>
      <c r="D311" s="1413"/>
      <c r="E311" s="1413"/>
      <c r="F311" s="1413"/>
      <c r="G311" s="1413"/>
      <c r="I311" s="1413"/>
      <c r="J311" s="1413"/>
      <c r="K311" s="1413"/>
      <c r="L311" s="1413"/>
      <c r="M311" s="1413"/>
      <c r="O311" s="1413"/>
      <c r="P311" s="1413"/>
      <c r="Q311" s="1413"/>
      <c r="R311" s="1413"/>
      <c r="S311" s="1413"/>
      <c r="T311" s="1413"/>
      <c r="U311" s="1413"/>
      <c r="V311" s="1413"/>
      <c r="W311" s="1413"/>
      <c r="X311" s="1413"/>
      <c r="Y311" s="1413"/>
      <c r="AA311" s="1413"/>
      <c r="AB311" s="1413"/>
      <c r="AC311" s="1413"/>
      <c r="AD311" s="1413"/>
      <c r="AE311" s="1413"/>
      <c r="AG311" s="1413"/>
      <c r="AH311" s="1413"/>
      <c r="AI311" s="1413"/>
      <c r="AJ311" s="1413"/>
      <c r="AK311" s="1413"/>
    </row>
    <row r="312" spans="3:37" s="1430" customFormat="1" ht="15" customHeight="1">
      <c r="C312" s="1413"/>
      <c r="D312" s="1413"/>
      <c r="E312" s="1413"/>
      <c r="F312" s="1413"/>
      <c r="G312" s="1413"/>
      <c r="I312" s="1413"/>
      <c r="J312" s="1413"/>
      <c r="K312" s="1413"/>
      <c r="L312" s="1413"/>
      <c r="M312" s="1413"/>
      <c r="O312" s="1413"/>
      <c r="P312" s="1413"/>
      <c r="Q312" s="1413"/>
      <c r="R312" s="1413"/>
      <c r="S312" s="1413"/>
      <c r="T312" s="1413"/>
      <c r="U312" s="1413"/>
      <c r="V312" s="1413"/>
      <c r="W312" s="1413"/>
      <c r="X312" s="1413"/>
      <c r="Y312" s="1413"/>
      <c r="AA312" s="1413"/>
      <c r="AB312" s="1413"/>
      <c r="AC312" s="1413"/>
      <c r="AD312" s="1413"/>
      <c r="AE312" s="1413"/>
      <c r="AG312" s="1413"/>
      <c r="AH312" s="1413"/>
      <c r="AI312" s="1413"/>
      <c r="AJ312" s="1413"/>
      <c r="AK312" s="1413"/>
    </row>
    <row r="313" spans="3:37" s="1430" customFormat="1" ht="15" customHeight="1">
      <c r="C313" s="1413"/>
      <c r="D313" s="1413"/>
      <c r="E313" s="1413"/>
      <c r="F313" s="1413"/>
      <c r="G313" s="1413"/>
      <c r="I313" s="1413"/>
      <c r="J313" s="1413"/>
      <c r="K313" s="1413"/>
      <c r="L313" s="1413"/>
      <c r="M313" s="1413"/>
      <c r="O313" s="1413"/>
      <c r="P313" s="1413"/>
      <c r="Q313" s="1413"/>
      <c r="R313" s="1413"/>
      <c r="S313" s="1413"/>
      <c r="T313" s="1413"/>
      <c r="U313" s="1413"/>
      <c r="V313" s="1413"/>
      <c r="W313" s="1413"/>
      <c r="X313" s="1413"/>
      <c r="Y313" s="1413"/>
      <c r="AA313" s="1413"/>
      <c r="AB313" s="1413"/>
      <c r="AC313" s="1413"/>
      <c r="AD313" s="1413"/>
      <c r="AE313" s="1413"/>
      <c r="AG313" s="1413"/>
      <c r="AH313" s="1413"/>
      <c r="AI313" s="1413"/>
      <c r="AJ313" s="1413"/>
      <c r="AK313" s="1413"/>
    </row>
    <row r="314" spans="3:37" s="1430" customFormat="1" ht="15" customHeight="1">
      <c r="C314" s="1413"/>
      <c r="D314" s="1413"/>
      <c r="E314" s="1413"/>
      <c r="F314" s="1413"/>
      <c r="G314" s="1413"/>
      <c r="I314" s="1413"/>
      <c r="J314" s="1413"/>
      <c r="K314" s="1413"/>
      <c r="L314" s="1413"/>
      <c r="M314" s="1413"/>
      <c r="O314" s="1413"/>
      <c r="P314" s="1413"/>
      <c r="Q314" s="1413"/>
      <c r="R314" s="1413"/>
      <c r="S314" s="1413"/>
      <c r="T314" s="1413"/>
      <c r="U314" s="1413"/>
      <c r="V314" s="1413"/>
      <c r="W314" s="1413"/>
      <c r="X314" s="1413"/>
      <c r="Y314" s="1413"/>
      <c r="AA314" s="1413"/>
      <c r="AB314" s="1413"/>
      <c r="AC314" s="1413"/>
      <c r="AD314" s="1413"/>
      <c r="AE314" s="1413"/>
      <c r="AG314" s="1413"/>
      <c r="AH314" s="1413"/>
      <c r="AI314" s="1413"/>
      <c r="AJ314" s="1413"/>
      <c r="AK314" s="1413"/>
    </row>
    <row r="315" spans="3:37" s="1430" customFormat="1" ht="15" customHeight="1">
      <c r="C315" s="1413"/>
      <c r="D315" s="1413"/>
      <c r="E315" s="1413"/>
      <c r="F315" s="1413"/>
      <c r="G315" s="1413"/>
      <c r="I315" s="1413"/>
      <c r="J315" s="1413"/>
      <c r="K315" s="1413"/>
      <c r="L315" s="1413"/>
      <c r="M315" s="1413"/>
      <c r="O315" s="1413"/>
      <c r="P315" s="1413"/>
      <c r="Q315" s="1413"/>
      <c r="R315" s="1413"/>
      <c r="S315" s="1413"/>
      <c r="T315" s="1413"/>
      <c r="U315" s="1413"/>
      <c r="V315" s="1413"/>
      <c r="W315" s="1413"/>
      <c r="X315" s="1413"/>
      <c r="Y315" s="1413"/>
      <c r="AA315" s="1413"/>
      <c r="AB315" s="1413"/>
      <c r="AC315" s="1413"/>
      <c r="AD315" s="1413"/>
      <c r="AE315" s="1413"/>
      <c r="AG315" s="1413"/>
      <c r="AH315" s="1413"/>
      <c r="AI315" s="1413"/>
      <c r="AJ315" s="1413"/>
      <c r="AK315" s="1413"/>
    </row>
    <row r="316" spans="3:37" s="1430" customFormat="1" ht="15" customHeight="1">
      <c r="C316" s="1413"/>
      <c r="D316" s="1413"/>
      <c r="E316" s="1413"/>
      <c r="F316" s="1413"/>
      <c r="G316" s="1413"/>
      <c r="I316" s="1413"/>
      <c r="J316" s="1413"/>
      <c r="K316" s="1413"/>
      <c r="L316" s="1413"/>
      <c r="M316" s="1413"/>
      <c r="O316" s="1413"/>
      <c r="P316" s="1413"/>
      <c r="Q316" s="1413"/>
      <c r="R316" s="1413"/>
      <c r="S316" s="1413"/>
      <c r="T316" s="1413"/>
      <c r="U316" s="1413"/>
      <c r="V316" s="1413"/>
      <c r="W316" s="1413"/>
      <c r="X316" s="1413"/>
      <c r="Y316" s="1413"/>
      <c r="AA316" s="1413"/>
      <c r="AB316" s="1413"/>
      <c r="AC316" s="1413"/>
      <c r="AD316" s="1413"/>
      <c r="AE316" s="1413"/>
      <c r="AG316" s="1413"/>
      <c r="AH316" s="1413"/>
      <c r="AI316" s="1413"/>
      <c r="AJ316" s="1413"/>
      <c r="AK316" s="1413"/>
    </row>
    <row r="317" spans="3:37" s="1430" customFormat="1" ht="15" customHeight="1">
      <c r="C317" s="1413"/>
      <c r="D317" s="1413"/>
      <c r="E317" s="1413"/>
      <c r="F317" s="1413"/>
      <c r="G317" s="1413"/>
      <c r="I317" s="1413"/>
      <c r="J317" s="1413"/>
      <c r="K317" s="1413"/>
      <c r="L317" s="1413"/>
      <c r="M317" s="1413"/>
      <c r="O317" s="1413"/>
      <c r="P317" s="1413"/>
      <c r="Q317" s="1413"/>
      <c r="R317" s="1413"/>
      <c r="S317" s="1413"/>
      <c r="T317" s="1413"/>
      <c r="U317" s="1413"/>
      <c r="V317" s="1413"/>
      <c r="W317" s="1413"/>
      <c r="X317" s="1413"/>
      <c r="Y317" s="1413"/>
      <c r="AA317" s="1413"/>
      <c r="AB317" s="1413"/>
      <c r="AC317" s="1413"/>
      <c r="AD317" s="1413"/>
      <c r="AE317" s="1413"/>
      <c r="AG317" s="1413"/>
      <c r="AH317" s="1413"/>
      <c r="AI317" s="1413"/>
      <c r="AJ317" s="1413"/>
      <c r="AK317" s="1413"/>
    </row>
    <row r="318" spans="3:37" s="1430" customFormat="1" ht="15" customHeight="1">
      <c r="C318" s="1413"/>
      <c r="D318" s="1413"/>
      <c r="E318" s="1413"/>
      <c r="F318" s="1413"/>
      <c r="G318" s="1413"/>
      <c r="I318" s="1413"/>
      <c r="J318" s="1413"/>
      <c r="K318" s="1413"/>
      <c r="L318" s="1413"/>
      <c r="M318" s="1413"/>
      <c r="O318" s="1413"/>
      <c r="P318" s="1413"/>
      <c r="Q318" s="1413"/>
      <c r="R318" s="1413"/>
      <c r="S318" s="1413"/>
      <c r="T318" s="1413"/>
      <c r="U318" s="1413"/>
      <c r="V318" s="1413"/>
      <c r="W318" s="1413"/>
      <c r="X318" s="1413"/>
      <c r="Y318" s="1413"/>
      <c r="AA318" s="1413"/>
      <c r="AB318" s="1413"/>
      <c r="AC318" s="1413"/>
      <c r="AD318" s="1413"/>
      <c r="AE318" s="1413"/>
      <c r="AG318" s="1413"/>
      <c r="AH318" s="1413"/>
      <c r="AI318" s="1413"/>
      <c r="AJ318" s="1413"/>
      <c r="AK318" s="1413"/>
    </row>
    <row r="319" spans="3:37" s="1430" customFormat="1" ht="15" customHeight="1">
      <c r="C319" s="1413"/>
      <c r="D319" s="1413"/>
      <c r="E319" s="1413"/>
      <c r="F319" s="1413"/>
      <c r="G319" s="1413"/>
      <c r="I319" s="1413"/>
      <c r="J319" s="1413"/>
      <c r="K319" s="1413"/>
      <c r="L319" s="1413"/>
      <c r="M319" s="1413"/>
      <c r="O319" s="1413"/>
      <c r="P319" s="1413"/>
      <c r="Q319" s="1413"/>
      <c r="R319" s="1413"/>
      <c r="S319" s="1413"/>
      <c r="T319" s="1413"/>
      <c r="U319" s="1413"/>
      <c r="V319" s="1413"/>
      <c r="W319" s="1413"/>
      <c r="X319" s="1413"/>
      <c r="Y319" s="1413"/>
      <c r="AA319" s="1413"/>
      <c r="AB319" s="1413"/>
      <c r="AC319" s="1413"/>
      <c r="AD319" s="1413"/>
      <c r="AE319" s="1413"/>
      <c r="AG319" s="1413"/>
      <c r="AH319" s="1413"/>
      <c r="AI319" s="1413"/>
      <c r="AJ319" s="1413"/>
      <c r="AK319" s="1413"/>
    </row>
    <row r="320" spans="3:37" s="1430" customFormat="1" ht="15" customHeight="1">
      <c r="C320" s="1413"/>
      <c r="D320" s="1413"/>
      <c r="E320" s="1413"/>
      <c r="F320" s="1413"/>
      <c r="G320" s="1413"/>
      <c r="I320" s="1413"/>
      <c r="J320" s="1413"/>
      <c r="K320" s="1413"/>
      <c r="L320" s="1413"/>
      <c r="M320" s="1413"/>
      <c r="O320" s="1413"/>
      <c r="P320" s="1413"/>
      <c r="Q320" s="1413"/>
      <c r="R320" s="1413"/>
      <c r="S320" s="1413"/>
      <c r="T320" s="1413"/>
      <c r="U320" s="1413"/>
      <c r="V320" s="1413"/>
      <c r="W320" s="1413"/>
      <c r="X320" s="1413"/>
      <c r="Y320" s="1413"/>
      <c r="AA320" s="1413"/>
      <c r="AB320" s="1413"/>
      <c r="AC320" s="1413"/>
      <c r="AD320" s="1413"/>
      <c r="AE320" s="1413"/>
      <c r="AG320" s="1413"/>
      <c r="AH320" s="1413"/>
      <c r="AI320" s="1413"/>
      <c r="AJ320" s="1413"/>
      <c r="AK320" s="1413"/>
    </row>
    <row r="321" spans="3:37" s="1430" customFormat="1" ht="15" customHeight="1">
      <c r="C321" s="1413"/>
      <c r="D321" s="1413"/>
      <c r="E321" s="1413"/>
      <c r="F321" s="1413"/>
      <c r="G321" s="1413"/>
      <c r="I321" s="1413"/>
      <c r="J321" s="1413"/>
      <c r="K321" s="1413"/>
      <c r="L321" s="1413"/>
      <c r="M321" s="1413"/>
      <c r="O321" s="1413"/>
      <c r="P321" s="1413"/>
      <c r="Q321" s="1413"/>
      <c r="R321" s="1413"/>
      <c r="S321" s="1413"/>
      <c r="T321" s="1413"/>
      <c r="U321" s="1413"/>
      <c r="V321" s="1413"/>
      <c r="W321" s="1413"/>
      <c r="X321" s="1413"/>
      <c r="Y321" s="1413"/>
      <c r="AA321" s="1413"/>
      <c r="AB321" s="1413"/>
      <c r="AC321" s="1413"/>
      <c r="AD321" s="1413"/>
      <c r="AE321" s="1413"/>
      <c r="AG321" s="1413"/>
      <c r="AH321" s="1413"/>
      <c r="AI321" s="1413"/>
      <c r="AJ321" s="1413"/>
      <c r="AK321" s="1413"/>
    </row>
    <row r="322" spans="3:37" s="1430" customFormat="1" ht="15" customHeight="1">
      <c r="C322" s="1413"/>
      <c r="D322" s="1413"/>
      <c r="E322" s="1413"/>
      <c r="F322" s="1413"/>
      <c r="G322" s="1413"/>
      <c r="I322" s="1413"/>
      <c r="J322" s="1413"/>
      <c r="K322" s="1413"/>
      <c r="L322" s="1413"/>
      <c r="M322" s="1413"/>
      <c r="O322" s="1413"/>
      <c r="P322" s="1413"/>
      <c r="Q322" s="1413"/>
      <c r="R322" s="1413"/>
      <c r="S322" s="1413"/>
      <c r="T322" s="1413"/>
      <c r="U322" s="1413"/>
      <c r="V322" s="1413"/>
      <c r="W322" s="1413"/>
      <c r="X322" s="1413"/>
      <c r="Y322" s="1413"/>
      <c r="AA322" s="1413"/>
      <c r="AB322" s="1413"/>
      <c r="AC322" s="1413"/>
      <c r="AD322" s="1413"/>
      <c r="AE322" s="1413"/>
      <c r="AG322" s="1413"/>
      <c r="AH322" s="1413"/>
      <c r="AI322" s="1413"/>
      <c r="AJ322" s="1413"/>
      <c r="AK322" s="1413"/>
    </row>
    <row r="323" spans="3:37" s="1430" customFormat="1" ht="15" customHeight="1">
      <c r="C323" s="1413"/>
      <c r="D323" s="1413"/>
      <c r="E323" s="1413"/>
      <c r="F323" s="1413"/>
      <c r="G323" s="1413"/>
      <c r="I323" s="1413"/>
      <c r="J323" s="1413"/>
      <c r="K323" s="1413"/>
      <c r="L323" s="1413"/>
      <c r="M323" s="1413"/>
      <c r="O323" s="1413"/>
      <c r="P323" s="1413"/>
      <c r="Q323" s="1413"/>
      <c r="R323" s="1413"/>
      <c r="S323" s="1413"/>
      <c r="T323" s="1413"/>
      <c r="U323" s="1413"/>
      <c r="V323" s="1413"/>
      <c r="W323" s="1413"/>
      <c r="X323" s="1413"/>
      <c r="Y323" s="1413"/>
      <c r="AA323" s="1413"/>
      <c r="AB323" s="1413"/>
      <c r="AC323" s="1413"/>
      <c r="AD323" s="1413"/>
      <c r="AE323" s="1413"/>
      <c r="AG323" s="1413"/>
      <c r="AH323" s="1413"/>
      <c r="AI323" s="1413"/>
      <c r="AJ323" s="1413"/>
      <c r="AK323" s="1413"/>
    </row>
    <row r="324" spans="3:37" s="1430" customFormat="1" ht="15" customHeight="1">
      <c r="C324" s="1413"/>
      <c r="D324" s="1413"/>
      <c r="E324" s="1413"/>
      <c r="F324" s="1413"/>
      <c r="G324" s="1413"/>
      <c r="I324" s="1413"/>
      <c r="J324" s="1413"/>
      <c r="K324" s="1413"/>
      <c r="L324" s="1413"/>
      <c r="M324" s="1413"/>
      <c r="O324" s="1413"/>
      <c r="P324" s="1413"/>
      <c r="Q324" s="1413"/>
      <c r="R324" s="1413"/>
      <c r="S324" s="1413"/>
      <c r="T324" s="1413"/>
      <c r="U324" s="1413"/>
      <c r="V324" s="1413"/>
      <c r="W324" s="1413"/>
      <c r="X324" s="1413"/>
      <c r="Y324" s="1413"/>
      <c r="AA324" s="1413"/>
      <c r="AB324" s="1413"/>
      <c r="AC324" s="1413"/>
      <c r="AD324" s="1413"/>
      <c r="AE324" s="1413"/>
      <c r="AG324" s="1413"/>
      <c r="AH324" s="1413"/>
      <c r="AI324" s="1413"/>
      <c r="AJ324" s="1413"/>
      <c r="AK324" s="1413"/>
    </row>
    <row r="325" spans="3:37" s="1430" customFormat="1" ht="15" customHeight="1">
      <c r="C325" s="1413"/>
      <c r="D325" s="1413"/>
      <c r="E325" s="1413"/>
      <c r="F325" s="1413"/>
      <c r="G325" s="1413"/>
      <c r="I325" s="1413"/>
      <c r="J325" s="1413"/>
      <c r="K325" s="1413"/>
      <c r="L325" s="1413"/>
      <c r="M325" s="1413"/>
      <c r="O325" s="1413"/>
      <c r="P325" s="1413"/>
      <c r="Q325" s="1413"/>
      <c r="R325" s="1413"/>
      <c r="S325" s="1413"/>
      <c r="T325" s="1413"/>
      <c r="U325" s="1413"/>
      <c r="V325" s="1413"/>
      <c r="W325" s="1413"/>
      <c r="X325" s="1413"/>
      <c r="Y325" s="1413"/>
      <c r="AA325" s="1413"/>
      <c r="AB325" s="1413"/>
      <c r="AC325" s="1413"/>
      <c r="AD325" s="1413"/>
      <c r="AE325" s="1413"/>
      <c r="AG325" s="1413"/>
      <c r="AH325" s="1413"/>
      <c r="AI325" s="1413"/>
      <c r="AJ325" s="1413"/>
      <c r="AK325" s="1413"/>
    </row>
    <row r="326" spans="3:37" s="1430" customFormat="1" ht="15" customHeight="1">
      <c r="C326" s="1413"/>
      <c r="D326" s="1413"/>
      <c r="E326" s="1413"/>
      <c r="F326" s="1413"/>
      <c r="G326" s="1413"/>
      <c r="I326" s="1413"/>
      <c r="J326" s="1413"/>
      <c r="K326" s="1413"/>
      <c r="L326" s="1413"/>
      <c r="M326" s="1413"/>
      <c r="O326" s="1413"/>
      <c r="P326" s="1413"/>
      <c r="Q326" s="1413"/>
      <c r="R326" s="1413"/>
      <c r="S326" s="1413"/>
      <c r="T326" s="1413"/>
      <c r="U326" s="1413"/>
      <c r="V326" s="1413"/>
      <c r="W326" s="1413"/>
      <c r="X326" s="1413"/>
      <c r="Y326" s="1413"/>
      <c r="AA326" s="1413"/>
      <c r="AB326" s="1413"/>
      <c r="AC326" s="1413"/>
      <c r="AD326" s="1413"/>
      <c r="AE326" s="1413"/>
      <c r="AG326" s="1413"/>
      <c r="AH326" s="1413"/>
      <c r="AI326" s="1413"/>
      <c r="AJ326" s="1413"/>
      <c r="AK326" s="1413"/>
    </row>
    <row r="327" spans="3:37" s="1430" customFormat="1" ht="15" customHeight="1">
      <c r="C327" s="1413"/>
      <c r="D327" s="1413"/>
      <c r="E327" s="1413"/>
      <c r="F327" s="1413"/>
      <c r="G327" s="1413"/>
      <c r="I327" s="1413"/>
      <c r="J327" s="1413"/>
      <c r="K327" s="1413"/>
      <c r="L327" s="1413"/>
      <c r="M327" s="1413"/>
      <c r="O327" s="1413"/>
      <c r="P327" s="1413"/>
      <c r="Q327" s="1413"/>
      <c r="R327" s="1413"/>
      <c r="S327" s="1413"/>
      <c r="T327" s="1413"/>
      <c r="U327" s="1413"/>
      <c r="V327" s="1413"/>
      <c r="W327" s="1413"/>
      <c r="X327" s="1413"/>
      <c r="Y327" s="1413"/>
      <c r="AA327" s="1413"/>
      <c r="AB327" s="1413"/>
      <c r="AC327" s="1413"/>
      <c r="AD327" s="1413"/>
      <c r="AE327" s="1413"/>
      <c r="AG327" s="1413"/>
      <c r="AH327" s="1413"/>
      <c r="AI327" s="1413"/>
      <c r="AJ327" s="1413"/>
      <c r="AK327" s="1413"/>
    </row>
    <row r="328" spans="3:37" s="1430" customFormat="1" ht="15" customHeight="1">
      <c r="C328" s="1413"/>
      <c r="D328" s="1413"/>
      <c r="E328" s="1413"/>
      <c r="F328" s="1413"/>
      <c r="G328" s="1413"/>
      <c r="I328" s="1413"/>
      <c r="J328" s="1413"/>
      <c r="K328" s="1413"/>
      <c r="L328" s="1413"/>
      <c r="M328" s="1413"/>
      <c r="O328" s="1413"/>
      <c r="P328" s="1413"/>
      <c r="Q328" s="1413"/>
      <c r="R328" s="1413"/>
      <c r="S328" s="1413"/>
      <c r="T328" s="1413"/>
      <c r="U328" s="1413"/>
      <c r="V328" s="1413"/>
      <c r="W328" s="1413"/>
      <c r="X328" s="1413"/>
      <c r="Y328" s="1413"/>
      <c r="AA328" s="1413"/>
      <c r="AB328" s="1413"/>
      <c r="AC328" s="1413"/>
      <c r="AD328" s="1413"/>
      <c r="AE328" s="1413"/>
      <c r="AG328" s="1413"/>
      <c r="AH328" s="1413"/>
      <c r="AI328" s="1413"/>
      <c r="AJ328" s="1413"/>
      <c r="AK328" s="1413"/>
    </row>
    <row r="329" spans="3:37" s="1430" customFormat="1" ht="15" customHeight="1">
      <c r="C329" s="1413"/>
      <c r="D329" s="1413"/>
      <c r="E329" s="1413"/>
      <c r="F329" s="1413"/>
      <c r="G329" s="1413"/>
      <c r="I329" s="1413"/>
      <c r="J329" s="1413"/>
      <c r="K329" s="1413"/>
      <c r="L329" s="1413"/>
      <c r="M329" s="1413"/>
      <c r="O329" s="1413"/>
      <c r="P329" s="1413"/>
      <c r="Q329" s="1413"/>
      <c r="R329" s="1413"/>
      <c r="S329" s="1413"/>
      <c r="T329" s="1413"/>
      <c r="U329" s="1413"/>
      <c r="V329" s="1413"/>
      <c r="W329" s="1413"/>
      <c r="X329" s="1413"/>
      <c r="Y329" s="1413"/>
      <c r="AA329" s="1413"/>
      <c r="AB329" s="1413"/>
      <c r="AC329" s="1413"/>
      <c r="AD329" s="1413"/>
      <c r="AE329" s="1413"/>
      <c r="AG329" s="1413"/>
      <c r="AH329" s="1413"/>
      <c r="AI329" s="1413"/>
      <c r="AJ329" s="1413"/>
      <c r="AK329" s="1413"/>
    </row>
    <row r="330" spans="3:37" s="1430" customFormat="1" ht="15" customHeight="1">
      <c r="C330" s="1413"/>
      <c r="D330" s="1413"/>
      <c r="E330" s="1413"/>
      <c r="F330" s="1413"/>
      <c r="G330" s="1413"/>
      <c r="I330" s="1413"/>
      <c r="J330" s="1413"/>
      <c r="K330" s="1413"/>
      <c r="L330" s="1413"/>
      <c r="M330" s="1413"/>
      <c r="O330" s="1413"/>
      <c r="P330" s="1413"/>
      <c r="Q330" s="1413"/>
      <c r="R330" s="1413"/>
      <c r="S330" s="1413"/>
      <c r="T330" s="1413"/>
      <c r="U330" s="1413"/>
      <c r="V330" s="1413"/>
      <c r="W330" s="1413"/>
      <c r="X330" s="1413"/>
      <c r="Y330" s="1413"/>
      <c r="AA330" s="1413"/>
      <c r="AB330" s="1413"/>
      <c r="AC330" s="1413"/>
      <c r="AD330" s="1413"/>
      <c r="AE330" s="1413"/>
      <c r="AG330" s="1413"/>
      <c r="AH330" s="1413"/>
      <c r="AI330" s="1413"/>
      <c r="AJ330" s="1413"/>
      <c r="AK330" s="1413"/>
    </row>
    <row r="331" spans="3:37" s="1430" customFormat="1" ht="15" customHeight="1">
      <c r="C331" s="1413"/>
      <c r="D331" s="1413"/>
      <c r="E331" s="1413"/>
      <c r="F331" s="1413"/>
      <c r="G331" s="1413"/>
      <c r="I331" s="1413"/>
      <c r="J331" s="1413"/>
      <c r="K331" s="1413"/>
      <c r="L331" s="1413"/>
      <c r="M331" s="1413"/>
      <c r="O331" s="1413"/>
      <c r="P331" s="1413"/>
      <c r="Q331" s="1413"/>
      <c r="R331" s="1413"/>
      <c r="S331" s="1413"/>
      <c r="T331" s="1413"/>
      <c r="U331" s="1413"/>
      <c r="V331" s="1413"/>
      <c r="W331" s="1413"/>
      <c r="X331" s="1413"/>
      <c r="Y331" s="1413"/>
      <c r="AA331" s="1413"/>
      <c r="AB331" s="1413"/>
      <c r="AC331" s="1413"/>
      <c r="AD331" s="1413"/>
      <c r="AE331" s="1413"/>
      <c r="AG331" s="1413"/>
      <c r="AH331" s="1413"/>
      <c r="AI331" s="1413"/>
      <c r="AJ331" s="1413"/>
      <c r="AK331" s="1413"/>
    </row>
    <row r="332" spans="3:37" s="1430" customFormat="1" ht="15" customHeight="1">
      <c r="C332" s="1413"/>
      <c r="D332" s="1413"/>
      <c r="E332" s="1413"/>
      <c r="F332" s="1413"/>
      <c r="G332" s="1413"/>
      <c r="I332" s="1413"/>
      <c r="J332" s="1413"/>
      <c r="K332" s="1413"/>
      <c r="L332" s="1413"/>
      <c r="M332" s="1413"/>
      <c r="O332" s="1413"/>
      <c r="P332" s="1413"/>
      <c r="Q332" s="1413"/>
      <c r="R332" s="1413"/>
      <c r="S332" s="1413"/>
      <c r="T332" s="1413"/>
      <c r="U332" s="1413"/>
      <c r="V332" s="1413"/>
      <c r="W332" s="1413"/>
      <c r="X332" s="1413"/>
      <c r="Y332" s="1413"/>
      <c r="AA332" s="1413"/>
      <c r="AB332" s="1413"/>
      <c r="AC332" s="1413"/>
      <c r="AD332" s="1413"/>
      <c r="AE332" s="1413"/>
      <c r="AG332" s="1413"/>
      <c r="AH332" s="1413"/>
      <c r="AI332" s="1413"/>
      <c r="AJ332" s="1413"/>
      <c r="AK332" s="1413"/>
    </row>
    <row r="333" spans="3:37" s="1430" customFormat="1" ht="15" customHeight="1">
      <c r="C333" s="1413"/>
      <c r="D333" s="1413"/>
      <c r="E333" s="1413"/>
      <c r="F333" s="1413"/>
      <c r="G333" s="1413"/>
      <c r="I333" s="1413"/>
      <c r="J333" s="1413"/>
      <c r="K333" s="1413"/>
      <c r="L333" s="1413"/>
      <c r="M333" s="1413"/>
      <c r="O333" s="1413"/>
      <c r="P333" s="1413"/>
      <c r="Q333" s="1413"/>
      <c r="R333" s="1413"/>
      <c r="S333" s="1413"/>
      <c r="T333" s="1413"/>
      <c r="U333" s="1413"/>
      <c r="V333" s="1413"/>
      <c r="W333" s="1413"/>
      <c r="X333" s="1413"/>
      <c r="Y333" s="1413"/>
      <c r="AA333" s="1413"/>
      <c r="AB333" s="1413"/>
      <c r="AC333" s="1413"/>
      <c r="AD333" s="1413"/>
      <c r="AE333" s="1413"/>
      <c r="AG333" s="1413"/>
      <c r="AH333" s="1413"/>
      <c r="AI333" s="1413"/>
      <c r="AJ333" s="1413"/>
      <c r="AK333" s="1413"/>
    </row>
    <row r="334" spans="3:37" s="1430" customFormat="1" ht="15" customHeight="1">
      <c r="C334" s="1413"/>
      <c r="D334" s="1413"/>
      <c r="E334" s="1413"/>
      <c r="F334" s="1413"/>
      <c r="G334" s="1413"/>
      <c r="I334" s="1413"/>
      <c r="J334" s="1413"/>
      <c r="K334" s="1413"/>
      <c r="L334" s="1413"/>
      <c r="M334" s="1413"/>
      <c r="O334" s="1413"/>
      <c r="P334" s="1413"/>
      <c r="Q334" s="1413"/>
      <c r="R334" s="1413"/>
      <c r="S334" s="1413"/>
      <c r="T334" s="1413"/>
      <c r="U334" s="1413"/>
      <c r="V334" s="1413"/>
      <c r="W334" s="1413"/>
      <c r="X334" s="1413"/>
      <c r="Y334" s="1413"/>
      <c r="AA334" s="1413"/>
      <c r="AB334" s="1413"/>
      <c r="AC334" s="1413"/>
      <c r="AD334" s="1413"/>
      <c r="AE334" s="1413"/>
      <c r="AG334" s="1413"/>
      <c r="AH334" s="1413"/>
      <c r="AI334" s="1413"/>
      <c r="AJ334" s="1413"/>
      <c r="AK334" s="1413"/>
    </row>
    <row r="335" spans="3:37" s="1430" customFormat="1" ht="15" customHeight="1">
      <c r="C335" s="1413"/>
      <c r="D335" s="1413"/>
      <c r="E335" s="1413"/>
      <c r="F335" s="1413"/>
      <c r="G335" s="1413"/>
      <c r="I335" s="1413"/>
      <c r="J335" s="1413"/>
      <c r="K335" s="1413"/>
      <c r="L335" s="1413"/>
      <c r="M335" s="1413"/>
      <c r="O335" s="1413"/>
      <c r="P335" s="1413"/>
      <c r="Q335" s="1413"/>
      <c r="R335" s="1413"/>
      <c r="S335" s="1413"/>
      <c r="T335" s="1413"/>
      <c r="U335" s="1413"/>
      <c r="V335" s="1413"/>
      <c r="W335" s="1413"/>
      <c r="X335" s="1413"/>
      <c r="Y335" s="1413"/>
      <c r="AA335" s="1413"/>
      <c r="AB335" s="1413"/>
      <c r="AC335" s="1413"/>
      <c r="AD335" s="1413"/>
      <c r="AE335" s="1413"/>
      <c r="AG335" s="1413"/>
      <c r="AH335" s="1413"/>
      <c r="AI335" s="1413"/>
      <c r="AJ335" s="1413"/>
      <c r="AK335" s="1413"/>
    </row>
    <row r="336" spans="3:37" s="1430" customFormat="1" ht="15" customHeight="1">
      <c r="C336" s="1413"/>
      <c r="D336" s="1413"/>
      <c r="E336" s="1413"/>
      <c r="F336" s="1413"/>
      <c r="G336" s="1413"/>
      <c r="I336" s="1413"/>
      <c r="J336" s="1413"/>
      <c r="K336" s="1413"/>
      <c r="L336" s="1413"/>
      <c r="M336" s="1413"/>
      <c r="O336" s="1413"/>
      <c r="P336" s="1413"/>
      <c r="Q336" s="1413"/>
      <c r="R336" s="1413"/>
      <c r="S336" s="1413"/>
      <c r="T336" s="1413"/>
      <c r="U336" s="1413"/>
      <c r="V336" s="1413"/>
      <c r="W336" s="1413"/>
      <c r="X336" s="1413"/>
      <c r="Y336" s="1413"/>
      <c r="AA336" s="1413"/>
      <c r="AB336" s="1413"/>
      <c r="AC336" s="1413"/>
      <c r="AD336" s="1413"/>
      <c r="AE336" s="1413"/>
      <c r="AG336" s="1413"/>
      <c r="AH336" s="1413"/>
      <c r="AI336" s="1413"/>
      <c r="AJ336" s="1413"/>
      <c r="AK336" s="1413"/>
    </row>
    <row r="337" spans="3:37" s="1430" customFormat="1" ht="15" customHeight="1">
      <c r="C337" s="1413"/>
      <c r="D337" s="1413"/>
      <c r="E337" s="1413"/>
      <c r="F337" s="1413"/>
      <c r="G337" s="1413"/>
      <c r="I337" s="1413"/>
      <c r="J337" s="1413"/>
      <c r="K337" s="1413"/>
      <c r="L337" s="1413"/>
      <c r="M337" s="1413"/>
      <c r="O337" s="1413"/>
      <c r="P337" s="1413"/>
      <c r="Q337" s="1413"/>
      <c r="R337" s="1413"/>
      <c r="S337" s="1413"/>
      <c r="T337" s="1413"/>
      <c r="U337" s="1413"/>
      <c r="V337" s="1413"/>
      <c r="W337" s="1413"/>
      <c r="X337" s="1413"/>
      <c r="Y337" s="1413"/>
      <c r="AA337" s="1413"/>
      <c r="AB337" s="1413"/>
      <c r="AC337" s="1413"/>
      <c r="AD337" s="1413"/>
      <c r="AE337" s="1413"/>
      <c r="AG337" s="1413"/>
      <c r="AH337" s="1413"/>
      <c r="AI337" s="1413"/>
      <c r="AJ337" s="1413"/>
      <c r="AK337" s="1413"/>
    </row>
    <row r="338" spans="3:37" s="1430" customFormat="1" ht="15" customHeight="1">
      <c r="C338" s="1413"/>
      <c r="D338" s="1413"/>
      <c r="E338" s="1413"/>
      <c r="F338" s="1413"/>
      <c r="G338" s="1413"/>
      <c r="I338" s="1413"/>
      <c r="J338" s="1413"/>
      <c r="K338" s="1413"/>
      <c r="L338" s="1413"/>
      <c r="M338" s="1413"/>
      <c r="O338" s="1413"/>
      <c r="P338" s="1413"/>
      <c r="Q338" s="1413"/>
      <c r="R338" s="1413"/>
      <c r="S338" s="1413"/>
      <c r="T338" s="1413"/>
      <c r="U338" s="1413"/>
      <c r="V338" s="1413"/>
      <c r="W338" s="1413"/>
      <c r="X338" s="1413"/>
      <c r="Y338" s="1413"/>
      <c r="AA338" s="1413"/>
      <c r="AB338" s="1413"/>
      <c r="AC338" s="1413"/>
      <c r="AD338" s="1413"/>
      <c r="AE338" s="1413"/>
      <c r="AG338" s="1413"/>
      <c r="AH338" s="1413"/>
      <c r="AI338" s="1413"/>
      <c r="AJ338" s="1413"/>
      <c r="AK338" s="1413"/>
    </row>
    <row r="339" spans="3:37" s="1430" customFormat="1" ht="15" customHeight="1">
      <c r="C339" s="1413"/>
      <c r="D339" s="1413"/>
      <c r="E339" s="1413"/>
      <c r="F339" s="1413"/>
      <c r="G339" s="1413"/>
      <c r="I339" s="1413"/>
      <c r="J339" s="1413"/>
      <c r="K339" s="1413"/>
      <c r="L339" s="1413"/>
      <c r="M339" s="1413"/>
      <c r="O339" s="1413"/>
      <c r="P339" s="1413"/>
      <c r="Q339" s="1413"/>
      <c r="R339" s="1413"/>
      <c r="S339" s="1413"/>
      <c r="T339" s="1413"/>
      <c r="U339" s="1413"/>
      <c r="V339" s="1413"/>
      <c r="W339" s="1413"/>
      <c r="X339" s="1413"/>
      <c r="Y339" s="1413"/>
      <c r="AA339" s="1413"/>
      <c r="AB339" s="1413"/>
      <c r="AC339" s="1413"/>
      <c r="AD339" s="1413"/>
      <c r="AE339" s="1413"/>
      <c r="AG339" s="1413"/>
      <c r="AH339" s="1413"/>
      <c r="AI339" s="1413"/>
      <c r="AJ339" s="1413"/>
      <c r="AK339" s="1413"/>
    </row>
    <row r="340" spans="3:37" s="1430" customFormat="1" ht="15" customHeight="1">
      <c r="C340" s="1413"/>
      <c r="D340" s="1413"/>
      <c r="E340" s="1413"/>
      <c r="F340" s="1413"/>
      <c r="G340" s="1413"/>
      <c r="I340" s="1413"/>
      <c r="J340" s="1413"/>
      <c r="K340" s="1413"/>
      <c r="L340" s="1413"/>
      <c r="M340" s="1413"/>
      <c r="O340" s="1413"/>
      <c r="P340" s="1413"/>
      <c r="Q340" s="1413"/>
      <c r="R340" s="1413"/>
      <c r="S340" s="1413"/>
      <c r="T340" s="1413"/>
      <c r="U340" s="1413"/>
      <c r="V340" s="1413"/>
      <c r="W340" s="1413"/>
      <c r="X340" s="1413"/>
      <c r="Y340" s="1413"/>
      <c r="AA340" s="1413"/>
      <c r="AB340" s="1413"/>
      <c r="AC340" s="1413"/>
      <c r="AD340" s="1413"/>
      <c r="AE340" s="1413"/>
      <c r="AG340" s="1413"/>
      <c r="AH340" s="1413"/>
      <c r="AI340" s="1413"/>
      <c r="AJ340" s="1413"/>
      <c r="AK340" s="1413"/>
    </row>
    <row r="341" spans="3:37" s="1430" customFormat="1" ht="15" customHeight="1">
      <c r="C341" s="1413"/>
      <c r="D341" s="1413"/>
      <c r="E341" s="1413"/>
      <c r="F341" s="1413"/>
      <c r="G341" s="1413"/>
      <c r="I341" s="1413"/>
      <c r="J341" s="1413"/>
      <c r="K341" s="1413"/>
      <c r="L341" s="1413"/>
      <c r="M341" s="1413"/>
      <c r="O341" s="1413"/>
      <c r="P341" s="1413"/>
      <c r="Q341" s="1413"/>
      <c r="R341" s="1413"/>
      <c r="S341" s="1413"/>
      <c r="T341" s="1413"/>
      <c r="U341" s="1413"/>
      <c r="V341" s="1413"/>
      <c r="W341" s="1413"/>
      <c r="X341" s="1413"/>
      <c r="Y341" s="1413"/>
      <c r="AA341" s="1413"/>
      <c r="AB341" s="1413"/>
      <c r="AC341" s="1413"/>
      <c r="AD341" s="1413"/>
      <c r="AE341" s="1413"/>
      <c r="AG341" s="1413"/>
      <c r="AH341" s="1413"/>
      <c r="AI341" s="1413"/>
      <c r="AJ341" s="1413"/>
      <c r="AK341" s="1413"/>
    </row>
    <row r="342" spans="3:37" s="1430" customFormat="1" ht="15" customHeight="1">
      <c r="C342" s="1413"/>
      <c r="D342" s="1413"/>
      <c r="E342" s="1413"/>
      <c r="F342" s="1413"/>
      <c r="G342" s="1413"/>
      <c r="I342" s="1413"/>
      <c r="J342" s="1413"/>
      <c r="K342" s="1413"/>
      <c r="L342" s="1413"/>
      <c r="M342" s="1413"/>
      <c r="O342" s="1413"/>
      <c r="P342" s="1413"/>
      <c r="Q342" s="1413"/>
      <c r="R342" s="1413"/>
      <c r="S342" s="1413"/>
      <c r="T342" s="1413"/>
      <c r="U342" s="1413"/>
      <c r="V342" s="1413"/>
      <c r="W342" s="1413"/>
      <c r="X342" s="1413"/>
      <c r="Y342" s="1413"/>
      <c r="AA342" s="1413"/>
      <c r="AB342" s="1413"/>
      <c r="AC342" s="1413"/>
      <c r="AD342" s="1413"/>
      <c r="AE342" s="1413"/>
      <c r="AG342" s="1413"/>
      <c r="AH342" s="1413"/>
      <c r="AI342" s="1413"/>
      <c r="AJ342" s="1413"/>
      <c r="AK342" s="1413"/>
    </row>
    <row r="343" spans="3:37" s="1430" customFormat="1" ht="15" customHeight="1">
      <c r="C343" s="1413"/>
      <c r="D343" s="1413"/>
      <c r="E343" s="1413"/>
      <c r="F343" s="1413"/>
      <c r="G343" s="1413"/>
      <c r="I343" s="1413"/>
      <c r="J343" s="1413"/>
      <c r="K343" s="1413"/>
      <c r="L343" s="1413"/>
      <c r="M343" s="1413"/>
      <c r="O343" s="1413"/>
      <c r="P343" s="1413"/>
      <c r="Q343" s="1413"/>
      <c r="R343" s="1413"/>
      <c r="S343" s="1413"/>
      <c r="T343" s="1413"/>
      <c r="U343" s="1413"/>
      <c r="V343" s="1413"/>
      <c r="W343" s="1413"/>
      <c r="X343" s="1413"/>
      <c r="Y343" s="1413"/>
      <c r="AA343" s="1413"/>
      <c r="AB343" s="1413"/>
      <c r="AC343" s="1413"/>
      <c r="AD343" s="1413"/>
      <c r="AE343" s="1413"/>
      <c r="AG343" s="1413"/>
      <c r="AH343" s="1413"/>
      <c r="AI343" s="1413"/>
      <c r="AJ343" s="1413"/>
      <c r="AK343" s="1413"/>
    </row>
    <row r="344" spans="3:37" s="1430" customFormat="1" ht="15" customHeight="1">
      <c r="C344" s="1413"/>
      <c r="D344" s="1413"/>
      <c r="E344" s="1413"/>
      <c r="F344" s="1413"/>
      <c r="G344" s="1413"/>
      <c r="I344" s="1413"/>
      <c r="J344" s="1413"/>
      <c r="K344" s="1413"/>
      <c r="L344" s="1413"/>
      <c r="M344" s="1413"/>
      <c r="O344" s="1413"/>
      <c r="P344" s="1413"/>
      <c r="Q344" s="1413"/>
      <c r="R344" s="1413"/>
      <c r="S344" s="1413"/>
      <c r="T344" s="1413"/>
      <c r="U344" s="1413"/>
      <c r="V344" s="1413"/>
      <c r="W344" s="1413"/>
      <c r="X344" s="1413"/>
      <c r="Y344" s="1413"/>
      <c r="AA344" s="1413"/>
      <c r="AB344" s="1413"/>
      <c r="AC344" s="1413"/>
      <c r="AD344" s="1413"/>
      <c r="AE344" s="1413"/>
      <c r="AG344" s="1413"/>
      <c r="AH344" s="1413"/>
      <c r="AI344" s="1413"/>
      <c r="AJ344" s="1413"/>
      <c r="AK344" s="1413"/>
    </row>
    <row r="345" spans="3:37" s="1430" customFormat="1" ht="15" customHeight="1">
      <c r="C345" s="1413"/>
      <c r="D345" s="1413"/>
      <c r="E345" s="1413"/>
      <c r="F345" s="1413"/>
      <c r="G345" s="1413"/>
      <c r="I345" s="1413"/>
      <c r="J345" s="1413"/>
      <c r="K345" s="1413"/>
      <c r="L345" s="1413"/>
      <c r="M345" s="1413"/>
      <c r="O345" s="1413"/>
      <c r="P345" s="1413"/>
      <c r="Q345" s="1413"/>
      <c r="R345" s="1413"/>
      <c r="S345" s="1413"/>
      <c r="T345" s="1413"/>
      <c r="U345" s="1413"/>
      <c r="V345" s="1413"/>
      <c r="W345" s="1413"/>
      <c r="X345" s="1413"/>
      <c r="Y345" s="1413"/>
      <c r="AA345" s="1413"/>
      <c r="AB345" s="1413"/>
      <c r="AC345" s="1413"/>
      <c r="AD345" s="1413"/>
      <c r="AE345" s="1413"/>
      <c r="AG345" s="1413"/>
      <c r="AH345" s="1413"/>
      <c r="AI345" s="1413"/>
      <c r="AJ345" s="1413"/>
      <c r="AK345" s="1413"/>
    </row>
    <row r="346" spans="3:37" s="1430" customFormat="1" ht="15" customHeight="1">
      <c r="C346" s="1413"/>
      <c r="D346" s="1413"/>
      <c r="E346" s="1413"/>
      <c r="F346" s="1413"/>
      <c r="G346" s="1413"/>
      <c r="I346" s="1413"/>
      <c r="J346" s="1413"/>
      <c r="K346" s="1413"/>
      <c r="L346" s="1413"/>
      <c r="M346" s="1413"/>
      <c r="O346" s="1413"/>
      <c r="P346" s="1413"/>
      <c r="Q346" s="1413"/>
      <c r="R346" s="1413"/>
      <c r="S346" s="1413"/>
      <c r="T346" s="1413"/>
      <c r="U346" s="1413"/>
      <c r="V346" s="1413"/>
      <c r="W346" s="1413"/>
      <c r="X346" s="1413"/>
      <c r="Y346" s="1413"/>
      <c r="AA346" s="1413"/>
      <c r="AB346" s="1413"/>
      <c r="AC346" s="1413"/>
      <c r="AD346" s="1413"/>
      <c r="AE346" s="1413"/>
      <c r="AG346" s="1413"/>
      <c r="AH346" s="1413"/>
      <c r="AI346" s="1413"/>
      <c r="AJ346" s="1413"/>
      <c r="AK346" s="1413"/>
    </row>
    <row r="347" spans="3:37" s="1430" customFormat="1" ht="15" customHeight="1">
      <c r="C347" s="1413"/>
      <c r="D347" s="1413"/>
      <c r="E347" s="1413"/>
      <c r="F347" s="1413"/>
      <c r="G347" s="1413"/>
      <c r="I347" s="1413"/>
      <c r="J347" s="1413"/>
      <c r="K347" s="1413"/>
      <c r="L347" s="1413"/>
      <c r="M347" s="1413"/>
      <c r="O347" s="1413"/>
      <c r="P347" s="1413"/>
      <c r="Q347" s="1413"/>
      <c r="R347" s="1413"/>
      <c r="S347" s="1413"/>
      <c r="T347" s="1413"/>
      <c r="U347" s="1413"/>
      <c r="V347" s="1413"/>
      <c r="W347" s="1413"/>
      <c r="X347" s="1413"/>
      <c r="Y347" s="1413"/>
      <c r="AA347" s="1413"/>
      <c r="AB347" s="1413"/>
      <c r="AC347" s="1413"/>
      <c r="AD347" s="1413"/>
      <c r="AE347" s="1413"/>
      <c r="AG347" s="1413"/>
      <c r="AH347" s="1413"/>
      <c r="AI347" s="1413"/>
      <c r="AJ347" s="1413"/>
      <c r="AK347" s="1413"/>
    </row>
    <row r="348" spans="3:37" s="1430" customFormat="1" ht="15" customHeight="1">
      <c r="C348" s="1413"/>
      <c r="D348" s="1413"/>
      <c r="E348" s="1413"/>
      <c r="F348" s="1413"/>
      <c r="G348" s="1413"/>
      <c r="I348" s="1413"/>
      <c r="J348" s="1413"/>
      <c r="K348" s="1413"/>
      <c r="L348" s="1413"/>
      <c r="M348" s="1413"/>
      <c r="O348" s="1413"/>
      <c r="P348" s="1413"/>
      <c r="Q348" s="1413"/>
      <c r="R348" s="1413"/>
      <c r="S348" s="1413"/>
      <c r="T348" s="1413"/>
      <c r="U348" s="1413"/>
      <c r="V348" s="1413"/>
      <c r="W348" s="1413"/>
      <c r="X348" s="1413"/>
      <c r="Y348" s="1413"/>
      <c r="AA348" s="1413"/>
      <c r="AB348" s="1413"/>
      <c r="AC348" s="1413"/>
      <c r="AD348" s="1413"/>
      <c r="AE348" s="1413"/>
      <c r="AG348" s="1413"/>
      <c r="AH348" s="1413"/>
      <c r="AI348" s="1413"/>
      <c r="AJ348" s="1413"/>
      <c r="AK348" s="1413"/>
    </row>
    <row r="349" spans="3:37" s="1430" customFormat="1" ht="15" customHeight="1">
      <c r="C349" s="1413"/>
      <c r="D349" s="1413"/>
      <c r="E349" s="1413"/>
      <c r="F349" s="1413"/>
      <c r="G349" s="1413"/>
      <c r="I349" s="1413"/>
      <c r="J349" s="1413"/>
      <c r="K349" s="1413"/>
      <c r="L349" s="1413"/>
      <c r="M349" s="1413"/>
      <c r="O349" s="1413"/>
      <c r="P349" s="1413"/>
      <c r="Q349" s="1413"/>
      <c r="R349" s="1413"/>
      <c r="S349" s="1413"/>
      <c r="T349" s="1413"/>
      <c r="U349" s="1413"/>
      <c r="V349" s="1413"/>
      <c r="W349" s="1413"/>
      <c r="X349" s="1413"/>
      <c r="Y349" s="1413"/>
      <c r="AA349" s="1413"/>
      <c r="AB349" s="1413"/>
      <c r="AC349" s="1413"/>
      <c r="AD349" s="1413"/>
      <c r="AE349" s="1413"/>
      <c r="AG349" s="1413"/>
      <c r="AH349" s="1413"/>
      <c r="AI349" s="1413"/>
      <c r="AJ349" s="1413"/>
      <c r="AK349" s="1413"/>
    </row>
    <row r="350" spans="3:37" s="1430" customFormat="1" ht="15" customHeight="1">
      <c r="C350" s="1413"/>
      <c r="D350" s="1413"/>
      <c r="E350" s="1413"/>
      <c r="F350" s="1413"/>
      <c r="G350" s="1413"/>
      <c r="I350" s="1413"/>
      <c r="J350" s="1413"/>
      <c r="K350" s="1413"/>
      <c r="L350" s="1413"/>
      <c r="M350" s="1413"/>
      <c r="O350" s="1413"/>
      <c r="P350" s="1413"/>
      <c r="Q350" s="1413"/>
      <c r="R350" s="1413"/>
      <c r="S350" s="1413"/>
      <c r="T350" s="1413"/>
      <c r="U350" s="1413"/>
      <c r="V350" s="1413"/>
      <c r="W350" s="1413"/>
      <c r="X350" s="1413"/>
      <c r="Y350" s="1413"/>
      <c r="AA350" s="1413"/>
      <c r="AB350" s="1413"/>
      <c r="AC350" s="1413"/>
      <c r="AD350" s="1413"/>
      <c r="AE350" s="1413"/>
      <c r="AG350" s="1413"/>
      <c r="AH350" s="1413"/>
      <c r="AI350" s="1413"/>
      <c r="AJ350" s="1413"/>
      <c r="AK350" s="1413"/>
    </row>
    <row r="351" spans="3:37" s="1430" customFormat="1" ht="15" customHeight="1">
      <c r="C351" s="1413"/>
      <c r="D351" s="1413"/>
      <c r="E351" s="1413"/>
      <c r="F351" s="1413"/>
      <c r="G351" s="1413"/>
      <c r="I351" s="1413"/>
      <c r="J351" s="1413"/>
      <c r="K351" s="1413"/>
      <c r="L351" s="1413"/>
      <c r="M351" s="1413"/>
      <c r="O351" s="1413"/>
      <c r="P351" s="1413"/>
      <c r="Q351" s="1413"/>
      <c r="R351" s="1413"/>
      <c r="S351" s="1413"/>
      <c r="T351" s="1413"/>
      <c r="U351" s="1413"/>
      <c r="V351" s="1413"/>
      <c r="W351" s="1413"/>
      <c r="X351" s="1413"/>
      <c r="Y351" s="1413"/>
      <c r="AA351" s="1413"/>
      <c r="AB351" s="1413"/>
      <c r="AC351" s="1413"/>
      <c r="AD351" s="1413"/>
      <c r="AE351" s="1413"/>
      <c r="AG351" s="1413"/>
      <c r="AH351" s="1413"/>
      <c r="AI351" s="1413"/>
      <c r="AJ351" s="1413"/>
      <c r="AK351" s="1413"/>
    </row>
    <row r="352" spans="3:37" s="1430" customFormat="1" ht="15" customHeight="1">
      <c r="C352" s="1413"/>
      <c r="D352" s="1413"/>
      <c r="E352" s="1413"/>
      <c r="F352" s="1413"/>
      <c r="G352" s="1413"/>
      <c r="I352" s="1413"/>
      <c r="J352" s="1413"/>
      <c r="K352" s="1413"/>
      <c r="L352" s="1413"/>
      <c r="M352" s="1413"/>
      <c r="O352" s="1413"/>
      <c r="P352" s="1413"/>
      <c r="Q352" s="1413"/>
      <c r="R352" s="1413"/>
      <c r="S352" s="1413"/>
      <c r="T352" s="1413"/>
      <c r="U352" s="1413"/>
      <c r="V352" s="1413"/>
      <c r="W352" s="1413"/>
      <c r="X352" s="1413"/>
      <c r="Y352" s="1413"/>
      <c r="AA352" s="1413"/>
      <c r="AB352" s="1413"/>
      <c r="AC352" s="1413"/>
      <c r="AD352" s="1413"/>
      <c r="AE352" s="1413"/>
      <c r="AG352" s="1413"/>
      <c r="AH352" s="1413"/>
      <c r="AI352" s="1413"/>
      <c r="AJ352" s="1413"/>
      <c r="AK352" s="1413"/>
    </row>
    <row r="353" spans="3:37" s="1430" customFormat="1" ht="15" customHeight="1">
      <c r="C353" s="1413"/>
      <c r="D353" s="1413"/>
      <c r="E353" s="1413"/>
      <c r="F353" s="1413"/>
      <c r="G353" s="1413"/>
      <c r="I353" s="1413"/>
      <c r="J353" s="1413"/>
      <c r="K353" s="1413"/>
      <c r="L353" s="1413"/>
      <c r="M353" s="1413"/>
      <c r="O353" s="1413"/>
      <c r="P353" s="1413"/>
      <c r="Q353" s="1413"/>
      <c r="R353" s="1413"/>
      <c r="S353" s="1413"/>
      <c r="T353" s="1413"/>
      <c r="U353" s="1413"/>
      <c r="V353" s="1413"/>
      <c r="W353" s="1413"/>
      <c r="X353" s="1413"/>
      <c r="Y353" s="1413"/>
      <c r="AA353" s="1413"/>
      <c r="AB353" s="1413"/>
      <c r="AC353" s="1413"/>
      <c r="AD353" s="1413"/>
      <c r="AE353" s="1413"/>
      <c r="AG353" s="1413"/>
      <c r="AH353" s="1413"/>
      <c r="AI353" s="1413"/>
      <c r="AJ353" s="1413"/>
      <c r="AK353" s="1413"/>
    </row>
    <row r="354" spans="3:37" s="1430" customFormat="1" ht="15" customHeight="1">
      <c r="C354" s="1413"/>
      <c r="D354" s="1413"/>
      <c r="E354" s="1413"/>
      <c r="F354" s="1413"/>
      <c r="G354" s="1413"/>
      <c r="I354" s="1413"/>
      <c r="J354" s="1413"/>
      <c r="K354" s="1413"/>
      <c r="L354" s="1413"/>
      <c r="M354" s="1413"/>
      <c r="O354" s="1413"/>
      <c r="P354" s="1413"/>
      <c r="Q354" s="1413"/>
      <c r="R354" s="1413"/>
      <c r="S354" s="1413"/>
      <c r="T354" s="1413"/>
      <c r="U354" s="1413"/>
      <c r="V354" s="1413"/>
      <c r="W354" s="1413"/>
      <c r="X354" s="1413"/>
      <c r="Y354" s="1413"/>
      <c r="AA354" s="1413"/>
      <c r="AB354" s="1413"/>
      <c r="AC354" s="1413"/>
      <c r="AD354" s="1413"/>
      <c r="AE354" s="1413"/>
      <c r="AG354" s="1413"/>
      <c r="AH354" s="1413"/>
      <c r="AI354" s="1413"/>
      <c r="AJ354" s="1413"/>
      <c r="AK354" s="1413"/>
    </row>
    <row r="355" spans="3:37" s="1430" customFormat="1" ht="15" customHeight="1">
      <c r="C355" s="1413"/>
      <c r="D355" s="1413"/>
      <c r="E355" s="1413"/>
      <c r="F355" s="1413"/>
      <c r="G355" s="1413"/>
      <c r="I355" s="1413"/>
      <c r="J355" s="1413"/>
      <c r="K355" s="1413"/>
      <c r="L355" s="1413"/>
      <c r="M355" s="1413"/>
      <c r="O355" s="1413"/>
      <c r="P355" s="1413"/>
      <c r="Q355" s="1413"/>
      <c r="R355" s="1413"/>
      <c r="S355" s="1413"/>
      <c r="T355" s="1413"/>
      <c r="U355" s="1413"/>
      <c r="V355" s="1413"/>
      <c r="W355" s="1413"/>
      <c r="X355" s="1413"/>
      <c r="Y355" s="1413"/>
      <c r="AA355" s="1413"/>
      <c r="AB355" s="1413"/>
      <c r="AC355" s="1413"/>
      <c r="AD355" s="1413"/>
      <c r="AE355" s="1413"/>
      <c r="AG355" s="1413"/>
      <c r="AH355" s="1413"/>
      <c r="AI355" s="1413"/>
      <c r="AJ355" s="1413"/>
      <c r="AK355" s="1413"/>
    </row>
    <row r="356" spans="3:37" s="1430" customFormat="1" ht="15" customHeight="1">
      <c r="C356" s="1413"/>
      <c r="D356" s="1413"/>
      <c r="E356" s="1413"/>
      <c r="F356" s="1413"/>
      <c r="G356" s="1413"/>
      <c r="I356" s="1413"/>
      <c r="J356" s="1413"/>
      <c r="K356" s="1413"/>
      <c r="L356" s="1413"/>
      <c r="M356" s="1413"/>
      <c r="O356" s="1413"/>
      <c r="P356" s="1413"/>
      <c r="Q356" s="1413"/>
      <c r="R356" s="1413"/>
      <c r="S356" s="1413"/>
      <c r="T356" s="1413"/>
      <c r="U356" s="1413"/>
      <c r="V356" s="1413"/>
      <c r="W356" s="1413"/>
      <c r="X356" s="1413"/>
      <c r="Y356" s="1413"/>
      <c r="AA356" s="1413"/>
      <c r="AB356" s="1413"/>
      <c r="AC356" s="1413"/>
      <c r="AD356" s="1413"/>
      <c r="AE356" s="1413"/>
      <c r="AG356" s="1413"/>
      <c r="AH356" s="1413"/>
      <c r="AI356" s="1413"/>
      <c r="AJ356" s="1413"/>
      <c r="AK356" s="1413"/>
    </row>
    <row r="357" spans="3:37" s="1430" customFormat="1" ht="15" customHeight="1">
      <c r="C357" s="1413"/>
      <c r="D357" s="1413"/>
      <c r="E357" s="1413"/>
      <c r="F357" s="1413"/>
      <c r="G357" s="1413"/>
      <c r="I357" s="1413"/>
      <c r="J357" s="1413"/>
      <c r="K357" s="1413"/>
      <c r="L357" s="1413"/>
      <c r="M357" s="1413"/>
      <c r="O357" s="1413"/>
      <c r="P357" s="1413"/>
      <c r="Q357" s="1413"/>
      <c r="R357" s="1413"/>
      <c r="S357" s="1413"/>
      <c r="T357" s="1413"/>
      <c r="U357" s="1413"/>
      <c r="V357" s="1413"/>
      <c r="W357" s="1413"/>
      <c r="X357" s="1413"/>
      <c r="Y357" s="1413"/>
      <c r="AA357" s="1413"/>
      <c r="AB357" s="1413"/>
      <c r="AC357" s="1413"/>
      <c r="AD357" s="1413"/>
      <c r="AE357" s="1413"/>
      <c r="AG357" s="1413"/>
      <c r="AH357" s="1413"/>
      <c r="AI357" s="1413"/>
      <c r="AJ357" s="1413"/>
      <c r="AK357" s="1413"/>
    </row>
    <row r="358" spans="3:37" s="1430" customFormat="1" ht="15" customHeight="1">
      <c r="C358" s="1413"/>
      <c r="D358" s="1413"/>
      <c r="E358" s="1413"/>
      <c r="F358" s="1413"/>
      <c r="G358" s="1413"/>
      <c r="I358" s="1413"/>
      <c r="J358" s="1413"/>
      <c r="K358" s="1413"/>
      <c r="L358" s="1413"/>
      <c r="M358" s="1413"/>
      <c r="O358" s="1413"/>
      <c r="P358" s="1413"/>
      <c r="Q358" s="1413"/>
      <c r="R358" s="1413"/>
      <c r="S358" s="1413"/>
      <c r="T358" s="1413"/>
      <c r="U358" s="1413"/>
      <c r="V358" s="1413"/>
      <c r="W358" s="1413"/>
      <c r="X358" s="1413"/>
      <c r="Y358" s="1413"/>
      <c r="AA358" s="1413"/>
      <c r="AB358" s="1413"/>
      <c r="AC358" s="1413"/>
      <c r="AD358" s="1413"/>
      <c r="AE358" s="1413"/>
      <c r="AG358" s="1413"/>
      <c r="AH358" s="1413"/>
      <c r="AI358" s="1413"/>
      <c r="AJ358" s="1413"/>
      <c r="AK358" s="1413"/>
    </row>
    <row r="359" spans="3:37" s="1430" customFormat="1" ht="15" customHeight="1">
      <c r="C359" s="1413"/>
      <c r="D359" s="1413"/>
      <c r="E359" s="1413"/>
      <c r="F359" s="1413"/>
      <c r="G359" s="1413"/>
      <c r="I359" s="1413"/>
      <c r="J359" s="1413"/>
      <c r="K359" s="1413"/>
      <c r="L359" s="1413"/>
      <c r="M359" s="1413"/>
      <c r="O359" s="1413"/>
      <c r="P359" s="1413"/>
      <c r="Q359" s="1413"/>
      <c r="R359" s="1413"/>
      <c r="S359" s="1413"/>
      <c r="T359" s="1413"/>
      <c r="U359" s="1413"/>
      <c r="V359" s="1413"/>
      <c r="W359" s="1413"/>
      <c r="X359" s="1413"/>
      <c r="Y359" s="1413"/>
      <c r="AA359" s="1413"/>
      <c r="AB359" s="1413"/>
      <c r="AC359" s="1413"/>
      <c r="AD359" s="1413"/>
      <c r="AE359" s="1413"/>
      <c r="AG359" s="1413"/>
      <c r="AH359" s="1413"/>
      <c r="AI359" s="1413"/>
      <c r="AJ359" s="1413"/>
      <c r="AK359" s="1413"/>
    </row>
    <row r="360" spans="3:37" s="1430" customFormat="1" ht="15" customHeight="1">
      <c r="C360" s="1413"/>
      <c r="D360" s="1413"/>
      <c r="E360" s="1413"/>
      <c r="F360" s="1413"/>
      <c r="G360" s="1413"/>
      <c r="I360" s="1413"/>
      <c r="J360" s="1413"/>
      <c r="K360" s="1413"/>
      <c r="L360" s="1413"/>
      <c r="M360" s="1413"/>
      <c r="O360" s="1413"/>
      <c r="P360" s="1413"/>
      <c r="Q360" s="1413"/>
      <c r="R360" s="1413"/>
      <c r="S360" s="1413"/>
      <c r="T360" s="1413"/>
      <c r="U360" s="1413"/>
      <c r="V360" s="1413"/>
      <c r="W360" s="1413"/>
      <c r="X360" s="1413"/>
      <c r="Y360" s="1413"/>
      <c r="AA360" s="1413"/>
      <c r="AB360" s="1413"/>
      <c r="AC360" s="1413"/>
      <c r="AD360" s="1413"/>
      <c r="AE360" s="1413"/>
      <c r="AG360" s="1413"/>
      <c r="AH360" s="1413"/>
      <c r="AI360" s="1413"/>
      <c r="AJ360" s="1413"/>
      <c r="AK360" s="1413"/>
    </row>
    <row r="361" spans="3:37" s="1430" customFormat="1" ht="15" customHeight="1">
      <c r="C361" s="1413"/>
      <c r="D361" s="1413"/>
      <c r="E361" s="1413"/>
      <c r="F361" s="1413"/>
      <c r="G361" s="1413"/>
      <c r="I361" s="1413"/>
      <c r="J361" s="1413"/>
      <c r="K361" s="1413"/>
      <c r="L361" s="1413"/>
      <c r="M361" s="1413"/>
      <c r="O361" s="1413"/>
      <c r="P361" s="1413"/>
      <c r="Q361" s="1413"/>
      <c r="R361" s="1413"/>
      <c r="S361" s="1413"/>
      <c r="T361" s="1413"/>
      <c r="U361" s="1413"/>
      <c r="V361" s="1413"/>
      <c r="W361" s="1413"/>
      <c r="X361" s="1413"/>
      <c r="Y361" s="1413"/>
      <c r="AA361" s="1413"/>
      <c r="AB361" s="1413"/>
      <c r="AC361" s="1413"/>
      <c r="AD361" s="1413"/>
      <c r="AE361" s="1413"/>
      <c r="AG361" s="1413"/>
      <c r="AH361" s="1413"/>
      <c r="AI361" s="1413"/>
      <c r="AJ361" s="1413"/>
      <c r="AK361" s="1413"/>
    </row>
    <row r="362" spans="3:37" s="1430" customFormat="1" ht="15" customHeight="1">
      <c r="C362" s="1413"/>
      <c r="D362" s="1413"/>
      <c r="E362" s="1413"/>
      <c r="F362" s="1413"/>
      <c r="G362" s="1413"/>
      <c r="I362" s="1413"/>
      <c r="J362" s="1413"/>
      <c r="K362" s="1413"/>
      <c r="L362" s="1413"/>
      <c r="M362" s="1413"/>
      <c r="O362" s="1413"/>
      <c r="P362" s="1413"/>
      <c r="Q362" s="1413"/>
      <c r="R362" s="1413"/>
      <c r="S362" s="1413"/>
      <c r="T362" s="1413"/>
      <c r="U362" s="1413"/>
      <c r="V362" s="1413"/>
      <c r="W362" s="1413"/>
      <c r="X362" s="1413"/>
      <c r="Y362" s="1413"/>
      <c r="AA362" s="1413"/>
      <c r="AB362" s="1413"/>
      <c r="AC362" s="1413"/>
      <c r="AD362" s="1413"/>
      <c r="AE362" s="1413"/>
      <c r="AG362" s="1413"/>
      <c r="AH362" s="1413"/>
      <c r="AI362" s="1413"/>
      <c r="AJ362" s="1413"/>
      <c r="AK362" s="1413"/>
    </row>
    <row r="363" spans="3:37" s="1430" customFormat="1" ht="15" customHeight="1">
      <c r="C363" s="1413"/>
      <c r="D363" s="1413"/>
      <c r="E363" s="1413"/>
      <c r="F363" s="1413"/>
      <c r="G363" s="1413"/>
      <c r="I363" s="1413"/>
      <c r="J363" s="1413"/>
      <c r="K363" s="1413"/>
      <c r="L363" s="1413"/>
      <c r="M363" s="1413"/>
      <c r="O363" s="1413"/>
      <c r="P363" s="1413"/>
      <c r="Q363" s="1413"/>
      <c r="R363" s="1413"/>
      <c r="S363" s="1413"/>
      <c r="T363" s="1413"/>
      <c r="U363" s="1413"/>
      <c r="V363" s="1413"/>
      <c r="W363" s="1413"/>
      <c r="X363" s="1413"/>
      <c r="Y363" s="1413"/>
      <c r="AA363" s="1413"/>
      <c r="AB363" s="1413"/>
      <c r="AC363" s="1413"/>
      <c r="AD363" s="1413"/>
      <c r="AE363" s="1413"/>
      <c r="AG363" s="1413"/>
      <c r="AH363" s="1413"/>
      <c r="AI363" s="1413"/>
      <c r="AJ363" s="1413"/>
      <c r="AK363" s="1413"/>
    </row>
    <row r="364" spans="3:37" s="1430" customFormat="1" ht="15" customHeight="1">
      <c r="C364" s="1413"/>
      <c r="D364" s="1413"/>
      <c r="E364" s="1413"/>
      <c r="F364" s="1413"/>
      <c r="G364" s="1413"/>
      <c r="I364" s="1413"/>
      <c r="J364" s="1413"/>
      <c r="K364" s="1413"/>
      <c r="L364" s="1413"/>
      <c r="M364" s="1413"/>
      <c r="O364" s="1413"/>
      <c r="P364" s="1413"/>
      <c r="Q364" s="1413"/>
      <c r="R364" s="1413"/>
      <c r="S364" s="1413"/>
      <c r="T364" s="1413"/>
      <c r="U364" s="1413"/>
      <c r="V364" s="1413"/>
      <c r="W364" s="1413"/>
      <c r="X364" s="1413"/>
      <c r="Y364" s="1413"/>
      <c r="AA364" s="1413"/>
      <c r="AB364" s="1413"/>
      <c r="AC364" s="1413"/>
      <c r="AD364" s="1413"/>
      <c r="AE364" s="1413"/>
      <c r="AG364" s="1413"/>
      <c r="AH364" s="1413"/>
      <c r="AI364" s="1413"/>
      <c r="AJ364" s="1413"/>
      <c r="AK364" s="1413"/>
    </row>
    <row r="365" spans="3:37" s="1430" customFormat="1" ht="15" customHeight="1">
      <c r="C365" s="1413"/>
      <c r="D365" s="1413"/>
      <c r="E365" s="1413"/>
      <c r="F365" s="1413"/>
      <c r="G365" s="1413"/>
      <c r="I365" s="1413"/>
      <c r="J365" s="1413"/>
      <c r="K365" s="1413"/>
      <c r="L365" s="1413"/>
      <c r="M365" s="1413"/>
      <c r="O365" s="1413"/>
      <c r="P365" s="1413"/>
      <c r="Q365" s="1413"/>
      <c r="R365" s="1413"/>
      <c r="S365" s="1413"/>
      <c r="T365" s="1413"/>
      <c r="U365" s="1413"/>
      <c r="V365" s="1413"/>
      <c r="W365" s="1413"/>
      <c r="X365" s="1413"/>
      <c r="Y365" s="1413"/>
      <c r="AA365" s="1413"/>
      <c r="AB365" s="1413"/>
      <c r="AC365" s="1413"/>
      <c r="AD365" s="1413"/>
      <c r="AE365" s="1413"/>
      <c r="AG365" s="1413"/>
      <c r="AH365" s="1413"/>
      <c r="AI365" s="1413"/>
      <c r="AJ365" s="1413"/>
      <c r="AK365" s="1413"/>
    </row>
    <row r="366" spans="3:37" s="1430" customFormat="1" ht="15" customHeight="1">
      <c r="C366" s="1413"/>
      <c r="D366" s="1413"/>
      <c r="E366" s="1413"/>
      <c r="F366" s="1413"/>
      <c r="G366" s="1413"/>
      <c r="I366" s="1413"/>
      <c r="J366" s="1413"/>
      <c r="K366" s="1413"/>
      <c r="L366" s="1413"/>
      <c r="M366" s="1413"/>
      <c r="O366" s="1413"/>
      <c r="P366" s="1413"/>
      <c r="Q366" s="1413"/>
      <c r="R366" s="1413"/>
      <c r="S366" s="1413"/>
      <c r="T366" s="1413"/>
      <c r="U366" s="1413"/>
      <c r="V366" s="1413"/>
      <c r="W366" s="1413"/>
      <c r="X366" s="1413"/>
      <c r="Y366" s="1413"/>
      <c r="AA366" s="1413"/>
      <c r="AB366" s="1413"/>
      <c r="AC366" s="1413"/>
      <c r="AD366" s="1413"/>
      <c r="AE366" s="1413"/>
      <c r="AG366" s="1413"/>
      <c r="AH366" s="1413"/>
      <c r="AI366" s="1413"/>
      <c r="AJ366" s="1413"/>
      <c r="AK366" s="1413"/>
    </row>
    <row r="367" spans="3:37" s="1430" customFormat="1" ht="15" customHeight="1">
      <c r="C367" s="1413"/>
      <c r="D367" s="1413"/>
      <c r="E367" s="1413"/>
      <c r="F367" s="1413"/>
      <c r="G367" s="1413"/>
      <c r="I367" s="1413"/>
      <c r="J367" s="1413"/>
      <c r="K367" s="1413"/>
      <c r="L367" s="1413"/>
      <c r="M367" s="1413"/>
      <c r="O367" s="1413"/>
      <c r="P367" s="1413"/>
      <c r="Q367" s="1413"/>
      <c r="R367" s="1413"/>
      <c r="S367" s="1413"/>
      <c r="T367" s="1413"/>
      <c r="U367" s="1413"/>
      <c r="V367" s="1413"/>
      <c r="W367" s="1413"/>
      <c r="X367" s="1413"/>
      <c r="Y367" s="1413"/>
      <c r="AA367" s="1413"/>
      <c r="AB367" s="1413"/>
      <c r="AC367" s="1413"/>
      <c r="AD367" s="1413"/>
      <c r="AE367" s="1413"/>
      <c r="AG367" s="1413"/>
      <c r="AH367" s="1413"/>
      <c r="AI367" s="1413"/>
      <c r="AJ367" s="1413"/>
      <c r="AK367" s="1413"/>
    </row>
    <row r="368" spans="3:37" s="1430" customFormat="1" ht="15" customHeight="1">
      <c r="C368" s="1413"/>
      <c r="D368" s="1413"/>
      <c r="E368" s="1413"/>
      <c r="F368" s="1413"/>
      <c r="G368" s="1413"/>
      <c r="I368" s="1413"/>
      <c r="J368" s="1413"/>
      <c r="K368" s="1413"/>
      <c r="L368" s="1413"/>
      <c r="M368" s="1413"/>
      <c r="O368" s="1413"/>
      <c r="P368" s="1413"/>
      <c r="Q368" s="1413"/>
      <c r="R368" s="1413"/>
      <c r="S368" s="1413"/>
      <c r="T368" s="1413"/>
      <c r="U368" s="1413"/>
      <c r="V368" s="1413"/>
      <c r="W368" s="1413"/>
      <c r="X368" s="1413"/>
      <c r="Y368" s="1413"/>
      <c r="AA368" s="1413"/>
      <c r="AB368" s="1413"/>
      <c r="AC368" s="1413"/>
      <c r="AD368" s="1413"/>
      <c r="AE368" s="1413"/>
      <c r="AG368" s="1413"/>
      <c r="AH368" s="1413"/>
      <c r="AI368" s="1413"/>
      <c r="AJ368" s="1413"/>
      <c r="AK368" s="1413"/>
    </row>
    <row r="369" spans="3:37" s="1430" customFormat="1" ht="15" customHeight="1">
      <c r="C369" s="1413"/>
      <c r="D369" s="1413"/>
      <c r="E369" s="1413"/>
      <c r="F369" s="1413"/>
      <c r="G369" s="1413"/>
      <c r="I369" s="1413"/>
      <c r="J369" s="1413"/>
      <c r="K369" s="1413"/>
      <c r="L369" s="1413"/>
      <c r="M369" s="1413"/>
      <c r="O369" s="1413"/>
      <c r="P369" s="1413"/>
      <c r="Q369" s="1413"/>
      <c r="R369" s="1413"/>
      <c r="S369" s="1413"/>
      <c r="T369" s="1413"/>
      <c r="U369" s="1413"/>
      <c r="V369" s="1413"/>
      <c r="W369" s="1413"/>
      <c r="X369" s="1413"/>
      <c r="Y369" s="1413"/>
      <c r="AA369" s="1413"/>
      <c r="AB369" s="1413"/>
      <c r="AC369" s="1413"/>
      <c r="AD369" s="1413"/>
      <c r="AE369" s="1413"/>
      <c r="AG369" s="1413"/>
      <c r="AH369" s="1413"/>
      <c r="AI369" s="1413"/>
      <c r="AJ369" s="1413"/>
      <c r="AK369" s="1413"/>
    </row>
    <row r="370" spans="3:37" s="1430" customFormat="1" ht="15" customHeight="1">
      <c r="C370" s="1413"/>
      <c r="D370" s="1413"/>
      <c r="E370" s="1413"/>
      <c r="F370" s="1413"/>
      <c r="G370" s="1413"/>
      <c r="I370" s="1413"/>
      <c r="J370" s="1413"/>
      <c r="K370" s="1413"/>
      <c r="L370" s="1413"/>
      <c r="M370" s="1413"/>
      <c r="O370" s="1413"/>
      <c r="P370" s="1413"/>
      <c r="Q370" s="1413"/>
      <c r="R370" s="1413"/>
      <c r="S370" s="1413"/>
      <c r="T370" s="1413"/>
      <c r="U370" s="1413"/>
      <c r="V370" s="1413"/>
      <c r="W370" s="1413"/>
      <c r="X370" s="1413"/>
      <c r="Y370" s="1413"/>
      <c r="AA370" s="1413"/>
      <c r="AB370" s="1413"/>
      <c r="AC370" s="1413"/>
      <c r="AD370" s="1413"/>
      <c r="AE370" s="1413"/>
      <c r="AG370" s="1413"/>
      <c r="AH370" s="1413"/>
      <c r="AI370" s="1413"/>
      <c r="AJ370" s="1413"/>
      <c r="AK370" s="1413"/>
    </row>
    <row r="371" spans="3:37" s="1430" customFormat="1" ht="15" customHeight="1">
      <c r="C371" s="1413"/>
      <c r="D371" s="1413"/>
      <c r="E371" s="1413"/>
      <c r="F371" s="1413"/>
      <c r="G371" s="1413"/>
      <c r="I371" s="1413"/>
      <c r="J371" s="1413"/>
      <c r="K371" s="1413"/>
      <c r="L371" s="1413"/>
      <c r="M371" s="1413"/>
      <c r="O371" s="1413"/>
      <c r="P371" s="1413"/>
      <c r="Q371" s="1413"/>
      <c r="R371" s="1413"/>
      <c r="S371" s="1413"/>
      <c r="T371" s="1413"/>
      <c r="U371" s="1413"/>
      <c r="V371" s="1413"/>
      <c r="W371" s="1413"/>
      <c r="X371" s="1413"/>
      <c r="Y371" s="1413"/>
      <c r="AA371" s="1413"/>
      <c r="AB371" s="1413"/>
      <c r="AC371" s="1413"/>
      <c r="AD371" s="1413"/>
      <c r="AE371" s="1413"/>
      <c r="AG371" s="1413"/>
      <c r="AH371" s="1413"/>
      <c r="AI371" s="1413"/>
      <c r="AJ371" s="1413"/>
      <c r="AK371" s="1413"/>
    </row>
    <row r="372" spans="3:37" s="1430" customFormat="1" ht="15" customHeight="1">
      <c r="C372" s="1413"/>
      <c r="D372" s="1413"/>
      <c r="E372" s="1413"/>
      <c r="F372" s="1413"/>
      <c r="G372" s="1413"/>
      <c r="I372" s="1413"/>
      <c r="J372" s="1413"/>
      <c r="K372" s="1413"/>
      <c r="L372" s="1413"/>
      <c r="M372" s="1413"/>
      <c r="O372" s="1413"/>
      <c r="P372" s="1413"/>
      <c r="Q372" s="1413"/>
      <c r="R372" s="1413"/>
      <c r="S372" s="1413"/>
      <c r="T372" s="1413"/>
      <c r="U372" s="1413"/>
      <c r="V372" s="1413"/>
      <c r="W372" s="1413"/>
      <c r="X372" s="1413"/>
      <c r="Y372" s="1413"/>
      <c r="AA372" s="1413"/>
      <c r="AB372" s="1413"/>
      <c r="AC372" s="1413"/>
      <c r="AD372" s="1413"/>
      <c r="AE372" s="1413"/>
      <c r="AG372" s="1413"/>
      <c r="AH372" s="1413"/>
      <c r="AI372" s="1413"/>
      <c r="AJ372" s="1413"/>
      <c r="AK372" s="1413"/>
    </row>
    <row r="373" spans="3:37" s="1430" customFormat="1" ht="15" customHeight="1">
      <c r="C373" s="1413"/>
      <c r="D373" s="1413"/>
      <c r="E373" s="1413"/>
      <c r="F373" s="1413"/>
      <c r="G373" s="1413"/>
      <c r="I373" s="1413"/>
      <c r="J373" s="1413"/>
      <c r="K373" s="1413"/>
      <c r="L373" s="1413"/>
      <c r="M373" s="1413"/>
      <c r="O373" s="1413"/>
      <c r="P373" s="1413"/>
      <c r="Q373" s="1413"/>
      <c r="R373" s="1413"/>
      <c r="S373" s="1413"/>
      <c r="T373" s="1413"/>
      <c r="U373" s="1413"/>
      <c r="V373" s="1413"/>
      <c r="W373" s="1413"/>
      <c r="X373" s="1413"/>
      <c r="Y373" s="1413"/>
      <c r="AA373" s="1413"/>
      <c r="AB373" s="1413"/>
      <c r="AC373" s="1413"/>
      <c r="AD373" s="1413"/>
      <c r="AE373" s="1413"/>
      <c r="AG373" s="1413"/>
      <c r="AH373" s="1413"/>
      <c r="AI373" s="1413"/>
      <c r="AJ373" s="1413"/>
      <c r="AK373" s="1413"/>
    </row>
    <row r="374" spans="3:37" s="1430" customFormat="1" ht="15" customHeight="1">
      <c r="C374" s="1413"/>
      <c r="D374" s="1413"/>
      <c r="E374" s="1413"/>
      <c r="F374" s="1413"/>
      <c r="G374" s="1413"/>
      <c r="I374" s="1413"/>
      <c r="J374" s="1413"/>
      <c r="K374" s="1413"/>
      <c r="L374" s="1413"/>
      <c r="M374" s="1413"/>
      <c r="O374" s="1413"/>
      <c r="P374" s="1413"/>
      <c r="Q374" s="1413"/>
      <c r="R374" s="1413"/>
      <c r="S374" s="1413"/>
      <c r="T374" s="1413"/>
      <c r="U374" s="1413"/>
      <c r="V374" s="1413"/>
      <c r="W374" s="1413"/>
      <c r="X374" s="1413"/>
      <c r="Y374" s="1413"/>
      <c r="AA374" s="1413"/>
      <c r="AB374" s="1413"/>
      <c r="AC374" s="1413"/>
      <c r="AD374" s="1413"/>
      <c r="AE374" s="1413"/>
      <c r="AG374" s="1413"/>
      <c r="AH374" s="1413"/>
      <c r="AI374" s="1413"/>
      <c r="AJ374" s="1413"/>
      <c r="AK374" s="1413"/>
    </row>
    <row r="375" spans="3:37" s="1430" customFormat="1" ht="15" customHeight="1">
      <c r="C375" s="1413"/>
      <c r="D375" s="1413"/>
      <c r="E375" s="1413"/>
      <c r="F375" s="1413"/>
      <c r="G375" s="1413"/>
      <c r="I375" s="1413"/>
      <c r="J375" s="1413"/>
      <c r="K375" s="1413"/>
      <c r="L375" s="1413"/>
      <c r="M375" s="1413"/>
      <c r="O375" s="1413"/>
      <c r="P375" s="1413"/>
      <c r="Q375" s="1413"/>
      <c r="R375" s="1413"/>
      <c r="S375" s="1413"/>
      <c r="T375" s="1413"/>
      <c r="U375" s="1413"/>
      <c r="V375" s="1413"/>
      <c r="W375" s="1413"/>
      <c r="X375" s="1413"/>
      <c r="Y375" s="1413"/>
      <c r="AA375" s="1413"/>
      <c r="AB375" s="1413"/>
      <c r="AC375" s="1413"/>
      <c r="AD375" s="1413"/>
      <c r="AE375" s="1413"/>
      <c r="AG375" s="1413"/>
      <c r="AH375" s="1413"/>
      <c r="AI375" s="1413"/>
      <c r="AJ375" s="1413"/>
      <c r="AK375" s="1413"/>
    </row>
    <row r="376" spans="3:37" s="1430" customFormat="1" ht="15" customHeight="1">
      <c r="C376" s="1413"/>
      <c r="D376" s="1413"/>
      <c r="E376" s="1413"/>
      <c r="F376" s="1413"/>
      <c r="G376" s="1413"/>
      <c r="I376" s="1413"/>
      <c r="J376" s="1413"/>
      <c r="K376" s="1413"/>
      <c r="L376" s="1413"/>
      <c r="M376" s="1413"/>
      <c r="O376" s="1413"/>
      <c r="P376" s="1413"/>
      <c r="Q376" s="1413"/>
      <c r="R376" s="1413"/>
      <c r="S376" s="1413"/>
      <c r="T376" s="1413"/>
      <c r="U376" s="1413"/>
      <c r="V376" s="1413"/>
      <c r="W376" s="1413"/>
      <c r="X376" s="1413"/>
      <c r="Y376" s="1413"/>
      <c r="AA376" s="1413"/>
      <c r="AB376" s="1413"/>
      <c r="AC376" s="1413"/>
      <c r="AD376" s="1413"/>
      <c r="AE376" s="1413"/>
      <c r="AG376" s="1413"/>
      <c r="AH376" s="1413"/>
      <c r="AI376" s="1413"/>
      <c r="AJ376" s="1413"/>
      <c r="AK376" s="1413"/>
    </row>
    <row r="377" spans="3:37" s="1430" customFormat="1" ht="15" customHeight="1">
      <c r="C377" s="1413"/>
      <c r="D377" s="1413"/>
      <c r="E377" s="1413"/>
      <c r="F377" s="1413"/>
      <c r="G377" s="1413"/>
      <c r="I377" s="1413"/>
      <c r="J377" s="1413"/>
      <c r="K377" s="1413"/>
      <c r="L377" s="1413"/>
      <c r="M377" s="1413"/>
      <c r="O377" s="1413"/>
      <c r="P377" s="1413"/>
      <c r="Q377" s="1413"/>
      <c r="R377" s="1413"/>
      <c r="S377" s="1413"/>
      <c r="T377" s="1413"/>
      <c r="U377" s="1413"/>
      <c r="V377" s="1413"/>
      <c r="W377" s="1413"/>
      <c r="X377" s="1413"/>
      <c r="Y377" s="1413"/>
      <c r="AA377" s="1413"/>
      <c r="AB377" s="1413"/>
      <c r="AC377" s="1413"/>
      <c r="AD377" s="1413"/>
      <c r="AE377" s="1413"/>
      <c r="AG377" s="1413"/>
      <c r="AH377" s="1413"/>
      <c r="AI377" s="1413"/>
      <c r="AJ377" s="1413"/>
      <c r="AK377" s="1413"/>
    </row>
    <row r="378" spans="3:37" s="1430" customFormat="1" ht="15" customHeight="1">
      <c r="C378" s="1413"/>
      <c r="D378" s="1413"/>
      <c r="E378" s="1413"/>
      <c r="F378" s="1413"/>
      <c r="G378" s="1413"/>
      <c r="I378" s="1413"/>
      <c r="J378" s="1413"/>
      <c r="K378" s="1413"/>
      <c r="L378" s="1413"/>
      <c r="M378" s="1413"/>
      <c r="O378" s="1413"/>
      <c r="P378" s="1413"/>
      <c r="Q378" s="1413"/>
      <c r="R378" s="1413"/>
      <c r="S378" s="1413"/>
      <c r="T378" s="1413"/>
      <c r="U378" s="1413"/>
      <c r="V378" s="1413"/>
      <c r="W378" s="1413"/>
      <c r="X378" s="1413"/>
      <c r="Y378" s="1413"/>
      <c r="AA378" s="1413"/>
      <c r="AB378" s="1413"/>
      <c r="AC378" s="1413"/>
      <c r="AD378" s="1413"/>
      <c r="AE378" s="1413"/>
      <c r="AG378" s="1413"/>
      <c r="AH378" s="1413"/>
      <c r="AI378" s="1413"/>
      <c r="AJ378" s="1413"/>
      <c r="AK378" s="1413"/>
    </row>
    <row r="379" spans="3:37" s="1430" customFormat="1" ht="15" customHeight="1">
      <c r="C379" s="1413"/>
      <c r="D379" s="1413"/>
      <c r="E379" s="1413"/>
      <c r="F379" s="1413"/>
      <c r="G379" s="1413"/>
      <c r="I379" s="1413"/>
      <c r="J379" s="1413"/>
      <c r="K379" s="1413"/>
      <c r="L379" s="1413"/>
      <c r="M379" s="1413"/>
      <c r="O379" s="1413"/>
      <c r="P379" s="1413"/>
      <c r="Q379" s="1413"/>
      <c r="R379" s="1413"/>
      <c r="S379" s="1413"/>
      <c r="T379" s="1413"/>
      <c r="U379" s="1413"/>
      <c r="V379" s="1413"/>
      <c r="W379" s="1413"/>
      <c r="X379" s="1413"/>
      <c r="Y379" s="1413"/>
      <c r="AA379" s="1413"/>
      <c r="AB379" s="1413"/>
      <c r="AC379" s="1413"/>
      <c r="AD379" s="1413"/>
      <c r="AE379" s="1413"/>
      <c r="AG379" s="1413"/>
      <c r="AH379" s="1413"/>
      <c r="AI379" s="1413"/>
      <c r="AJ379" s="1413"/>
      <c r="AK379" s="1413"/>
    </row>
    <row r="380" spans="3:37" s="1430" customFormat="1" ht="15" customHeight="1">
      <c r="C380" s="1413"/>
      <c r="D380" s="1413"/>
      <c r="E380" s="1413"/>
      <c r="F380" s="1413"/>
      <c r="G380" s="1413"/>
      <c r="I380" s="1413"/>
      <c r="J380" s="1413"/>
      <c r="K380" s="1413"/>
      <c r="L380" s="1413"/>
      <c r="M380" s="1413"/>
      <c r="O380" s="1413"/>
      <c r="P380" s="1413"/>
      <c r="Q380" s="1413"/>
      <c r="R380" s="1413"/>
      <c r="S380" s="1413"/>
      <c r="T380" s="1413"/>
      <c r="U380" s="1413"/>
      <c r="V380" s="1413"/>
      <c r="W380" s="1413"/>
      <c r="X380" s="1413"/>
      <c r="Y380" s="1413"/>
      <c r="AA380" s="1413"/>
      <c r="AB380" s="1413"/>
      <c r="AC380" s="1413"/>
      <c r="AD380" s="1413"/>
      <c r="AE380" s="1413"/>
      <c r="AG380" s="1413"/>
      <c r="AH380" s="1413"/>
      <c r="AI380" s="1413"/>
      <c r="AJ380" s="1413"/>
      <c r="AK380" s="1413"/>
    </row>
    <row r="381" spans="3:37" s="1430" customFormat="1" ht="15" customHeight="1">
      <c r="C381" s="1413"/>
      <c r="D381" s="1413"/>
      <c r="E381" s="1413"/>
      <c r="F381" s="1413"/>
      <c r="G381" s="1413"/>
      <c r="I381" s="1413"/>
      <c r="J381" s="1413"/>
      <c r="K381" s="1413"/>
      <c r="L381" s="1413"/>
      <c r="M381" s="1413"/>
      <c r="O381" s="1413"/>
      <c r="P381" s="1413"/>
      <c r="Q381" s="1413"/>
      <c r="R381" s="1413"/>
      <c r="S381" s="1413"/>
      <c r="T381" s="1413"/>
      <c r="U381" s="1413"/>
      <c r="V381" s="1413"/>
      <c r="W381" s="1413"/>
      <c r="X381" s="1413"/>
      <c r="Y381" s="1413"/>
      <c r="AA381" s="1413"/>
      <c r="AB381" s="1413"/>
      <c r="AC381" s="1413"/>
      <c r="AD381" s="1413"/>
      <c r="AE381" s="1413"/>
      <c r="AG381" s="1413"/>
      <c r="AH381" s="1413"/>
      <c r="AI381" s="1413"/>
      <c r="AJ381" s="1413"/>
      <c r="AK381" s="1413"/>
    </row>
    <row r="382" spans="3:37" s="1430" customFormat="1" ht="15" customHeight="1">
      <c r="C382" s="1413"/>
      <c r="D382" s="1413"/>
      <c r="E382" s="1413"/>
      <c r="F382" s="1413"/>
      <c r="G382" s="1413"/>
      <c r="I382" s="1413"/>
      <c r="J382" s="1413"/>
      <c r="K382" s="1413"/>
      <c r="L382" s="1413"/>
      <c r="M382" s="1413"/>
      <c r="O382" s="1413"/>
      <c r="P382" s="1413"/>
      <c r="Q382" s="1413"/>
      <c r="R382" s="1413"/>
      <c r="S382" s="1413"/>
      <c r="T382" s="1413"/>
      <c r="U382" s="1413"/>
      <c r="V382" s="1413"/>
      <c r="W382" s="1413"/>
      <c r="X382" s="1413"/>
      <c r="Y382" s="1413"/>
      <c r="AA382" s="1413"/>
      <c r="AB382" s="1413"/>
      <c r="AC382" s="1413"/>
      <c r="AD382" s="1413"/>
      <c r="AE382" s="1413"/>
      <c r="AG382" s="1413"/>
      <c r="AH382" s="1413"/>
      <c r="AI382" s="1413"/>
      <c r="AJ382" s="1413"/>
      <c r="AK382" s="1413"/>
    </row>
    <row r="383" spans="3:37" s="1430" customFormat="1" ht="15" customHeight="1">
      <c r="C383" s="1413"/>
      <c r="D383" s="1413"/>
      <c r="E383" s="1413"/>
      <c r="F383" s="1413"/>
      <c r="G383" s="1413"/>
      <c r="I383" s="1413"/>
      <c r="J383" s="1413"/>
      <c r="K383" s="1413"/>
      <c r="L383" s="1413"/>
      <c r="M383" s="1413"/>
      <c r="O383" s="1413"/>
      <c r="P383" s="1413"/>
      <c r="Q383" s="1413"/>
      <c r="R383" s="1413"/>
      <c r="S383" s="1413"/>
      <c r="T383" s="1413"/>
      <c r="U383" s="1413"/>
      <c r="V383" s="1413"/>
      <c r="W383" s="1413"/>
      <c r="X383" s="1413"/>
      <c r="Y383" s="1413"/>
      <c r="AA383" s="1413"/>
      <c r="AB383" s="1413"/>
      <c r="AC383" s="1413"/>
      <c r="AD383" s="1413"/>
      <c r="AE383" s="1413"/>
      <c r="AG383" s="1413"/>
      <c r="AH383" s="1413"/>
      <c r="AI383" s="1413"/>
      <c r="AJ383" s="1413"/>
      <c r="AK383" s="1413"/>
    </row>
    <row r="384" spans="3:37" s="1430" customFormat="1" ht="15" customHeight="1">
      <c r="C384" s="1413"/>
      <c r="D384" s="1413"/>
      <c r="E384" s="1413"/>
      <c r="F384" s="1413"/>
      <c r="G384" s="1413"/>
      <c r="I384" s="1413"/>
      <c r="J384" s="1413"/>
      <c r="K384" s="1413"/>
      <c r="L384" s="1413"/>
      <c r="M384" s="1413"/>
      <c r="O384" s="1413"/>
      <c r="P384" s="1413"/>
      <c r="Q384" s="1413"/>
      <c r="R384" s="1413"/>
      <c r="S384" s="1413"/>
      <c r="T384" s="1413"/>
      <c r="U384" s="1413"/>
      <c r="V384" s="1413"/>
      <c r="W384" s="1413"/>
      <c r="X384" s="1413"/>
      <c r="Y384" s="1413"/>
      <c r="AA384" s="1413"/>
      <c r="AB384" s="1413"/>
      <c r="AC384" s="1413"/>
      <c r="AD384" s="1413"/>
      <c r="AE384" s="1413"/>
      <c r="AG384" s="1413"/>
      <c r="AH384" s="1413"/>
      <c r="AI384" s="1413"/>
      <c r="AJ384" s="1413"/>
      <c r="AK384" s="1413"/>
    </row>
    <row r="385" spans="3:37" s="1430" customFormat="1" ht="15" customHeight="1">
      <c r="C385" s="1413"/>
      <c r="D385" s="1413"/>
      <c r="E385" s="1413"/>
      <c r="F385" s="1413"/>
      <c r="G385" s="1413"/>
      <c r="I385" s="1413"/>
      <c r="J385" s="1413"/>
      <c r="K385" s="1413"/>
      <c r="L385" s="1413"/>
      <c r="M385" s="1413"/>
      <c r="O385" s="1413"/>
      <c r="P385" s="1413"/>
      <c r="Q385" s="1413"/>
      <c r="R385" s="1413"/>
      <c r="S385" s="1413"/>
      <c r="T385" s="1413"/>
      <c r="U385" s="1413"/>
      <c r="V385" s="1413"/>
      <c r="W385" s="1413"/>
      <c r="X385" s="1413"/>
      <c r="Y385" s="1413"/>
      <c r="AA385" s="1413"/>
      <c r="AB385" s="1413"/>
      <c r="AC385" s="1413"/>
      <c r="AD385" s="1413"/>
      <c r="AE385" s="1413"/>
      <c r="AG385" s="1413"/>
      <c r="AH385" s="1413"/>
      <c r="AI385" s="1413"/>
      <c r="AJ385" s="1413"/>
      <c r="AK385" s="1413"/>
    </row>
    <row r="386" spans="3:37" s="1430" customFormat="1" ht="15" customHeight="1">
      <c r="C386" s="1413"/>
      <c r="D386" s="1413"/>
      <c r="E386" s="1413"/>
      <c r="F386" s="1413"/>
      <c r="G386" s="1413"/>
      <c r="I386" s="1413"/>
      <c r="J386" s="1413"/>
      <c r="K386" s="1413"/>
      <c r="L386" s="1413"/>
      <c r="M386" s="1413"/>
      <c r="O386" s="1413"/>
      <c r="P386" s="1413"/>
      <c r="Q386" s="1413"/>
      <c r="R386" s="1413"/>
      <c r="S386" s="1413"/>
      <c r="T386" s="1413"/>
      <c r="U386" s="1413"/>
      <c r="V386" s="1413"/>
      <c r="W386" s="1413"/>
      <c r="X386" s="1413"/>
      <c r="Y386" s="1413"/>
      <c r="AA386" s="1413"/>
      <c r="AB386" s="1413"/>
      <c r="AC386" s="1413"/>
      <c r="AD386" s="1413"/>
      <c r="AE386" s="1413"/>
      <c r="AG386" s="1413"/>
      <c r="AH386" s="1413"/>
      <c r="AI386" s="1413"/>
      <c r="AJ386" s="1413"/>
      <c r="AK386" s="1413"/>
    </row>
    <row r="387" spans="3:37" s="1430" customFormat="1" ht="15" customHeight="1">
      <c r="C387" s="1413"/>
      <c r="D387" s="1413"/>
      <c r="E387" s="1413"/>
      <c r="F387" s="1413"/>
      <c r="G387" s="1413"/>
      <c r="I387" s="1413"/>
      <c r="J387" s="1413"/>
      <c r="K387" s="1413"/>
      <c r="L387" s="1413"/>
      <c r="M387" s="1413"/>
      <c r="O387" s="1413"/>
      <c r="P387" s="1413"/>
      <c r="Q387" s="1413"/>
      <c r="R387" s="1413"/>
      <c r="S387" s="1413"/>
      <c r="T387" s="1413"/>
      <c r="U387" s="1413"/>
      <c r="V387" s="1413"/>
      <c r="W387" s="1413"/>
      <c r="X387" s="1413"/>
      <c r="Y387" s="1413"/>
      <c r="AA387" s="1413"/>
      <c r="AB387" s="1413"/>
      <c r="AC387" s="1413"/>
      <c r="AD387" s="1413"/>
      <c r="AE387" s="1413"/>
      <c r="AG387" s="1413"/>
      <c r="AH387" s="1413"/>
      <c r="AI387" s="1413"/>
      <c r="AJ387" s="1413"/>
      <c r="AK387" s="1413"/>
    </row>
    <row r="388" spans="3:37" s="1430" customFormat="1" ht="15" customHeight="1">
      <c r="C388" s="1413"/>
      <c r="D388" s="1413"/>
      <c r="E388" s="1413"/>
      <c r="F388" s="1413"/>
      <c r="G388" s="1413"/>
      <c r="I388" s="1413"/>
      <c r="J388" s="1413"/>
      <c r="K388" s="1413"/>
      <c r="L388" s="1413"/>
      <c r="M388" s="1413"/>
      <c r="O388" s="1413"/>
      <c r="P388" s="1413"/>
      <c r="Q388" s="1413"/>
      <c r="R388" s="1413"/>
      <c r="S388" s="1413"/>
      <c r="T388" s="1413"/>
      <c r="U388" s="1413"/>
      <c r="V388" s="1413"/>
      <c r="W388" s="1413"/>
      <c r="X388" s="1413"/>
      <c r="Y388" s="1413"/>
      <c r="AA388" s="1413"/>
      <c r="AB388" s="1413"/>
      <c r="AC388" s="1413"/>
      <c r="AD388" s="1413"/>
      <c r="AE388" s="1413"/>
      <c r="AG388" s="1413"/>
      <c r="AH388" s="1413"/>
      <c r="AI388" s="1413"/>
      <c r="AJ388" s="1413"/>
      <c r="AK388" s="1413"/>
    </row>
    <row r="389" spans="3:37" s="1430" customFormat="1" ht="15" customHeight="1">
      <c r="C389" s="1413"/>
      <c r="D389" s="1413"/>
      <c r="E389" s="1413"/>
      <c r="F389" s="1413"/>
      <c r="G389" s="1413"/>
      <c r="I389" s="1413"/>
      <c r="J389" s="1413"/>
      <c r="K389" s="1413"/>
      <c r="L389" s="1413"/>
      <c r="M389" s="1413"/>
      <c r="O389" s="1413"/>
      <c r="P389" s="1413"/>
      <c r="Q389" s="1413"/>
      <c r="R389" s="1413"/>
      <c r="S389" s="1413"/>
      <c r="T389" s="1413"/>
      <c r="U389" s="1413"/>
      <c r="V389" s="1413"/>
      <c r="W389" s="1413"/>
      <c r="X389" s="1413"/>
      <c r="Y389" s="1413"/>
      <c r="AA389" s="1413"/>
      <c r="AB389" s="1413"/>
      <c r="AC389" s="1413"/>
      <c r="AD389" s="1413"/>
      <c r="AE389" s="1413"/>
      <c r="AG389" s="1413"/>
      <c r="AH389" s="1413"/>
      <c r="AI389" s="1413"/>
      <c r="AJ389" s="1413"/>
      <c r="AK389" s="1413"/>
    </row>
    <row r="390" spans="3:37" s="1430" customFormat="1" ht="15" customHeight="1">
      <c r="C390" s="1413"/>
      <c r="D390" s="1413"/>
      <c r="E390" s="1413"/>
      <c r="F390" s="1413"/>
      <c r="G390" s="1413"/>
      <c r="I390" s="1413"/>
      <c r="J390" s="1413"/>
      <c r="K390" s="1413"/>
      <c r="L390" s="1413"/>
      <c r="M390" s="1413"/>
      <c r="O390" s="1413"/>
      <c r="P390" s="1413"/>
      <c r="Q390" s="1413"/>
      <c r="R390" s="1413"/>
      <c r="S390" s="1413"/>
      <c r="T390" s="1413"/>
      <c r="U390" s="1413"/>
      <c r="V390" s="1413"/>
      <c r="W390" s="1413"/>
      <c r="X390" s="1413"/>
      <c r="Y390" s="1413"/>
      <c r="AA390" s="1413"/>
      <c r="AB390" s="1413"/>
      <c r="AC390" s="1413"/>
      <c r="AD390" s="1413"/>
      <c r="AE390" s="1413"/>
      <c r="AG390" s="1413"/>
      <c r="AH390" s="1413"/>
      <c r="AI390" s="1413"/>
      <c r="AJ390" s="1413"/>
      <c r="AK390" s="1413"/>
    </row>
    <row r="391" spans="3:37" s="1430" customFormat="1" ht="15" customHeight="1">
      <c r="C391" s="1413"/>
      <c r="D391" s="1413"/>
      <c r="E391" s="1413"/>
      <c r="F391" s="1413"/>
      <c r="G391" s="1413"/>
      <c r="I391" s="1413"/>
      <c r="J391" s="1413"/>
      <c r="K391" s="1413"/>
      <c r="L391" s="1413"/>
      <c r="M391" s="1413"/>
      <c r="O391" s="1413"/>
      <c r="P391" s="1413"/>
      <c r="Q391" s="1413"/>
      <c r="R391" s="1413"/>
      <c r="S391" s="1413"/>
      <c r="T391" s="1413"/>
      <c r="U391" s="1413"/>
      <c r="V391" s="1413"/>
      <c r="W391" s="1413"/>
      <c r="X391" s="1413"/>
      <c r="Y391" s="1413"/>
      <c r="AA391" s="1413"/>
      <c r="AB391" s="1413"/>
      <c r="AC391" s="1413"/>
      <c r="AD391" s="1413"/>
      <c r="AE391" s="1413"/>
      <c r="AG391" s="1413"/>
      <c r="AH391" s="1413"/>
      <c r="AI391" s="1413"/>
      <c r="AJ391" s="1413"/>
      <c r="AK391" s="1413"/>
    </row>
    <row r="392" spans="3:37" s="1430" customFormat="1" ht="15" customHeight="1">
      <c r="C392" s="1413"/>
      <c r="D392" s="1413"/>
      <c r="E392" s="1413"/>
      <c r="F392" s="1413"/>
      <c r="G392" s="1413"/>
      <c r="I392" s="1413"/>
      <c r="J392" s="1413"/>
      <c r="K392" s="1413"/>
      <c r="L392" s="1413"/>
      <c r="M392" s="1413"/>
      <c r="O392" s="1413"/>
      <c r="P392" s="1413"/>
      <c r="Q392" s="1413"/>
      <c r="R392" s="1413"/>
      <c r="S392" s="1413"/>
      <c r="T392" s="1413"/>
      <c r="U392" s="1413"/>
      <c r="V392" s="1413"/>
      <c r="W392" s="1413"/>
      <c r="X392" s="1413"/>
      <c r="Y392" s="1413"/>
      <c r="AA392" s="1413"/>
      <c r="AB392" s="1413"/>
      <c r="AC392" s="1413"/>
      <c r="AD392" s="1413"/>
      <c r="AE392" s="1413"/>
      <c r="AG392" s="1413"/>
      <c r="AH392" s="1413"/>
      <c r="AI392" s="1413"/>
      <c r="AJ392" s="1413"/>
      <c r="AK392" s="1413"/>
    </row>
    <row r="393" spans="3:37" s="1430" customFormat="1" ht="15" customHeight="1">
      <c r="C393" s="1413"/>
      <c r="D393" s="1413"/>
      <c r="E393" s="1413"/>
      <c r="F393" s="1413"/>
      <c r="G393" s="1413"/>
      <c r="I393" s="1413"/>
      <c r="J393" s="1413"/>
      <c r="K393" s="1413"/>
      <c r="L393" s="1413"/>
      <c r="M393" s="1413"/>
      <c r="O393" s="1413"/>
      <c r="P393" s="1413"/>
      <c r="Q393" s="1413"/>
      <c r="R393" s="1413"/>
      <c r="S393" s="1413"/>
      <c r="T393" s="1413"/>
      <c r="U393" s="1413"/>
      <c r="V393" s="1413"/>
      <c r="W393" s="1413"/>
      <c r="X393" s="1413"/>
      <c r="Y393" s="1413"/>
      <c r="AA393" s="1413"/>
      <c r="AB393" s="1413"/>
      <c r="AC393" s="1413"/>
      <c r="AD393" s="1413"/>
      <c r="AE393" s="1413"/>
      <c r="AG393" s="1413"/>
      <c r="AH393" s="1413"/>
      <c r="AI393" s="1413"/>
      <c r="AJ393" s="1413"/>
      <c r="AK393" s="1413"/>
    </row>
    <row r="394" spans="3:37" s="1430" customFormat="1" ht="15" customHeight="1">
      <c r="C394" s="1413"/>
      <c r="D394" s="1413"/>
      <c r="E394" s="1413"/>
      <c r="F394" s="1413"/>
      <c r="G394" s="1413"/>
      <c r="I394" s="1413"/>
      <c r="J394" s="1413"/>
      <c r="K394" s="1413"/>
      <c r="L394" s="1413"/>
      <c r="M394" s="1413"/>
      <c r="O394" s="1413"/>
      <c r="P394" s="1413"/>
      <c r="Q394" s="1413"/>
      <c r="R394" s="1413"/>
      <c r="S394" s="1413"/>
      <c r="T394" s="1413"/>
      <c r="U394" s="1413"/>
      <c r="V394" s="1413"/>
      <c r="W394" s="1413"/>
      <c r="X394" s="1413"/>
      <c r="Y394" s="1413"/>
      <c r="AA394" s="1413"/>
      <c r="AB394" s="1413"/>
      <c r="AC394" s="1413"/>
      <c r="AD394" s="1413"/>
      <c r="AE394" s="1413"/>
      <c r="AG394" s="1413"/>
      <c r="AH394" s="1413"/>
      <c r="AI394" s="1413"/>
      <c r="AJ394" s="1413"/>
      <c r="AK394" s="1413"/>
    </row>
    <row r="395" spans="3:37" s="1430" customFormat="1" ht="15" customHeight="1">
      <c r="C395" s="1413"/>
      <c r="D395" s="1413"/>
      <c r="E395" s="1413"/>
      <c r="F395" s="1413"/>
      <c r="G395" s="1413"/>
      <c r="I395" s="1413"/>
      <c r="J395" s="1413"/>
      <c r="K395" s="1413"/>
      <c r="L395" s="1413"/>
      <c r="M395" s="1413"/>
      <c r="O395" s="1413"/>
      <c r="P395" s="1413"/>
      <c r="Q395" s="1413"/>
      <c r="R395" s="1413"/>
      <c r="S395" s="1413"/>
      <c r="T395" s="1413"/>
      <c r="U395" s="1413"/>
      <c r="V395" s="1413"/>
      <c r="W395" s="1413"/>
      <c r="X395" s="1413"/>
      <c r="Y395" s="1413"/>
      <c r="AA395" s="1413"/>
      <c r="AB395" s="1413"/>
      <c r="AC395" s="1413"/>
      <c r="AD395" s="1413"/>
      <c r="AE395" s="1413"/>
      <c r="AG395" s="1413"/>
      <c r="AH395" s="1413"/>
      <c r="AI395" s="1413"/>
      <c r="AJ395" s="1413"/>
      <c r="AK395" s="1413"/>
    </row>
    <row r="396" spans="3:37" s="1430" customFormat="1" ht="15" customHeight="1">
      <c r="C396" s="1413"/>
      <c r="D396" s="1413"/>
      <c r="E396" s="1413"/>
      <c r="F396" s="1413"/>
      <c r="G396" s="1413"/>
      <c r="I396" s="1413"/>
      <c r="J396" s="1413"/>
      <c r="K396" s="1413"/>
      <c r="L396" s="1413"/>
      <c r="M396" s="1413"/>
      <c r="O396" s="1413"/>
      <c r="P396" s="1413"/>
      <c r="Q396" s="1413"/>
      <c r="R396" s="1413"/>
      <c r="S396" s="1413"/>
      <c r="T396" s="1413"/>
      <c r="U396" s="1413"/>
      <c r="V396" s="1413"/>
      <c r="W396" s="1413"/>
      <c r="X396" s="1413"/>
      <c r="Y396" s="1413"/>
      <c r="AA396" s="1413"/>
      <c r="AB396" s="1413"/>
      <c r="AC396" s="1413"/>
      <c r="AD396" s="1413"/>
      <c r="AE396" s="1413"/>
      <c r="AG396" s="1413"/>
      <c r="AH396" s="1413"/>
      <c r="AI396" s="1413"/>
      <c r="AJ396" s="1413"/>
      <c r="AK396" s="1413"/>
    </row>
    <row r="397" spans="3:37" s="1430" customFormat="1" ht="15" customHeight="1">
      <c r="C397" s="1413"/>
      <c r="D397" s="1413"/>
      <c r="E397" s="1413"/>
      <c r="F397" s="1413"/>
      <c r="G397" s="1413"/>
      <c r="I397" s="1413"/>
      <c r="J397" s="1413"/>
      <c r="K397" s="1413"/>
      <c r="L397" s="1413"/>
      <c r="M397" s="1413"/>
      <c r="O397" s="1413"/>
      <c r="P397" s="1413"/>
      <c r="Q397" s="1413"/>
      <c r="R397" s="1413"/>
      <c r="S397" s="1413"/>
      <c r="T397" s="1413"/>
      <c r="U397" s="1413"/>
      <c r="V397" s="1413"/>
      <c r="W397" s="1413"/>
      <c r="X397" s="1413"/>
      <c r="Y397" s="1413"/>
      <c r="AA397" s="1413"/>
      <c r="AB397" s="1413"/>
      <c r="AC397" s="1413"/>
      <c r="AD397" s="1413"/>
      <c r="AE397" s="1413"/>
      <c r="AG397" s="1413"/>
      <c r="AH397" s="1413"/>
      <c r="AI397" s="1413"/>
      <c r="AJ397" s="1413"/>
      <c r="AK397" s="1413"/>
    </row>
    <row r="398" spans="3:37" s="1430" customFormat="1" ht="15" customHeight="1">
      <c r="C398" s="1413"/>
      <c r="D398" s="1413"/>
      <c r="E398" s="1413"/>
      <c r="F398" s="1413"/>
      <c r="G398" s="1413"/>
      <c r="I398" s="1413"/>
      <c r="J398" s="1413"/>
      <c r="K398" s="1413"/>
      <c r="L398" s="1413"/>
      <c r="M398" s="1413"/>
      <c r="O398" s="1413"/>
      <c r="P398" s="1413"/>
      <c r="Q398" s="1413"/>
      <c r="R398" s="1413"/>
      <c r="S398" s="1413"/>
      <c r="T398" s="1413"/>
      <c r="U398" s="1413"/>
      <c r="V398" s="1413"/>
      <c r="W398" s="1413"/>
      <c r="X398" s="1413"/>
      <c r="Y398" s="1413"/>
      <c r="AA398" s="1413"/>
      <c r="AB398" s="1413"/>
      <c r="AC398" s="1413"/>
      <c r="AD398" s="1413"/>
      <c r="AE398" s="1413"/>
      <c r="AG398" s="1413"/>
      <c r="AH398" s="1413"/>
      <c r="AI398" s="1413"/>
      <c r="AJ398" s="1413"/>
      <c r="AK398" s="1413"/>
    </row>
    <row r="399" spans="3:37" s="1430" customFormat="1" ht="15" customHeight="1">
      <c r="C399" s="1413"/>
      <c r="D399" s="1413"/>
      <c r="E399" s="1413"/>
      <c r="F399" s="1413"/>
      <c r="G399" s="1413"/>
      <c r="I399" s="1413"/>
      <c r="J399" s="1413"/>
      <c r="K399" s="1413"/>
      <c r="L399" s="1413"/>
      <c r="M399" s="1413"/>
      <c r="O399" s="1413"/>
      <c r="P399" s="1413"/>
      <c r="Q399" s="1413"/>
      <c r="R399" s="1413"/>
      <c r="S399" s="1413"/>
      <c r="T399" s="1413"/>
      <c r="U399" s="1413"/>
      <c r="V399" s="1413"/>
      <c r="W399" s="1413"/>
      <c r="X399" s="1413"/>
      <c r="Y399" s="1413"/>
      <c r="AA399" s="1413"/>
      <c r="AB399" s="1413"/>
      <c r="AC399" s="1413"/>
      <c r="AD399" s="1413"/>
      <c r="AE399" s="1413"/>
      <c r="AG399" s="1413"/>
      <c r="AH399" s="1413"/>
      <c r="AI399" s="1413"/>
      <c r="AJ399" s="1413"/>
      <c r="AK399" s="1413"/>
    </row>
    <row r="400" spans="3:37" s="1430" customFormat="1" ht="15" customHeight="1">
      <c r="C400" s="1413"/>
      <c r="D400" s="1413"/>
      <c r="E400" s="1413"/>
      <c r="F400" s="1413"/>
      <c r="G400" s="1413"/>
      <c r="I400" s="1413"/>
      <c r="J400" s="1413"/>
      <c r="K400" s="1413"/>
      <c r="L400" s="1413"/>
      <c r="M400" s="1413"/>
      <c r="O400" s="1413"/>
      <c r="P400" s="1413"/>
      <c r="Q400" s="1413"/>
      <c r="R400" s="1413"/>
      <c r="S400" s="1413"/>
      <c r="T400" s="1413"/>
      <c r="U400" s="1413"/>
      <c r="V400" s="1413"/>
      <c r="W400" s="1413"/>
      <c r="X400" s="1413"/>
      <c r="Y400" s="1413"/>
      <c r="AA400" s="1413"/>
      <c r="AB400" s="1413"/>
      <c r="AC400" s="1413"/>
      <c r="AD400" s="1413"/>
      <c r="AE400" s="1413"/>
      <c r="AG400" s="1413"/>
      <c r="AH400" s="1413"/>
      <c r="AI400" s="1413"/>
      <c r="AJ400" s="1413"/>
      <c r="AK400" s="1413"/>
    </row>
    <row r="401" spans="3:37" s="1430" customFormat="1" ht="15" customHeight="1">
      <c r="C401" s="1413"/>
      <c r="D401" s="1413"/>
      <c r="E401" s="1413"/>
      <c r="F401" s="1413"/>
      <c r="G401" s="1413"/>
      <c r="I401" s="1413"/>
      <c r="J401" s="1413"/>
      <c r="K401" s="1413"/>
      <c r="L401" s="1413"/>
      <c r="M401" s="1413"/>
      <c r="O401" s="1413"/>
      <c r="P401" s="1413"/>
      <c r="Q401" s="1413"/>
      <c r="R401" s="1413"/>
      <c r="S401" s="1413"/>
      <c r="T401" s="1413"/>
      <c r="U401" s="1413"/>
      <c r="V401" s="1413"/>
      <c r="W401" s="1413"/>
      <c r="X401" s="1413"/>
      <c r="Y401" s="1413"/>
      <c r="AA401" s="1413"/>
      <c r="AB401" s="1413"/>
      <c r="AC401" s="1413"/>
      <c r="AD401" s="1413"/>
      <c r="AE401" s="1413"/>
      <c r="AG401" s="1413"/>
      <c r="AH401" s="1413"/>
      <c r="AI401" s="1413"/>
      <c r="AJ401" s="1413"/>
      <c r="AK401" s="1413"/>
    </row>
    <row r="402" spans="3:37" s="1430" customFormat="1" ht="15" customHeight="1">
      <c r="C402" s="1413"/>
      <c r="D402" s="1413"/>
      <c r="E402" s="1413"/>
      <c r="F402" s="1413"/>
      <c r="G402" s="1413"/>
      <c r="I402" s="1413"/>
      <c r="J402" s="1413"/>
      <c r="K402" s="1413"/>
      <c r="L402" s="1413"/>
      <c r="M402" s="1413"/>
      <c r="O402" s="1413"/>
      <c r="P402" s="1413"/>
      <c r="Q402" s="1413"/>
      <c r="R402" s="1413"/>
      <c r="S402" s="1413"/>
      <c r="T402" s="1413"/>
      <c r="U402" s="1413"/>
      <c r="V402" s="1413"/>
      <c r="W402" s="1413"/>
      <c r="X402" s="1413"/>
      <c r="Y402" s="1413"/>
      <c r="AA402" s="1413"/>
      <c r="AB402" s="1413"/>
      <c r="AC402" s="1413"/>
      <c r="AD402" s="1413"/>
      <c r="AE402" s="1413"/>
      <c r="AG402" s="1413"/>
      <c r="AH402" s="1413"/>
      <c r="AI402" s="1413"/>
      <c r="AJ402" s="1413"/>
      <c r="AK402" s="1413"/>
    </row>
    <row r="403" spans="3:37" s="1430" customFormat="1" ht="15" customHeight="1">
      <c r="C403" s="1413"/>
      <c r="D403" s="1413"/>
      <c r="E403" s="1413"/>
      <c r="F403" s="1413"/>
      <c r="G403" s="1413"/>
      <c r="I403" s="1413"/>
      <c r="J403" s="1413"/>
      <c r="K403" s="1413"/>
      <c r="L403" s="1413"/>
      <c r="M403" s="1413"/>
      <c r="O403" s="1413"/>
      <c r="P403" s="1413"/>
      <c r="Q403" s="1413"/>
      <c r="R403" s="1413"/>
      <c r="S403" s="1413"/>
      <c r="T403" s="1413"/>
      <c r="U403" s="1413"/>
      <c r="V403" s="1413"/>
      <c r="W403" s="1413"/>
      <c r="X403" s="1413"/>
      <c r="Y403" s="1413"/>
      <c r="AA403" s="1413"/>
      <c r="AB403" s="1413"/>
      <c r="AC403" s="1413"/>
      <c r="AD403" s="1413"/>
      <c r="AE403" s="1413"/>
      <c r="AG403" s="1413"/>
      <c r="AH403" s="1413"/>
      <c r="AI403" s="1413"/>
      <c r="AJ403" s="1413"/>
      <c r="AK403" s="1413"/>
    </row>
    <row r="404" spans="3:37" s="1430" customFormat="1" ht="15" customHeight="1">
      <c r="C404" s="1413"/>
      <c r="D404" s="1413"/>
      <c r="E404" s="1413"/>
      <c r="F404" s="1413"/>
      <c r="G404" s="1413"/>
      <c r="I404" s="1413"/>
      <c r="J404" s="1413"/>
      <c r="K404" s="1413"/>
      <c r="L404" s="1413"/>
      <c r="M404" s="1413"/>
      <c r="O404" s="1413"/>
      <c r="P404" s="1413"/>
      <c r="Q404" s="1413"/>
      <c r="R404" s="1413"/>
      <c r="S404" s="1413"/>
      <c r="T404" s="1413"/>
      <c r="U404" s="1413"/>
      <c r="V404" s="1413"/>
      <c r="W404" s="1413"/>
      <c r="X404" s="1413"/>
      <c r="Y404" s="1413"/>
      <c r="AA404" s="1413"/>
      <c r="AB404" s="1413"/>
      <c r="AC404" s="1413"/>
      <c r="AD404" s="1413"/>
      <c r="AE404" s="1413"/>
      <c r="AG404" s="1413"/>
      <c r="AH404" s="1413"/>
      <c r="AI404" s="1413"/>
      <c r="AJ404" s="1413"/>
      <c r="AK404" s="1413"/>
    </row>
    <row r="405" spans="3:37" s="1430" customFormat="1" ht="15" customHeight="1">
      <c r="C405" s="1413"/>
      <c r="D405" s="1413"/>
      <c r="E405" s="1413"/>
      <c r="F405" s="1413"/>
      <c r="G405" s="1413"/>
      <c r="I405" s="1413"/>
      <c r="J405" s="1413"/>
      <c r="K405" s="1413"/>
      <c r="L405" s="1413"/>
      <c r="M405" s="1413"/>
      <c r="O405" s="1413"/>
      <c r="P405" s="1413"/>
      <c r="Q405" s="1413"/>
      <c r="R405" s="1413"/>
      <c r="S405" s="1413"/>
      <c r="T405" s="1413"/>
      <c r="U405" s="1413"/>
      <c r="V405" s="1413"/>
      <c r="W405" s="1413"/>
      <c r="X405" s="1413"/>
      <c r="Y405" s="1413"/>
      <c r="AA405" s="1413"/>
      <c r="AB405" s="1413"/>
      <c r="AC405" s="1413"/>
      <c r="AD405" s="1413"/>
      <c r="AE405" s="1413"/>
      <c r="AG405" s="1413"/>
      <c r="AH405" s="1413"/>
      <c r="AI405" s="1413"/>
      <c r="AJ405" s="1413"/>
      <c r="AK405" s="1413"/>
    </row>
    <row r="406" spans="3:37" s="1430" customFormat="1" ht="15" customHeight="1">
      <c r="C406" s="1413"/>
      <c r="D406" s="1413"/>
      <c r="E406" s="1413"/>
      <c r="F406" s="1413"/>
      <c r="G406" s="1413"/>
      <c r="I406" s="1413"/>
      <c r="J406" s="1413"/>
      <c r="K406" s="1413"/>
      <c r="L406" s="1413"/>
      <c r="M406" s="1413"/>
      <c r="O406" s="1413"/>
      <c r="P406" s="1413"/>
      <c r="Q406" s="1413"/>
      <c r="R406" s="1413"/>
      <c r="S406" s="1413"/>
      <c r="T406" s="1413"/>
      <c r="U406" s="1413"/>
      <c r="V406" s="1413"/>
      <c r="W406" s="1413"/>
      <c r="X406" s="1413"/>
      <c r="Y406" s="1413"/>
      <c r="AA406" s="1413"/>
      <c r="AB406" s="1413"/>
      <c r="AC406" s="1413"/>
      <c r="AD406" s="1413"/>
      <c r="AE406" s="1413"/>
      <c r="AG406" s="1413"/>
      <c r="AH406" s="1413"/>
      <c r="AI406" s="1413"/>
      <c r="AJ406" s="1413"/>
      <c r="AK406" s="1413"/>
    </row>
    <row r="407" spans="3:37" s="1430" customFormat="1" ht="15" customHeight="1">
      <c r="C407" s="1413"/>
      <c r="D407" s="1413"/>
      <c r="E407" s="1413"/>
      <c r="F407" s="1413"/>
      <c r="G407" s="1413"/>
      <c r="I407" s="1413"/>
      <c r="J407" s="1413"/>
      <c r="K407" s="1413"/>
      <c r="L407" s="1413"/>
      <c r="M407" s="1413"/>
      <c r="O407" s="1413"/>
      <c r="P407" s="1413"/>
      <c r="Q407" s="1413"/>
      <c r="R407" s="1413"/>
      <c r="S407" s="1413"/>
      <c r="T407" s="1413"/>
      <c r="U407" s="1413"/>
      <c r="V407" s="1413"/>
      <c r="W407" s="1413"/>
      <c r="X407" s="1413"/>
      <c r="Y407" s="1413"/>
      <c r="AA407" s="1413"/>
      <c r="AB407" s="1413"/>
      <c r="AC407" s="1413"/>
      <c r="AD407" s="1413"/>
      <c r="AE407" s="1413"/>
      <c r="AG407" s="1413"/>
      <c r="AH407" s="1413"/>
      <c r="AI407" s="1413"/>
      <c r="AJ407" s="1413"/>
      <c r="AK407" s="1413"/>
    </row>
    <row r="408" spans="3:37" s="1430" customFormat="1" ht="15" customHeight="1">
      <c r="C408" s="1413"/>
      <c r="D408" s="1413"/>
      <c r="E408" s="1413"/>
      <c r="F408" s="1413"/>
      <c r="G408" s="1413"/>
      <c r="I408" s="1413"/>
      <c r="J408" s="1413"/>
      <c r="K408" s="1413"/>
      <c r="L408" s="1413"/>
      <c r="M408" s="1413"/>
      <c r="O408" s="1413"/>
      <c r="P408" s="1413"/>
      <c r="Q408" s="1413"/>
      <c r="R408" s="1413"/>
      <c r="S408" s="1413"/>
      <c r="T408" s="1413"/>
      <c r="U408" s="1413"/>
      <c r="V408" s="1413"/>
      <c r="W408" s="1413"/>
      <c r="X408" s="1413"/>
      <c r="Y408" s="1413"/>
      <c r="AA408" s="1413"/>
      <c r="AB408" s="1413"/>
      <c r="AC408" s="1413"/>
      <c r="AD408" s="1413"/>
      <c r="AE408" s="1413"/>
      <c r="AG408" s="1413"/>
      <c r="AH408" s="1413"/>
      <c r="AI408" s="1413"/>
      <c r="AJ408" s="1413"/>
      <c r="AK408" s="1413"/>
    </row>
    <row r="409" spans="3:37" s="1430" customFormat="1" ht="15" customHeight="1">
      <c r="C409" s="1413"/>
      <c r="D409" s="1413"/>
      <c r="E409" s="1413"/>
      <c r="F409" s="1413"/>
      <c r="G409" s="1413"/>
      <c r="I409" s="1413"/>
      <c r="J409" s="1413"/>
      <c r="K409" s="1413"/>
      <c r="L409" s="1413"/>
      <c r="M409" s="1413"/>
      <c r="O409" s="1413"/>
      <c r="P409" s="1413"/>
      <c r="Q409" s="1413"/>
      <c r="R409" s="1413"/>
      <c r="S409" s="1413"/>
      <c r="T409" s="1413"/>
      <c r="U409" s="1413"/>
      <c r="V409" s="1413"/>
      <c r="W409" s="1413"/>
      <c r="X409" s="1413"/>
      <c r="Y409" s="1413"/>
      <c r="AA409" s="1413"/>
      <c r="AB409" s="1413"/>
      <c r="AC409" s="1413"/>
      <c r="AD409" s="1413"/>
      <c r="AE409" s="1413"/>
      <c r="AG409" s="1413"/>
      <c r="AH409" s="1413"/>
      <c r="AI409" s="1413"/>
      <c r="AJ409" s="1413"/>
      <c r="AK409" s="1413"/>
    </row>
    <row r="410" spans="3:37" s="1430" customFormat="1" ht="15" customHeight="1">
      <c r="C410" s="1413"/>
      <c r="D410" s="1413"/>
      <c r="E410" s="1413"/>
      <c r="F410" s="1413"/>
      <c r="G410" s="1413"/>
      <c r="I410" s="1413"/>
      <c r="J410" s="1413"/>
      <c r="K410" s="1413"/>
      <c r="L410" s="1413"/>
      <c r="M410" s="1413"/>
      <c r="O410" s="1413"/>
      <c r="P410" s="1413"/>
      <c r="Q410" s="1413"/>
      <c r="R410" s="1413"/>
      <c r="S410" s="1413"/>
      <c r="T410" s="1413"/>
      <c r="U410" s="1413"/>
      <c r="V410" s="1413"/>
      <c r="W410" s="1413"/>
      <c r="X410" s="1413"/>
      <c r="Y410" s="1413"/>
      <c r="AA410" s="1413"/>
      <c r="AB410" s="1413"/>
      <c r="AC410" s="1413"/>
      <c r="AD410" s="1413"/>
      <c r="AE410" s="1413"/>
      <c r="AG410" s="1413"/>
      <c r="AH410" s="1413"/>
      <c r="AI410" s="1413"/>
      <c r="AJ410" s="1413"/>
      <c r="AK410" s="1413"/>
    </row>
    <row r="411" spans="3:37" s="1430" customFormat="1" ht="15" customHeight="1">
      <c r="C411" s="1413"/>
      <c r="D411" s="1413"/>
      <c r="E411" s="1413"/>
      <c r="F411" s="1413"/>
      <c r="G411" s="1413"/>
      <c r="I411" s="1413"/>
      <c r="J411" s="1413"/>
      <c r="K411" s="1413"/>
      <c r="L411" s="1413"/>
      <c r="M411" s="1413"/>
      <c r="O411" s="1413"/>
      <c r="P411" s="1413"/>
      <c r="Q411" s="1413"/>
      <c r="R411" s="1413"/>
      <c r="S411" s="1413"/>
      <c r="T411" s="1413"/>
      <c r="U411" s="1413"/>
      <c r="V411" s="1413"/>
      <c r="W411" s="1413"/>
      <c r="X411" s="1413"/>
      <c r="Y411" s="1413"/>
      <c r="AA411" s="1413"/>
      <c r="AB411" s="1413"/>
      <c r="AC411" s="1413"/>
      <c r="AD411" s="1413"/>
      <c r="AE411" s="1413"/>
      <c r="AG411" s="1413"/>
      <c r="AH411" s="1413"/>
      <c r="AI411" s="1413"/>
      <c r="AJ411" s="1413"/>
      <c r="AK411" s="1413"/>
    </row>
    <row r="412" spans="3:37" s="1430" customFormat="1" ht="15" customHeight="1">
      <c r="C412" s="1413"/>
      <c r="D412" s="1413"/>
      <c r="E412" s="1413"/>
      <c r="F412" s="1413"/>
      <c r="G412" s="1413"/>
      <c r="I412" s="1413"/>
      <c r="J412" s="1413"/>
      <c r="K412" s="1413"/>
      <c r="L412" s="1413"/>
      <c r="M412" s="1413"/>
      <c r="O412" s="1413"/>
      <c r="P412" s="1413"/>
      <c r="Q412" s="1413"/>
      <c r="R412" s="1413"/>
      <c r="S412" s="1413"/>
      <c r="T412" s="1413"/>
      <c r="U412" s="1413"/>
      <c r="V412" s="1413"/>
      <c r="W412" s="1413"/>
      <c r="X412" s="1413"/>
      <c r="Y412" s="1413"/>
      <c r="AA412" s="1413"/>
      <c r="AB412" s="1413"/>
      <c r="AC412" s="1413"/>
      <c r="AD412" s="1413"/>
      <c r="AE412" s="1413"/>
      <c r="AG412" s="1413"/>
      <c r="AH412" s="1413"/>
      <c r="AI412" s="1413"/>
      <c r="AJ412" s="1413"/>
      <c r="AK412" s="1413"/>
    </row>
    <row r="413" spans="3:37" s="1430" customFormat="1" ht="15" customHeight="1">
      <c r="C413" s="1413"/>
      <c r="D413" s="1413"/>
      <c r="E413" s="1413"/>
      <c r="F413" s="1413"/>
      <c r="G413" s="1413"/>
      <c r="I413" s="1413"/>
      <c r="J413" s="1413"/>
      <c r="K413" s="1413"/>
      <c r="L413" s="1413"/>
      <c r="M413" s="1413"/>
      <c r="O413" s="1413"/>
      <c r="P413" s="1413"/>
      <c r="Q413" s="1413"/>
      <c r="R413" s="1413"/>
      <c r="S413" s="1413"/>
      <c r="T413" s="1413"/>
      <c r="U413" s="1413"/>
      <c r="V413" s="1413"/>
      <c r="W413" s="1413"/>
      <c r="X413" s="1413"/>
      <c r="Y413" s="1413"/>
      <c r="AA413" s="1413"/>
      <c r="AB413" s="1413"/>
      <c r="AC413" s="1413"/>
      <c r="AD413" s="1413"/>
      <c r="AE413" s="1413"/>
      <c r="AG413" s="1413"/>
      <c r="AH413" s="1413"/>
      <c r="AI413" s="1413"/>
      <c r="AJ413" s="1413"/>
      <c r="AK413" s="1413"/>
    </row>
    <row r="414" spans="3:37" s="1430" customFormat="1" ht="15" customHeight="1">
      <c r="C414" s="1413"/>
      <c r="D414" s="1413"/>
      <c r="E414" s="1413"/>
      <c r="F414" s="1413"/>
      <c r="G414" s="1413"/>
      <c r="I414" s="1413"/>
      <c r="J414" s="1413"/>
      <c r="K414" s="1413"/>
      <c r="L414" s="1413"/>
      <c r="M414" s="1413"/>
      <c r="O414" s="1413"/>
      <c r="P414" s="1413"/>
      <c r="Q414" s="1413"/>
      <c r="R414" s="1413"/>
      <c r="S414" s="1413"/>
      <c r="T414" s="1413"/>
      <c r="U414" s="1413"/>
      <c r="V414" s="1413"/>
      <c r="W414" s="1413"/>
      <c r="X414" s="1413"/>
      <c r="Y414" s="1413"/>
      <c r="AA414" s="1413"/>
      <c r="AB414" s="1413"/>
      <c r="AC414" s="1413"/>
      <c r="AD414" s="1413"/>
      <c r="AE414" s="1413"/>
      <c r="AG414" s="1413"/>
      <c r="AH414" s="1413"/>
      <c r="AI414" s="1413"/>
      <c r="AJ414" s="1413"/>
      <c r="AK414" s="1413"/>
    </row>
    <row r="415" spans="3:37" s="1430" customFormat="1" ht="15" customHeight="1">
      <c r="C415" s="1413"/>
      <c r="D415" s="1413"/>
      <c r="E415" s="1413"/>
      <c r="F415" s="1413"/>
      <c r="G415" s="1413"/>
      <c r="I415" s="1413"/>
      <c r="J415" s="1413"/>
      <c r="K415" s="1413"/>
      <c r="L415" s="1413"/>
      <c r="M415" s="1413"/>
      <c r="O415" s="1413"/>
      <c r="P415" s="1413"/>
      <c r="Q415" s="1413"/>
      <c r="R415" s="1413"/>
      <c r="S415" s="1413"/>
      <c r="T415" s="1413"/>
      <c r="U415" s="1413"/>
      <c r="V415" s="1413"/>
      <c r="W415" s="1413"/>
      <c r="X415" s="1413"/>
      <c r="Y415" s="1413"/>
      <c r="AA415" s="1413"/>
      <c r="AB415" s="1413"/>
      <c r="AC415" s="1413"/>
      <c r="AD415" s="1413"/>
      <c r="AE415" s="1413"/>
      <c r="AG415" s="1413"/>
      <c r="AH415" s="1413"/>
      <c r="AI415" s="1413"/>
      <c r="AJ415" s="1413"/>
      <c r="AK415" s="1413"/>
    </row>
    <row r="416" spans="3:37" s="1430" customFormat="1" ht="15" customHeight="1">
      <c r="C416" s="1413"/>
      <c r="D416" s="1413"/>
      <c r="E416" s="1413"/>
      <c r="F416" s="1413"/>
      <c r="G416" s="1413"/>
      <c r="I416" s="1413"/>
      <c r="J416" s="1413"/>
      <c r="K416" s="1413"/>
      <c r="L416" s="1413"/>
      <c r="M416" s="1413"/>
      <c r="O416" s="1413"/>
      <c r="P416" s="1413"/>
      <c r="Q416" s="1413"/>
      <c r="R416" s="1413"/>
      <c r="S416" s="1413"/>
      <c r="T416" s="1413"/>
      <c r="U416" s="1413"/>
      <c r="V416" s="1413"/>
      <c r="W416" s="1413"/>
      <c r="X416" s="1413"/>
      <c r="Y416" s="1413"/>
      <c r="AA416" s="1413"/>
      <c r="AB416" s="1413"/>
      <c r="AC416" s="1413"/>
      <c r="AD416" s="1413"/>
      <c r="AE416" s="1413"/>
      <c r="AG416" s="1413"/>
      <c r="AH416" s="1413"/>
      <c r="AI416" s="1413"/>
      <c r="AJ416" s="1413"/>
      <c r="AK416" s="1413"/>
    </row>
    <row r="417" spans="3:37" s="1430" customFormat="1" ht="15" customHeight="1">
      <c r="C417" s="1413"/>
      <c r="D417" s="1413"/>
      <c r="E417" s="1413"/>
      <c r="F417" s="1413"/>
      <c r="G417" s="1413"/>
      <c r="I417" s="1413"/>
      <c r="J417" s="1413"/>
      <c r="K417" s="1413"/>
      <c r="L417" s="1413"/>
      <c r="M417" s="1413"/>
      <c r="O417" s="1413"/>
      <c r="P417" s="1413"/>
      <c r="Q417" s="1413"/>
      <c r="R417" s="1413"/>
      <c r="S417" s="1413"/>
      <c r="T417" s="1413"/>
      <c r="U417" s="1413"/>
      <c r="V417" s="1413"/>
      <c r="W417" s="1413"/>
      <c r="X417" s="1413"/>
      <c r="Y417" s="1413"/>
      <c r="AA417" s="1413"/>
      <c r="AB417" s="1413"/>
      <c r="AC417" s="1413"/>
      <c r="AD417" s="1413"/>
      <c r="AE417" s="1413"/>
      <c r="AG417" s="1413"/>
      <c r="AH417" s="1413"/>
      <c r="AI417" s="1413"/>
      <c r="AJ417" s="1413"/>
      <c r="AK417" s="1413"/>
    </row>
    <row r="418" spans="3:37" s="1430" customFormat="1" ht="15" customHeight="1">
      <c r="C418" s="1413"/>
      <c r="D418" s="1413"/>
      <c r="E418" s="1413"/>
      <c r="F418" s="1413"/>
      <c r="G418" s="1413"/>
      <c r="I418" s="1413"/>
      <c r="J418" s="1413"/>
      <c r="K418" s="1413"/>
      <c r="L418" s="1413"/>
      <c r="M418" s="1413"/>
      <c r="O418" s="1413"/>
      <c r="P418" s="1413"/>
      <c r="Q418" s="1413"/>
      <c r="R418" s="1413"/>
      <c r="S418" s="1413"/>
      <c r="T418" s="1413"/>
      <c r="U418" s="1413"/>
      <c r="V418" s="1413"/>
      <c r="W418" s="1413"/>
      <c r="X418" s="1413"/>
      <c r="Y418" s="1413"/>
      <c r="AA418" s="1413"/>
      <c r="AB418" s="1413"/>
      <c r="AC418" s="1413"/>
      <c r="AD418" s="1413"/>
      <c r="AE418" s="1413"/>
      <c r="AG418" s="1413"/>
      <c r="AH418" s="1413"/>
      <c r="AI418" s="1413"/>
      <c r="AJ418" s="1413"/>
      <c r="AK418" s="1413"/>
    </row>
    <row r="419" spans="3:37" s="1430" customFormat="1" ht="15" customHeight="1">
      <c r="C419" s="1413"/>
      <c r="D419" s="1413"/>
      <c r="E419" s="1413"/>
      <c r="F419" s="1413"/>
      <c r="G419" s="1413"/>
      <c r="I419" s="1413"/>
      <c r="J419" s="1413"/>
      <c r="K419" s="1413"/>
      <c r="L419" s="1413"/>
      <c r="M419" s="1413"/>
      <c r="O419" s="1413"/>
      <c r="P419" s="1413"/>
      <c r="Q419" s="1413"/>
      <c r="R419" s="1413"/>
      <c r="S419" s="1413"/>
      <c r="T419" s="1413"/>
      <c r="U419" s="1413"/>
      <c r="V419" s="1413"/>
      <c r="W419" s="1413"/>
      <c r="X419" s="1413"/>
      <c r="Y419" s="1413"/>
      <c r="AA419" s="1413"/>
      <c r="AB419" s="1413"/>
      <c r="AC419" s="1413"/>
      <c r="AD419" s="1413"/>
      <c r="AE419" s="1413"/>
      <c r="AG419" s="1413"/>
      <c r="AH419" s="1413"/>
      <c r="AI419" s="1413"/>
      <c r="AJ419" s="1413"/>
      <c r="AK419" s="1413"/>
    </row>
    <row r="420" spans="3:37" s="1430" customFormat="1" ht="15" customHeight="1">
      <c r="C420" s="1413"/>
      <c r="D420" s="1413"/>
      <c r="E420" s="1413"/>
      <c r="F420" s="1413"/>
      <c r="G420" s="1413"/>
      <c r="I420" s="1413"/>
      <c r="J420" s="1413"/>
      <c r="K420" s="1413"/>
      <c r="L420" s="1413"/>
      <c r="M420" s="1413"/>
      <c r="O420" s="1413"/>
      <c r="P420" s="1413"/>
      <c r="Q420" s="1413"/>
      <c r="R420" s="1413"/>
      <c r="S420" s="1413"/>
      <c r="T420" s="1413"/>
      <c r="U420" s="1413"/>
      <c r="V420" s="1413"/>
      <c r="W420" s="1413"/>
      <c r="X420" s="1413"/>
      <c r="Y420" s="1413"/>
      <c r="AA420" s="1413"/>
      <c r="AB420" s="1413"/>
      <c r="AC420" s="1413"/>
      <c r="AD420" s="1413"/>
      <c r="AE420" s="1413"/>
      <c r="AG420" s="1413"/>
      <c r="AH420" s="1413"/>
      <c r="AI420" s="1413"/>
      <c r="AJ420" s="1413"/>
      <c r="AK420" s="1413"/>
    </row>
    <row r="421" spans="3:37" s="1430" customFormat="1" ht="15" customHeight="1">
      <c r="C421" s="1413"/>
      <c r="D421" s="1413"/>
      <c r="E421" s="1413"/>
      <c r="F421" s="1413"/>
      <c r="G421" s="1413"/>
      <c r="I421" s="1413"/>
      <c r="J421" s="1413"/>
      <c r="K421" s="1413"/>
      <c r="L421" s="1413"/>
      <c r="M421" s="1413"/>
      <c r="O421" s="1413"/>
      <c r="P421" s="1413"/>
      <c r="Q421" s="1413"/>
      <c r="R421" s="1413"/>
      <c r="S421" s="1413"/>
      <c r="T421" s="1413"/>
      <c r="U421" s="1413"/>
      <c r="V421" s="1413"/>
      <c r="W421" s="1413"/>
      <c r="X421" s="1413"/>
      <c r="Y421" s="1413"/>
      <c r="AA421" s="1413"/>
      <c r="AB421" s="1413"/>
      <c r="AC421" s="1413"/>
      <c r="AD421" s="1413"/>
      <c r="AE421" s="1413"/>
      <c r="AG421" s="1413"/>
      <c r="AH421" s="1413"/>
      <c r="AI421" s="1413"/>
      <c r="AJ421" s="1413"/>
      <c r="AK421" s="1413"/>
    </row>
    <row r="422" spans="3:37" s="1430" customFormat="1" ht="15" customHeight="1">
      <c r="C422" s="1413"/>
      <c r="D422" s="1413"/>
      <c r="E422" s="1413"/>
      <c r="F422" s="1413"/>
      <c r="G422" s="1413"/>
      <c r="I422" s="1413"/>
      <c r="J422" s="1413"/>
      <c r="K422" s="1413"/>
      <c r="L422" s="1413"/>
      <c r="M422" s="1413"/>
      <c r="O422" s="1413"/>
      <c r="P422" s="1413"/>
      <c r="Q422" s="1413"/>
      <c r="R422" s="1413"/>
      <c r="S422" s="1413"/>
      <c r="T422" s="1413"/>
      <c r="U422" s="1413"/>
      <c r="V422" s="1413"/>
      <c r="W422" s="1413"/>
      <c r="X422" s="1413"/>
      <c r="Y422" s="1413"/>
      <c r="AA422" s="1413"/>
      <c r="AB422" s="1413"/>
      <c r="AC422" s="1413"/>
      <c r="AD422" s="1413"/>
      <c r="AE422" s="1413"/>
      <c r="AG422" s="1413"/>
      <c r="AH422" s="1413"/>
      <c r="AI422" s="1413"/>
      <c r="AJ422" s="1413"/>
      <c r="AK422" s="1413"/>
    </row>
    <row r="423" spans="3:37" s="1430" customFormat="1" ht="15" customHeight="1">
      <c r="C423" s="1413"/>
      <c r="D423" s="1413"/>
      <c r="E423" s="1413"/>
      <c r="F423" s="1413"/>
      <c r="G423" s="1413"/>
      <c r="I423" s="1413"/>
      <c r="J423" s="1413"/>
      <c r="K423" s="1413"/>
      <c r="L423" s="1413"/>
      <c r="M423" s="1413"/>
      <c r="O423" s="1413"/>
      <c r="P423" s="1413"/>
      <c r="Q423" s="1413"/>
      <c r="R423" s="1413"/>
      <c r="S423" s="1413"/>
      <c r="T423" s="1413"/>
      <c r="U423" s="1413"/>
      <c r="V423" s="1413"/>
      <c r="W423" s="1413"/>
      <c r="X423" s="1413"/>
      <c r="Y423" s="1413"/>
      <c r="AA423" s="1413"/>
      <c r="AB423" s="1413"/>
      <c r="AC423" s="1413"/>
      <c r="AD423" s="1413"/>
      <c r="AE423" s="1413"/>
      <c r="AG423" s="1413"/>
      <c r="AH423" s="1413"/>
      <c r="AI423" s="1413"/>
      <c r="AJ423" s="1413"/>
      <c r="AK423" s="1413"/>
    </row>
    <row r="424" spans="3:37" s="1430" customFormat="1" ht="15" customHeight="1">
      <c r="C424" s="1413"/>
      <c r="D424" s="1413"/>
      <c r="E424" s="1413"/>
      <c r="F424" s="1413"/>
      <c r="G424" s="1413"/>
      <c r="I424" s="1413"/>
      <c r="J424" s="1413"/>
      <c r="K424" s="1413"/>
      <c r="L424" s="1413"/>
      <c r="M424" s="1413"/>
      <c r="O424" s="1413"/>
      <c r="P424" s="1413"/>
      <c r="Q424" s="1413"/>
      <c r="R424" s="1413"/>
      <c r="S424" s="1413"/>
      <c r="T424" s="1413"/>
      <c r="U424" s="1413"/>
      <c r="V424" s="1413"/>
      <c r="W424" s="1413"/>
      <c r="X424" s="1413"/>
      <c r="Y424" s="1413"/>
      <c r="AA424" s="1413"/>
      <c r="AB424" s="1413"/>
      <c r="AC424" s="1413"/>
      <c r="AD424" s="1413"/>
      <c r="AE424" s="1413"/>
      <c r="AG424" s="1413"/>
      <c r="AH424" s="1413"/>
      <c r="AI424" s="1413"/>
      <c r="AJ424" s="1413"/>
      <c r="AK424" s="1413"/>
    </row>
    <row r="425" spans="3:37" s="1430" customFormat="1" ht="15" customHeight="1">
      <c r="C425" s="1413"/>
      <c r="D425" s="1413"/>
      <c r="E425" s="1413"/>
      <c r="F425" s="1413"/>
      <c r="G425" s="1413"/>
      <c r="I425" s="1413"/>
      <c r="J425" s="1413"/>
      <c r="K425" s="1413"/>
      <c r="L425" s="1413"/>
      <c r="M425" s="1413"/>
      <c r="O425" s="1413"/>
      <c r="P425" s="1413"/>
      <c r="Q425" s="1413"/>
      <c r="R425" s="1413"/>
      <c r="S425" s="1413"/>
      <c r="T425" s="1413"/>
      <c r="U425" s="1413"/>
      <c r="V425" s="1413"/>
      <c r="W425" s="1413"/>
      <c r="X425" s="1413"/>
      <c r="Y425" s="1413"/>
      <c r="AA425" s="1413"/>
      <c r="AB425" s="1413"/>
      <c r="AC425" s="1413"/>
      <c r="AD425" s="1413"/>
      <c r="AE425" s="1413"/>
      <c r="AG425" s="1413"/>
      <c r="AH425" s="1413"/>
      <c r="AI425" s="1413"/>
      <c r="AJ425" s="1413"/>
      <c r="AK425" s="1413"/>
    </row>
    <row r="426" spans="3:37" s="1430" customFormat="1" ht="15" customHeight="1">
      <c r="C426" s="1413"/>
      <c r="D426" s="1413"/>
      <c r="E426" s="1413"/>
      <c r="F426" s="1413"/>
      <c r="G426" s="1413"/>
      <c r="I426" s="1413"/>
      <c r="J426" s="1413"/>
      <c r="K426" s="1413"/>
      <c r="L426" s="1413"/>
      <c r="M426" s="1413"/>
      <c r="O426" s="1413"/>
      <c r="P426" s="1413"/>
      <c r="Q426" s="1413"/>
      <c r="R426" s="1413"/>
      <c r="S426" s="1413"/>
      <c r="T426" s="1413"/>
      <c r="U426" s="1413"/>
      <c r="V426" s="1413"/>
      <c r="W426" s="1413"/>
      <c r="X426" s="1413"/>
      <c r="Y426" s="1413"/>
      <c r="AA426" s="1413"/>
      <c r="AB426" s="1413"/>
      <c r="AC426" s="1413"/>
      <c r="AD426" s="1413"/>
      <c r="AE426" s="1413"/>
      <c r="AG426" s="1413"/>
      <c r="AH426" s="1413"/>
      <c r="AI426" s="1413"/>
      <c r="AJ426" s="1413"/>
      <c r="AK426" s="1413"/>
    </row>
    <row r="427" spans="3:37" s="1430" customFormat="1" ht="15" customHeight="1">
      <c r="C427" s="1413"/>
      <c r="D427" s="1413"/>
      <c r="E427" s="1413"/>
      <c r="F427" s="1413"/>
      <c r="G427" s="1413"/>
      <c r="I427" s="1413"/>
      <c r="J427" s="1413"/>
      <c r="K427" s="1413"/>
      <c r="L427" s="1413"/>
      <c r="M427" s="1413"/>
      <c r="O427" s="1413"/>
      <c r="P427" s="1413"/>
      <c r="Q427" s="1413"/>
      <c r="R427" s="1413"/>
      <c r="S427" s="1413"/>
      <c r="T427" s="1413"/>
      <c r="U427" s="1413"/>
      <c r="V427" s="1413"/>
      <c r="W427" s="1413"/>
      <c r="X427" s="1413"/>
      <c r="Y427" s="1413"/>
      <c r="AA427" s="1413"/>
      <c r="AB427" s="1413"/>
      <c r="AC427" s="1413"/>
      <c r="AD427" s="1413"/>
      <c r="AE427" s="1413"/>
      <c r="AG427" s="1413"/>
      <c r="AH427" s="1413"/>
      <c r="AI427" s="1413"/>
      <c r="AJ427" s="1413"/>
      <c r="AK427" s="1413"/>
    </row>
    <row r="428" spans="3:37" s="1430" customFormat="1" ht="15" customHeight="1">
      <c r="C428" s="1413"/>
      <c r="D428" s="1413"/>
      <c r="E428" s="1413"/>
      <c r="F428" s="1413"/>
      <c r="G428" s="1413"/>
      <c r="I428" s="1413"/>
      <c r="J428" s="1413"/>
      <c r="K428" s="1413"/>
      <c r="L428" s="1413"/>
      <c r="M428" s="1413"/>
      <c r="O428" s="1413"/>
      <c r="P428" s="1413"/>
      <c r="Q428" s="1413"/>
      <c r="R428" s="1413"/>
      <c r="S428" s="1413"/>
      <c r="T428" s="1413"/>
      <c r="U428" s="1413"/>
      <c r="V428" s="1413"/>
      <c r="W428" s="1413"/>
      <c r="X428" s="1413"/>
      <c r="Y428" s="1413"/>
      <c r="AA428" s="1413"/>
      <c r="AB428" s="1413"/>
      <c r="AC428" s="1413"/>
      <c r="AD428" s="1413"/>
      <c r="AE428" s="1413"/>
      <c r="AG428" s="1413"/>
      <c r="AH428" s="1413"/>
      <c r="AI428" s="1413"/>
      <c r="AJ428" s="1413"/>
      <c r="AK428" s="1413"/>
    </row>
    <row r="429" spans="3:37" s="1430" customFormat="1" ht="15" customHeight="1">
      <c r="C429" s="1413"/>
      <c r="D429" s="1413"/>
      <c r="E429" s="1413"/>
      <c r="F429" s="1413"/>
      <c r="G429" s="1413"/>
      <c r="I429" s="1413"/>
      <c r="J429" s="1413"/>
      <c r="K429" s="1413"/>
      <c r="L429" s="1413"/>
      <c r="M429" s="1413"/>
      <c r="O429" s="1413"/>
      <c r="P429" s="1413"/>
      <c r="Q429" s="1413"/>
      <c r="R429" s="1413"/>
      <c r="S429" s="1413"/>
      <c r="T429" s="1413"/>
      <c r="U429" s="1413"/>
      <c r="V429" s="1413"/>
      <c r="W429" s="1413"/>
      <c r="X429" s="1413"/>
      <c r="Y429" s="1413"/>
      <c r="AA429" s="1413"/>
      <c r="AB429" s="1413"/>
      <c r="AC429" s="1413"/>
      <c r="AD429" s="1413"/>
      <c r="AE429" s="1413"/>
      <c r="AG429" s="1413"/>
      <c r="AH429" s="1413"/>
      <c r="AI429" s="1413"/>
      <c r="AJ429" s="1413"/>
      <c r="AK429" s="1413"/>
    </row>
    <row r="430" spans="3:37" s="1430" customFormat="1" ht="15" customHeight="1">
      <c r="C430" s="1413"/>
      <c r="D430" s="1413"/>
      <c r="E430" s="1413"/>
      <c r="F430" s="1413"/>
      <c r="G430" s="1413"/>
      <c r="I430" s="1413"/>
      <c r="J430" s="1413"/>
      <c r="K430" s="1413"/>
      <c r="L430" s="1413"/>
      <c r="M430" s="1413"/>
      <c r="O430" s="1413"/>
      <c r="P430" s="1413"/>
      <c r="Q430" s="1413"/>
      <c r="R430" s="1413"/>
      <c r="S430" s="1413"/>
      <c r="T430" s="1413"/>
      <c r="U430" s="1413"/>
      <c r="V430" s="1413"/>
      <c r="W430" s="1413"/>
      <c r="X430" s="1413"/>
      <c r="Y430" s="1413"/>
      <c r="AA430" s="1413"/>
      <c r="AB430" s="1413"/>
      <c r="AC430" s="1413"/>
      <c r="AD430" s="1413"/>
      <c r="AE430" s="1413"/>
      <c r="AG430" s="1413"/>
      <c r="AH430" s="1413"/>
      <c r="AI430" s="1413"/>
      <c r="AJ430" s="1413"/>
      <c r="AK430" s="1413"/>
    </row>
    <row r="431" spans="3:37" s="1430" customFormat="1" ht="15" customHeight="1">
      <c r="C431" s="1413"/>
      <c r="D431" s="1413"/>
      <c r="E431" s="1413"/>
      <c r="F431" s="1413"/>
      <c r="G431" s="1413"/>
      <c r="I431" s="1413"/>
      <c r="J431" s="1413"/>
      <c r="K431" s="1413"/>
      <c r="L431" s="1413"/>
      <c r="M431" s="1413"/>
      <c r="O431" s="1413"/>
      <c r="P431" s="1413"/>
      <c r="Q431" s="1413"/>
      <c r="R431" s="1413"/>
      <c r="S431" s="1413"/>
      <c r="T431" s="1413"/>
      <c r="U431" s="1413"/>
      <c r="V431" s="1413"/>
      <c r="W431" s="1413"/>
      <c r="X431" s="1413"/>
      <c r="Y431" s="1413"/>
      <c r="AA431" s="1413"/>
      <c r="AB431" s="1413"/>
      <c r="AC431" s="1413"/>
      <c r="AD431" s="1413"/>
      <c r="AE431" s="1413"/>
      <c r="AG431" s="1413"/>
      <c r="AH431" s="1413"/>
      <c r="AI431" s="1413"/>
      <c r="AJ431" s="1413"/>
      <c r="AK431" s="1413"/>
    </row>
    <row r="432" spans="3:37" s="1430" customFormat="1" ht="15" customHeight="1">
      <c r="C432" s="1413"/>
      <c r="D432" s="1413"/>
      <c r="E432" s="1413"/>
      <c r="F432" s="1413"/>
      <c r="G432" s="1413"/>
      <c r="I432" s="1413"/>
      <c r="J432" s="1413"/>
      <c r="K432" s="1413"/>
      <c r="L432" s="1413"/>
      <c r="M432" s="1413"/>
      <c r="O432" s="1413"/>
      <c r="P432" s="1413"/>
      <c r="Q432" s="1413"/>
      <c r="R432" s="1413"/>
      <c r="S432" s="1413"/>
      <c r="T432" s="1413"/>
      <c r="U432" s="1413"/>
      <c r="V432" s="1413"/>
      <c r="W432" s="1413"/>
      <c r="X432" s="1413"/>
      <c r="Y432" s="1413"/>
      <c r="AA432" s="1413"/>
      <c r="AB432" s="1413"/>
      <c r="AC432" s="1413"/>
      <c r="AD432" s="1413"/>
      <c r="AE432" s="1413"/>
      <c r="AG432" s="1413"/>
      <c r="AH432" s="1413"/>
      <c r="AI432" s="1413"/>
      <c r="AJ432" s="1413"/>
      <c r="AK432" s="1413"/>
    </row>
    <row r="433" spans="3:37" s="1430" customFormat="1" ht="15" customHeight="1">
      <c r="C433" s="1413"/>
      <c r="D433" s="1413"/>
      <c r="E433" s="1413"/>
      <c r="F433" s="1413"/>
      <c r="G433" s="1413"/>
      <c r="I433" s="1413"/>
      <c r="J433" s="1413"/>
      <c r="K433" s="1413"/>
      <c r="L433" s="1413"/>
      <c r="M433" s="1413"/>
      <c r="O433" s="1413"/>
      <c r="P433" s="1413"/>
      <c r="Q433" s="1413"/>
      <c r="R433" s="1413"/>
      <c r="S433" s="1413"/>
      <c r="T433" s="1413"/>
      <c r="U433" s="1413"/>
      <c r="V433" s="1413"/>
      <c r="W433" s="1413"/>
      <c r="X433" s="1413"/>
      <c r="Y433" s="1413"/>
      <c r="AA433" s="1413"/>
      <c r="AB433" s="1413"/>
      <c r="AC433" s="1413"/>
      <c r="AD433" s="1413"/>
      <c r="AE433" s="1413"/>
      <c r="AG433" s="1413"/>
      <c r="AH433" s="1413"/>
      <c r="AI433" s="1413"/>
      <c r="AJ433" s="1413"/>
      <c r="AK433" s="1413"/>
    </row>
    <row r="434" spans="3:37" s="1430" customFormat="1" ht="15" customHeight="1">
      <c r="C434" s="1413"/>
      <c r="D434" s="1413"/>
      <c r="E434" s="1413"/>
      <c r="F434" s="1413"/>
      <c r="G434" s="1413"/>
      <c r="I434" s="1413"/>
      <c r="J434" s="1413"/>
      <c r="K434" s="1413"/>
      <c r="L434" s="1413"/>
      <c r="M434" s="1413"/>
      <c r="O434" s="1413"/>
      <c r="P434" s="1413"/>
      <c r="Q434" s="1413"/>
      <c r="R434" s="1413"/>
      <c r="S434" s="1413"/>
      <c r="T434" s="1413"/>
      <c r="U434" s="1413"/>
      <c r="V434" s="1413"/>
      <c r="W434" s="1413"/>
      <c r="X434" s="1413"/>
      <c r="Y434" s="1413"/>
      <c r="AA434" s="1413"/>
      <c r="AB434" s="1413"/>
      <c r="AC434" s="1413"/>
      <c r="AD434" s="1413"/>
      <c r="AE434" s="1413"/>
      <c r="AG434" s="1413"/>
      <c r="AH434" s="1413"/>
      <c r="AI434" s="1413"/>
      <c r="AJ434" s="1413"/>
      <c r="AK434" s="1413"/>
    </row>
    <row r="435" spans="3:37" s="1430" customFormat="1" ht="15" customHeight="1">
      <c r="C435" s="1413"/>
      <c r="D435" s="1413"/>
      <c r="E435" s="1413"/>
      <c r="F435" s="1413"/>
      <c r="G435" s="1413"/>
      <c r="I435" s="1413"/>
      <c r="J435" s="1413"/>
      <c r="K435" s="1413"/>
      <c r="L435" s="1413"/>
      <c r="M435" s="1413"/>
      <c r="O435" s="1413"/>
      <c r="P435" s="1413"/>
      <c r="Q435" s="1413"/>
      <c r="R435" s="1413"/>
      <c r="S435" s="1413"/>
      <c r="T435" s="1413"/>
      <c r="U435" s="1413"/>
      <c r="V435" s="1413"/>
      <c r="W435" s="1413"/>
      <c r="X435" s="1413"/>
      <c r="Y435" s="1413"/>
      <c r="AA435" s="1413"/>
      <c r="AB435" s="1413"/>
      <c r="AC435" s="1413"/>
      <c r="AD435" s="1413"/>
      <c r="AE435" s="1413"/>
      <c r="AG435" s="1413"/>
      <c r="AH435" s="1413"/>
      <c r="AI435" s="1413"/>
      <c r="AJ435" s="1413"/>
      <c r="AK435" s="1413"/>
    </row>
    <row r="436" spans="3:37" s="1430" customFormat="1" ht="15" customHeight="1">
      <c r="C436" s="1413"/>
      <c r="D436" s="1413"/>
      <c r="E436" s="1413"/>
      <c r="F436" s="1413"/>
      <c r="G436" s="1413"/>
      <c r="I436" s="1413"/>
      <c r="J436" s="1413"/>
      <c r="K436" s="1413"/>
      <c r="L436" s="1413"/>
      <c r="M436" s="1413"/>
      <c r="O436" s="1413"/>
      <c r="P436" s="1413"/>
      <c r="Q436" s="1413"/>
      <c r="R436" s="1413"/>
      <c r="S436" s="1413"/>
      <c r="T436" s="1413"/>
      <c r="U436" s="1413"/>
      <c r="V436" s="1413"/>
      <c r="W436" s="1413"/>
      <c r="X436" s="1413"/>
      <c r="Y436" s="1413"/>
      <c r="AA436" s="1413"/>
      <c r="AB436" s="1413"/>
      <c r="AC436" s="1413"/>
      <c r="AD436" s="1413"/>
      <c r="AE436" s="1413"/>
      <c r="AG436" s="1413"/>
      <c r="AH436" s="1413"/>
      <c r="AI436" s="1413"/>
      <c r="AJ436" s="1413"/>
      <c r="AK436" s="1413"/>
    </row>
    <row r="437" spans="3:37" s="1430" customFormat="1" ht="15" customHeight="1">
      <c r="C437" s="1413"/>
      <c r="D437" s="1413"/>
      <c r="E437" s="1413"/>
      <c r="F437" s="1413"/>
      <c r="G437" s="1413"/>
      <c r="I437" s="1413"/>
      <c r="J437" s="1413"/>
      <c r="K437" s="1413"/>
      <c r="L437" s="1413"/>
      <c r="M437" s="1413"/>
      <c r="O437" s="1413"/>
      <c r="P437" s="1413"/>
      <c r="Q437" s="1413"/>
      <c r="R437" s="1413"/>
      <c r="S437" s="1413"/>
      <c r="T437" s="1413"/>
      <c r="U437" s="1413"/>
      <c r="V437" s="1413"/>
      <c r="W437" s="1413"/>
      <c r="X437" s="1413"/>
      <c r="Y437" s="1413"/>
      <c r="AA437" s="1413"/>
      <c r="AB437" s="1413"/>
      <c r="AC437" s="1413"/>
      <c r="AD437" s="1413"/>
      <c r="AE437" s="1413"/>
      <c r="AG437" s="1413"/>
      <c r="AH437" s="1413"/>
      <c r="AI437" s="1413"/>
      <c r="AJ437" s="1413"/>
      <c r="AK437" s="1413"/>
    </row>
    <row r="438" spans="3:37" s="1430" customFormat="1" ht="15" customHeight="1">
      <c r="C438" s="1413"/>
      <c r="D438" s="1413"/>
      <c r="E438" s="1413"/>
      <c r="F438" s="1413"/>
      <c r="G438" s="1413"/>
      <c r="I438" s="1413"/>
      <c r="J438" s="1413"/>
      <c r="K438" s="1413"/>
      <c r="L438" s="1413"/>
      <c r="M438" s="1413"/>
      <c r="O438" s="1413"/>
      <c r="P438" s="1413"/>
      <c r="Q438" s="1413"/>
      <c r="R438" s="1413"/>
      <c r="S438" s="1413"/>
      <c r="T438" s="1413"/>
      <c r="U438" s="1413"/>
      <c r="V438" s="1413"/>
      <c r="W438" s="1413"/>
      <c r="X438" s="1413"/>
      <c r="Y438" s="1413"/>
      <c r="AA438" s="1413"/>
      <c r="AB438" s="1413"/>
      <c r="AC438" s="1413"/>
      <c r="AD438" s="1413"/>
      <c r="AE438" s="1413"/>
      <c r="AG438" s="1413"/>
      <c r="AH438" s="1413"/>
      <c r="AI438" s="1413"/>
      <c r="AJ438" s="1413"/>
      <c r="AK438" s="1413"/>
    </row>
    <row r="439" spans="3:37" s="1430" customFormat="1" ht="15" customHeight="1">
      <c r="C439" s="1413"/>
      <c r="D439" s="1413"/>
      <c r="E439" s="1413"/>
      <c r="F439" s="1413"/>
      <c r="G439" s="1413"/>
      <c r="I439" s="1413"/>
      <c r="J439" s="1413"/>
      <c r="K439" s="1413"/>
      <c r="L439" s="1413"/>
      <c r="M439" s="1413"/>
      <c r="O439" s="1413"/>
      <c r="P439" s="1413"/>
      <c r="Q439" s="1413"/>
      <c r="R439" s="1413"/>
      <c r="S439" s="1413"/>
      <c r="T439" s="1413"/>
      <c r="U439" s="1413"/>
      <c r="V439" s="1413"/>
      <c r="W439" s="1413"/>
      <c r="X439" s="1413"/>
      <c r="Y439" s="1413"/>
      <c r="AA439" s="1413"/>
      <c r="AB439" s="1413"/>
      <c r="AC439" s="1413"/>
      <c r="AD439" s="1413"/>
      <c r="AE439" s="1413"/>
      <c r="AG439" s="1413"/>
      <c r="AH439" s="1413"/>
      <c r="AI439" s="1413"/>
      <c r="AJ439" s="1413"/>
      <c r="AK439" s="1413"/>
    </row>
    <row r="440" spans="3:37" s="1430" customFormat="1" ht="15" customHeight="1">
      <c r="C440" s="1413"/>
      <c r="D440" s="1413"/>
      <c r="E440" s="1413"/>
      <c r="F440" s="1413"/>
      <c r="G440" s="1413"/>
      <c r="I440" s="1413"/>
      <c r="J440" s="1413"/>
      <c r="K440" s="1413"/>
      <c r="L440" s="1413"/>
      <c r="M440" s="1413"/>
      <c r="O440" s="1413"/>
      <c r="P440" s="1413"/>
      <c r="Q440" s="1413"/>
      <c r="R440" s="1413"/>
      <c r="S440" s="1413"/>
      <c r="T440" s="1413"/>
      <c r="U440" s="1413"/>
      <c r="V440" s="1413"/>
      <c r="W440" s="1413"/>
      <c r="X440" s="1413"/>
      <c r="Y440" s="1413"/>
      <c r="AA440" s="1413"/>
      <c r="AB440" s="1413"/>
      <c r="AC440" s="1413"/>
      <c r="AD440" s="1413"/>
      <c r="AE440" s="1413"/>
      <c r="AG440" s="1413"/>
      <c r="AH440" s="1413"/>
      <c r="AI440" s="1413"/>
      <c r="AJ440" s="1413"/>
      <c r="AK440" s="1413"/>
    </row>
    <row r="441" spans="3:37" s="1430" customFormat="1" ht="15" customHeight="1">
      <c r="C441" s="1413"/>
      <c r="D441" s="1413"/>
      <c r="E441" s="1413"/>
      <c r="F441" s="1413"/>
      <c r="G441" s="1413"/>
      <c r="I441" s="1413"/>
      <c r="J441" s="1413"/>
      <c r="K441" s="1413"/>
      <c r="L441" s="1413"/>
      <c r="M441" s="1413"/>
      <c r="O441" s="1413"/>
      <c r="P441" s="1413"/>
      <c r="Q441" s="1413"/>
      <c r="R441" s="1413"/>
      <c r="S441" s="1413"/>
      <c r="T441" s="1413"/>
      <c r="U441" s="1413"/>
      <c r="V441" s="1413"/>
      <c r="W441" s="1413"/>
      <c r="X441" s="1413"/>
      <c r="Y441" s="1413"/>
      <c r="AA441" s="1413"/>
      <c r="AB441" s="1413"/>
      <c r="AC441" s="1413"/>
      <c r="AD441" s="1413"/>
      <c r="AE441" s="1413"/>
      <c r="AG441" s="1413"/>
      <c r="AH441" s="1413"/>
      <c r="AI441" s="1413"/>
      <c r="AJ441" s="1413"/>
      <c r="AK441" s="1413"/>
    </row>
    <row r="442" spans="3:37" s="1430" customFormat="1" ht="15" customHeight="1">
      <c r="C442" s="1413"/>
      <c r="D442" s="1413"/>
      <c r="E442" s="1413"/>
      <c r="F442" s="1413"/>
      <c r="G442" s="1413"/>
      <c r="I442" s="1413"/>
      <c r="J442" s="1413"/>
      <c r="K442" s="1413"/>
      <c r="L442" s="1413"/>
      <c r="M442" s="1413"/>
      <c r="O442" s="1413"/>
      <c r="P442" s="1413"/>
      <c r="Q442" s="1413"/>
      <c r="R442" s="1413"/>
      <c r="S442" s="1413"/>
      <c r="T442" s="1413"/>
      <c r="U442" s="1413"/>
      <c r="V442" s="1413"/>
      <c r="W442" s="1413"/>
      <c r="X442" s="1413"/>
      <c r="Y442" s="1413"/>
      <c r="AA442" s="1413"/>
      <c r="AB442" s="1413"/>
      <c r="AC442" s="1413"/>
      <c r="AD442" s="1413"/>
      <c r="AE442" s="1413"/>
      <c r="AG442" s="1413"/>
      <c r="AH442" s="1413"/>
      <c r="AI442" s="1413"/>
      <c r="AJ442" s="1413"/>
      <c r="AK442" s="1413"/>
    </row>
    <row r="443" spans="3:37" s="1430" customFormat="1" ht="15" customHeight="1">
      <c r="C443" s="1413"/>
      <c r="D443" s="1413"/>
      <c r="E443" s="1413"/>
      <c r="F443" s="1413"/>
      <c r="G443" s="1413"/>
      <c r="I443" s="1413"/>
      <c r="J443" s="1413"/>
      <c r="K443" s="1413"/>
      <c r="L443" s="1413"/>
      <c r="M443" s="1413"/>
      <c r="O443" s="1413"/>
      <c r="P443" s="1413"/>
      <c r="Q443" s="1413"/>
      <c r="R443" s="1413"/>
      <c r="S443" s="1413"/>
      <c r="T443" s="1413"/>
      <c r="U443" s="1413"/>
      <c r="V443" s="1413"/>
      <c r="W443" s="1413"/>
      <c r="X443" s="1413"/>
      <c r="Y443" s="1413"/>
      <c r="AA443" s="1413"/>
      <c r="AB443" s="1413"/>
      <c r="AC443" s="1413"/>
      <c r="AD443" s="1413"/>
      <c r="AE443" s="1413"/>
      <c r="AG443" s="1413"/>
      <c r="AH443" s="1413"/>
      <c r="AI443" s="1413"/>
      <c r="AJ443" s="1413"/>
      <c r="AK443" s="1413"/>
    </row>
    <row r="444" spans="3:37" s="1430" customFormat="1" ht="15" customHeight="1">
      <c r="C444" s="1413"/>
      <c r="D444" s="1413"/>
      <c r="E444" s="1413"/>
      <c r="F444" s="1413"/>
      <c r="G444" s="1413"/>
      <c r="I444" s="1413"/>
      <c r="J444" s="1413"/>
      <c r="K444" s="1413"/>
      <c r="L444" s="1413"/>
      <c r="M444" s="1413"/>
      <c r="O444" s="1413"/>
      <c r="P444" s="1413"/>
      <c r="Q444" s="1413"/>
      <c r="R444" s="1413"/>
      <c r="S444" s="1413"/>
      <c r="T444" s="1413"/>
      <c r="U444" s="1413"/>
      <c r="V444" s="1413"/>
      <c r="W444" s="1413"/>
      <c r="X444" s="1413"/>
      <c r="Y444" s="1413"/>
      <c r="AA444" s="1413"/>
      <c r="AB444" s="1413"/>
      <c r="AC444" s="1413"/>
      <c r="AD444" s="1413"/>
      <c r="AE444" s="1413"/>
      <c r="AG444" s="1413"/>
      <c r="AH444" s="1413"/>
      <c r="AI444" s="1413"/>
      <c r="AJ444" s="1413"/>
      <c r="AK444" s="1413"/>
    </row>
    <row r="445" spans="3:37" s="1430" customFormat="1" ht="15" customHeight="1">
      <c r="C445" s="1413"/>
      <c r="D445" s="1413"/>
      <c r="E445" s="1413"/>
      <c r="F445" s="1413"/>
      <c r="G445" s="1413"/>
      <c r="I445" s="1413"/>
      <c r="J445" s="1413"/>
      <c r="K445" s="1413"/>
      <c r="L445" s="1413"/>
      <c r="M445" s="1413"/>
      <c r="O445" s="1413"/>
      <c r="P445" s="1413"/>
      <c r="Q445" s="1413"/>
      <c r="R445" s="1413"/>
      <c r="S445" s="1413"/>
      <c r="T445" s="1413"/>
      <c r="U445" s="1413"/>
      <c r="V445" s="1413"/>
      <c r="W445" s="1413"/>
      <c r="X445" s="1413"/>
      <c r="Y445" s="1413"/>
      <c r="AA445" s="1413"/>
      <c r="AB445" s="1413"/>
      <c r="AC445" s="1413"/>
      <c r="AD445" s="1413"/>
      <c r="AE445" s="1413"/>
      <c r="AG445" s="1413"/>
      <c r="AH445" s="1413"/>
      <c r="AI445" s="1413"/>
      <c r="AJ445" s="1413"/>
      <c r="AK445" s="1413"/>
    </row>
    <row r="446" spans="3:37" s="1430" customFormat="1" ht="15" customHeight="1">
      <c r="C446" s="1413"/>
      <c r="D446" s="1413"/>
      <c r="E446" s="1413"/>
      <c r="F446" s="1413"/>
      <c r="G446" s="1413"/>
      <c r="I446" s="1413"/>
      <c r="J446" s="1413"/>
      <c r="K446" s="1413"/>
      <c r="L446" s="1413"/>
      <c r="M446" s="1413"/>
      <c r="O446" s="1413"/>
      <c r="P446" s="1413"/>
      <c r="Q446" s="1413"/>
      <c r="R446" s="1413"/>
      <c r="S446" s="1413"/>
      <c r="T446" s="1413"/>
      <c r="U446" s="1413"/>
      <c r="V446" s="1413"/>
      <c r="W446" s="1413"/>
      <c r="X446" s="1413"/>
      <c r="Y446" s="1413"/>
      <c r="AA446" s="1413"/>
      <c r="AB446" s="1413"/>
      <c r="AC446" s="1413"/>
      <c r="AD446" s="1413"/>
      <c r="AE446" s="1413"/>
      <c r="AG446" s="1413"/>
      <c r="AH446" s="1413"/>
      <c r="AI446" s="1413"/>
      <c r="AJ446" s="1413"/>
      <c r="AK446" s="1413"/>
    </row>
    <row r="447" spans="3:37" s="1430" customFormat="1" ht="15" customHeight="1">
      <c r="C447" s="1413"/>
      <c r="D447" s="1413"/>
      <c r="E447" s="1413"/>
      <c r="F447" s="1413"/>
      <c r="G447" s="1413"/>
      <c r="I447" s="1413"/>
      <c r="J447" s="1413"/>
      <c r="K447" s="1413"/>
      <c r="L447" s="1413"/>
      <c r="M447" s="1413"/>
      <c r="O447" s="1413"/>
      <c r="P447" s="1413"/>
      <c r="Q447" s="1413"/>
      <c r="R447" s="1413"/>
      <c r="S447" s="1413"/>
      <c r="T447" s="1413"/>
      <c r="U447" s="1413"/>
      <c r="V447" s="1413"/>
      <c r="W447" s="1413"/>
      <c r="X447" s="1413"/>
      <c r="Y447" s="1413"/>
      <c r="AA447" s="1413"/>
      <c r="AB447" s="1413"/>
      <c r="AC447" s="1413"/>
      <c r="AD447" s="1413"/>
      <c r="AE447" s="1413"/>
      <c r="AG447" s="1413"/>
      <c r="AH447" s="1413"/>
      <c r="AI447" s="1413"/>
      <c r="AJ447" s="1413"/>
      <c r="AK447" s="1413"/>
    </row>
    <row r="448" spans="3:37" s="1430" customFormat="1" ht="15" customHeight="1">
      <c r="C448" s="1413"/>
      <c r="D448" s="1413"/>
      <c r="E448" s="1413"/>
      <c r="F448" s="1413"/>
      <c r="G448" s="1413"/>
      <c r="I448" s="1413"/>
      <c r="J448" s="1413"/>
      <c r="K448" s="1413"/>
      <c r="L448" s="1413"/>
      <c r="M448" s="1413"/>
      <c r="O448" s="1413"/>
      <c r="P448" s="1413"/>
      <c r="Q448" s="1413"/>
      <c r="R448" s="1413"/>
      <c r="S448" s="1413"/>
      <c r="T448" s="1413"/>
      <c r="U448" s="1413"/>
      <c r="V448" s="1413"/>
      <c r="W448" s="1413"/>
      <c r="X448" s="1413"/>
      <c r="Y448" s="1413"/>
      <c r="AA448" s="1413"/>
      <c r="AB448" s="1413"/>
      <c r="AC448" s="1413"/>
      <c r="AD448" s="1413"/>
      <c r="AE448" s="1413"/>
      <c r="AG448" s="1413"/>
      <c r="AH448" s="1413"/>
      <c r="AI448" s="1413"/>
      <c r="AJ448" s="1413"/>
      <c r="AK448" s="1413"/>
    </row>
    <row r="449" spans="3:37" s="1430" customFormat="1" ht="15" customHeight="1">
      <c r="C449" s="1413"/>
      <c r="D449" s="1413"/>
      <c r="E449" s="1413"/>
      <c r="F449" s="1413"/>
      <c r="G449" s="1413"/>
      <c r="I449" s="1413"/>
      <c r="J449" s="1413"/>
      <c r="K449" s="1413"/>
      <c r="L449" s="1413"/>
      <c r="M449" s="1413"/>
      <c r="O449" s="1413"/>
      <c r="P449" s="1413"/>
      <c r="Q449" s="1413"/>
      <c r="R449" s="1413"/>
      <c r="S449" s="1413"/>
      <c r="T449" s="1413"/>
      <c r="U449" s="1413"/>
      <c r="V449" s="1413"/>
      <c r="W449" s="1413"/>
      <c r="X449" s="1413"/>
      <c r="Y449" s="1413"/>
      <c r="AA449" s="1413"/>
      <c r="AB449" s="1413"/>
      <c r="AC449" s="1413"/>
      <c r="AD449" s="1413"/>
      <c r="AE449" s="1413"/>
      <c r="AG449" s="1413"/>
      <c r="AH449" s="1413"/>
      <c r="AI449" s="1413"/>
      <c r="AJ449" s="1413"/>
      <c r="AK449" s="1413"/>
    </row>
    <row r="450" spans="3:37" s="1430" customFormat="1" ht="15" customHeight="1">
      <c r="C450" s="1413"/>
      <c r="D450" s="1413"/>
      <c r="E450" s="1413"/>
      <c r="F450" s="1413"/>
      <c r="G450" s="1413"/>
      <c r="I450" s="1413"/>
      <c r="J450" s="1413"/>
      <c r="K450" s="1413"/>
      <c r="L450" s="1413"/>
      <c r="M450" s="1413"/>
      <c r="O450" s="1413"/>
      <c r="P450" s="1413"/>
      <c r="Q450" s="1413"/>
      <c r="R450" s="1413"/>
      <c r="S450" s="1413"/>
      <c r="T450" s="1413"/>
      <c r="U450" s="1413"/>
      <c r="V450" s="1413"/>
      <c r="W450" s="1413"/>
      <c r="X450" s="1413"/>
      <c r="Y450" s="1413"/>
      <c r="AA450" s="1413"/>
      <c r="AB450" s="1413"/>
      <c r="AC450" s="1413"/>
      <c r="AD450" s="1413"/>
      <c r="AE450" s="1413"/>
      <c r="AG450" s="1413"/>
      <c r="AH450" s="1413"/>
      <c r="AI450" s="1413"/>
      <c r="AJ450" s="1413"/>
      <c r="AK450" s="1413"/>
    </row>
    <row r="451" spans="3:37" s="1430" customFormat="1" ht="15" customHeight="1">
      <c r="C451" s="1413"/>
      <c r="D451" s="1413"/>
      <c r="E451" s="1413"/>
      <c r="F451" s="1413"/>
      <c r="G451" s="1413"/>
      <c r="I451" s="1413"/>
      <c r="J451" s="1413"/>
      <c r="K451" s="1413"/>
      <c r="L451" s="1413"/>
      <c r="M451" s="1413"/>
      <c r="O451" s="1413"/>
      <c r="P451" s="1413"/>
      <c r="Q451" s="1413"/>
      <c r="R451" s="1413"/>
      <c r="S451" s="1413"/>
      <c r="T451" s="1413"/>
      <c r="U451" s="1413"/>
      <c r="V451" s="1413"/>
      <c r="W451" s="1413"/>
      <c r="X451" s="1413"/>
      <c r="Y451" s="1413"/>
      <c r="AA451" s="1413"/>
      <c r="AB451" s="1413"/>
      <c r="AC451" s="1413"/>
      <c r="AD451" s="1413"/>
      <c r="AE451" s="1413"/>
      <c r="AG451" s="1413"/>
      <c r="AH451" s="1413"/>
      <c r="AI451" s="1413"/>
      <c r="AJ451" s="1413"/>
      <c r="AK451" s="1413"/>
    </row>
    <row r="452" spans="3:37" s="1430" customFormat="1" ht="15" customHeight="1">
      <c r="C452" s="1413"/>
      <c r="D452" s="1413"/>
      <c r="E452" s="1413"/>
      <c r="F452" s="1413"/>
      <c r="G452" s="1413"/>
      <c r="I452" s="1413"/>
      <c r="J452" s="1413"/>
      <c r="K452" s="1413"/>
      <c r="L452" s="1413"/>
      <c r="M452" s="1413"/>
      <c r="O452" s="1413"/>
      <c r="P452" s="1413"/>
      <c r="Q452" s="1413"/>
      <c r="R452" s="1413"/>
      <c r="S452" s="1413"/>
      <c r="T452" s="1413"/>
      <c r="U452" s="1413"/>
      <c r="V452" s="1413"/>
      <c r="W452" s="1413"/>
      <c r="X452" s="1413"/>
      <c r="Y452" s="1413"/>
      <c r="AA452" s="1413"/>
      <c r="AB452" s="1413"/>
      <c r="AC452" s="1413"/>
      <c r="AD452" s="1413"/>
      <c r="AE452" s="1413"/>
      <c r="AG452" s="1413"/>
      <c r="AH452" s="1413"/>
      <c r="AI452" s="1413"/>
      <c r="AJ452" s="1413"/>
      <c r="AK452" s="1413"/>
    </row>
    <row r="453" spans="3:37" s="1430" customFormat="1" ht="15" customHeight="1">
      <c r="C453" s="1413"/>
      <c r="D453" s="1413"/>
      <c r="E453" s="1413"/>
      <c r="F453" s="1413"/>
      <c r="G453" s="1413"/>
      <c r="I453" s="1413"/>
      <c r="J453" s="1413"/>
      <c r="K453" s="1413"/>
      <c r="L453" s="1413"/>
      <c r="M453" s="1413"/>
      <c r="O453" s="1413"/>
      <c r="P453" s="1413"/>
      <c r="Q453" s="1413"/>
      <c r="R453" s="1413"/>
      <c r="S453" s="1413"/>
      <c r="T453" s="1413"/>
      <c r="U453" s="1413"/>
      <c r="V453" s="1413"/>
      <c r="W453" s="1413"/>
      <c r="X453" s="1413"/>
      <c r="Y453" s="1413"/>
      <c r="AA453" s="1413"/>
      <c r="AB453" s="1413"/>
      <c r="AC453" s="1413"/>
      <c r="AD453" s="1413"/>
      <c r="AE453" s="1413"/>
      <c r="AG453" s="1413"/>
      <c r="AH453" s="1413"/>
      <c r="AI453" s="1413"/>
      <c r="AJ453" s="1413"/>
      <c r="AK453" s="1413"/>
    </row>
    <row r="454" spans="3:37" s="1430" customFormat="1" ht="15" customHeight="1">
      <c r="C454" s="1413"/>
      <c r="D454" s="1413"/>
      <c r="E454" s="1413"/>
      <c r="F454" s="1413"/>
      <c r="G454" s="1413"/>
      <c r="I454" s="1413"/>
      <c r="J454" s="1413"/>
      <c r="K454" s="1413"/>
      <c r="L454" s="1413"/>
      <c r="M454" s="1413"/>
      <c r="O454" s="1413"/>
      <c r="P454" s="1413"/>
      <c r="Q454" s="1413"/>
      <c r="R454" s="1413"/>
      <c r="S454" s="1413"/>
      <c r="T454" s="1413"/>
      <c r="U454" s="1413"/>
      <c r="V454" s="1413"/>
      <c r="W454" s="1413"/>
      <c r="X454" s="1413"/>
      <c r="Y454" s="1413"/>
      <c r="AA454" s="1413"/>
      <c r="AB454" s="1413"/>
      <c r="AC454" s="1413"/>
      <c r="AD454" s="1413"/>
      <c r="AE454" s="1413"/>
      <c r="AG454" s="1413"/>
      <c r="AH454" s="1413"/>
      <c r="AI454" s="1413"/>
      <c r="AJ454" s="1413"/>
      <c r="AK454" s="1413"/>
    </row>
    <row r="455" spans="3:37" s="1430" customFormat="1" ht="15" customHeight="1">
      <c r="C455" s="1413"/>
      <c r="D455" s="1413"/>
      <c r="E455" s="1413"/>
      <c r="F455" s="1413"/>
      <c r="G455" s="1413"/>
      <c r="I455" s="1413"/>
      <c r="J455" s="1413"/>
      <c r="K455" s="1413"/>
      <c r="L455" s="1413"/>
      <c r="M455" s="1413"/>
      <c r="O455" s="1413"/>
      <c r="P455" s="1413"/>
      <c r="Q455" s="1413"/>
      <c r="R455" s="1413"/>
      <c r="S455" s="1413"/>
      <c r="T455" s="1413"/>
      <c r="U455" s="1413"/>
      <c r="V455" s="1413"/>
      <c r="W455" s="1413"/>
      <c r="X455" s="1413"/>
      <c r="Y455" s="1413"/>
      <c r="AA455" s="1413"/>
      <c r="AB455" s="1413"/>
      <c r="AC455" s="1413"/>
      <c r="AD455" s="1413"/>
      <c r="AE455" s="1413"/>
      <c r="AG455" s="1413"/>
      <c r="AH455" s="1413"/>
      <c r="AI455" s="1413"/>
      <c r="AJ455" s="1413"/>
      <c r="AK455" s="1413"/>
    </row>
    <row r="456" spans="3:37" s="1430" customFormat="1" ht="15" customHeight="1">
      <c r="C456" s="1413"/>
      <c r="D456" s="1413"/>
      <c r="E456" s="1413"/>
      <c r="F456" s="1413"/>
      <c r="G456" s="1413"/>
      <c r="I456" s="1413"/>
      <c r="J456" s="1413"/>
      <c r="K456" s="1413"/>
      <c r="L456" s="1413"/>
      <c r="M456" s="1413"/>
      <c r="O456" s="1413"/>
      <c r="P456" s="1413"/>
      <c r="Q456" s="1413"/>
      <c r="R456" s="1413"/>
      <c r="S456" s="1413"/>
      <c r="T456" s="1413"/>
      <c r="U456" s="1413"/>
      <c r="V456" s="1413"/>
      <c r="W456" s="1413"/>
      <c r="X456" s="1413"/>
      <c r="Y456" s="1413"/>
      <c r="AA456" s="1413"/>
      <c r="AB456" s="1413"/>
      <c r="AC456" s="1413"/>
      <c r="AD456" s="1413"/>
      <c r="AE456" s="1413"/>
      <c r="AG456" s="1413"/>
      <c r="AH456" s="1413"/>
      <c r="AI456" s="1413"/>
      <c r="AJ456" s="1413"/>
      <c r="AK456" s="1413"/>
    </row>
    <row r="457" spans="3:37" s="1430" customFormat="1" ht="15" customHeight="1">
      <c r="C457" s="1413"/>
      <c r="D457" s="1413"/>
      <c r="E457" s="1413"/>
      <c r="F457" s="1413"/>
      <c r="G457" s="1413"/>
      <c r="I457" s="1413"/>
      <c r="J457" s="1413"/>
      <c r="K457" s="1413"/>
      <c r="L457" s="1413"/>
      <c r="M457" s="1413"/>
      <c r="O457" s="1413"/>
      <c r="P457" s="1413"/>
      <c r="Q457" s="1413"/>
      <c r="R457" s="1413"/>
      <c r="S457" s="1413"/>
      <c r="T457" s="1413"/>
      <c r="U457" s="1413"/>
      <c r="V457" s="1413"/>
      <c r="W457" s="1413"/>
      <c r="X457" s="1413"/>
      <c r="Y457" s="1413"/>
      <c r="AA457" s="1413"/>
      <c r="AB457" s="1413"/>
      <c r="AC457" s="1413"/>
      <c r="AD457" s="1413"/>
      <c r="AE457" s="1413"/>
      <c r="AG457" s="1413"/>
      <c r="AH457" s="1413"/>
      <c r="AI457" s="1413"/>
      <c r="AJ457" s="1413"/>
      <c r="AK457" s="1413"/>
    </row>
    <row r="458" spans="3:37" s="1430" customFormat="1" ht="15" customHeight="1">
      <c r="C458" s="1413"/>
      <c r="D458" s="1413"/>
      <c r="E458" s="1413"/>
      <c r="F458" s="1413"/>
      <c r="G458" s="1413"/>
      <c r="I458" s="1413"/>
      <c r="J458" s="1413"/>
      <c r="K458" s="1413"/>
      <c r="L458" s="1413"/>
      <c r="M458" s="1413"/>
      <c r="O458" s="1413"/>
      <c r="P458" s="1413"/>
      <c r="Q458" s="1413"/>
      <c r="R458" s="1413"/>
      <c r="S458" s="1413"/>
      <c r="T458" s="1413"/>
      <c r="U458" s="1413"/>
      <c r="V458" s="1413"/>
      <c r="W458" s="1413"/>
      <c r="X458" s="1413"/>
      <c r="Y458" s="1413"/>
      <c r="AA458" s="1413"/>
      <c r="AB458" s="1413"/>
      <c r="AC458" s="1413"/>
      <c r="AD458" s="1413"/>
      <c r="AE458" s="1413"/>
      <c r="AG458" s="1413"/>
      <c r="AH458" s="1413"/>
      <c r="AI458" s="1413"/>
      <c r="AJ458" s="1413"/>
      <c r="AK458" s="1413"/>
    </row>
    <row r="459" spans="3:37" s="1430" customFormat="1" ht="15" customHeight="1">
      <c r="C459" s="1413"/>
      <c r="D459" s="1413"/>
      <c r="E459" s="1413"/>
      <c r="F459" s="1413"/>
      <c r="G459" s="1413"/>
      <c r="I459" s="1413"/>
      <c r="J459" s="1413"/>
      <c r="K459" s="1413"/>
      <c r="L459" s="1413"/>
      <c r="M459" s="1413"/>
      <c r="O459" s="1413"/>
      <c r="P459" s="1413"/>
      <c r="Q459" s="1413"/>
      <c r="R459" s="1413"/>
      <c r="S459" s="1413"/>
      <c r="T459" s="1413"/>
      <c r="U459" s="1413"/>
      <c r="V459" s="1413"/>
      <c r="W459" s="1413"/>
      <c r="X459" s="1413"/>
      <c r="Y459" s="1413"/>
      <c r="AA459" s="1413"/>
      <c r="AB459" s="1413"/>
      <c r="AC459" s="1413"/>
      <c r="AD459" s="1413"/>
      <c r="AE459" s="1413"/>
      <c r="AG459" s="1413"/>
      <c r="AH459" s="1413"/>
      <c r="AI459" s="1413"/>
      <c r="AJ459" s="1413"/>
      <c r="AK459" s="1413"/>
    </row>
    <row r="460" spans="3:37" s="1430" customFormat="1" ht="15" customHeight="1">
      <c r="C460" s="1413"/>
      <c r="D460" s="1413"/>
      <c r="E460" s="1413"/>
      <c r="F460" s="1413"/>
      <c r="G460" s="1413"/>
      <c r="I460" s="1413"/>
      <c r="J460" s="1413"/>
      <c r="K460" s="1413"/>
      <c r="L460" s="1413"/>
      <c r="M460" s="1413"/>
      <c r="O460" s="1413"/>
      <c r="P460" s="1413"/>
      <c r="Q460" s="1413"/>
      <c r="R460" s="1413"/>
      <c r="S460" s="1413"/>
      <c r="T460" s="1413"/>
      <c r="U460" s="1413"/>
      <c r="V460" s="1413"/>
      <c r="W460" s="1413"/>
      <c r="X460" s="1413"/>
      <c r="Y460" s="1413"/>
      <c r="AA460" s="1413"/>
      <c r="AB460" s="1413"/>
      <c r="AC460" s="1413"/>
      <c r="AD460" s="1413"/>
      <c r="AE460" s="1413"/>
      <c r="AG460" s="1413"/>
      <c r="AH460" s="1413"/>
      <c r="AI460" s="1413"/>
      <c r="AJ460" s="1413"/>
      <c r="AK460" s="1413"/>
    </row>
    <row r="461" spans="3:37" s="1430" customFormat="1" ht="15" customHeight="1">
      <c r="C461" s="1413"/>
      <c r="D461" s="1413"/>
      <c r="E461" s="1413"/>
      <c r="F461" s="1413"/>
      <c r="G461" s="1413"/>
      <c r="I461" s="1413"/>
      <c r="J461" s="1413"/>
      <c r="K461" s="1413"/>
      <c r="L461" s="1413"/>
      <c r="M461" s="1413"/>
      <c r="O461" s="1413"/>
      <c r="P461" s="1413"/>
      <c r="Q461" s="1413"/>
      <c r="R461" s="1413"/>
      <c r="S461" s="1413"/>
      <c r="T461" s="1413"/>
      <c r="U461" s="1413"/>
      <c r="V461" s="1413"/>
      <c r="W461" s="1413"/>
      <c r="X461" s="1413"/>
      <c r="Y461" s="1413"/>
      <c r="AA461" s="1413"/>
      <c r="AB461" s="1413"/>
      <c r="AC461" s="1413"/>
      <c r="AD461" s="1413"/>
      <c r="AE461" s="1413"/>
      <c r="AG461" s="1413"/>
      <c r="AH461" s="1413"/>
      <c r="AI461" s="1413"/>
      <c r="AJ461" s="1413"/>
      <c r="AK461" s="1413"/>
    </row>
    <row r="462" spans="3:37" s="1430" customFormat="1" ht="15" customHeight="1">
      <c r="C462" s="1413"/>
      <c r="D462" s="1413"/>
      <c r="E462" s="1413"/>
      <c r="F462" s="1413"/>
      <c r="G462" s="1413"/>
      <c r="I462" s="1413"/>
      <c r="J462" s="1413"/>
      <c r="K462" s="1413"/>
      <c r="L462" s="1413"/>
      <c r="M462" s="1413"/>
      <c r="O462" s="1413"/>
      <c r="P462" s="1413"/>
      <c r="Q462" s="1413"/>
      <c r="R462" s="1413"/>
      <c r="S462" s="1413"/>
      <c r="T462" s="1413"/>
      <c r="U462" s="1413"/>
      <c r="V462" s="1413"/>
      <c r="W462" s="1413"/>
      <c r="X462" s="1413"/>
      <c r="Y462" s="1413"/>
      <c r="AA462" s="1413"/>
      <c r="AB462" s="1413"/>
      <c r="AC462" s="1413"/>
      <c r="AD462" s="1413"/>
      <c r="AE462" s="1413"/>
      <c r="AG462" s="1413"/>
      <c r="AH462" s="1413"/>
      <c r="AI462" s="1413"/>
      <c r="AJ462" s="1413"/>
      <c r="AK462" s="1413"/>
    </row>
    <row r="463" spans="3:37" s="1430" customFormat="1" ht="15" customHeight="1">
      <c r="C463" s="1413"/>
      <c r="D463" s="1413"/>
      <c r="E463" s="1413"/>
      <c r="F463" s="1413"/>
      <c r="G463" s="1413"/>
      <c r="I463" s="1413"/>
      <c r="J463" s="1413"/>
      <c r="K463" s="1413"/>
      <c r="L463" s="1413"/>
      <c r="M463" s="1413"/>
      <c r="O463" s="1413"/>
      <c r="P463" s="1413"/>
      <c r="Q463" s="1413"/>
      <c r="R463" s="1413"/>
      <c r="S463" s="1413"/>
      <c r="T463" s="1413"/>
      <c r="U463" s="1413"/>
      <c r="V463" s="1413"/>
      <c r="W463" s="1413"/>
      <c r="X463" s="1413"/>
      <c r="Y463" s="1413"/>
      <c r="AA463" s="1413"/>
      <c r="AB463" s="1413"/>
      <c r="AC463" s="1413"/>
      <c r="AD463" s="1413"/>
      <c r="AE463" s="1413"/>
      <c r="AG463" s="1413"/>
      <c r="AH463" s="1413"/>
      <c r="AI463" s="1413"/>
      <c r="AJ463" s="1413"/>
      <c r="AK463" s="1413"/>
    </row>
    <row r="464" spans="3:37" s="1430" customFormat="1" ht="15" customHeight="1">
      <c r="C464" s="1413"/>
      <c r="D464" s="1413"/>
      <c r="E464" s="1413"/>
      <c r="F464" s="1413"/>
      <c r="G464" s="1413"/>
      <c r="I464" s="1413"/>
      <c r="J464" s="1413"/>
      <c r="K464" s="1413"/>
      <c r="L464" s="1413"/>
      <c r="M464" s="1413"/>
      <c r="O464" s="1413"/>
      <c r="P464" s="1413"/>
      <c r="Q464" s="1413"/>
      <c r="R464" s="1413"/>
      <c r="S464" s="1413"/>
      <c r="T464" s="1413"/>
      <c r="U464" s="1413"/>
      <c r="V464" s="1413"/>
      <c r="W464" s="1413"/>
      <c r="X464" s="1413"/>
      <c r="Y464" s="1413"/>
      <c r="AA464" s="1413"/>
      <c r="AB464" s="1413"/>
      <c r="AC464" s="1413"/>
      <c r="AD464" s="1413"/>
      <c r="AE464" s="1413"/>
      <c r="AG464" s="1413"/>
      <c r="AH464" s="1413"/>
      <c r="AI464" s="1413"/>
      <c r="AJ464" s="1413"/>
      <c r="AK464" s="1413"/>
    </row>
    <row r="465" spans="3:37" s="1430" customFormat="1" ht="15" customHeight="1">
      <c r="C465" s="1413"/>
      <c r="D465" s="1413"/>
      <c r="E465" s="1413"/>
      <c r="F465" s="1413"/>
      <c r="G465" s="1413"/>
      <c r="I465" s="1413"/>
      <c r="J465" s="1413"/>
      <c r="K465" s="1413"/>
      <c r="L465" s="1413"/>
      <c r="M465" s="1413"/>
      <c r="O465" s="1413"/>
      <c r="P465" s="1413"/>
      <c r="Q465" s="1413"/>
      <c r="R465" s="1413"/>
      <c r="S465" s="1413"/>
      <c r="T465" s="1413"/>
      <c r="U465" s="1413"/>
      <c r="V465" s="1413"/>
      <c r="W465" s="1413"/>
      <c r="X465" s="1413"/>
      <c r="Y465" s="1413"/>
      <c r="AA465" s="1413"/>
      <c r="AB465" s="1413"/>
      <c r="AC465" s="1413"/>
      <c r="AD465" s="1413"/>
      <c r="AE465" s="1413"/>
      <c r="AG465" s="1413"/>
      <c r="AH465" s="1413"/>
      <c r="AI465" s="1413"/>
      <c r="AJ465" s="1413"/>
      <c r="AK465" s="1413"/>
    </row>
    <row r="466" spans="3:37" s="1430" customFormat="1" ht="15" customHeight="1">
      <c r="C466" s="1413"/>
      <c r="D466" s="1413"/>
      <c r="E466" s="1413"/>
      <c r="F466" s="1413"/>
      <c r="G466" s="1413"/>
      <c r="I466" s="1413"/>
      <c r="J466" s="1413"/>
      <c r="K466" s="1413"/>
      <c r="L466" s="1413"/>
      <c r="M466" s="1413"/>
      <c r="O466" s="1413"/>
      <c r="P466" s="1413"/>
      <c r="Q466" s="1413"/>
      <c r="R466" s="1413"/>
      <c r="S466" s="1413"/>
      <c r="T466" s="1413"/>
      <c r="U466" s="1413"/>
      <c r="V466" s="1413"/>
      <c r="W466" s="1413"/>
      <c r="X466" s="1413"/>
      <c r="Y466" s="1413"/>
      <c r="AA466" s="1413"/>
      <c r="AB466" s="1413"/>
      <c r="AC466" s="1413"/>
      <c r="AD466" s="1413"/>
      <c r="AE466" s="1413"/>
      <c r="AG466" s="1413"/>
      <c r="AH466" s="1413"/>
      <c r="AI466" s="1413"/>
      <c r="AJ466" s="1413"/>
      <c r="AK466" s="1413"/>
    </row>
    <row r="467" spans="3:37" s="1430" customFormat="1" ht="15" customHeight="1">
      <c r="C467" s="1413"/>
      <c r="D467" s="1413"/>
      <c r="E467" s="1413"/>
      <c r="F467" s="1413"/>
      <c r="G467" s="1413"/>
      <c r="I467" s="1413"/>
      <c r="J467" s="1413"/>
      <c r="K467" s="1413"/>
      <c r="L467" s="1413"/>
      <c r="M467" s="1413"/>
      <c r="O467" s="1413"/>
      <c r="P467" s="1413"/>
      <c r="Q467" s="1413"/>
      <c r="R467" s="1413"/>
      <c r="S467" s="1413"/>
      <c r="T467" s="1413"/>
      <c r="U467" s="1413"/>
      <c r="V467" s="1413"/>
      <c r="W467" s="1413"/>
      <c r="X467" s="1413"/>
      <c r="Y467" s="1413"/>
      <c r="AA467" s="1413"/>
      <c r="AB467" s="1413"/>
      <c r="AC467" s="1413"/>
      <c r="AD467" s="1413"/>
      <c r="AE467" s="1413"/>
      <c r="AG467" s="1413"/>
      <c r="AH467" s="1413"/>
      <c r="AI467" s="1413"/>
      <c r="AJ467" s="1413"/>
      <c r="AK467" s="1413"/>
    </row>
    <row r="468" spans="3:37" s="1430" customFormat="1" ht="15" customHeight="1">
      <c r="C468" s="1413"/>
      <c r="D468" s="1413"/>
      <c r="E468" s="1413"/>
      <c r="F468" s="1413"/>
      <c r="G468" s="1413"/>
      <c r="I468" s="1413"/>
      <c r="J468" s="1413"/>
      <c r="K468" s="1413"/>
      <c r="L468" s="1413"/>
      <c r="M468" s="1413"/>
      <c r="O468" s="1413"/>
      <c r="P468" s="1413"/>
      <c r="Q468" s="1413"/>
      <c r="R468" s="1413"/>
      <c r="S468" s="1413"/>
      <c r="T468" s="1413"/>
      <c r="U468" s="1413"/>
      <c r="V468" s="1413"/>
      <c r="W468" s="1413"/>
      <c r="X468" s="1413"/>
      <c r="Y468" s="1413"/>
      <c r="AA468" s="1413"/>
      <c r="AB468" s="1413"/>
      <c r="AC468" s="1413"/>
      <c r="AD468" s="1413"/>
      <c r="AE468" s="1413"/>
      <c r="AG468" s="1413"/>
      <c r="AH468" s="1413"/>
      <c r="AI468" s="1413"/>
      <c r="AJ468" s="1413"/>
      <c r="AK468" s="1413"/>
    </row>
    <row r="469" spans="3:37" s="1430" customFormat="1" ht="15" customHeight="1">
      <c r="C469" s="1413"/>
      <c r="D469" s="1413"/>
      <c r="E469" s="1413"/>
      <c r="F469" s="1413"/>
      <c r="G469" s="1413"/>
      <c r="I469" s="1413"/>
      <c r="J469" s="1413"/>
      <c r="K469" s="1413"/>
      <c r="L469" s="1413"/>
      <c r="M469" s="1413"/>
      <c r="O469" s="1413"/>
      <c r="P469" s="1413"/>
      <c r="Q469" s="1413"/>
      <c r="R469" s="1413"/>
      <c r="S469" s="1413"/>
      <c r="T469" s="1413"/>
      <c r="U469" s="1413"/>
      <c r="V469" s="1413"/>
      <c r="W469" s="1413"/>
      <c r="X469" s="1413"/>
      <c r="Y469" s="1413"/>
      <c r="AA469" s="1413"/>
      <c r="AB469" s="1413"/>
      <c r="AC469" s="1413"/>
      <c r="AD469" s="1413"/>
      <c r="AE469" s="1413"/>
      <c r="AG469" s="1413"/>
      <c r="AH469" s="1413"/>
      <c r="AI469" s="1413"/>
      <c r="AJ469" s="1413"/>
      <c r="AK469" s="1413"/>
    </row>
    <row r="470" spans="3:37" s="1430" customFormat="1" ht="15" customHeight="1">
      <c r="C470" s="1413"/>
      <c r="D470" s="1413"/>
      <c r="E470" s="1413"/>
      <c r="F470" s="1413"/>
      <c r="G470" s="1413"/>
      <c r="I470" s="1413"/>
      <c r="J470" s="1413"/>
      <c r="K470" s="1413"/>
      <c r="L470" s="1413"/>
      <c r="M470" s="1413"/>
      <c r="O470" s="1413"/>
      <c r="P470" s="1413"/>
      <c r="Q470" s="1413"/>
      <c r="R470" s="1413"/>
      <c r="S470" s="1413"/>
      <c r="T470" s="1413"/>
      <c r="U470" s="1413"/>
      <c r="V470" s="1413"/>
      <c r="W470" s="1413"/>
      <c r="X470" s="1413"/>
      <c r="Y470" s="1413"/>
      <c r="AA470" s="1413"/>
      <c r="AB470" s="1413"/>
      <c r="AC470" s="1413"/>
      <c r="AD470" s="1413"/>
      <c r="AE470" s="1413"/>
      <c r="AG470" s="1413"/>
      <c r="AH470" s="1413"/>
      <c r="AI470" s="1413"/>
      <c r="AJ470" s="1413"/>
      <c r="AK470" s="1413"/>
    </row>
    <row r="471" spans="3:37" s="1430" customFormat="1" ht="15" customHeight="1">
      <c r="C471" s="1413"/>
      <c r="D471" s="1413"/>
      <c r="E471" s="1413"/>
      <c r="F471" s="1413"/>
      <c r="G471" s="1413"/>
      <c r="I471" s="1413"/>
      <c r="J471" s="1413"/>
      <c r="K471" s="1413"/>
      <c r="L471" s="1413"/>
      <c r="M471" s="1413"/>
      <c r="O471" s="1413"/>
      <c r="P471" s="1413"/>
      <c r="Q471" s="1413"/>
      <c r="R471" s="1413"/>
      <c r="S471" s="1413"/>
      <c r="T471" s="1413"/>
      <c r="U471" s="1413"/>
      <c r="V471" s="1413"/>
      <c r="W471" s="1413"/>
      <c r="X471" s="1413"/>
      <c r="Y471" s="1413"/>
      <c r="AA471" s="1413"/>
      <c r="AB471" s="1413"/>
      <c r="AC471" s="1413"/>
      <c r="AD471" s="1413"/>
      <c r="AE471" s="1413"/>
      <c r="AG471" s="1413"/>
      <c r="AH471" s="1413"/>
      <c r="AI471" s="1413"/>
      <c r="AJ471" s="1413"/>
      <c r="AK471" s="1413"/>
    </row>
    <row r="472" spans="3:37" s="1430" customFormat="1" ht="15" customHeight="1">
      <c r="C472" s="1413"/>
      <c r="D472" s="1413"/>
      <c r="E472" s="1413"/>
      <c r="F472" s="1413"/>
      <c r="G472" s="1413"/>
      <c r="I472" s="1413"/>
      <c r="J472" s="1413"/>
      <c r="K472" s="1413"/>
      <c r="L472" s="1413"/>
      <c r="M472" s="1413"/>
      <c r="O472" s="1413"/>
      <c r="P472" s="1413"/>
      <c r="Q472" s="1413"/>
      <c r="R472" s="1413"/>
      <c r="S472" s="1413"/>
      <c r="T472" s="1413"/>
      <c r="U472" s="1413"/>
      <c r="V472" s="1413"/>
      <c r="W472" s="1413"/>
      <c r="X472" s="1413"/>
      <c r="Y472" s="1413"/>
      <c r="AA472" s="1413"/>
      <c r="AB472" s="1413"/>
      <c r="AC472" s="1413"/>
      <c r="AD472" s="1413"/>
      <c r="AE472" s="1413"/>
      <c r="AG472" s="1413"/>
      <c r="AH472" s="1413"/>
      <c r="AI472" s="1413"/>
      <c r="AJ472" s="1413"/>
      <c r="AK472" s="1413"/>
    </row>
    <row r="473" spans="3:37" s="1430" customFormat="1" ht="15" customHeight="1">
      <c r="C473" s="1413"/>
      <c r="D473" s="1413"/>
      <c r="E473" s="1413"/>
      <c r="F473" s="1413"/>
      <c r="G473" s="1413"/>
      <c r="I473" s="1413"/>
      <c r="J473" s="1413"/>
      <c r="K473" s="1413"/>
      <c r="L473" s="1413"/>
      <c r="M473" s="1413"/>
      <c r="O473" s="1413"/>
      <c r="P473" s="1413"/>
      <c r="Q473" s="1413"/>
      <c r="R473" s="1413"/>
      <c r="S473" s="1413"/>
      <c r="T473" s="1413"/>
      <c r="U473" s="1413"/>
      <c r="V473" s="1413"/>
      <c r="W473" s="1413"/>
      <c r="X473" s="1413"/>
      <c r="Y473" s="1413"/>
      <c r="AA473" s="1413"/>
      <c r="AB473" s="1413"/>
      <c r="AC473" s="1413"/>
      <c r="AD473" s="1413"/>
      <c r="AE473" s="1413"/>
      <c r="AG473" s="1413"/>
      <c r="AH473" s="1413"/>
      <c r="AI473" s="1413"/>
      <c r="AJ473" s="1413"/>
      <c r="AK473" s="1413"/>
    </row>
    <row r="474" spans="3:37" s="1430" customFormat="1" ht="15" customHeight="1">
      <c r="C474" s="1413"/>
      <c r="D474" s="1413"/>
      <c r="E474" s="1413"/>
      <c r="F474" s="1413"/>
      <c r="G474" s="1413"/>
      <c r="I474" s="1413"/>
      <c r="J474" s="1413"/>
      <c r="K474" s="1413"/>
      <c r="L474" s="1413"/>
      <c r="M474" s="1413"/>
      <c r="O474" s="1413"/>
      <c r="P474" s="1413"/>
      <c r="Q474" s="1413"/>
      <c r="R474" s="1413"/>
      <c r="S474" s="1413"/>
      <c r="T474" s="1413"/>
      <c r="U474" s="1413"/>
      <c r="V474" s="1413"/>
      <c r="W474" s="1413"/>
      <c r="X474" s="1413"/>
      <c r="Y474" s="1413"/>
      <c r="AA474" s="1413"/>
      <c r="AB474" s="1413"/>
      <c r="AC474" s="1413"/>
      <c r="AD474" s="1413"/>
      <c r="AE474" s="1413"/>
      <c r="AG474" s="1413"/>
      <c r="AH474" s="1413"/>
      <c r="AI474" s="1413"/>
      <c r="AJ474" s="1413"/>
      <c r="AK474" s="1413"/>
    </row>
    <row r="475" spans="3:37" s="1430" customFormat="1" ht="15" customHeight="1">
      <c r="C475" s="1413"/>
      <c r="D475" s="1413"/>
      <c r="E475" s="1413"/>
      <c r="F475" s="1413"/>
      <c r="G475" s="1413"/>
      <c r="I475" s="1413"/>
      <c r="J475" s="1413"/>
      <c r="K475" s="1413"/>
      <c r="L475" s="1413"/>
      <c r="M475" s="1413"/>
      <c r="O475" s="1413"/>
      <c r="P475" s="1413"/>
      <c r="Q475" s="1413"/>
      <c r="R475" s="1413"/>
      <c r="S475" s="1413"/>
      <c r="T475" s="1413"/>
      <c r="U475" s="1413"/>
      <c r="V475" s="1413"/>
      <c r="W475" s="1413"/>
      <c r="X475" s="1413"/>
      <c r="Y475" s="1413"/>
      <c r="AA475" s="1413"/>
      <c r="AB475" s="1413"/>
      <c r="AC475" s="1413"/>
      <c r="AD475" s="1413"/>
      <c r="AE475" s="1413"/>
      <c r="AG475" s="1413"/>
      <c r="AH475" s="1413"/>
      <c r="AI475" s="1413"/>
      <c r="AJ475" s="1413"/>
      <c r="AK475" s="1413"/>
    </row>
    <row r="476" spans="3:37" s="1430" customFormat="1" ht="15" customHeight="1">
      <c r="C476" s="1413"/>
      <c r="D476" s="1413"/>
      <c r="E476" s="1413"/>
      <c r="F476" s="1413"/>
      <c r="G476" s="1413"/>
      <c r="I476" s="1413"/>
      <c r="J476" s="1413"/>
      <c r="K476" s="1413"/>
      <c r="L476" s="1413"/>
      <c r="M476" s="1413"/>
      <c r="O476" s="1413"/>
      <c r="P476" s="1413"/>
      <c r="Q476" s="1413"/>
      <c r="R476" s="1413"/>
      <c r="S476" s="1413"/>
      <c r="T476" s="1413"/>
      <c r="U476" s="1413"/>
      <c r="V476" s="1413"/>
      <c r="W476" s="1413"/>
      <c r="X476" s="1413"/>
      <c r="Y476" s="1413"/>
      <c r="AA476" s="1413"/>
      <c r="AB476" s="1413"/>
      <c r="AC476" s="1413"/>
      <c r="AD476" s="1413"/>
      <c r="AE476" s="1413"/>
      <c r="AG476" s="1413"/>
      <c r="AH476" s="1413"/>
      <c r="AI476" s="1413"/>
      <c r="AJ476" s="1413"/>
      <c r="AK476" s="1413"/>
    </row>
    <row r="477" spans="3:37" s="1430" customFormat="1" ht="15" customHeight="1">
      <c r="C477" s="1413"/>
      <c r="D477" s="1413"/>
      <c r="E477" s="1413"/>
      <c r="F477" s="1413"/>
      <c r="G477" s="1413"/>
      <c r="I477" s="1413"/>
      <c r="J477" s="1413"/>
      <c r="K477" s="1413"/>
      <c r="L477" s="1413"/>
      <c r="M477" s="1413"/>
      <c r="O477" s="1413"/>
      <c r="P477" s="1413"/>
      <c r="Q477" s="1413"/>
      <c r="R477" s="1413"/>
      <c r="S477" s="1413"/>
      <c r="T477" s="1413"/>
      <c r="U477" s="1413"/>
      <c r="V477" s="1413"/>
      <c r="W477" s="1413"/>
      <c r="X477" s="1413"/>
      <c r="Y477" s="1413"/>
      <c r="AA477" s="1413"/>
      <c r="AB477" s="1413"/>
      <c r="AC477" s="1413"/>
      <c r="AD477" s="1413"/>
      <c r="AE477" s="1413"/>
      <c r="AG477" s="1413"/>
      <c r="AH477" s="1413"/>
      <c r="AI477" s="1413"/>
      <c r="AJ477" s="1413"/>
      <c r="AK477" s="1413"/>
    </row>
    <row r="478" spans="3:37" s="1430" customFormat="1" ht="15" customHeight="1">
      <c r="C478" s="1413"/>
      <c r="D478" s="1413"/>
      <c r="E478" s="1413"/>
      <c r="F478" s="1413"/>
      <c r="G478" s="1413"/>
      <c r="I478" s="1413"/>
      <c r="J478" s="1413"/>
      <c r="K478" s="1413"/>
      <c r="L478" s="1413"/>
      <c r="M478" s="1413"/>
      <c r="O478" s="1413"/>
      <c r="P478" s="1413"/>
      <c r="Q478" s="1413"/>
      <c r="R478" s="1413"/>
      <c r="S478" s="1413"/>
      <c r="T478" s="1413"/>
      <c r="U478" s="1413"/>
      <c r="V478" s="1413"/>
      <c r="W478" s="1413"/>
      <c r="X478" s="1413"/>
      <c r="Y478" s="1413"/>
      <c r="AA478" s="1413"/>
      <c r="AB478" s="1413"/>
      <c r="AC478" s="1413"/>
      <c r="AD478" s="1413"/>
      <c r="AE478" s="1413"/>
      <c r="AG478" s="1413"/>
      <c r="AH478" s="1413"/>
      <c r="AI478" s="1413"/>
      <c r="AJ478" s="1413"/>
      <c r="AK478" s="1413"/>
    </row>
    <row r="479" spans="3:37" s="1430" customFormat="1" ht="15" customHeight="1">
      <c r="C479" s="1413"/>
      <c r="D479" s="1413"/>
      <c r="E479" s="1413"/>
      <c r="F479" s="1413"/>
      <c r="G479" s="1413"/>
      <c r="I479" s="1413"/>
      <c r="J479" s="1413"/>
      <c r="K479" s="1413"/>
      <c r="L479" s="1413"/>
      <c r="M479" s="1413"/>
      <c r="O479" s="1413"/>
      <c r="P479" s="1413"/>
      <c r="Q479" s="1413"/>
      <c r="R479" s="1413"/>
      <c r="S479" s="1413"/>
      <c r="T479" s="1413"/>
      <c r="U479" s="1413"/>
      <c r="V479" s="1413"/>
      <c r="W479" s="1413"/>
      <c r="X479" s="1413"/>
      <c r="Y479" s="1413"/>
      <c r="AA479" s="1413"/>
      <c r="AB479" s="1413"/>
      <c r="AC479" s="1413"/>
      <c r="AD479" s="1413"/>
      <c r="AE479" s="1413"/>
      <c r="AG479" s="1413"/>
      <c r="AH479" s="1413"/>
      <c r="AI479" s="1413"/>
      <c r="AJ479" s="1413"/>
      <c r="AK479" s="1413"/>
    </row>
    <row r="480" spans="3:37" s="1430" customFormat="1" ht="15" customHeight="1">
      <c r="C480" s="1413"/>
      <c r="D480" s="1413"/>
      <c r="E480" s="1413"/>
      <c r="F480" s="1413"/>
      <c r="G480" s="1413"/>
      <c r="I480" s="1413"/>
      <c r="J480" s="1413"/>
      <c r="K480" s="1413"/>
      <c r="L480" s="1413"/>
      <c r="M480" s="1413"/>
      <c r="O480" s="1413"/>
      <c r="P480" s="1413"/>
      <c r="Q480" s="1413"/>
      <c r="R480" s="1413"/>
      <c r="S480" s="1413"/>
      <c r="T480" s="1413"/>
      <c r="U480" s="1413"/>
      <c r="V480" s="1413"/>
      <c r="W480" s="1413"/>
      <c r="X480" s="1413"/>
      <c r="Y480" s="1413"/>
      <c r="AA480" s="1413"/>
      <c r="AB480" s="1413"/>
      <c r="AC480" s="1413"/>
      <c r="AD480" s="1413"/>
      <c r="AE480" s="1413"/>
      <c r="AG480" s="1413"/>
      <c r="AH480" s="1413"/>
      <c r="AI480" s="1413"/>
      <c r="AJ480" s="1413"/>
      <c r="AK480" s="1413"/>
    </row>
    <row r="481" spans="3:37" s="1430" customFormat="1" ht="15" customHeight="1">
      <c r="C481" s="1413"/>
      <c r="D481" s="1413"/>
      <c r="E481" s="1413"/>
      <c r="F481" s="1413"/>
      <c r="G481" s="1413"/>
      <c r="I481" s="1413"/>
      <c r="J481" s="1413"/>
      <c r="K481" s="1413"/>
      <c r="L481" s="1413"/>
      <c r="M481" s="1413"/>
      <c r="O481" s="1413"/>
      <c r="P481" s="1413"/>
      <c r="Q481" s="1413"/>
      <c r="R481" s="1413"/>
      <c r="S481" s="1413"/>
      <c r="T481" s="1413"/>
      <c r="U481" s="1413"/>
      <c r="V481" s="1413"/>
      <c r="W481" s="1413"/>
      <c r="X481" s="1413"/>
      <c r="Y481" s="1413"/>
      <c r="AA481" s="1413"/>
      <c r="AB481" s="1413"/>
      <c r="AC481" s="1413"/>
      <c r="AD481" s="1413"/>
      <c r="AE481" s="1413"/>
      <c r="AG481" s="1413"/>
      <c r="AH481" s="1413"/>
      <c r="AI481" s="1413"/>
      <c r="AJ481" s="1413"/>
      <c r="AK481" s="1413"/>
    </row>
    <row r="482" spans="3:37" s="1430" customFormat="1" ht="15" customHeight="1">
      <c r="C482" s="1413"/>
      <c r="D482" s="1413"/>
      <c r="E482" s="1413"/>
      <c r="F482" s="1413"/>
      <c r="G482" s="1413"/>
      <c r="I482" s="1413"/>
      <c r="J482" s="1413"/>
      <c r="K482" s="1413"/>
      <c r="L482" s="1413"/>
      <c r="M482" s="1413"/>
      <c r="O482" s="1413"/>
      <c r="P482" s="1413"/>
      <c r="Q482" s="1413"/>
      <c r="R482" s="1413"/>
      <c r="S482" s="1413"/>
      <c r="T482" s="1413"/>
      <c r="U482" s="1413"/>
      <c r="V482" s="1413"/>
      <c r="W482" s="1413"/>
      <c r="X482" s="1413"/>
      <c r="Y482" s="1413"/>
      <c r="AA482" s="1413"/>
      <c r="AB482" s="1413"/>
      <c r="AC482" s="1413"/>
      <c r="AD482" s="1413"/>
      <c r="AE482" s="1413"/>
      <c r="AG482" s="1413"/>
      <c r="AH482" s="1413"/>
      <c r="AI482" s="1413"/>
      <c r="AJ482" s="1413"/>
      <c r="AK482" s="1413"/>
    </row>
    <row r="483" spans="3:37" s="1430" customFormat="1" ht="15" customHeight="1">
      <c r="C483" s="1413"/>
      <c r="D483" s="1413"/>
      <c r="E483" s="1413"/>
      <c r="F483" s="1413"/>
      <c r="G483" s="1413"/>
      <c r="I483" s="1413"/>
      <c r="J483" s="1413"/>
      <c r="K483" s="1413"/>
      <c r="L483" s="1413"/>
      <c r="M483" s="1413"/>
      <c r="O483" s="1413"/>
      <c r="P483" s="1413"/>
      <c r="Q483" s="1413"/>
      <c r="R483" s="1413"/>
      <c r="S483" s="1413"/>
      <c r="T483" s="1413"/>
      <c r="U483" s="1413"/>
      <c r="V483" s="1413"/>
      <c r="W483" s="1413"/>
      <c r="X483" s="1413"/>
      <c r="Y483" s="1413"/>
      <c r="AA483" s="1413"/>
      <c r="AB483" s="1413"/>
      <c r="AC483" s="1413"/>
      <c r="AD483" s="1413"/>
      <c r="AE483" s="1413"/>
      <c r="AG483" s="1413"/>
      <c r="AH483" s="1413"/>
      <c r="AI483" s="1413"/>
      <c r="AJ483" s="1413"/>
      <c r="AK483" s="1413"/>
    </row>
    <row r="484" spans="3:37" s="1430" customFormat="1" ht="15" customHeight="1">
      <c r="C484" s="1413"/>
      <c r="D484" s="1413"/>
      <c r="E484" s="1413"/>
      <c r="F484" s="1413"/>
      <c r="G484" s="1413"/>
      <c r="I484" s="1413"/>
      <c r="J484" s="1413"/>
      <c r="K484" s="1413"/>
      <c r="L484" s="1413"/>
      <c r="M484" s="1413"/>
      <c r="O484" s="1413"/>
      <c r="P484" s="1413"/>
      <c r="Q484" s="1413"/>
      <c r="R484" s="1413"/>
      <c r="S484" s="1413"/>
      <c r="T484" s="1413"/>
      <c r="U484" s="1413"/>
      <c r="V484" s="1413"/>
      <c r="W484" s="1413"/>
      <c r="X484" s="1413"/>
      <c r="Y484" s="1413"/>
      <c r="AA484" s="1413"/>
      <c r="AB484" s="1413"/>
      <c r="AC484" s="1413"/>
      <c r="AD484" s="1413"/>
      <c r="AE484" s="1413"/>
      <c r="AG484" s="1413"/>
      <c r="AH484" s="1413"/>
      <c r="AI484" s="1413"/>
      <c r="AJ484" s="1413"/>
      <c r="AK484" s="1413"/>
    </row>
    <row r="485" spans="3:37" s="1430" customFormat="1" ht="15" customHeight="1">
      <c r="C485" s="1413"/>
      <c r="D485" s="1413"/>
      <c r="E485" s="1413"/>
      <c r="F485" s="1413"/>
      <c r="G485" s="1413"/>
      <c r="I485" s="1413"/>
      <c r="J485" s="1413"/>
      <c r="K485" s="1413"/>
      <c r="L485" s="1413"/>
      <c r="M485" s="1413"/>
      <c r="O485" s="1413"/>
      <c r="P485" s="1413"/>
      <c r="Q485" s="1413"/>
      <c r="R485" s="1413"/>
      <c r="S485" s="1413"/>
      <c r="T485" s="1413"/>
      <c r="U485" s="1413"/>
      <c r="V485" s="1413"/>
      <c r="W485" s="1413"/>
      <c r="X485" s="1413"/>
      <c r="Y485" s="1413"/>
      <c r="AA485" s="1413"/>
      <c r="AB485" s="1413"/>
      <c r="AC485" s="1413"/>
      <c r="AD485" s="1413"/>
      <c r="AE485" s="1413"/>
      <c r="AG485" s="1413"/>
      <c r="AH485" s="1413"/>
      <c r="AI485" s="1413"/>
      <c r="AJ485" s="1413"/>
      <c r="AK485" s="1413"/>
    </row>
    <row r="486" spans="3:37" s="1430" customFormat="1" ht="15" customHeight="1">
      <c r="C486" s="1413"/>
      <c r="D486" s="1413"/>
      <c r="E486" s="1413"/>
      <c r="F486" s="1413"/>
      <c r="G486" s="1413"/>
      <c r="I486" s="1413"/>
      <c r="J486" s="1413"/>
      <c r="K486" s="1413"/>
      <c r="L486" s="1413"/>
      <c r="M486" s="1413"/>
      <c r="O486" s="1413"/>
      <c r="P486" s="1413"/>
      <c r="Q486" s="1413"/>
      <c r="R486" s="1413"/>
      <c r="S486" s="1413"/>
      <c r="T486" s="1413"/>
      <c r="U486" s="1413"/>
      <c r="V486" s="1413"/>
      <c r="W486" s="1413"/>
      <c r="X486" s="1413"/>
      <c r="Y486" s="1413"/>
      <c r="AA486" s="1413"/>
      <c r="AB486" s="1413"/>
      <c r="AC486" s="1413"/>
      <c r="AD486" s="1413"/>
      <c r="AE486" s="1413"/>
      <c r="AG486" s="1413"/>
      <c r="AH486" s="1413"/>
      <c r="AI486" s="1413"/>
      <c r="AJ486" s="1413"/>
      <c r="AK486" s="1413"/>
    </row>
    <row r="487" spans="3:37" s="1430" customFormat="1" ht="15" customHeight="1">
      <c r="C487" s="1413"/>
      <c r="D487" s="1413"/>
      <c r="E487" s="1413"/>
      <c r="F487" s="1413"/>
      <c r="G487" s="1413"/>
      <c r="I487" s="1413"/>
      <c r="J487" s="1413"/>
      <c r="K487" s="1413"/>
      <c r="L487" s="1413"/>
      <c r="M487" s="1413"/>
      <c r="O487" s="1413"/>
      <c r="P487" s="1413"/>
      <c r="Q487" s="1413"/>
      <c r="R487" s="1413"/>
      <c r="S487" s="1413"/>
      <c r="T487" s="1413"/>
      <c r="U487" s="1413"/>
      <c r="V487" s="1413"/>
      <c r="W487" s="1413"/>
      <c r="X487" s="1413"/>
      <c r="Y487" s="1413"/>
      <c r="AA487" s="1413"/>
      <c r="AB487" s="1413"/>
      <c r="AC487" s="1413"/>
      <c r="AD487" s="1413"/>
      <c r="AE487" s="1413"/>
      <c r="AG487" s="1413"/>
      <c r="AH487" s="1413"/>
      <c r="AI487" s="1413"/>
      <c r="AJ487" s="1413"/>
      <c r="AK487" s="1413"/>
    </row>
    <row r="488" spans="3:37" s="1430" customFormat="1" ht="15" customHeight="1">
      <c r="C488" s="1413"/>
      <c r="D488" s="1413"/>
      <c r="E488" s="1413"/>
      <c r="F488" s="1413"/>
      <c r="G488" s="1413"/>
      <c r="I488" s="1413"/>
      <c r="J488" s="1413"/>
      <c r="K488" s="1413"/>
      <c r="L488" s="1413"/>
      <c r="M488" s="1413"/>
      <c r="O488" s="1413"/>
      <c r="P488" s="1413"/>
      <c r="Q488" s="1413"/>
      <c r="R488" s="1413"/>
      <c r="S488" s="1413"/>
      <c r="T488" s="1413"/>
      <c r="U488" s="1413"/>
      <c r="V488" s="1413"/>
      <c r="W488" s="1413"/>
      <c r="X488" s="1413"/>
      <c r="Y488" s="1413"/>
      <c r="AA488" s="1413"/>
      <c r="AB488" s="1413"/>
      <c r="AC488" s="1413"/>
      <c r="AD488" s="1413"/>
      <c r="AE488" s="1413"/>
      <c r="AG488" s="1413"/>
      <c r="AH488" s="1413"/>
      <c r="AI488" s="1413"/>
      <c r="AJ488" s="1413"/>
      <c r="AK488" s="1413"/>
    </row>
    <row r="489" spans="3:37" s="1430" customFormat="1" ht="15" customHeight="1">
      <c r="C489" s="1413"/>
      <c r="D489" s="1413"/>
      <c r="E489" s="1413"/>
      <c r="F489" s="1413"/>
      <c r="G489" s="1413"/>
      <c r="I489" s="1413"/>
      <c r="J489" s="1413"/>
      <c r="K489" s="1413"/>
      <c r="L489" s="1413"/>
      <c r="M489" s="1413"/>
      <c r="O489" s="1413"/>
      <c r="P489" s="1413"/>
      <c r="Q489" s="1413"/>
      <c r="R489" s="1413"/>
      <c r="S489" s="1413"/>
      <c r="T489" s="1413"/>
      <c r="U489" s="1413"/>
      <c r="V489" s="1413"/>
      <c r="W489" s="1413"/>
      <c r="X489" s="1413"/>
      <c r="Y489" s="1413"/>
      <c r="AA489" s="1413"/>
      <c r="AB489" s="1413"/>
      <c r="AC489" s="1413"/>
      <c r="AD489" s="1413"/>
      <c r="AE489" s="1413"/>
      <c r="AG489" s="1413"/>
      <c r="AH489" s="1413"/>
      <c r="AI489" s="1413"/>
      <c r="AJ489" s="1413"/>
      <c r="AK489" s="1413"/>
    </row>
    <row r="490" spans="3:37" s="1430" customFormat="1" ht="15" customHeight="1">
      <c r="C490" s="1413"/>
      <c r="D490" s="1413"/>
      <c r="E490" s="1413"/>
      <c r="F490" s="1413"/>
      <c r="G490" s="1413"/>
      <c r="I490" s="1413"/>
      <c r="J490" s="1413"/>
      <c r="K490" s="1413"/>
      <c r="L490" s="1413"/>
      <c r="M490" s="1413"/>
      <c r="O490" s="1413"/>
      <c r="P490" s="1413"/>
      <c r="Q490" s="1413"/>
      <c r="R490" s="1413"/>
      <c r="S490" s="1413"/>
      <c r="T490" s="1413"/>
      <c r="U490" s="1413"/>
      <c r="V490" s="1413"/>
      <c r="W490" s="1413"/>
      <c r="X490" s="1413"/>
      <c r="Y490" s="1413"/>
      <c r="AA490" s="1413"/>
      <c r="AB490" s="1413"/>
      <c r="AC490" s="1413"/>
      <c r="AD490" s="1413"/>
      <c r="AE490" s="1413"/>
      <c r="AG490" s="1413"/>
      <c r="AH490" s="1413"/>
      <c r="AI490" s="1413"/>
      <c r="AJ490" s="1413"/>
      <c r="AK490" s="1413"/>
    </row>
    <row r="491" spans="3:37" s="1430" customFormat="1" ht="15" customHeight="1">
      <c r="C491" s="1413"/>
      <c r="D491" s="1413"/>
      <c r="E491" s="1413"/>
      <c r="F491" s="1413"/>
      <c r="G491" s="1413"/>
      <c r="I491" s="1413"/>
      <c r="J491" s="1413"/>
      <c r="K491" s="1413"/>
      <c r="L491" s="1413"/>
      <c r="M491" s="1413"/>
      <c r="O491" s="1413"/>
      <c r="P491" s="1413"/>
      <c r="Q491" s="1413"/>
      <c r="R491" s="1413"/>
      <c r="S491" s="1413"/>
      <c r="T491" s="1413"/>
      <c r="U491" s="1413"/>
      <c r="V491" s="1413"/>
      <c r="W491" s="1413"/>
      <c r="X491" s="1413"/>
      <c r="Y491" s="1413"/>
      <c r="AA491" s="1413"/>
      <c r="AB491" s="1413"/>
      <c r="AC491" s="1413"/>
      <c r="AD491" s="1413"/>
      <c r="AE491" s="1413"/>
      <c r="AG491" s="1413"/>
      <c r="AH491" s="1413"/>
      <c r="AI491" s="1413"/>
      <c r="AJ491" s="1413"/>
      <c r="AK491" s="1413"/>
    </row>
    <row r="492" spans="3:37" s="1430" customFormat="1" ht="15" customHeight="1">
      <c r="C492" s="1413"/>
      <c r="D492" s="1413"/>
      <c r="E492" s="1413"/>
      <c r="F492" s="1413"/>
      <c r="G492" s="1413"/>
      <c r="I492" s="1413"/>
      <c r="J492" s="1413"/>
      <c r="K492" s="1413"/>
      <c r="L492" s="1413"/>
      <c r="M492" s="1413"/>
      <c r="O492" s="1413"/>
      <c r="P492" s="1413"/>
      <c r="Q492" s="1413"/>
      <c r="R492" s="1413"/>
      <c r="S492" s="1413"/>
      <c r="T492" s="1413"/>
      <c r="U492" s="1413"/>
      <c r="V492" s="1413"/>
      <c r="W492" s="1413"/>
      <c r="X492" s="1413"/>
      <c r="Y492" s="1413"/>
      <c r="AA492" s="1413"/>
      <c r="AB492" s="1413"/>
      <c r="AC492" s="1413"/>
      <c r="AD492" s="1413"/>
      <c r="AE492" s="1413"/>
      <c r="AG492" s="1413"/>
      <c r="AH492" s="1413"/>
      <c r="AI492" s="1413"/>
      <c r="AJ492" s="1413"/>
      <c r="AK492" s="1413"/>
    </row>
    <row r="493" spans="3:37" s="1430" customFormat="1" ht="15" customHeight="1">
      <c r="C493" s="1413"/>
      <c r="D493" s="1413"/>
      <c r="E493" s="1413"/>
      <c r="F493" s="1413"/>
      <c r="G493" s="1413"/>
      <c r="I493" s="1413"/>
      <c r="J493" s="1413"/>
      <c r="K493" s="1413"/>
      <c r="L493" s="1413"/>
      <c r="M493" s="1413"/>
      <c r="O493" s="1413"/>
      <c r="P493" s="1413"/>
      <c r="Q493" s="1413"/>
      <c r="R493" s="1413"/>
      <c r="S493" s="1413"/>
      <c r="T493" s="1413"/>
      <c r="U493" s="1413"/>
      <c r="V493" s="1413"/>
      <c r="W493" s="1413"/>
      <c r="X493" s="1413"/>
      <c r="Y493" s="1413"/>
      <c r="AA493" s="1413"/>
      <c r="AB493" s="1413"/>
      <c r="AC493" s="1413"/>
      <c r="AD493" s="1413"/>
      <c r="AE493" s="1413"/>
      <c r="AG493" s="1413"/>
      <c r="AH493" s="1413"/>
      <c r="AI493" s="1413"/>
      <c r="AJ493" s="1413"/>
      <c r="AK493" s="1413"/>
    </row>
    <row r="494" spans="3:37" s="1430" customFormat="1" ht="15" customHeight="1">
      <c r="C494" s="1413"/>
      <c r="D494" s="1413"/>
      <c r="E494" s="1413"/>
      <c r="F494" s="1413"/>
      <c r="G494" s="1413"/>
      <c r="I494" s="1413"/>
      <c r="J494" s="1413"/>
      <c r="K494" s="1413"/>
      <c r="L494" s="1413"/>
      <c r="M494" s="1413"/>
      <c r="O494" s="1413"/>
      <c r="P494" s="1413"/>
      <c r="Q494" s="1413"/>
      <c r="R494" s="1413"/>
      <c r="S494" s="1413"/>
      <c r="T494" s="1413"/>
      <c r="U494" s="1413"/>
      <c r="V494" s="1413"/>
      <c r="W494" s="1413"/>
      <c r="X494" s="1413"/>
      <c r="Y494" s="1413"/>
      <c r="AA494" s="1413"/>
      <c r="AB494" s="1413"/>
      <c r="AC494" s="1413"/>
      <c r="AD494" s="1413"/>
      <c r="AE494" s="1413"/>
      <c r="AG494" s="1413"/>
      <c r="AH494" s="1413"/>
      <c r="AI494" s="1413"/>
      <c r="AJ494" s="1413"/>
      <c r="AK494" s="1413"/>
    </row>
    <row r="495" spans="3:37" s="1430" customFormat="1" ht="15" customHeight="1">
      <c r="C495" s="1413"/>
      <c r="D495" s="1413"/>
      <c r="E495" s="1413"/>
      <c r="F495" s="1413"/>
      <c r="G495" s="1413"/>
      <c r="I495" s="1413"/>
      <c r="J495" s="1413"/>
      <c r="K495" s="1413"/>
      <c r="L495" s="1413"/>
      <c r="M495" s="1413"/>
      <c r="O495" s="1413"/>
      <c r="P495" s="1413"/>
      <c r="Q495" s="1413"/>
      <c r="R495" s="1413"/>
      <c r="S495" s="1413"/>
      <c r="T495" s="1413"/>
      <c r="U495" s="1413"/>
      <c r="V495" s="1413"/>
      <c r="W495" s="1413"/>
      <c r="X495" s="1413"/>
      <c r="Y495" s="1413"/>
      <c r="AA495" s="1413"/>
      <c r="AB495" s="1413"/>
      <c r="AC495" s="1413"/>
      <c r="AD495" s="1413"/>
      <c r="AE495" s="1413"/>
      <c r="AG495" s="1413"/>
      <c r="AH495" s="1413"/>
      <c r="AI495" s="1413"/>
      <c r="AJ495" s="1413"/>
      <c r="AK495" s="1413"/>
    </row>
    <row r="496" spans="3:37" s="1430" customFormat="1" ht="15" customHeight="1">
      <c r="C496" s="1413"/>
      <c r="D496" s="1413"/>
      <c r="E496" s="1413"/>
      <c r="F496" s="1413"/>
      <c r="G496" s="1413"/>
      <c r="I496" s="1413"/>
      <c r="J496" s="1413"/>
      <c r="K496" s="1413"/>
      <c r="L496" s="1413"/>
      <c r="M496" s="1413"/>
      <c r="O496" s="1413"/>
      <c r="P496" s="1413"/>
      <c r="Q496" s="1413"/>
      <c r="R496" s="1413"/>
      <c r="S496" s="1413"/>
      <c r="T496" s="1413"/>
      <c r="U496" s="1413"/>
      <c r="V496" s="1413"/>
      <c r="W496" s="1413"/>
      <c r="X496" s="1413"/>
      <c r="Y496" s="1413"/>
      <c r="AA496" s="1413"/>
      <c r="AB496" s="1413"/>
      <c r="AC496" s="1413"/>
      <c r="AD496" s="1413"/>
      <c r="AE496" s="1413"/>
      <c r="AG496" s="1413"/>
      <c r="AH496" s="1413"/>
      <c r="AI496" s="1413"/>
      <c r="AJ496" s="1413"/>
      <c r="AK496" s="1413"/>
    </row>
    <row r="497" spans="3:37" s="1430" customFormat="1" ht="15" customHeight="1">
      <c r="C497" s="1413"/>
      <c r="D497" s="1413"/>
      <c r="E497" s="1413"/>
      <c r="F497" s="1413"/>
      <c r="G497" s="1413"/>
      <c r="I497" s="1413"/>
      <c r="J497" s="1413"/>
      <c r="K497" s="1413"/>
      <c r="L497" s="1413"/>
      <c r="M497" s="1413"/>
      <c r="O497" s="1413"/>
      <c r="P497" s="1413"/>
      <c r="Q497" s="1413"/>
      <c r="R497" s="1413"/>
      <c r="S497" s="1413"/>
      <c r="T497" s="1413"/>
      <c r="U497" s="1413"/>
      <c r="V497" s="1413"/>
      <c r="W497" s="1413"/>
      <c r="X497" s="1413"/>
      <c r="Y497" s="1413"/>
      <c r="AA497" s="1413"/>
      <c r="AB497" s="1413"/>
      <c r="AC497" s="1413"/>
      <c r="AD497" s="1413"/>
      <c r="AE497" s="1413"/>
      <c r="AG497" s="1413"/>
      <c r="AH497" s="1413"/>
      <c r="AI497" s="1413"/>
      <c r="AJ497" s="1413"/>
      <c r="AK497" s="1413"/>
    </row>
    <row r="498" spans="3:37" s="1430" customFormat="1" ht="15" customHeight="1">
      <c r="C498" s="1413"/>
      <c r="D498" s="1413"/>
      <c r="E498" s="1413"/>
      <c r="F498" s="1413"/>
      <c r="G498" s="1413"/>
      <c r="I498" s="1413"/>
      <c r="J498" s="1413"/>
      <c r="K498" s="1413"/>
      <c r="L498" s="1413"/>
      <c r="M498" s="1413"/>
      <c r="O498" s="1413"/>
      <c r="P498" s="1413"/>
      <c r="Q498" s="1413"/>
      <c r="R498" s="1413"/>
      <c r="S498" s="1413"/>
      <c r="T498" s="1413"/>
      <c r="U498" s="1413"/>
      <c r="V498" s="1413"/>
      <c r="W498" s="1413"/>
      <c r="X498" s="1413"/>
      <c r="Y498" s="1413"/>
      <c r="AA498" s="1413"/>
      <c r="AB498" s="1413"/>
      <c r="AC498" s="1413"/>
      <c r="AD498" s="1413"/>
      <c r="AE498" s="1413"/>
      <c r="AG498" s="1413"/>
      <c r="AH498" s="1413"/>
      <c r="AI498" s="1413"/>
      <c r="AJ498" s="1413"/>
      <c r="AK498" s="1413"/>
    </row>
    <row r="499" spans="3:37" s="1430" customFormat="1" ht="15" customHeight="1">
      <c r="C499" s="1413"/>
      <c r="D499" s="1413"/>
      <c r="E499" s="1413"/>
      <c r="F499" s="1413"/>
      <c r="G499" s="1413"/>
      <c r="I499" s="1413"/>
      <c r="J499" s="1413"/>
      <c r="K499" s="1413"/>
      <c r="L499" s="1413"/>
      <c r="M499" s="1413"/>
      <c r="O499" s="1413"/>
      <c r="P499" s="1413"/>
      <c r="Q499" s="1413"/>
      <c r="R499" s="1413"/>
      <c r="S499" s="1413"/>
      <c r="T499" s="1413"/>
      <c r="U499" s="1413"/>
      <c r="V499" s="1413"/>
      <c r="W499" s="1413"/>
      <c r="X499" s="1413"/>
      <c r="Y499" s="1413"/>
      <c r="AA499" s="1413"/>
      <c r="AB499" s="1413"/>
      <c r="AC499" s="1413"/>
      <c r="AD499" s="1413"/>
      <c r="AE499" s="1413"/>
      <c r="AG499" s="1413"/>
      <c r="AH499" s="1413"/>
      <c r="AI499" s="1413"/>
      <c r="AJ499" s="1413"/>
      <c r="AK499" s="1413"/>
    </row>
    <row r="500" spans="3:37" s="1430" customFormat="1" ht="15" customHeight="1">
      <c r="C500" s="1413"/>
      <c r="D500" s="1413"/>
      <c r="E500" s="1413"/>
      <c r="F500" s="1413"/>
      <c r="G500" s="1413"/>
      <c r="I500" s="1413"/>
      <c r="J500" s="1413"/>
      <c r="K500" s="1413"/>
      <c r="L500" s="1413"/>
      <c r="M500" s="1413"/>
      <c r="O500" s="1413"/>
      <c r="P500" s="1413"/>
      <c r="Q500" s="1413"/>
      <c r="R500" s="1413"/>
      <c r="S500" s="1413"/>
      <c r="T500" s="1413"/>
      <c r="U500" s="1413"/>
      <c r="V500" s="1413"/>
      <c r="W500" s="1413"/>
      <c r="X500" s="1413"/>
      <c r="Y500" s="1413"/>
      <c r="AA500" s="1413"/>
      <c r="AB500" s="1413"/>
      <c r="AC500" s="1413"/>
      <c r="AD500" s="1413"/>
      <c r="AE500" s="1413"/>
      <c r="AG500" s="1413"/>
      <c r="AH500" s="1413"/>
      <c r="AI500" s="1413"/>
      <c r="AJ500" s="1413"/>
      <c r="AK500" s="1413"/>
    </row>
    <row r="501" spans="3:37" s="1430" customFormat="1" ht="15" customHeight="1">
      <c r="C501" s="1413"/>
      <c r="D501" s="1413"/>
      <c r="E501" s="1413"/>
      <c r="F501" s="1413"/>
      <c r="G501" s="1413"/>
      <c r="I501" s="1413"/>
      <c r="J501" s="1413"/>
      <c r="K501" s="1413"/>
      <c r="L501" s="1413"/>
      <c r="M501" s="1413"/>
      <c r="O501" s="1413"/>
      <c r="P501" s="1413"/>
      <c r="Q501" s="1413"/>
      <c r="R501" s="1413"/>
      <c r="S501" s="1413"/>
      <c r="T501" s="1413"/>
      <c r="U501" s="1413"/>
      <c r="V501" s="1413"/>
      <c r="W501" s="1413"/>
      <c r="X501" s="1413"/>
      <c r="Y501" s="1413"/>
      <c r="AA501" s="1413"/>
      <c r="AB501" s="1413"/>
      <c r="AC501" s="1413"/>
      <c r="AD501" s="1413"/>
      <c r="AE501" s="1413"/>
      <c r="AG501" s="1413"/>
      <c r="AH501" s="1413"/>
      <c r="AI501" s="1413"/>
      <c r="AJ501" s="1413"/>
      <c r="AK501" s="1413"/>
    </row>
    <row r="502" spans="3:37" s="1430" customFormat="1" ht="15" customHeight="1">
      <c r="C502" s="1413"/>
      <c r="D502" s="1413"/>
      <c r="E502" s="1413"/>
      <c r="F502" s="1413"/>
      <c r="G502" s="1413"/>
      <c r="I502" s="1413"/>
      <c r="J502" s="1413"/>
      <c r="K502" s="1413"/>
      <c r="L502" s="1413"/>
      <c r="M502" s="1413"/>
      <c r="O502" s="1413"/>
      <c r="P502" s="1413"/>
      <c r="Q502" s="1413"/>
      <c r="R502" s="1413"/>
      <c r="S502" s="1413"/>
      <c r="T502" s="1413"/>
      <c r="U502" s="1413"/>
      <c r="V502" s="1413"/>
      <c r="W502" s="1413"/>
      <c r="X502" s="1413"/>
      <c r="Y502" s="1413"/>
      <c r="AA502" s="1413"/>
      <c r="AB502" s="1413"/>
      <c r="AC502" s="1413"/>
      <c r="AD502" s="1413"/>
      <c r="AE502" s="1413"/>
      <c r="AG502" s="1413"/>
      <c r="AH502" s="1413"/>
      <c r="AI502" s="1413"/>
      <c r="AJ502" s="1413"/>
      <c r="AK502" s="1413"/>
    </row>
    <row r="503" spans="3:37" s="1430" customFormat="1" ht="15" customHeight="1">
      <c r="C503" s="1413"/>
      <c r="D503" s="1413"/>
      <c r="E503" s="1413"/>
      <c r="F503" s="1413"/>
      <c r="G503" s="1413"/>
      <c r="I503" s="1413"/>
      <c r="J503" s="1413"/>
      <c r="K503" s="1413"/>
      <c r="L503" s="1413"/>
      <c r="M503" s="1413"/>
      <c r="O503" s="1413"/>
      <c r="P503" s="1413"/>
      <c r="Q503" s="1413"/>
      <c r="R503" s="1413"/>
      <c r="S503" s="1413"/>
      <c r="T503" s="1413"/>
      <c r="U503" s="1413"/>
      <c r="V503" s="1413"/>
      <c r="W503" s="1413"/>
      <c r="X503" s="1413"/>
      <c r="Y503" s="1413"/>
      <c r="AA503" s="1413"/>
      <c r="AB503" s="1413"/>
      <c r="AC503" s="1413"/>
      <c r="AD503" s="1413"/>
      <c r="AE503" s="1413"/>
      <c r="AG503" s="1413"/>
      <c r="AH503" s="1413"/>
      <c r="AI503" s="1413"/>
      <c r="AJ503" s="1413"/>
      <c r="AK503" s="1413"/>
    </row>
    <row r="504" spans="3:37" s="1430" customFormat="1" ht="15" customHeight="1">
      <c r="C504" s="1413"/>
      <c r="D504" s="1413"/>
      <c r="E504" s="1413"/>
      <c r="F504" s="1413"/>
      <c r="G504" s="1413"/>
      <c r="I504" s="1413"/>
      <c r="J504" s="1413"/>
      <c r="K504" s="1413"/>
      <c r="L504" s="1413"/>
      <c r="M504" s="1413"/>
      <c r="O504" s="1413"/>
      <c r="P504" s="1413"/>
      <c r="Q504" s="1413"/>
      <c r="R504" s="1413"/>
      <c r="S504" s="1413"/>
      <c r="T504" s="1413"/>
      <c r="U504" s="1413"/>
      <c r="V504" s="1413"/>
      <c r="W504" s="1413"/>
      <c r="X504" s="1413"/>
      <c r="Y504" s="1413"/>
      <c r="AA504" s="1413"/>
      <c r="AB504" s="1413"/>
      <c r="AC504" s="1413"/>
      <c r="AD504" s="1413"/>
      <c r="AE504" s="1413"/>
      <c r="AG504" s="1413"/>
      <c r="AH504" s="1413"/>
      <c r="AI504" s="1413"/>
      <c r="AJ504" s="1413"/>
      <c r="AK504" s="1413"/>
    </row>
    <row r="505" spans="3:37" s="1430" customFormat="1" ht="15" customHeight="1">
      <c r="C505" s="1413"/>
      <c r="D505" s="1413"/>
      <c r="E505" s="1413"/>
      <c r="F505" s="1413"/>
      <c r="G505" s="1413"/>
      <c r="I505" s="1413"/>
      <c r="J505" s="1413"/>
      <c r="K505" s="1413"/>
      <c r="L505" s="1413"/>
      <c r="M505" s="1413"/>
      <c r="O505" s="1413"/>
      <c r="P505" s="1413"/>
      <c r="Q505" s="1413"/>
      <c r="R505" s="1413"/>
      <c r="S505" s="1413"/>
      <c r="T505" s="1413"/>
      <c r="U505" s="1413"/>
      <c r="V505" s="1413"/>
      <c r="W505" s="1413"/>
      <c r="X505" s="1413"/>
      <c r="Y505" s="1413"/>
      <c r="AA505" s="1413"/>
      <c r="AB505" s="1413"/>
      <c r="AC505" s="1413"/>
      <c r="AD505" s="1413"/>
      <c r="AE505" s="1413"/>
      <c r="AG505" s="1413"/>
      <c r="AH505" s="1413"/>
      <c r="AI505" s="1413"/>
      <c r="AJ505" s="1413"/>
      <c r="AK505" s="1413"/>
    </row>
    <row r="506" spans="3:37" s="1430" customFormat="1" ht="15" customHeight="1">
      <c r="C506" s="1413"/>
      <c r="D506" s="1413"/>
      <c r="E506" s="1413"/>
      <c r="F506" s="1413"/>
      <c r="G506" s="1413"/>
      <c r="I506" s="1413"/>
      <c r="J506" s="1413"/>
      <c r="K506" s="1413"/>
      <c r="L506" s="1413"/>
      <c r="M506" s="1413"/>
      <c r="O506" s="1413"/>
      <c r="P506" s="1413"/>
      <c r="Q506" s="1413"/>
      <c r="R506" s="1413"/>
      <c r="S506" s="1413"/>
      <c r="T506" s="1413"/>
      <c r="U506" s="1413"/>
      <c r="V506" s="1413"/>
      <c r="W506" s="1413"/>
      <c r="X506" s="1413"/>
      <c r="Y506" s="1413"/>
      <c r="AA506" s="1413"/>
      <c r="AB506" s="1413"/>
      <c r="AC506" s="1413"/>
      <c r="AD506" s="1413"/>
      <c r="AE506" s="1413"/>
      <c r="AG506" s="1413"/>
      <c r="AH506" s="1413"/>
      <c r="AI506" s="1413"/>
      <c r="AJ506" s="1413"/>
      <c r="AK506" s="1413"/>
    </row>
    <row r="507" spans="3:37" s="1430" customFormat="1" ht="15" customHeight="1">
      <c r="C507" s="1413"/>
      <c r="D507" s="1413"/>
      <c r="E507" s="1413"/>
      <c r="F507" s="1413"/>
      <c r="G507" s="1413"/>
      <c r="I507" s="1413"/>
      <c r="J507" s="1413"/>
      <c r="K507" s="1413"/>
      <c r="L507" s="1413"/>
      <c r="M507" s="1413"/>
      <c r="O507" s="1413"/>
      <c r="P507" s="1413"/>
      <c r="Q507" s="1413"/>
      <c r="R507" s="1413"/>
      <c r="S507" s="1413"/>
      <c r="T507" s="1413"/>
      <c r="U507" s="1413"/>
      <c r="V507" s="1413"/>
      <c r="W507" s="1413"/>
      <c r="X507" s="1413"/>
      <c r="Y507" s="1413"/>
      <c r="AA507" s="1413"/>
      <c r="AB507" s="1413"/>
      <c r="AC507" s="1413"/>
      <c r="AD507" s="1413"/>
      <c r="AE507" s="1413"/>
      <c r="AG507" s="1413"/>
      <c r="AH507" s="1413"/>
      <c r="AI507" s="1413"/>
      <c r="AJ507" s="1413"/>
      <c r="AK507" s="1413"/>
    </row>
    <row r="508" spans="3:37" s="1430" customFormat="1" ht="15" customHeight="1">
      <c r="C508" s="1413"/>
      <c r="D508" s="1413"/>
      <c r="E508" s="1413"/>
      <c r="F508" s="1413"/>
      <c r="G508" s="1413"/>
      <c r="I508" s="1413"/>
      <c r="J508" s="1413"/>
      <c r="K508" s="1413"/>
      <c r="L508" s="1413"/>
      <c r="M508" s="1413"/>
      <c r="O508" s="1413"/>
      <c r="P508" s="1413"/>
      <c r="Q508" s="1413"/>
      <c r="R508" s="1413"/>
      <c r="S508" s="1413"/>
      <c r="T508" s="1413"/>
      <c r="U508" s="1413"/>
      <c r="V508" s="1413"/>
      <c r="W508" s="1413"/>
      <c r="X508" s="1413"/>
      <c r="Y508" s="1413"/>
      <c r="AA508" s="1413"/>
      <c r="AB508" s="1413"/>
      <c r="AC508" s="1413"/>
      <c r="AD508" s="1413"/>
      <c r="AE508" s="1413"/>
      <c r="AG508" s="1413"/>
      <c r="AH508" s="1413"/>
      <c r="AI508" s="1413"/>
      <c r="AJ508" s="1413"/>
      <c r="AK508" s="1413"/>
    </row>
    <row r="509" spans="3:37" s="1430" customFormat="1" ht="15" customHeight="1">
      <c r="C509" s="1413"/>
      <c r="D509" s="1413"/>
      <c r="E509" s="1413"/>
      <c r="F509" s="1413"/>
      <c r="G509" s="1413"/>
      <c r="I509" s="1413"/>
      <c r="J509" s="1413"/>
      <c r="K509" s="1413"/>
      <c r="L509" s="1413"/>
      <c r="M509" s="1413"/>
      <c r="O509" s="1413"/>
      <c r="P509" s="1413"/>
      <c r="Q509" s="1413"/>
      <c r="R509" s="1413"/>
      <c r="S509" s="1413"/>
      <c r="T509" s="1413"/>
      <c r="U509" s="1413"/>
      <c r="V509" s="1413"/>
      <c r="W509" s="1413"/>
      <c r="X509" s="1413"/>
      <c r="Y509" s="1413"/>
      <c r="AA509" s="1413"/>
      <c r="AB509" s="1413"/>
      <c r="AC509" s="1413"/>
      <c r="AD509" s="1413"/>
      <c r="AE509" s="1413"/>
      <c r="AG509" s="1413"/>
      <c r="AH509" s="1413"/>
      <c r="AI509" s="1413"/>
      <c r="AJ509" s="1413"/>
      <c r="AK509" s="1413"/>
    </row>
    <row r="510" spans="3:37" s="1430" customFormat="1" ht="15" customHeight="1">
      <c r="C510" s="1413"/>
      <c r="D510" s="1413"/>
      <c r="E510" s="1413"/>
      <c r="F510" s="1413"/>
      <c r="G510" s="1413"/>
      <c r="I510" s="1413"/>
      <c r="J510" s="1413"/>
      <c r="K510" s="1413"/>
      <c r="L510" s="1413"/>
      <c r="M510" s="1413"/>
      <c r="O510" s="1413"/>
      <c r="P510" s="1413"/>
      <c r="Q510" s="1413"/>
      <c r="R510" s="1413"/>
      <c r="S510" s="1413"/>
      <c r="T510" s="1413"/>
      <c r="U510" s="1413"/>
      <c r="V510" s="1413"/>
      <c r="W510" s="1413"/>
      <c r="X510" s="1413"/>
      <c r="Y510" s="1413"/>
      <c r="AA510" s="1413"/>
      <c r="AB510" s="1413"/>
      <c r="AC510" s="1413"/>
      <c r="AD510" s="1413"/>
      <c r="AE510" s="1413"/>
      <c r="AG510" s="1413"/>
      <c r="AH510" s="1413"/>
      <c r="AI510" s="1413"/>
      <c r="AJ510" s="1413"/>
      <c r="AK510" s="1413"/>
    </row>
    <row r="511" spans="3:37" s="1430" customFormat="1" ht="15" customHeight="1">
      <c r="C511" s="1413"/>
      <c r="D511" s="1413"/>
      <c r="E511" s="1413"/>
      <c r="F511" s="1413"/>
      <c r="G511" s="1413"/>
      <c r="I511" s="1413"/>
      <c r="J511" s="1413"/>
      <c r="K511" s="1413"/>
      <c r="L511" s="1413"/>
      <c r="M511" s="1413"/>
      <c r="O511" s="1413"/>
      <c r="P511" s="1413"/>
      <c r="Q511" s="1413"/>
      <c r="R511" s="1413"/>
      <c r="S511" s="1413"/>
      <c r="T511" s="1413"/>
      <c r="U511" s="1413"/>
      <c r="V511" s="1413"/>
      <c r="W511" s="1413"/>
      <c r="X511" s="1413"/>
      <c r="Y511" s="1413"/>
      <c r="AA511" s="1413"/>
      <c r="AB511" s="1413"/>
      <c r="AC511" s="1413"/>
      <c r="AD511" s="1413"/>
      <c r="AE511" s="1413"/>
      <c r="AG511" s="1413"/>
      <c r="AH511" s="1413"/>
      <c r="AI511" s="1413"/>
      <c r="AJ511" s="1413"/>
      <c r="AK511" s="1413"/>
    </row>
    <row r="512" spans="3:37" s="1430" customFormat="1" ht="15" customHeight="1">
      <c r="C512" s="1413"/>
      <c r="D512" s="1413"/>
      <c r="E512" s="1413"/>
      <c r="F512" s="1413"/>
      <c r="G512" s="1413"/>
      <c r="I512" s="1413"/>
      <c r="J512" s="1413"/>
      <c r="K512" s="1413"/>
      <c r="L512" s="1413"/>
      <c r="M512" s="1413"/>
      <c r="O512" s="1413"/>
      <c r="P512" s="1413"/>
      <c r="Q512" s="1413"/>
      <c r="R512" s="1413"/>
      <c r="S512" s="1413"/>
      <c r="T512" s="1413"/>
      <c r="U512" s="1413"/>
      <c r="V512" s="1413"/>
      <c r="W512" s="1413"/>
      <c r="X512" s="1413"/>
      <c r="Y512" s="1413"/>
      <c r="AA512" s="1413"/>
      <c r="AB512" s="1413"/>
      <c r="AC512" s="1413"/>
      <c r="AD512" s="1413"/>
      <c r="AE512" s="1413"/>
      <c r="AG512" s="1413"/>
      <c r="AH512" s="1413"/>
      <c r="AI512" s="1413"/>
      <c r="AJ512" s="1413"/>
      <c r="AK512" s="1413"/>
    </row>
    <row r="513" spans="3:37" s="1430" customFormat="1" ht="15" customHeight="1">
      <c r="C513" s="1413"/>
      <c r="D513" s="1413"/>
      <c r="E513" s="1413"/>
      <c r="F513" s="1413"/>
      <c r="G513" s="1413"/>
      <c r="I513" s="1413"/>
      <c r="J513" s="1413"/>
      <c r="K513" s="1413"/>
      <c r="L513" s="1413"/>
      <c r="M513" s="1413"/>
      <c r="O513" s="1413"/>
      <c r="P513" s="1413"/>
      <c r="Q513" s="1413"/>
      <c r="R513" s="1413"/>
      <c r="S513" s="1413"/>
      <c r="T513" s="1413"/>
      <c r="U513" s="1413"/>
      <c r="V513" s="1413"/>
      <c r="W513" s="1413"/>
      <c r="X513" s="1413"/>
      <c r="Y513" s="1413"/>
      <c r="AA513" s="1413"/>
      <c r="AB513" s="1413"/>
      <c r="AC513" s="1413"/>
      <c r="AD513" s="1413"/>
      <c r="AE513" s="1413"/>
      <c r="AG513" s="1413"/>
      <c r="AH513" s="1413"/>
      <c r="AI513" s="1413"/>
      <c r="AJ513" s="1413"/>
      <c r="AK513" s="1413"/>
    </row>
    <row r="514" spans="3:37" s="1430" customFormat="1" ht="15" customHeight="1">
      <c r="C514" s="1413"/>
      <c r="D514" s="1413"/>
      <c r="E514" s="1413"/>
      <c r="F514" s="1413"/>
      <c r="G514" s="1413"/>
      <c r="I514" s="1413"/>
      <c r="J514" s="1413"/>
      <c r="K514" s="1413"/>
      <c r="L514" s="1413"/>
      <c r="M514" s="1413"/>
      <c r="O514" s="1413"/>
      <c r="P514" s="1413"/>
      <c r="Q514" s="1413"/>
      <c r="R514" s="1413"/>
      <c r="S514" s="1413"/>
      <c r="T514" s="1413"/>
      <c r="U514" s="1413"/>
      <c r="V514" s="1413"/>
      <c r="W514" s="1413"/>
      <c r="X514" s="1413"/>
      <c r="Y514" s="1413"/>
      <c r="AA514" s="1413"/>
      <c r="AB514" s="1413"/>
      <c r="AC514" s="1413"/>
      <c r="AD514" s="1413"/>
      <c r="AE514" s="1413"/>
      <c r="AG514" s="1413"/>
      <c r="AH514" s="1413"/>
      <c r="AI514" s="1413"/>
      <c r="AJ514" s="1413"/>
      <c r="AK514" s="1413"/>
    </row>
    <row r="515" spans="3:37" s="1430" customFormat="1" ht="15" customHeight="1">
      <c r="C515" s="1413"/>
      <c r="D515" s="1413"/>
      <c r="E515" s="1413"/>
      <c r="F515" s="1413"/>
      <c r="G515" s="1413"/>
      <c r="I515" s="1413"/>
      <c r="J515" s="1413"/>
      <c r="K515" s="1413"/>
      <c r="L515" s="1413"/>
      <c r="M515" s="1413"/>
      <c r="O515" s="1413"/>
      <c r="P515" s="1413"/>
      <c r="Q515" s="1413"/>
      <c r="R515" s="1413"/>
      <c r="S515" s="1413"/>
      <c r="T515" s="1413"/>
      <c r="U515" s="1413"/>
      <c r="V515" s="1413"/>
      <c r="W515" s="1413"/>
      <c r="X515" s="1413"/>
      <c r="Y515" s="1413"/>
      <c r="AA515" s="1413"/>
      <c r="AB515" s="1413"/>
      <c r="AC515" s="1413"/>
      <c r="AD515" s="1413"/>
      <c r="AE515" s="1413"/>
      <c r="AG515" s="1413"/>
      <c r="AH515" s="1413"/>
      <c r="AI515" s="1413"/>
      <c r="AJ515" s="1413"/>
      <c r="AK515" s="1413"/>
    </row>
    <row r="516" spans="3:37" s="1430" customFormat="1" ht="15" customHeight="1">
      <c r="C516" s="1413"/>
      <c r="D516" s="1413"/>
      <c r="E516" s="1413"/>
      <c r="F516" s="1413"/>
      <c r="G516" s="1413"/>
      <c r="I516" s="1413"/>
      <c r="J516" s="1413"/>
      <c r="K516" s="1413"/>
      <c r="L516" s="1413"/>
      <c r="M516" s="1413"/>
      <c r="O516" s="1413"/>
      <c r="P516" s="1413"/>
      <c r="Q516" s="1413"/>
      <c r="R516" s="1413"/>
      <c r="S516" s="1413"/>
      <c r="T516" s="1413"/>
      <c r="U516" s="1413"/>
      <c r="V516" s="1413"/>
      <c r="W516" s="1413"/>
      <c r="X516" s="1413"/>
      <c r="Y516" s="1413"/>
      <c r="AA516" s="1413"/>
      <c r="AB516" s="1413"/>
      <c r="AC516" s="1413"/>
      <c r="AD516" s="1413"/>
      <c r="AE516" s="1413"/>
      <c r="AG516" s="1413"/>
      <c r="AH516" s="1413"/>
      <c r="AI516" s="1413"/>
      <c r="AJ516" s="1413"/>
      <c r="AK516" s="1413"/>
    </row>
    <row r="517" spans="3:37" s="1430" customFormat="1" ht="15" customHeight="1">
      <c r="C517" s="1413"/>
      <c r="D517" s="1413"/>
      <c r="E517" s="1413"/>
      <c r="F517" s="1413"/>
      <c r="G517" s="1413"/>
      <c r="I517" s="1413"/>
      <c r="J517" s="1413"/>
      <c r="K517" s="1413"/>
      <c r="L517" s="1413"/>
      <c r="M517" s="1413"/>
      <c r="O517" s="1413"/>
      <c r="P517" s="1413"/>
      <c r="Q517" s="1413"/>
      <c r="R517" s="1413"/>
      <c r="S517" s="1413"/>
      <c r="T517" s="1413"/>
      <c r="U517" s="1413"/>
      <c r="V517" s="1413"/>
      <c r="W517" s="1413"/>
      <c r="X517" s="1413"/>
      <c r="Y517" s="1413"/>
      <c r="AA517" s="1413"/>
      <c r="AB517" s="1413"/>
      <c r="AC517" s="1413"/>
      <c r="AD517" s="1413"/>
      <c r="AE517" s="1413"/>
      <c r="AG517" s="1413"/>
      <c r="AH517" s="1413"/>
      <c r="AI517" s="1413"/>
      <c r="AJ517" s="1413"/>
      <c r="AK517" s="1413"/>
    </row>
    <row r="518" spans="3:37" s="1430" customFormat="1" ht="15" customHeight="1">
      <c r="C518" s="1413"/>
      <c r="D518" s="1413"/>
      <c r="E518" s="1413"/>
      <c r="F518" s="1413"/>
      <c r="G518" s="1413"/>
      <c r="I518" s="1413"/>
      <c r="J518" s="1413"/>
      <c r="K518" s="1413"/>
      <c r="L518" s="1413"/>
      <c r="M518" s="1413"/>
      <c r="O518" s="1413"/>
      <c r="P518" s="1413"/>
      <c r="Q518" s="1413"/>
      <c r="R518" s="1413"/>
      <c r="S518" s="1413"/>
      <c r="T518" s="1413"/>
      <c r="U518" s="1413"/>
      <c r="V518" s="1413"/>
      <c r="W518" s="1413"/>
      <c r="X518" s="1413"/>
      <c r="Y518" s="1413"/>
      <c r="AA518" s="1413"/>
      <c r="AB518" s="1413"/>
      <c r="AC518" s="1413"/>
      <c r="AD518" s="1413"/>
      <c r="AE518" s="1413"/>
      <c r="AG518" s="1413"/>
      <c r="AH518" s="1413"/>
      <c r="AI518" s="1413"/>
      <c r="AJ518" s="1413"/>
      <c r="AK518" s="1413"/>
    </row>
    <row r="519" spans="3:37" s="1430" customFormat="1" ht="15" customHeight="1">
      <c r="C519" s="1413"/>
      <c r="D519" s="1413"/>
      <c r="E519" s="1413"/>
      <c r="F519" s="1413"/>
      <c r="G519" s="1413"/>
      <c r="I519" s="1413"/>
      <c r="J519" s="1413"/>
      <c r="K519" s="1413"/>
      <c r="L519" s="1413"/>
      <c r="M519" s="1413"/>
      <c r="O519" s="1413"/>
      <c r="P519" s="1413"/>
      <c r="Q519" s="1413"/>
      <c r="R519" s="1413"/>
      <c r="S519" s="1413"/>
      <c r="T519" s="1413"/>
      <c r="U519" s="1413"/>
      <c r="V519" s="1413"/>
      <c r="W519" s="1413"/>
      <c r="X519" s="1413"/>
      <c r="Y519" s="1413"/>
      <c r="AA519" s="1413"/>
      <c r="AB519" s="1413"/>
      <c r="AC519" s="1413"/>
      <c r="AD519" s="1413"/>
      <c r="AE519" s="1413"/>
      <c r="AG519" s="1413"/>
      <c r="AH519" s="1413"/>
      <c r="AI519" s="1413"/>
      <c r="AJ519" s="1413"/>
      <c r="AK519" s="1413"/>
    </row>
    <row r="520" spans="3:37" s="1430" customFormat="1" ht="15" customHeight="1">
      <c r="C520" s="1413"/>
      <c r="D520" s="1413"/>
      <c r="E520" s="1413"/>
      <c r="F520" s="1413"/>
      <c r="G520" s="1413"/>
      <c r="I520" s="1413"/>
      <c r="J520" s="1413"/>
      <c r="K520" s="1413"/>
      <c r="L520" s="1413"/>
      <c r="M520" s="1413"/>
      <c r="O520" s="1413"/>
      <c r="P520" s="1413"/>
      <c r="Q520" s="1413"/>
      <c r="R520" s="1413"/>
      <c r="S520" s="1413"/>
      <c r="T520" s="1413"/>
      <c r="U520" s="1413"/>
      <c r="V520" s="1413"/>
      <c r="W520" s="1413"/>
      <c r="X520" s="1413"/>
      <c r="Y520" s="1413"/>
      <c r="AA520" s="1413"/>
      <c r="AB520" s="1413"/>
      <c r="AC520" s="1413"/>
      <c r="AD520" s="1413"/>
      <c r="AE520" s="1413"/>
      <c r="AG520" s="1413"/>
      <c r="AH520" s="1413"/>
      <c r="AI520" s="1413"/>
      <c r="AJ520" s="1413"/>
      <c r="AK520" s="1413"/>
    </row>
    <row r="521" spans="3:37" s="1430" customFormat="1" ht="15" customHeight="1">
      <c r="C521" s="1413"/>
      <c r="D521" s="1413"/>
      <c r="E521" s="1413"/>
      <c r="F521" s="1413"/>
      <c r="G521" s="1413"/>
      <c r="I521" s="1413"/>
      <c r="J521" s="1413"/>
      <c r="K521" s="1413"/>
      <c r="L521" s="1413"/>
      <c r="M521" s="1413"/>
      <c r="O521" s="1413"/>
      <c r="P521" s="1413"/>
      <c r="Q521" s="1413"/>
      <c r="R521" s="1413"/>
      <c r="S521" s="1413"/>
      <c r="T521" s="1413"/>
      <c r="U521" s="1413"/>
      <c r="V521" s="1413"/>
      <c r="W521" s="1413"/>
      <c r="X521" s="1413"/>
      <c r="Y521" s="1413"/>
      <c r="AA521" s="1413"/>
      <c r="AB521" s="1413"/>
      <c r="AC521" s="1413"/>
      <c r="AD521" s="1413"/>
      <c r="AE521" s="1413"/>
      <c r="AG521" s="1413"/>
      <c r="AH521" s="1413"/>
      <c r="AI521" s="1413"/>
      <c r="AJ521" s="1413"/>
      <c r="AK521" s="1413"/>
    </row>
    <row r="522" spans="3:37" s="1430" customFormat="1" ht="15" customHeight="1">
      <c r="C522" s="1413"/>
      <c r="D522" s="1413"/>
      <c r="E522" s="1413"/>
      <c r="F522" s="1413"/>
      <c r="G522" s="1413"/>
      <c r="I522" s="1413"/>
      <c r="J522" s="1413"/>
      <c r="K522" s="1413"/>
      <c r="L522" s="1413"/>
      <c r="M522" s="1413"/>
      <c r="O522" s="1413"/>
      <c r="P522" s="1413"/>
      <c r="Q522" s="1413"/>
      <c r="R522" s="1413"/>
      <c r="S522" s="1413"/>
      <c r="T522" s="1413"/>
      <c r="U522" s="1413"/>
      <c r="V522" s="1413"/>
      <c r="W522" s="1413"/>
      <c r="X522" s="1413"/>
      <c r="Y522" s="1413"/>
      <c r="AA522" s="1413"/>
      <c r="AB522" s="1413"/>
      <c r="AC522" s="1413"/>
      <c r="AD522" s="1413"/>
      <c r="AE522" s="1413"/>
      <c r="AG522" s="1413"/>
      <c r="AH522" s="1413"/>
      <c r="AI522" s="1413"/>
      <c r="AJ522" s="1413"/>
      <c r="AK522" s="1413"/>
    </row>
    <row r="523" spans="3:37" s="1430" customFormat="1" ht="15" customHeight="1">
      <c r="C523" s="1413"/>
      <c r="D523" s="1413"/>
      <c r="E523" s="1413"/>
      <c r="F523" s="1413"/>
      <c r="G523" s="1413"/>
      <c r="I523" s="1413"/>
      <c r="J523" s="1413"/>
      <c r="K523" s="1413"/>
      <c r="L523" s="1413"/>
      <c r="M523" s="1413"/>
      <c r="O523" s="1413"/>
      <c r="P523" s="1413"/>
      <c r="Q523" s="1413"/>
      <c r="R523" s="1413"/>
      <c r="S523" s="1413"/>
      <c r="T523" s="1413"/>
      <c r="U523" s="1413"/>
      <c r="V523" s="1413"/>
      <c r="W523" s="1413"/>
      <c r="X523" s="1413"/>
      <c r="Y523" s="1413"/>
      <c r="AA523" s="1413"/>
      <c r="AB523" s="1413"/>
      <c r="AC523" s="1413"/>
      <c r="AD523" s="1413"/>
      <c r="AE523" s="1413"/>
      <c r="AG523" s="1413"/>
      <c r="AH523" s="1413"/>
      <c r="AI523" s="1413"/>
      <c r="AJ523" s="1413"/>
      <c r="AK523" s="1413"/>
    </row>
    <row r="524" spans="3:37" s="1430" customFormat="1" ht="15" customHeight="1">
      <c r="C524" s="1413"/>
      <c r="D524" s="1413"/>
      <c r="E524" s="1413"/>
      <c r="F524" s="1413"/>
      <c r="G524" s="1413"/>
      <c r="I524" s="1413"/>
      <c r="J524" s="1413"/>
      <c r="K524" s="1413"/>
      <c r="L524" s="1413"/>
      <c r="M524" s="1413"/>
      <c r="O524" s="1413"/>
      <c r="P524" s="1413"/>
      <c r="Q524" s="1413"/>
      <c r="R524" s="1413"/>
      <c r="S524" s="1413"/>
      <c r="T524" s="1413"/>
      <c r="U524" s="1413"/>
      <c r="V524" s="1413"/>
      <c r="W524" s="1413"/>
      <c r="X524" s="1413"/>
      <c r="Y524" s="1413"/>
      <c r="AA524" s="1413"/>
      <c r="AB524" s="1413"/>
      <c r="AC524" s="1413"/>
      <c r="AD524" s="1413"/>
      <c r="AE524" s="1413"/>
      <c r="AG524" s="1413"/>
      <c r="AH524" s="1413"/>
      <c r="AI524" s="1413"/>
      <c r="AJ524" s="1413"/>
      <c r="AK524" s="1413"/>
    </row>
    <row r="525" spans="3:37" s="1430" customFormat="1" ht="15" customHeight="1">
      <c r="C525" s="1413"/>
      <c r="D525" s="1413"/>
      <c r="E525" s="1413"/>
      <c r="F525" s="1413"/>
      <c r="G525" s="1413"/>
      <c r="I525" s="1413"/>
      <c r="J525" s="1413"/>
      <c r="K525" s="1413"/>
      <c r="L525" s="1413"/>
      <c r="M525" s="1413"/>
      <c r="O525" s="1413"/>
      <c r="P525" s="1413"/>
      <c r="Q525" s="1413"/>
      <c r="R525" s="1413"/>
      <c r="S525" s="1413"/>
      <c r="T525" s="1413"/>
      <c r="U525" s="1413"/>
      <c r="V525" s="1413"/>
      <c r="W525" s="1413"/>
      <c r="X525" s="1413"/>
      <c r="Y525" s="1413"/>
      <c r="AA525" s="1413"/>
      <c r="AB525" s="1413"/>
      <c r="AC525" s="1413"/>
      <c r="AD525" s="1413"/>
      <c r="AE525" s="1413"/>
      <c r="AG525" s="1413"/>
      <c r="AH525" s="1413"/>
      <c r="AI525" s="1413"/>
      <c r="AJ525" s="1413"/>
      <c r="AK525" s="1413"/>
    </row>
    <row r="526" spans="3:37" s="1430" customFormat="1" ht="15" customHeight="1">
      <c r="C526" s="1413"/>
      <c r="D526" s="1413"/>
      <c r="E526" s="1413"/>
      <c r="F526" s="1413"/>
      <c r="G526" s="1413"/>
      <c r="I526" s="1413"/>
      <c r="J526" s="1413"/>
      <c r="K526" s="1413"/>
      <c r="L526" s="1413"/>
      <c r="M526" s="1413"/>
      <c r="O526" s="1413"/>
      <c r="P526" s="1413"/>
      <c r="Q526" s="1413"/>
      <c r="R526" s="1413"/>
      <c r="S526" s="1413"/>
      <c r="T526" s="1413"/>
      <c r="U526" s="1413"/>
      <c r="V526" s="1413"/>
      <c r="W526" s="1413"/>
      <c r="X526" s="1413"/>
      <c r="Y526" s="1413"/>
      <c r="AA526" s="1413"/>
      <c r="AB526" s="1413"/>
      <c r="AC526" s="1413"/>
      <c r="AD526" s="1413"/>
      <c r="AE526" s="1413"/>
      <c r="AG526" s="1413"/>
      <c r="AH526" s="1413"/>
      <c r="AI526" s="1413"/>
      <c r="AJ526" s="1413"/>
      <c r="AK526" s="1413"/>
    </row>
    <row r="527" spans="3:37" s="1430" customFormat="1" ht="15" customHeight="1">
      <c r="C527" s="1413"/>
      <c r="D527" s="1413"/>
      <c r="E527" s="1413"/>
      <c r="F527" s="1413"/>
      <c r="G527" s="1413"/>
      <c r="I527" s="1413"/>
      <c r="J527" s="1413"/>
      <c r="K527" s="1413"/>
      <c r="L527" s="1413"/>
      <c r="M527" s="1413"/>
      <c r="O527" s="1413"/>
      <c r="P527" s="1413"/>
      <c r="Q527" s="1413"/>
      <c r="R527" s="1413"/>
      <c r="S527" s="1413"/>
      <c r="T527" s="1413"/>
      <c r="U527" s="1413"/>
      <c r="V527" s="1413"/>
      <c r="W527" s="1413"/>
      <c r="X527" s="1413"/>
      <c r="Y527" s="1413"/>
      <c r="AA527" s="1413"/>
      <c r="AB527" s="1413"/>
      <c r="AC527" s="1413"/>
      <c r="AD527" s="1413"/>
      <c r="AE527" s="1413"/>
      <c r="AG527" s="1413"/>
      <c r="AH527" s="1413"/>
      <c r="AI527" s="1413"/>
      <c r="AJ527" s="1413"/>
      <c r="AK527" s="1413"/>
    </row>
    <row r="528" spans="3:37" s="1430" customFormat="1" ht="15" customHeight="1">
      <c r="C528" s="1413"/>
      <c r="D528" s="1413"/>
      <c r="E528" s="1413"/>
      <c r="F528" s="1413"/>
      <c r="G528" s="1413"/>
      <c r="I528" s="1413"/>
      <c r="J528" s="1413"/>
      <c r="K528" s="1413"/>
      <c r="L528" s="1413"/>
      <c r="M528" s="1413"/>
      <c r="O528" s="1413"/>
      <c r="P528" s="1413"/>
      <c r="Q528" s="1413"/>
      <c r="R528" s="1413"/>
      <c r="S528" s="1413"/>
      <c r="T528" s="1413"/>
      <c r="U528" s="1413"/>
      <c r="V528" s="1413"/>
      <c r="W528" s="1413"/>
      <c r="X528" s="1413"/>
      <c r="Y528" s="1413"/>
      <c r="AA528" s="1413"/>
      <c r="AB528" s="1413"/>
      <c r="AC528" s="1413"/>
      <c r="AD528" s="1413"/>
      <c r="AE528" s="1413"/>
      <c r="AG528" s="1413"/>
      <c r="AH528" s="1413"/>
      <c r="AI528" s="1413"/>
      <c r="AJ528" s="1413"/>
      <c r="AK528" s="1413"/>
    </row>
    <row r="529" spans="3:37" s="1430" customFormat="1" ht="15" customHeight="1">
      <c r="C529" s="1413"/>
      <c r="D529" s="1413"/>
      <c r="E529" s="1413"/>
      <c r="F529" s="1413"/>
      <c r="G529" s="1413"/>
      <c r="I529" s="1413"/>
      <c r="J529" s="1413"/>
      <c r="K529" s="1413"/>
      <c r="L529" s="1413"/>
      <c r="M529" s="1413"/>
      <c r="O529" s="1413"/>
      <c r="P529" s="1413"/>
      <c r="Q529" s="1413"/>
      <c r="R529" s="1413"/>
      <c r="S529" s="1413"/>
      <c r="T529" s="1413"/>
      <c r="U529" s="1413"/>
      <c r="V529" s="1413"/>
      <c r="W529" s="1413"/>
      <c r="X529" s="1413"/>
      <c r="Y529" s="1413"/>
      <c r="AA529" s="1413"/>
      <c r="AB529" s="1413"/>
      <c r="AC529" s="1413"/>
      <c r="AD529" s="1413"/>
      <c r="AE529" s="1413"/>
      <c r="AG529" s="1413"/>
      <c r="AH529" s="1413"/>
      <c r="AI529" s="1413"/>
      <c r="AJ529" s="1413"/>
      <c r="AK529" s="1413"/>
    </row>
    <row r="530" spans="3:37" s="1430" customFormat="1" ht="15" customHeight="1">
      <c r="C530" s="1413"/>
      <c r="D530" s="1413"/>
      <c r="E530" s="1413"/>
      <c r="F530" s="1413"/>
      <c r="G530" s="1413"/>
      <c r="I530" s="1413"/>
      <c r="J530" s="1413"/>
      <c r="K530" s="1413"/>
      <c r="L530" s="1413"/>
      <c r="M530" s="1413"/>
      <c r="O530" s="1413"/>
      <c r="P530" s="1413"/>
      <c r="Q530" s="1413"/>
      <c r="R530" s="1413"/>
      <c r="S530" s="1413"/>
      <c r="T530" s="1413"/>
      <c r="U530" s="1413"/>
      <c r="V530" s="1413"/>
      <c r="W530" s="1413"/>
      <c r="X530" s="1413"/>
      <c r="Y530" s="1413"/>
      <c r="AA530" s="1413"/>
      <c r="AB530" s="1413"/>
      <c r="AC530" s="1413"/>
      <c r="AD530" s="1413"/>
      <c r="AE530" s="1413"/>
      <c r="AG530" s="1413"/>
      <c r="AH530" s="1413"/>
      <c r="AI530" s="1413"/>
      <c r="AJ530" s="1413"/>
      <c r="AK530" s="1413"/>
    </row>
    <row r="531" spans="3:37" s="1430" customFormat="1" ht="15" customHeight="1">
      <c r="C531" s="1413"/>
      <c r="D531" s="1413"/>
      <c r="E531" s="1413"/>
      <c r="F531" s="1413"/>
      <c r="G531" s="1413"/>
      <c r="I531" s="1413"/>
      <c r="J531" s="1413"/>
      <c r="K531" s="1413"/>
      <c r="L531" s="1413"/>
      <c r="M531" s="1413"/>
      <c r="O531" s="1413"/>
      <c r="P531" s="1413"/>
      <c r="Q531" s="1413"/>
      <c r="R531" s="1413"/>
      <c r="S531" s="1413"/>
      <c r="T531" s="1413"/>
      <c r="U531" s="1413"/>
      <c r="V531" s="1413"/>
      <c r="W531" s="1413"/>
      <c r="X531" s="1413"/>
      <c r="Y531" s="1413"/>
      <c r="AA531" s="1413"/>
      <c r="AB531" s="1413"/>
      <c r="AC531" s="1413"/>
      <c r="AD531" s="1413"/>
      <c r="AE531" s="1413"/>
      <c r="AG531" s="1413"/>
      <c r="AH531" s="1413"/>
      <c r="AI531" s="1413"/>
      <c r="AJ531" s="1413"/>
      <c r="AK531" s="1413"/>
    </row>
    <row r="532" spans="3:37" s="1430" customFormat="1" ht="15" customHeight="1">
      <c r="C532" s="1413"/>
      <c r="D532" s="1413"/>
      <c r="E532" s="1413"/>
      <c r="F532" s="1413"/>
      <c r="G532" s="1413"/>
      <c r="I532" s="1413"/>
      <c r="J532" s="1413"/>
      <c r="K532" s="1413"/>
      <c r="L532" s="1413"/>
      <c r="M532" s="1413"/>
      <c r="O532" s="1413"/>
      <c r="P532" s="1413"/>
      <c r="Q532" s="1413"/>
      <c r="R532" s="1413"/>
      <c r="S532" s="1413"/>
      <c r="T532" s="1413"/>
      <c r="U532" s="1413"/>
      <c r="V532" s="1413"/>
      <c r="W532" s="1413"/>
      <c r="X532" s="1413"/>
      <c r="Y532" s="1413"/>
      <c r="AA532" s="1413"/>
      <c r="AB532" s="1413"/>
      <c r="AC532" s="1413"/>
      <c r="AD532" s="1413"/>
      <c r="AE532" s="1413"/>
      <c r="AG532" s="1413"/>
      <c r="AH532" s="1413"/>
      <c r="AI532" s="1413"/>
      <c r="AJ532" s="1413"/>
      <c r="AK532" s="1413"/>
    </row>
    <row r="533" spans="3:37" s="1430" customFormat="1" ht="15" customHeight="1">
      <c r="C533" s="1413"/>
      <c r="D533" s="1413"/>
      <c r="E533" s="1413"/>
      <c r="F533" s="1413"/>
      <c r="G533" s="1413"/>
      <c r="I533" s="1413"/>
      <c r="J533" s="1413"/>
      <c r="K533" s="1413"/>
      <c r="L533" s="1413"/>
      <c r="M533" s="1413"/>
      <c r="O533" s="1413"/>
      <c r="P533" s="1413"/>
      <c r="Q533" s="1413"/>
      <c r="R533" s="1413"/>
      <c r="S533" s="1413"/>
      <c r="T533" s="1413"/>
      <c r="U533" s="1413"/>
      <c r="V533" s="1413"/>
      <c r="W533" s="1413"/>
      <c r="X533" s="1413"/>
      <c r="Y533" s="1413"/>
      <c r="AA533" s="1413"/>
      <c r="AB533" s="1413"/>
      <c r="AC533" s="1413"/>
      <c r="AD533" s="1413"/>
      <c r="AE533" s="1413"/>
      <c r="AG533" s="1413"/>
      <c r="AH533" s="1413"/>
      <c r="AI533" s="1413"/>
      <c r="AJ533" s="1413"/>
      <c r="AK533" s="1413"/>
    </row>
    <row r="534" spans="3:37" s="1430" customFormat="1" ht="15" customHeight="1">
      <c r="C534" s="1413"/>
      <c r="D534" s="1413"/>
      <c r="E534" s="1413"/>
      <c r="F534" s="1413"/>
      <c r="G534" s="1413"/>
      <c r="I534" s="1413"/>
      <c r="J534" s="1413"/>
      <c r="K534" s="1413"/>
      <c r="L534" s="1413"/>
      <c r="M534" s="1413"/>
      <c r="O534" s="1413"/>
      <c r="P534" s="1413"/>
      <c r="Q534" s="1413"/>
      <c r="R534" s="1413"/>
      <c r="S534" s="1413"/>
      <c r="T534" s="1413"/>
      <c r="U534" s="1413"/>
      <c r="V534" s="1413"/>
      <c r="W534" s="1413"/>
      <c r="X534" s="1413"/>
      <c r="Y534" s="1413"/>
      <c r="AA534" s="1413"/>
      <c r="AB534" s="1413"/>
      <c r="AC534" s="1413"/>
      <c r="AD534" s="1413"/>
      <c r="AE534" s="1413"/>
      <c r="AG534" s="1413"/>
      <c r="AH534" s="1413"/>
      <c r="AI534" s="1413"/>
      <c r="AJ534" s="1413"/>
      <c r="AK534" s="1413"/>
    </row>
    <row r="535" spans="3:37" s="1430" customFormat="1" ht="15" customHeight="1">
      <c r="C535" s="1413"/>
      <c r="D535" s="1413"/>
      <c r="E535" s="1413"/>
      <c r="F535" s="1413"/>
      <c r="G535" s="1413"/>
      <c r="I535" s="1413"/>
      <c r="J535" s="1413"/>
      <c r="K535" s="1413"/>
      <c r="L535" s="1413"/>
      <c r="M535" s="1413"/>
      <c r="O535" s="1413"/>
      <c r="P535" s="1413"/>
      <c r="Q535" s="1413"/>
      <c r="R535" s="1413"/>
      <c r="S535" s="1413"/>
      <c r="T535" s="1413"/>
      <c r="U535" s="1413"/>
      <c r="V535" s="1413"/>
      <c r="W535" s="1413"/>
      <c r="X535" s="1413"/>
      <c r="Y535" s="1413"/>
      <c r="AA535" s="1413"/>
      <c r="AB535" s="1413"/>
      <c r="AC535" s="1413"/>
      <c r="AD535" s="1413"/>
      <c r="AE535" s="1413"/>
      <c r="AG535" s="1413"/>
      <c r="AH535" s="1413"/>
      <c r="AI535" s="1413"/>
      <c r="AJ535" s="1413"/>
      <c r="AK535" s="1413"/>
    </row>
    <row r="536" spans="3:37" s="1430" customFormat="1" ht="15" customHeight="1">
      <c r="C536" s="1413"/>
      <c r="D536" s="1413"/>
      <c r="E536" s="1413"/>
      <c r="F536" s="1413"/>
      <c r="G536" s="1413"/>
      <c r="I536" s="1413"/>
      <c r="J536" s="1413"/>
      <c r="K536" s="1413"/>
      <c r="L536" s="1413"/>
      <c r="M536" s="1413"/>
      <c r="O536" s="1413"/>
      <c r="P536" s="1413"/>
      <c r="Q536" s="1413"/>
      <c r="R536" s="1413"/>
      <c r="S536" s="1413"/>
      <c r="T536" s="1413"/>
      <c r="U536" s="1413"/>
      <c r="V536" s="1413"/>
      <c r="W536" s="1413"/>
      <c r="X536" s="1413"/>
      <c r="Y536" s="1413"/>
      <c r="AA536" s="1413"/>
      <c r="AB536" s="1413"/>
      <c r="AC536" s="1413"/>
      <c r="AD536" s="1413"/>
      <c r="AE536" s="1413"/>
      <c r="AG536" s="1413"/>
      <c r="AH536" s="1413"/>
      <c r="AI536" s="1413"/>
      <c r="AJ536" s="1413"/>
      <c r="AK536" s="1413"/>
    </row>
    <row r="537" spans="3:37" s="1430" customFormat="1" ht="15" customHeight="1">
      <c r="C537" s="1413"/>
      <c r="D537" s="1413"/>
      <c r="E537" s="1413"/>
      <c r="F537" s="1413"/>
      <c r="G537" s="1413"/>
      <c r="I537" s="1413"/>
      <c r="J537" s="1413"/>
      <c r="K537" s="1413"/>
      <c r="L537" s="1413"/>
      <c r="M537" s="1413"/>
      <c r="O537" s="1413"/>
      <c r="P537" s="1413"/>
      <c r="Q537" s="1413"/>
      <c r="R537" s="1413"/>
      <c r="S537" s="1413"/>
      <c r="T537" s="1413"/>
      <c r="U537" s="1413"/>
      <c r="V537" s="1413"/>
      <c r="W537" s="1413"/>
      <c r="X537" s="1413"/>
      <c r="Y537" s="1413"/>
      <c r="AA537" s="1413"/>
      <c r="AB537" s="1413"/>
      <c r="AC537" s="1413"/>
      <c r="AD537" s="1413"/>
      <c r="AE537" s="1413"/>
      <c r="AG537" s="1413"/>
      <c r="AH537" s="1413"/>
      <c r="AI537" s="1413"/>
      <c r="AJ537" s="1413"/>
      <c r="AK537" s="1413"/>
    </row>
    <row r="538" spans="3:37" s="1430" customFormat="1" ht="15" customHeight="1">
      <c r="C538" s="1413"/>
      <c r="D538" s="1413"/>
      <c r="E538" s="1413"/>
      <c r="F538" s="1413"/>
      <c r="G538" s="1413"/>
      <c r="I538" s="1413"/>
      <c r="J538" s="1413"/>
      <c r="K538" s="1413"/>
      <c r="L538" s="1413"/>
      <c r="M538" s="1413"/>
      <c r="O538" s="1413"/>
      <c r="P538" s="1413"/>
      <c r="Q538" s="1413"/>
      <c r="R538" s="1413"/>
      <c r="S538" s="1413"/>
      <c r="T538" s="1413"/>
      <c r="U538" s="1413"/>
      <c r="V538" s="1413"/>
      <c r="W538" s="1413"/>
      <c r="X538" s="1413"/>
      <c r="Y538" s="1413"/>
      <c r="AA538" s="1413"/>
      <c r="AB538" s="1413"/>
      <c r="AC538" s="1413"/>
      <c r="AD538" s="1413"/>
      <c r="AE538" s="1413"/>
      <c r="AG538" s="1413"/>
      <c r="AH538" s="1413"/>
      <c r="AI538" s="1413"/>
      <c r="AJ538" s="1413"/>
      <c r="AK538" s="1413"/>
    </row>
    <row r="539" spans="3:37" s="1430" customFormat="1" ht="15" customHeight="1">
      <c r="C539" s="1413"/>
      <c r="D539" s="1413"/>
      <c r="E539" s="1413"/>
      <c r="F539" s="1413"/>
      <c r="G539" s="1413"/>
      <c r="I539" s="1413"/>
      <c r="J539" s="1413"/>
      <c r="K539" s="1413"/>
      <c r="L539" s="1413"/>
      <c r="M539" s="1413"/>
      <c r="O539" s="1413"/>
      <c r="P539" s="1413"/>
      <c r="Q539" s="1413"/>
      <c r="R539" s="1413"/>
      <c r="S539" s="1413"/>
      <c r="T539" s="1413"/>
      <c r="U539" s="1413"/>
      <c r="V539" s="1413"/>
      <c r="W539" s="1413"/>
      <c r="X539" s="1413"/>
      <c r="Y539" s="1413"/>
      <c r="AA539" s="1413"/>
      <c r="AB539" s="1413"/>
      <c r="AC539" s="1413"/>
      <c r="AD539" s="1413"/>
      <c r="AE539" s="1413"/>
      <c r="AG539" s="1413"/>
      <c r="AH539" s="1413"/>
      <c r="AI539" s="1413"/>
      <c r="AJ539" s="1413"/>
      <c r="AK539" s="1413"/>
    </row>
    <row r="540" spans="3:37" s="1430" customFormat="1" ht="15" customHeight="1">
      <c r="C540" s="1413"/>
      <c r="D540" s="1413"/>
      <c r="E540" s="1413"/>
      <c r="F540" s="1413"/>
      <c r="G540" s="1413"/>
      <c r="I540" s="1413"/>
      <c r="J540" s="1413"/>
      <c r="K540" s="1413"/>
      <c r="L540" s="1413"/>
      <c r="M540" s="1413"/>
      <c r="O540" s="1413"/>
      <c r="P540" s="1413"/>
      <c r="Q540" s="1413"/>
      <c r="R540" s="1413"/>
      <c r="S540" s="1413"/>
      <c r="T540" s="1413"/>
      <c r="U540" s="1413"/>
      <c r="V540" s="1413"/>
      <c r="W540" s="1413"/>
      <c r="X540" s="1413"/>
      <c r="Y540" s="1413"/>
      <c r="AA540" s="1413"/>
      <c r="AB540" s="1413"/>
      <c r="AC540" s="1413"/>
      <c r="AD540" s="1413"/>
      <c r="AE540" s="1413"/>
      <c r="AG540" s="1413"/>
      <c r="AH540" s="1413"/>
      <c r="AI540" s="1413"/>
      <c r="AJ540" s="1413"/>
      <c r="AK540" s="1413"/>
    </row>
    <row r="541" spans="3:37" s="1430" customFormat="1" ht="15" customHeight="1">
      <c r="C541" s="1413"/>
      <c r="D541" s="1413"/>
      <c r="E541" s="1413"/>
      <c r="F541" s="1413"/>
      <c r="G541" s="1413"/>
      <c r="I541" s="1413"/>
      <c r="J541" s="1413"/>
      <c r="K541" s="1413"/>
      <c r="L541" s="1413"/>
      <c r="M541" s="1413"/>
      <c r="O541" s="1413"/>
      <c r="P541" s="1413"/>
      <c r="Q541" s="1413"/>
      <c r="R541" s="1413"/>
      <c r="S541" s="1413"/>
      <c r="T541" s="1413"/>
      <c r="U541" s="1413"/>
      <c r="V541" s="1413"/>
      <c r="W541" s="1413"/>
      <c r="X541" s="1413"/>
      <c r="Y541" s="1413"/>
      <c r="AA541" s="1413"/>
      <c r="AB541" s="1413"/>
      <c r="AC541" s="1413"/>
      <c r="AD541" s="1413"/>
      <c r="AE541" s="1413"/>
      <c r="AG541" s="1413"/>
      <c r="AH541" s="1413"/>
      <c r="AI541" s="1413"/>
      <c r="AJ541" s="1413"/>
      <c r="AK541" s="1413"/>
    </row>
    <row r="542" spans="3:37" s="1430" customFormat="1" ht="15" customHeight="1">
      <c r="C542" s="1413"/>
      <c r="D542" s="1413"/>
      <c r="E542" s="1413"/>
      <c r="F542" s="1413"/>
      <c r="G542" s="1413"/>
      <c r="I542" s="1413"/>
      <c r="J542" s="1413"/>
      <c r="K542" s="1413"/>
      <c r="L542" s="1413"/>
      <c r="M542" s="1413"/>
      <c r="O542" s="1413"/>
      <c r="P542" s="1413"/>
      <c r="Q542" s="1413"/>
      <c r="R542" s="1413"/>
      <c r="S542" s="1413"/>
      <c r="T542" s="1413"/>
      <c r="U542" s="1413"/>
      <c r="V542" s="1413"/>
      <c r="W542" s="1413"/>
      <c r="X542" s="1413"/>
      <c r="Y542" s="1413"/>
      <c r="AA542" s="1413"/>
      <c r="AB542" s="1413"/>
      <c r="AC542" s="1413"/>
      <c r="AD542" s="1413"/>
      <c r="AE542" s="1413"/>
      <c r="AG542" s="1413"/>
      <c r="AH542" s="1413"/>
      <c r="AI542" s="1413"/>
      <c r="AJ542" s="1413"/>
      <c r="AK542" s="1413"/>
    </row>
    <row r="543" spans="3:37" s="1430" customFormat="1" ht="15" customHeight="1">
      <c r="C543" s="1413"/>
      <c r="D543" s="1413"/>
      <c r="E543" s="1413"/>
      <c r="F543" s="1413"/>
      <c r="G543" s="1413"/>
      <c r="I543" s="1413"/>
      <c r="J543" s="1413"/>
      <c r="K543" s="1413"/>
      <c r="L543" s="1413"/>
      <c r="M543" s="1413"/>
      <c r="O543" s="1413"/>
      <c r="P543" s="1413"/>
      <c r="Q543" s="1413"/>
      <c r="R543" s="1413"/>
      <c r="S543" s="1413"/>
      <c r="T543" s="1413"/>
      <c r="U543" s="1413"/>
      <c r="V543" s="1413"/>
      <c r="W543" s="1413"/>
      <c r="X543" s="1413"/>
      <c r="Y543" s="1413"/>
      <c r="AA543" s="1413"/>
      <c r="AB543" s="1413"/>
      <c r="AC543" s="1413"/>
      <c r="AD543" s="1413"/>
      <c r="AE543" s="1413"/>
      <c r="AG543" s="1413"/>
      <c r="AH543" s="1413"/>
      <c r="AI543" s="1413"/>
      <c r="AJ543" s="1413"/>
      <c r="AK543" s="1413"/>
    </row>
    <row r="544" spans="3:37" s="1430" customFormat="1" ht="15" customHeight="1">
      <c r="C544" s="1413"/>
      <c r="D544" s="1413"/>
      <c r="E544" s="1413"/>
      <c r="F544" s="1413"/>
      <c r="G544" s="1413"/>
      <c r="I544" s="1413"/>
      <c r="J544" s="1413"/>
      <c r="K544" s="1413"/>
      <c r="L544" s="1413"/>
      <c r="M544" s="1413"/>
      <c r="O544" s="1413"/>
      <c r="P544" s="1413"/>
      <c r="Q544" s="1413"/>
      <c r="R544" s="1413"/>
      <c r="S544" s="1413"/>
      <c r="T544" s="1413"/>
      <c r="U544" s="1413"/>
      <c r="V544" s="1413"/>
      <c r="W544" s="1413"/>
      <c r="X544" s="1413"/>
      <c r="Y544" s="1413"/>
      <c r="AA544" s="1413"/>
      <c r="AB544" s="1413"/>
      <c r="AC544" s="1413"/>
      <c r="AD544" s="1413"/>
      <c r="AE544" s="1413"/>
      <c r="AG544" s="1413"/>
      <c r="AH544" s="1413"/>
      <c r="AI544" s="1413"/>
      <c r="AJ544" s="1413"/>
      <c r="AK544" s="1413"/>
    </row>
    <row r="545" spans="3:37" s="1430" customFormat="1" ht="15" customHeight="1">
      <c r="C545" s="1413"/>
      <c r="D545" s="1413"/>
      <c r="E545" s="1413"/>
      <c r="F545" s="1413"/>
      <c r="G545" s="1413"/>
      <c r="I545" s="1413"/>
      <c r="J545" s="1413"/>
      <c r="K545" s="1413"/>
      <c r="L545" s="1413"/>
      <c r="M545" s="1413"/>
      <c r="O545" s="1413"/>
      <c r="P545" s="1413"/>
      <c r="Q545" s="1413"/>
      <c r="R545" s="1413"/>
      <c r="S545" s="1413"/>
      <c r="T545" s="1413"/>
      <c r="U545" s="1413"/>
      <c r="V545" s="1413"/>
      <c r="W545" s="1413"/>
      <c r="X545" s="1413"/>
      <c r="Y545" s="1413"/>
      <c r="AA545" s="1413"/>
      <c r="AB545" s="1413"/>
      <c r="AC545" s="1413"/>
      <c r="AD545" s="1413"/>
      <c r="AE545" s="1413"/>
      <c r="AG545" s="1413"/>
      <c r="AH545" s="1413"/>
      <c r="AI545" s="1413"/>
      <c r="AJ545" s="1413"/>
      <c r="AK545" s="1413"/>
    </row>
    <row r="546" spans="3:37" s="1430" customFormat="1" ht="15" customHeight="1">
      <c r="C546" s="1413"/>
      <c r="D546" s="1413"/>
      <c r="E546" s="1413"/>
      <c r="F546" s="1413"/>
      <c r="G546" s="1413"/>
      <c r="I546" s="1413"/>
      <c r="J546" s="1413"/>
      <c r="K546" s="1413"/>
      <c r="L546" s="1413"/>
      <c r="M546" s="1413"/>
      <c r="O546" s="1413"/>
      <c r="P546" s="1413"/>
      <c r="Q546" s="1413"/>
      <c r="R546" s="1413"/>
      <c r="S546" s="1413"/>
      <c r="T546" s="1413"/>
      <c r="U546" s="1413"/>
      <c r="V546" s="1413"/>
      <c r="W546" s="1413"/>
      <c r="X546" s="1413"/>
      <c r="Y546" s="1413"/>
      <c r="AA546" s="1413"/>
      <c r="AB546" s="1413"/>
      <c r="AC546" s="1413"/>
      <c r="AD546" s="1413"/>
      <c r="AE546" s="1413"/>
      <c r="AG546" s="1413"/>
      <c r="AH546" s="1413"/>
      <c r="AI546" s="1413"/>
      <c r="AJ546" s="1413"/>
      <c r="AK546" s="1413"/>
    </row>
    <row r="547" spans="3:37" s="1430" customFormat="1" ht="15" customHeight="1">
      <c r="C547" s="1413"/>
      <c r="D547" s="1413"/>
      <c r="E547" s="1413"/>
      <c r="F547" s="1413"/>
      <c r="G547" s="1413"/>
      <c r="I547" s="1413"/>
      <c r="J547" s="1413"/>
      <c r="K547" s="1413"/>
      <c r="L547" s="1413"/>
      <c r="M547" s="1413"/>
      <c r="O547" s="1413"/>
      <c r="P547" s="1413"/>
      <c r="Q547" s="1413"/>
      <c r="R547" s="1413"/>
      <c r="S547" s="1413"/>
      <c r="T547" s="1413"/>
      <c r="U547" s="1413"/>
      <c r="V547" s="1413"/>
      <c r="W547" s="1413"/>
      <c r="X547" s="1413"/>
      <c r="Y547" s="1413"/>
      <c r="AA547" s="1413"/>
      <c r="AB547" s="1413"/>
      <c r="AC547" s="1413"/>
      <c r="AD547" s="1413"/>
      <c r="AE547" s="1413"/>
      <c r="AG547" s="1413"/>
      <c r="AH547" s="1413"/>
      <c r="AI547" s="1413"/>
      <c r="AJ547" s="1413"/>
      <c r="AK547" s="1413"/>
    </row>
    <row r="548" spans="3:37" s="1430" customFormat="1" ht="15" customHeight="1">
      <c r="C548" s="1413"/>
      <c r="D548" s="1413"/>
      <c r="E548" s="1413"/>
      <c r="F548" s="1413"/>
      <c r="G548" s="1413"/>
      <c r="I548" s="1413"/>
      <c r="J548" s="1413"/>
      <c r="K548" s="1413"/>
      <c r="L548" s="1413"/>
      <c r="M548" s="1413"/>
      <c r="O548" s="1413"/>
      <c r="P548" s="1413"/>
      <c r="Q548" s="1413"/>
      <c r="R548" s="1413"/>
      <c r="S548" s="1413"/>
      <c r="T548" s="1413"/>
      <c r="U548" s="1413"/>
      <c r="V548" s="1413"/>
      <c r="W548" s="1413"/>
      <c r="X548" s="1413"/>
      <c r="Y548" s="1413"/>
      <c r="AA548" s="1413"/>
      <c r="AB548" s="1413"/>
      <c r="AC548" s="1413"/>
      <c r="AD548" s="1413"/>
      <c r="AE548" s="1413"/>
      <c r="AG548" s="1413"/>
      <c r="AH548" s="1413"/>
      <c r="AI548" s="1413"/>
      <c r="AJ548" s="1413"/>
      <c r="AK548" s="1413"/>
    </row>
    <row r="549" spans="3:37" s="1430" customFormat="1" ht="15" customHeight="1">
      <c r="C549" s="1413"/>
      <c r="D549" s="1413"/>
      <c r="E549" s="1413"/>
      <c r="F549" s="1413"/>
      <c r="G549" s="1413"/>
      <c r="I549" s="1413"/>
      <c r="J549" s="1413"/>
      <c r="K549" s="1413"/>
      <c r="L549" s="1413"/>
      <c r="M549" s="1413"/>
      <c r="O549" s="1413"/>
      <c r="P549" s="1413"/>
      <c r="Q549" s="1413"/>
      <c r="R549" s="1413"/>
      <c r="S549" s="1413"/>
      <c r="T549" s="1413"/>
      <c r="U549" s="1413"/>
      <c r="V549" s="1413"/>
      <c r="W549" s="1413"/>
      <c r="X549" s="1413"/>
      <c r="Y549" s="1413"/>
      <c r="AA549" s="1413"/>
      <c r="AB549" s="1413"/>
      <c r="AC549" s="1413"/>
      <c r="AD549" s="1413"/>
      <c r="AE549" s="1413"/>
      <c r="AG549" s="1413"/>
      <c r="AH549" s="1413"/>
      <c r="AI549" s="1413"/>
      <c r="AJ549" s="1413"/>
      <c r="AK549" s="1413"/>
    </row>
    <row r="550" spans="3:37" s="1430" customFormat="1" ht="15" customHeight="1">
      <c r="C550" s="1413"/>
      <c r="D550" s="1413"/>
      <c r="E550" s="1413"/>
      <c r="F550" s="1413"/>
      <c r="G550" s="1413"/>
      <c r="I550" s="1413"/>
      <c r="J550" s="1413"/>
      <c r="K550" s="1413"/>
      <c r="L550" s="1413"/>
      <c r="M550" s="1413"/>
      <c r="O550" s="1413"/>
      <c r="P550" s="1413"/>
      <c r="Q550" s="1413"/>
      <c r="R550" s="1413"/>
      <c r="S550" s="1413"/>
      <c r="T550" s="1413"/>
      <c r="U550" s="1413"/>
      <c r="V550" s="1413"/>
      <c r="W550" s="1413"/>
      <c r="X550" s="1413"/>
      <c r="Y550" s="1413"/>
      <c r="AA550" s="1413"/>
      <c r="AB550" s="1413"/>
      <c r="AC550" s="1413"/>
      <c r="AD550" s="1413"/>
      <c r="AE550" s="1413"/>
      <c r="AG550" s="1413"/>
      <c r="AH550" s="1413"/>
      <c r="AI550" s="1413"/>
      <c r="AJ550" s="1413"/>
      <c r="AK550" s="1413"/>
    </row>
    <row r="551" spans="3:37" s="1430" customFormat="1" ht="15" customHeight="1">
      <c r="C551" s="1413"/>
      <c r="D551" s="1413"/>
      <c r="E551" s="1413"/>
      <c r="F551" s="1413"/>
      <c r="G551" s="1413"/>
      <c r="I551" s="1413"/>
      <c r="J551" s="1413"/>
      <c r="K551" s="1413"/>
      <c r="L551" s="1413"/>
      <c r="M551" s="1413"/>
      <c r="O551" s="1413"/>
      <c r="P551" s="1413"/>
      <c r="Q551" s="1413"/>
      <c r="R551" s="1413"/>
      <c r="S551" s="1413"/>
      <c r="T551" s="1413"/>
      <c r="U551" s="1413"/>
      <c r="V551" s="1413"/>
      <c r="W551" s="1413"/>
      <c r="X551" s="1413"/>
      <c r="Y551" s="1413"/>
      <c r="AA551" s="1413"/>
      <c r="AB551" s="1413"/>
      <c r="AC551" s="1413"/>
      <c r="AD551" s="1413"/>
      <c r="AE551" s="1413"/>
      <c r="AG551" s="1413"/>
      <c r="AH551" s="1413"/>
      <c r="AI551" s="1413"/>
      <c r="AJ551" s="1413"/>
      <c r="AK551" s="1413"/>
    </row>
    <row r="552" spans="3:37" s="1430" customFormat="1" ht="15" customHeight="1">
      <c r="C552" s="1413"/>
      <c r="D552" s="1413"/>
      <c r="E552" s="1413"/>
      <c r="F552" s="1413"/>
      <c r="G552" s="1413"/>
      <c r="I552" s="1413"/>
      <c r="J552" s="1413"/>
      <c r="K552" s="1413"/>
      <c r="L552" s="1413"/>
      <c r="M552" s="1413"/>
      <c r="O552" s="1413"/>
      <c r="P552" s="1413"/>
      <c r="Q552" s="1413"/>
      <c r="R552" s="1413"/>
      <c r="S552" s="1413"/>
      <c r="T552" s="1413"/>
      <c r="U552" s="1413"/>
      <c r="V552" s="1413"/>
      <c r="W552" s="1413"/>
      <c r="X552" s="1413"/>
      <c r="Y552" s="1413"/>
      <c r="AA552" s="1413"/>
      <c r="AB552" s="1413"/>
      <c r="AC552" s="1413"/>
      <c r="AD552" s="1413"/>
      <c r="AE552" s="1413"/>
      <c r="AG552" s="1413"/>
      <c r="AH552" s="1413"/>
      <c r="AI552" s="1413"/>
      <c r="AJ552" s="1413"/>
      <c r="AK552" s="1413"/>
    </row>
    <row r="553" spans="3:37" s="1430" customFormat="1" ht="15" customHeight="1">
      <c r="C553" s="1413"/>
      <c r="D553" s="1413"/>
      <c r="E553" s="1413"/>
      <c r="F553" s="1413"/>
      <c r="G553" s="1413"/>
      <c r="I553" s="1413"/>
      <c r="J553" s="1413"/>
      <c r="K553" s="1413"/>
      <c r="L553" s="1413"/>
      <c r="M553" s="1413"/>
      <c r="O553" s="1413"/>
      <c r="P553" s="1413"/>
      <c r="Q553" s="1413"/>
      <c r="R553" s="1413"/>
      <c r="S553" s="1413"/>
      <c r="T553" s="1413"/>
      <c r="U553" s="1413"/>
      <c r="V553" s="1413"/>
      <c r="W553" s="1413"/>
      <c r="X553" s="1413"/>
      <c r="Y553" s="1413"/>
      <c r="AA553" s="1413"/>
      <c r="AB553" s="1413"/>
      <c r="AC553" s="1413"/>
      <c r="AD553" s="1413"/>
      <c r="AE553" s="1413"/>
      <c r="AG553" s="1413"/>
      <c r="AH553" s="1413"/>
      <c r="AI553" s="1413"/>
      <c r="AJ553" s="1413"/>
      <c r="AK553" s="1413"/>
    </row>
    <row r="554" spans="3:37" s="1430" customFormat="1" ht="15" customHeight="1">
      <c r="C554" s="1413"/>
      <c r="D554" s="1413"/>
      <c r="E554" s="1413"/>
      <c r="F554" s="1413"/>
      <c r="G554" s="1413"/>
      <c r="I554" s="1413"/>
      <c r="J554" s="1413"/>
      <c r="K554" s="1413"/>
      <c r="L554" s="1413"/>
      <c r="M554" s="1413"/>
      <c r="O554" s="1413"/>
      <c r="P554" s="1413"/>
      <c r="Q554" s="1413"/>
      <c r="R554" s="1413"/>
      <c r="S554" s="1413"/>
      <c r="T554" s="1413"/>
      <c r="U554" s="1413"/>
      <c r="V554" s="1413"/>
      <c r="W554" s="1413"/>
      <c r="X554" s="1413"/>
      <c r="Y554" s="1413"/>
      <c r="AA554" s="1413"/>
      <c r="AB554" s="1413"/>
      <c r="AC554" s="1413"/>
      <c r="AD554" s="1413"/>
      <c r="AE554" s="1413"/>
      <c r="AG554" s="1413"/>
      <c r="AH554" s="1413"/>
      <c r="AI554" s="1413"/>
      <c r="AJ554" s="1413"/>
      <c r="AK554" s="1413"/>
    </row>
    <row r="555" spans="3:37" s="1430" customFormat="1" ht="15" customHeight="1">
      <c r="C555" s="1413"/>
      <c r="D555" s="1413"/>
      <c r="E555" s="1413"/>
      <c r="F555" s="1413"/>
      <c r="G555" s="1413"/>
      <c r="I555" s="1413"/>
      <c r="J555" s="1413"/>
      <c r="K555" s="1413"/>
      <c r="L555" s="1413"/>
      <c r="M555" s="1413"/>
      <c r="O555" s="1413"/>
      <c r="P555" s="1413"/>
      <c r="Q555" s="1413"/>
      <c r="R555" s="1413"/>
      <c r="S555" s="1413"/>
      <c r="T555" s="1413"/>
      <c r="U555" s="1413"/>
      <c r="V555" s="1413"/>
      <c r="W555" s="1413"/>
      <c r="X555" s="1413"/>
      <c r="Y555" s="1413"/>
      <c r="AA555" s="1413"/>
      <c r="AB555" s="1413"/>
      <c r="AC555" s="1413"/>
      <c r="AD555" s="1413"/>
      <c r="AE555" s="1413"/>
      <c r="AG555" s="1413"/>
      <c r="AH555" s="1413"/>
      <c r="AI555" s="1413"/>
      <c r="AJ555" s="1413"/>
      <c r="AK555" s="1413"/>
    </row>
    <row r="556" spans="3:37" s="1430" customFormat="1" ht="15" customHeight="1">
      <c r="C556" s="1413"/>
      <c r="D556" s="1413"/>
      <c r="E556" s="1413"/>
      <c r="F556" s="1413"/>
      <c r="G556" s="1413"/>
      <c r="I556" s="1413"/>
      <c r="J556" s="1413"/>
      <c r="K556" s="1413"/>
      <c r="L556" s="1413"/>
      <c r="M556" s="1413"/>
      <c r="O556" s="1413"/>
      <c r="P556" s="1413"/>
      <c r="Q556" s="1413"/>
      <c r="R556" s="1413"/>
      <c r="S556" s="1413"/>
      <c r="T556" s="1413"/>
      <c r="U556" s="1413"/>
      <c r="V556" s="1413"/>
      <c r="W556" s="1413"/>
      <c r="X556" s="1413"/>
      <c r="Y556" s="1413"/>
      <c r="AA556" s="1413"/>
      <c r="AB556" s="1413"/>
      <c r="AC556" s="1413"/>
      <c r="AD556" s="1413"/>
      <c r="AE556" s="1413"/>
      <c r="AG556" s="1413"/>
      <c r="AH556" s="1413"/>
      <c r="AI556" s="1413"/>
      <c r="AJ556" s="1413"/>
      <c r="AK556" s="1413"/>
    </row>
    <row r="557" spans="3:37" s="1430" customFormat="1" ht="15" customHeight="1">
      <c r="C557" s="1413"/>
      <c r="D557" s="1413"/>
      <c r="E557" s="1413"/>
      <c r="F557" s="1413"/>
      <c r="G557" s="1413"/>
      <c r="I557" s="1413"/>
      <c r="J557" s="1413"/>
      <c r="K557" s="1413"/>
      <c r="L557" s="1413"/>
      <c r="M557" s="1413"/>
      <c r="O557" s="1413"/>
      <c r="P557" s="1413"/>
      <c r="Q557" s="1413"/>
      <c r="R557" s="1413"/>
      <c r="S557" s="1413"/>
      <c r="T557" s="1413"/>
      <c r="U557" s="1413"/>
      <c r="V557" s="1413"/>
      <c r="W557" s="1413"/>
      <c r="X557" s="1413"/>
      <c r="Y557" s="1413"/>
      <c r="AA557" s="1413"/>
      <c r="AB557" s="1413"/>
      <c r="AC557" s="1413"/>
      <c r="AD557" s="1413"/>
      <c r="AE557" s="1413"/>
      <c r="AG557" s="1413"/>
      <c r="AH557" s="1413"/>
      <c r="AI557" s="1413"/>
      <c r="AJ557" s="1413"/>
      <c r="AK557" s="1413"/>
    </row>
    <row r="558" spans="3:37" s="1430" customFormat="1" ht="15" customHeight="1">
      <c r="C558" s="1413"/>
      <c r="D558" s="1413"/>
      <c r="E558" s="1413"/>
      <c r="F558" s="1413"/>
      <c r="G558" s="1413"/>
      <c r="I558" s="1413"/>
      <c r="J558" s="1413"/>
      <c r="K558" s="1413"/>
      <c r="L558" s="1413"/>
      <c r="M558" s="1413"/>
      <c r="O558" s="1413"/>
      <c r="P558" s="1413"/>
      <c r="Q558" s="1413"/>
      <c r="R558" s="1413"/>
      <c r="S558" s="1413"/>
      <c r="T558" s="1413"/>
      <c r="U558" s="1413"/>
      <c r="V558" s="1413"/>
      <c r="W558" s="1413"/>
      <c r="X558" s="1413"/>
      <c r="Y558" s="1413"/>
      <c r="AA558" s="1413"/>
      <c r="AB558" s="1413"/>
      <c r="AC558" s="1413"/>
      <c r="AD558" s="1413"/>
      <c r="AE558" s="1413"/>
      <c r="AG558" s="1413"/>
      <c r="AH558" s="1413"/>
      <c r="AI558" s="1413"/>
      <c r="AJ558" s="1413"/>
      <c r="AK558" s="1413"/>
    </row>
    <row r="559" spans="3:37" s="1430" customFormat="1" ht="15" customHeight="1">
      <c r="C559" s="1413"/>
      <c r="D559" s="1413"/>
      <c r="E559" s="1413"/>
      <c r="F559" s="1413"/>
      <c r="G559" s="1413"/>
      <c r="I559" s="1413"/>
      <c r="J559" s="1413"/>
      <c r="K559" s="1413"/>
      <c r="L559" s="1413"/>
      <c r="M559" s="1413"/>
      <c r="O559" s="1413"/>
      <c r="P559" s="1413"/>
      <c r="Q559" s="1413"/>
      <c r="R559" s="1413"/>
      <c r="S559" s="1413"/>
      <c r="T559" s="1413"/>
      <c r="U559" s="1413"/>
      <c r="V559" s="1413"/>
      <c r="W559" s="1413"/>
      <c r="X559" s="1413"/>
      <c r="Y559" s="1413"/>
      <c r="AA559" s="1413"/>
      <c r="AB559" s="1413"/>
      <c r="AC559" s="1413"/>
      <c r="AD559" s="1413"/>
      <c r="AE559" s="1413"/>
      <c r="AG559" s="1413"/>
      <c r="AH559" s="1413"/>
      <c r="AI559" s="1413"/>
      <c r="AJ559" s="1413"/>
      <c r="AK559" s="1413"/>
    </row>
    <row r="560" spans="3:37" s="1430" customFormat="1" ht="15" customHeight="1">
      <c r="C560" s="1413"/>
      <c r="D560" s="1413"/>
      <c r="E560" s="1413"/>
      <c r="F560" s="1413"/>
      <c r="G560" s="1413"/>
      <c r="I560" s="1413"/>
      <c r="J560" s="1413"/>
      <c r="K560" s="1413"/>
      <c r="L560" s="1413"/>
      <c r="M560" s="1413"/>
      <c r="O560" s="1413"/>
      <c r="P560" s="1413"/>
      <c r="Q560" s="1413"/>
      <c r="R560" s="1413"/>
      <c r="S560" s="1413"/>
      <c r="T560" s="1413"/>
      <c r="U560" s="1413"/>
      <c r="V560" s="1413"/>
      <c r="W560" s="1413"/>
      <c r="X560" s="1413"/>
      <c r="Y560" s="1413"/>
      <c r="AA560" s="1413"/>
      <c r="AB560" s="1413"/>
      <c r="AC560" s="1413"/>
      <c r="AD560" s="1413"/>
      <c r="AE560" s="1413"/>
      <c r="AG560" s="1413"/>
      <c r="AH560" s="1413"/>
      <c r="AI560" s="1413"/>
      <c r="AJ560" s="1413"/>
      <c r="AK560" s="1413"/>
    </row>
    <row r="561" spans="3:37" s="1430" customFormat="1" ht="15" customHeight="1">
      <c r="C561" s="1413"/>
      <c r="D561" s="1413"/>
      <c r="E561" s="1413"/>
      <c r="F561" s="1413"/>
      <c r="G561" s="1413"/>
      <c r="I561" s="1413"/>
      <c r="J561" s="1413"/>
      <c r="K561" s="1413"/>
      <c r="L561" s="1413"/>
      <c r="M561" s="1413"/>
      <c r="O561" s="1413"/>
      <c r="P561" s="1413"/>
      <c r="Q561" s="1413"/>
      <c r="R561" s="1413"/>
      <c r="S561" s="1413"/>
      <c r="T561" s="1413"/>
      <c r="U561" s="1413"/>
      <c r="V561" s="1413"/>
      <c r="W561" s="1413"/>
      <c r="X561" s="1413"/>
      <c r="Y561" s="1413"/>
      <c r="AA561" s="1413"/>
      <c r="AB561" s="1413"/>
      <c r="AC561" s="1413"/>
      <c r="AD561" s="1413"/>
      <c r="AE561" s="1413"/>
      <c r="AG561" s="1413"/>
      <c r="AH561" s="1413"/>
      <c r="AI561" s="1413"/>
      <c r="AJ561" s="1413"/>
      <c r="AK561" s="1413"/>
    </row>
    <row r="562" spans="3:37" s="1430" customFormat="1" ht="15" customHeight="1">
      <c r="C562" s="1413"/>
      <c r="D562" s="1413"/>
      <c r="E562" s="1413"/>
      <c r="F562" s="1413"/>
      <c r="G562" s="1413"/>
      <c r="I562" s="1413"/>
      <c r="J562" s="1413"/>
      <c r="K562" s="1413"/>
      <c r="L562" s="1413"/>
      <c r="M562" s="1413"/>
      <c r="O562" s="1413"/>
      <c r="P562" s="1413"/>
      <c r="Q562" s="1413"/>
      <c r="R562" s="1413"/>
      <c r="S562" s="1413"/>
      <c r="T562" s="1413"/>
      <c r="U562" s="1413"/>
      <c r="V562" s="1413"/>
      <c r="W562" s="1413"/>
      <c r="X562" s="1413"/>
      <c r="Y562" s="1413"/>
      <c r="AA562" s="1413"/>
      <c r="AB562" s="1413"/>
      <c r="AC562" s="1413"/>
      <c r="AD562" s="1413"/>
      <c r="AE562" s="1413"/>
      <c r="AG562" s="1413"/>
      <c r="AH562" s="1413"/>
      <c r="AI562" s="1413"/>
      <c r="AJ562" s="1413"/>
      <c r="AK562" s="1413"/>
    </row>
    <row r="563" spans="3:37" s="1430" customFormat="1" ht="15" customHeight="1">
      <c r="C563" s="1413"/>
      <c r="D563" s="1413"/>
      <c r="E563" s="1413"/>
      <c r="F563" s="1413"/>
      <c r="G563" s="1413"/>
      <c r="I563" s="1413"/>
      <c r="J563" s="1413"/>
      <c r="K563" s="1413"/>
      <c r="L563" s="1413"/>
      <c r="M563" s="1413"/>
      <c r="O563" s="1413"/>
      <c r="P563" s="1413"/>
      <c r="Q563" s="1413"/>
      <c r="R563" s="1413"/>
      <c r="S563" s="1413"/>
      <c r="T563" s="1413"/>
      <c r="U563" s="1413"/>
      <c r="V563" s="1413"/>
      <c r="W563" s="1413"/>
      <c r="X563" s="1413"/>
      <c r="Y563" s="1413"/>
      <c r="AA563" s="1413"/>
      <c r="AB563" s="1413"/>
      <c r="AC563" s="1413"/>
      <c r="AD563" s="1413"/>
      <c r="AE563" s="1413"/>
      <c r="AG563" s="1413"/>
      <c r="AH563" s="1413"/>
      <c r="AI563" s="1413"/>
      <c r="AJ563" s="1413"/>
      <c r="AK563" s="1413"/>
    </row>
    <row r="564" spans="3:37" s="1430" customFormat="1" ht="15" customHeight="1">
      <c r="C564" s="1413"/>
      <c r="D564" s="1413"/>
      <c r="E564" s="1413"/>
      <c r="F564" s="1413"/>
      <c r="G564" s="1413"/>
      <c r="I564" s="1413"/>
      <c r="J564" s="1413"/>
      <c r="K564" s="1413"/>
      <c r="L564" s="1413"/>
      <c r="M564" s="1413"/>
      <c r="O564" s="1413"/>
      <c r="P564" s="1413"/>
      <c r="Q564" s="1413"/>
      <c r="R564" s="1413"/>
      <c r="S564" s="1413"/>
      <c r="T564" s="1413"/>
      <c r="U564" s="1413"/>
      <c r="V564" s="1413"/>
      <c r="W564" s="1413"/>
      <c r="X564" s="1413"/>
      <c r="Y564" s="1413"/>
      <c r="AA564" s="1413"/>
      <c r="AB564" s="1413"/>
      <c r="AC564" s="1413"/>
      <c r="AD564" s="1413"/>
      <c r="AE564" s="1413"/>
      <c r="AG564" s="1413"/>
      <c r="AH564" s="1413"/>
      <c r="AI564" s="1413"/>
      <c r="AJ564" s="1413"/>
      <c r="AK564" s="1413"/>
    </row>
    <row r="565" spans="3:37" s="1430" customFormat="1" ht="15" customHeight="1">
      <c r="C565" s="1413"/>
      <c r="D565" s="1413"/>
      <c r="E565" s="1413"/>
      <c r="F565" s="1413"/>
      <c r="G565" s="1413"/>
      <c r="I565" s="1413"/>
      <c r="J565" s="1413"/>
      <c r="K565" s="1413"/>
      <c r="L565" s="1413"/>
      <c r="M565" s="1413"/>
      <c r="O565" s="1413"/>
      <c r="P565" s="1413"/>
      <c r="Q565" s="1413"/>
      <c r="R565" s="1413"/>
      <c r="S565" s="1413"/>
      <c r="T565" s="1413"/>
      <c r="U565" s="1413"/>
      <c r="V565" s="1413"/>
      <c r="W565" s="1413"/>
      <c r="X565" s="1413"/>
      <c r="Y565" s="1413"/>
      <c r="AA565" s="1413"/>
      <c r="AB565" s="1413"/>
      <c r="AC565" s="1413"/>
      <c r="AD565" s="1413"/>
      <c r="AE565" s="1413"/>
      <c r="AG565" s="1413"/>
      <c r="AH565" s="1413"/>
      <c r="AI565" s="1413"/>
      <c r="AJ565" s="1413"/>
      <c r="AK565" s="1413"/>
    </row>
    <row r="566" spans="3:37" s="1430" customFormat="1" ht="15" customHeight="1">
      <c r="C566" s="1413"/>
      <c r="D566" s="1413"/>
      <c r="E566" s="1413"/>
      <c r="F566" s="1413"/>
      <c r="G566" s="1413"/>
      <c r="I566" s="1413"/>
      <c r="J566" s="1413"/>
      <c r="K566" s="1413"/>
      <c r="L566" s="1413"/>
      <c r="M566" s="1413"/>
      <c r="O566" s="1413"/>
      <c r="P566" s="1413"/>
      <c r="Q566" s="1413"/>
      <c r="R566" s="1413"/>
      <c r="S566" s="1413"/>
      <c r="T566" s="1413"/>
      <c r="U566" s="1413"/>
      <c r="V566" s="1413"/>
      <c r="W566" s="1413"/>
      <c r="X566" s="1413"/>
      <c r="Y566" s="1413"/>
      <c r="AA566" s="1413"/>
      <c r="AB566" s="1413"/>
      <c r="AC566" s="1413"/>
      <c r="AD566" s="1413"/>
      <c r="AE566" s="1413"/>
      <c r="AG566" s="1413"/>
      <c r="AH566" s="1413"/>
      <c r="AI566" s="1413"/>
      <c r="AJ566" s="1413"/>
      <c r="AK566" s="1413"/>
    </row>
    <row r="567" spans="3:37" s="1430" customFormat="1" ht="15" customHeight="1">
      <c r="C567" s="1413"/>
      <c r="D567" s="1413"/>
      <c r="E567" s="1413"/>
      <c r="F567" s="1413"/>
      <c r="G567" s="1413"/>
      <c r="I567" s="1413"/>
      <c r="J567" s="1413"/>
      <c r="K567" s="1413"/>
      <c r="L567" s="1413"/>
      <c r="M567" s="1413"/>
      <c r="O567" s="1413"/>
      <c r="P567" s="1413"/>
      <c r="Q567" s="1413"/>
      <c r="R567" s="1413"/>
      <c r="S567" s="1413"/>
      <c r="T567" s="1413"/>
      <c r="U567" s="1413"/>
      <c r="V567" s="1413"/>
      <c r="W567" s="1413"/>
      <c r="X567" s="1413"/>
      <c r="Y567" s="1413"/>
      <c r="AA567" s="1413"/>
      <c r="AB567" s="1413"/>
      <c r="AC567" s="1413"/>
      <c r="AD567" s="1413"/>
      <c r="AE567" s="1413"/>
      <c r="AG567" s="1413"/>
      <c r="AH567" s="1413"/>
      <c r="AI567" s="1413"/>
      <c r="AJ567" s="1413"/>
      <c r="AK567" s="1413"/>
    </row>
    <row r="568" spans="3:37" s="1430" customFormat="1" ht="15" customHeight="1">
      <c r="C568" s="1413"/>
      <c r="D568" s="1413"/>
      <c r="E568" s="1413"/>
      <c r="F568" s="1413"/>
      <c r="G568" s="1413"/>
      <c r="I568" s="1413"/>
      <c r="J568" s="1413"/>
      <c r="K568" s="1413"/>
      <c r="L568" s="1413"/>
      <c r="M568" s="1413"/>
      <c r="O568" s="1413"/>
      <c r="P568" s="1413"/>
      <c r="Q568" s="1413"/>
      <c r="R568" s="1413"/>
      <c r="S568" s="1413"/>
      <c r="T568" s="1413"/>
      <c r="U568" s="1413"/>
      <c r="V568" s="1413"/>
      <c r="W568" s="1413"/>
      <c r="X568" s="1413"/>
      <c r="Y568" s="1413"/>
      <c r="AA568" s="1413"/>
      <c r="AB568" s="1413"/>
      <c r="AC568" s="1413"/>
      <c r="AD568" s="1413"/>
      <c r="AE568" s="1413"/>
      <c r="AG568" s="1413"/>
      <c r="AH568" s="1413"/>
      <c r="AI568" s="1413"/>
      <c r="AJ568" s="1413"/>
      <c r="AK568" s="1413"/>
    </row>
    <row r="569" spans="3:37" s="1430" customFormat="1" ht="15" customHeight="1">
      <c r="C569" s="1413"/>
      <c r="D569" s="1413"/>
      <c r="E569" s="1413"/>
      <c r="F569" s="1413"/>
      <c r="G569" s="1413"/>
      <c r="I569" s="1413"/>
      <c r="J569" s="1413"/>
      <c r="K569" s="1413"/>
      <c r="L569" s="1413"/>
      <c r="M569" s="1413"/>
      <c r="O569" s="1413"/>
      <c r="P569" s="1413"/>
      <c r="Q569" s="1413"/>
      <c r="R569" s="1413"/>
      <c r="S569" s="1413"/>
      <c r="T569" s="1413"/>
      <c r="U569" s="1413"/>
      <c r="V569" s="1413"/>
      <c r="W569" s="1413"/>
      <c r="X569" s="1413"/>
      <c r="Y569" s="1413"/>
      <c r="AA569" s="1413"/>
      <c r="AB569" s="1413"/>
      <c r="AC569" s="1413"/>
      <c r="AD569" s="1413"/>
      <c r="AE569" s="1413"/>
      <c r="AG569" s="1413"/>
      <c r="AH569" s="1413"/>
      <c r="AI569" s="1413"/>
      <c r="AJ569" s="1413"/>
      <c r="AK569" s="1413"/>
    </row>
    <row r="570" spans="3:37" s="1430" customFormat="1" ht="15" customHeight="1">
      <c r="C570" s="1413"/>
      <c r="D570" s="1413"/>
      <c r="E570" s="1413"/>
      <c r="F570" s="1413"/>
      <c r="G570" s="1413"/>
      <c r="I570" s="1413"/>
      <c r="J570" s="1413"/>
      <c r="K570" s="1413"/>
      <c r="L570" s="1413"/>
      <c r="M570" s="1413"/>
      <c r="O570" s="1413"/>
      <c r="P570" s="1413"/>
      <c r="Q570" s="1413"/>
      <c r="R570" s="1413"/>
      <c r="S570" s="1413"/>
      <c r="T570" s="1413"/>
      <c r="U570" s="1413"/>
      <c r="V570" s="1413"/>
      <c r="W570" s="1413"/>
      <c r="X570" s="1413"/>
      <c r="Y570" s="1413"/>
      <c r="AA570" s="1413"/>
      <c r="AB570" s="1413"/>
      <c r="AC570" s="1413"/>
      <c r="AD570" s="1413"/>
      <c r="AE570" s="1413"/>
      <c r="AG570" s="1413"/>
      <c r="AH570" s="1413"/>
      <c r="AI570" s="1413"/>
      <c r="AJ570" s="1413"/>
      <c r="AK570" s="1413"/>
    </row>
    <row r="571" spans="3:37" s="1430" customFormat="1" ht="15" customHeight="1">
      <c r="C571" s="1413"/>
      <c r="D571" s="1413"/>
      <c r="E571" s="1413"/>
      <c r="F571" s="1413"/>
      <c r="G571" s="1413"/>
      <c r="I571" s="1413"/>
      <c r="J571" s="1413"/>
      <c r="K571" s="1413"/>
      <c r="L571" s="1413"/>
      <c r="M571" s="1413"/>
      <c r="O571" s="1413"/>
      <c r="P571" s="1413"/>
      <c r="Q571" s="1413"/>
      <c r="R571" s="1413"/>
      <c r="S571" s="1413"/>
      <c r="T571" s="1413"/>
      <c r="U571" s="1413"/>
      <c r="V571" s="1413"/>
      <c r="W571" s="1413"/>
      <c r="X571" s="1413"/>
      <c r="Y571" s="1413"/>
      <c r="AA571" s="1413"/>
      <c r="AB571" s="1413"/>
      <c r="AC571" s="1413"/>
      <c r="AD571" s="1413"/>
      <c r="AE571" s="1413"/>
      <c r="AG571" s="1413"/>
      <c r="AH571" s="1413"/>
      <c r="AI571" s="1413"/>
      <c r="AJ571" s="1413"/>
      <c r="AK571" s="1413"/>
    </row>
    <row r="572" spans="3:37" s="1430" customFormat="1" ht="15" customHeight="1">
      <c r="C572" s="1413"/>
      <c r="D572" s="1413"/>
      <c r="E572" s="1413"/>
      <c r="F572" s="1413"/>
      <c r="G572" s="1413"/>
      <c r="I572" s="1413"/>
      <c r="J572" s="1413"/>
      <c r="K572" s="1413"/>
      <c r="L572" s="1413"/>
      <c r="M572" s="1413"/>
      <c r="O572" s="1413"/>
      <c r="P572" s="1413"/>
      <c r="Q572" s="1413"/>
      <c r="R572" s="1413"/>
      <c r="S572" s="1413"/>
      <c r="T572" s="1413"/>
      <c r="U572" s="1413"/>
      <c r="V572" s="1413"/>
      <c r="W572" s="1413"/>
      <c r="X572" s="1413"/>
      <c r="Y572" s="1413"/>
      <c r="AA572" s="1413"/>
      <c r="AB572" s="1413"/>
      <c r="AC572" s="1413"/>
      <c r="AD572" s="1413"/>
      <c r="AE572" s="1413"/>
      <c r="AG572" s="1413"/>
      <c r="AH572" s="1413"/>
      <c r="AI572" s="1413"/>
      <c r="AJ572" s="1413"/>
      <c r="AK572" s="1413"/>
    </row>
    <row r="573" spans="3:37" s="1430" customFormat="1" ht="15" customHeight="1">
      <c r="C573" s="1413"/>
      <c r="D573" s="1413"/>
      <c r="E573" s="1413"/>
      <c r="F573" s="1413"/>
      <c r="G573" s="1413"/>
      <c r="I573" s="1413"/>
      <c r="J573" s="1413"/>
      <c r="K573" s="1413"/>
      <c r="L573" s="1413"/>
      <c r="M573" s="1413"/>
      <c r="O573" s="1413"/>
      <c r="P573" s="1413"/>
      <c r="Q573" s="1413"/>
      <c r="R573" s="1413"/>
      <c r="S573" s="1413"/>
      <c r="T573" s="1413"/>
      <c r="U573" s="1413"/>
      <c r="V573" s="1413"/>
      <c r="W573" s="1413"/>
      <c r="X573" s="1413"/>
      <c r="Y573" s="1413"/>
      <c r="AA573" s="1413"/>
      <c r="AB573" s="1413"/>
      <c r="AC573" s="1413"/>
      <c r="AD573" s="1413"/>
      <c r="AE573" s="1413"/>
      <c r="AG573" s="1413"/>
      <c r="AH573" s="1413"/>
      <c r="AI573" s="1413"/>
      <c r="AJ573" s="1413"/>
      <c r="AK573" s="1413"/>
    </row>
    <row r="574" spans="3:37" s="1430" customFormat="1" ht="15" customHeight="1">
      <c r="C574" s="1413"/>
      <c r="D574" s="1413"/>
      <c r="E574" s="1413"/>
      <c r="F574" s="1413"/>
      <c r="G574" s="1413"/>
      <c r="I574" s="1413"/>
      <c r="J574" s="1413"/>
      <c r="K574" s="1413"/>
      <c r="L574" s="1413"/>
      <c r="M574" s="1413"/>
      <c r="O574" s="1413"/>
      <c r="P574" s="1413"/>
      <c r="Q574" s="1413"/>
      <c r="R574" s="1413"/>
      <c r="S574" s="1413"/>
      <c r="T574" s="1413"/>
      <c r="U574" s="1413"/>
      <c r="V574" s="1413"/>
      <c r="W574" s="1413"/>
      <c r="X574" s="1413"/>
      <c r="Y574" s="1413"/>
      <c r="AA574" s="1413"/>
      <c r="AB574" s="1413"/>
      <c r="AC574" s="1413"/>
      <c r="AD574" s="1413"/>
      <c r="AE574" s="1413"/>
      <c r="AG574" s="1413"/>
      <c r="AH574" s="1413"/>
      <c r="AI574" s="1413"/>
      <c r="AJ574" s="1413"/>
      <c r="AK574" s="1413"/>
    </row>
    <row r="575" spans="3:37" s="1430" customFormat="1" ht="15" customHeight="1">
      <c r="C575" s="1413"/>
      <c r="D575" s="1413"/>
      <c r="E575" s="1413"/>
      <c r="F575" s="1413"/>
      <c r="G575" s="1413"/>
      <c r="I575" s="1413"/>
      <c r="J575" s="1413"/>
      <c r="K575" s="1413"/>
      <c r="L575" s="1413"/>
      <c r="M575" s="1413"/>
      <c r="O575" s="1413"/>
      <c r="P575" s="1413"/>
      <c r="Q575" s="1413"/>
      <c r="R575" s="1413"/>
      <c r="S575" s="1413"/>
      <c r="T575" s="1413"/>
      <c r="U575" s="1413"/>
      <c r="V575" s="1413"/>
      <c r="W575" s="1413"/>
      <c r="X575" s="1413"/>
      <c r="Y575" s="1413"/>
      <c r="AA575" s="1413"/>
      <c r="AB575" s="1413"/>
      <c r="AC575" s="1413"/>
      <c r="AD575" s="1413"/>
      <c r="AE575" s="1413"/>
      <c r="AG575" s="1413"/>
      <c r="AH575" s="1413"/>
      <c r="AI575" s="1413"/>
      <c r="AJ575" s="1413"/>
      <c r="AK575" s="1413"/>
    </row>
    <row r="576" spans="3:37" s="1430" customFormat="1" ht="15" customHeight="1">
      <c r="C576" s="1413"/>
      <c r="D576" s="1413"/>
      <c r="E576" s="1413"/>
      <c r="F576" s="1413"/>
      <c r="G576" s="1413"/>
      <c r="I576" s="1413"/>
      <c r="J576" s="1413"/>
      <c r="K576" s="1413"/>
      <c r="L576" s="1413"/>
      <c r="M576" s="1413"/>
      <c r="O576" s="1413"/>
      <c r="P576" s="1413"/>
      <c r="Q576" s="1413"/>
      <c r="R576" s="1413"/>
      <c r="S576" s="1413"/>
      <c r="T576" s="1413"/>
      <c r="U576" s="1413"/>
      <c r="V576" s="1413"/>
      <c r="W576" s="1413"/>
      <c r="X576" s="1413"/>
      <c r="Y576" s="1413"/>
      <c r="AA576" s="1413"/>
      <c r="AB576" s="1413"/>
      <c r="AC576" s="1413"/>
      <c r="AD576" s="1413"/>
      <c r="AE576" s="1413"/>
      <c r="AG576" s="1413"/>
      <c r="AH576" s="1413"/>
      <c r="AI576" s="1413"/>
      <c r="AJ576" s="1413"/>
      <c r="AK576" s="1413"/>
    </row>
    <row r="577" spans="3:37" s="1430" customFormat="1" ht="15" customHeight="1">
      <c r="C577" s="1413"/>
      <c r="D577" s="1413"/>
      <c r="E577" s="1413"/>
      <c r="F577" s="1413"/>
      <c r="G577" s="1413"/>
      <c r="I577" s="1413"/>
      <c r="J577" s="1413"/>
      <c r="K577" s="1413"/>
      <c r="L577" s="1413"/>
      <c r="M577" s="1413"/>
      <c r="O577" s="1413"/>
      <c r="P577" s="1413"/>
      <c r="Q577" s="1413"/>
      <c r="R577" s="1413"/>
      <c r="S577" s="1413"/>
      <c r="T577" s="1413"/>
      <c r="U577" s="1413"/>
      <c r="V577" s="1413"/>
      <c r="W577" s="1413"/>
      <c r="X577" s="1413"/>
      <c r="Y577" s="1413"/>
      <c r="AA577" s="1413"/>
      <c r="AB577" s="1413"/>
      <c r="AC577" s="1413"/>
      <c r="AD577" s="1413"/>
      <c r="AE577" s="1413"/>
      <c r="AG577" s="1413"/>
      <c r="AH577" s="1413"/>
      <c r="AI577" s="1413"/>
      <c r="AJ577" s="1413"/>
      <c r="AK577" s="1413"/>
    </row>
    <row r="578" spans="3:37" s="1430" customFormat="1" ht="15" customHeight="1">
      <c r="C578" s="1413"/>
      <c r="D578" s="1413"/>
      <c r="E578" s="1413"/>
      <c r="F578" s="1413"/>
      <c r="G578" s="1413"/>
      <c r="I578" s="1413"/>
      <c r="J578" s="1413"/>
      <c r="K578" s="1413"/>
      <c r="L578" s="1413"/>
      <c r="M578" s="1413"/>
      <c r="O578" s="1413"/>
      <c r="P578" s="1413"/>
      <c r="Q578" s="1413"/>
      <c r="R578" s="1413"/>
      <c r="S578" s="1413"/>
      <c r="T578" s="1413"/>
      <c r="U578" s="1413"/>
      <c r="V578" s="1413"/>
      <c r="W578" s="1413"/>
      <c r="X578" s="1413"/>
      <c r="Y578" s="1413"/>
      <c r="AA578" s="1413"/>
      <c r="AB578" s="1413"/>
      <c r="AC578" s="1413"/>
      <c r="AD578" s="1413"/>
      <c r="AE578" s="1413"/>
      <c r="AG578" s="1413"/>
      <c r="AH578" s="1413"/>
      <c r="AI578" s="1413"/>
      <c r="AJ578" s="1413"/>
      <c r="AK578" s="1413"/>
    </row>
    <row r="579" spans="3:37" s="1430" customFormat="1" ht="15" customHeight="1">
      <c r="C579" s="1413"/>
      <c r="D579" s="1413"/>
      <c r="E579" s="1413"/>
      <c r="F579" s="1413"/>
      <c r="G579" s="1413"/>
      <c r="I579" s="1413"/>
      <c r="J579" s="1413"/>
      <c r="K579" s="1413"/>
      <c r="L579" s="1413"/>
      <c r="M579" s="1413"/>
      <c r="O579" s="1413"/>
      <c r="P579" s="1413"/>
      <c r="Q579" s="1413"/>
      <c r="R579" s="1413"/>
      <c r="S579" s="1413"/>
      <c r="T579" s="1413"/>
      <c r="U579" s="1413"/>
      <c r="V579" s="1413"/>
      <c r="W579" s="1413"/>
      <c r="X579" s="1413"/>
      <c r="Y579" s="1413"/>
      <c r="AA579" s="1413"/>
      <c r="AB579" s="1413"/>
      <c r="AC579" s="1413"/>
      <c r="AD579" s="1413"/>
      <c r="AE579" s="1413"/>
      <c r="AG579" s="1413"/>
      <c r="AH579" s="1413"/>
      <c r="AI579" s="1413"/>
      <c r="AJ579" s="1413"/>
      <c r="AK579" s="1413"/>
    </row>
    <row r="580" spans="3:37" s="1430" customFormat="1" ht="15" customHeight="1">
      <c r="C580" s="1413"/>
      <c r="D580" s="1413"/>
      <c r="E580" s="1413"/>
      <c r="F580" s="1413"/>
      <c r="G580" s="1413"/>
      <c r="I580" s="1413"/>
      <c r="J580" s="1413"/>
      <c r="K580" s="1413"/>
      <c r="L580" s="1413"/>
      <c r="M580" s="1413"/>
      <c r="O580" s="1413"/>
      <c r="P580" s="1413"/>
      <c r="Q580" s="1413"/>
      <c r="R580" s="1413"/>
      <c r="S580" s="1413"/>
      <c r="T580" s="1413"/>
      <c r="U580" s="1413"/>
      <c r="V580" s="1413"/>
      <c r="W580" s="1413"/>
      <c r="X580" s="1413"/>
      <c r="Y580" s="1413"/>
      <c r="AA580" s="1413"/>
      <c r="AB580" s="1413"/>
      <c r="AC580" s="1413"/>
      <c r="AD580" s="1413"/>
      <c r="AE580" s="1413"/>
      <c r="AG580" s="1413"/>
      <c r="AH580" s="1413"/>
      <c r="AI580" s="1413"/>
      <c r="AJ580" s="1413"/>
      <c r="AK580" s="1413"/>
    </row>
    <row r="581" spans="3:37" s="1430" customFormat="1" ht="15" customHeight="1">
      <c r="C581" s="1413"/>
      <c r="D581" s="1413"/>
      <c r="E581" s="1413"/>
      <c r="F581" s="1413"/>
      <c r="G581" s="1413"/>
      <c r="I581" s="1413"/>
      <c r="J581" s="1413"/>
      <c r="K581" s="1413"/>
      <c r="L581" s="1413"/>
      <c r="M581" s="1413"/>
      <c r="O581" s="1413"/>
      <c r="P581" s="1413"/>
      <c r="Q581" s="1413"/>
      <c r="R581" s="1413"/>
      <c r="S581" s="1413"/>
      <c r="T581" s="1413"/>
      <c r="U581" s="1413"/>
      <c r="V581" s="1413"/>
      <c r="W581" s="1413"/>
      <c r="X581" s="1413"/>
      <c r="Y581" s="1413"/>
      <c r="AA581" s="1413"/>
      <c r="AB581" s="1413"/>
      <c r="AC581" s="1413"/>
      <c r="AD581" s="1413"/>
      <c r="AE581" s="1413"/>
      <c r="AG581" s="1413"/>
      <c r="AH581" s="1413"/>
      <c r="AI581" s="1413"/>
      <c r="AJ581" s="1413"/>
      <c r="AK581" s="1413"/>
    </row>
    <row r="582" spans="3:37" s="1430" customFormat="1" ht="15" customHeight="1">
      <c r="C582" s="1413"/>
      <c r="D582" s="1413"/>
      <c r="E582" s="1413"/>
      <c r="F582" s="1413"/>
      <c r="G582" s="1413"/>
      <c r="I582" s="1413"/>
      <c r="J582" s="1413"/>
      <c r="K582" s="1413"/>
      <c r="L582" s="1413"/>
      <c r="M582" s="1413"/>
      <c r="O582" s="1413"/>
      <c r="P582" s="1413"/>
      <c r="Q582" s="1413"/>
      <c r="R582" s="1413"/>
      <c r="S582" s="1413"/>
      <c r="T582" s="1413"/>
      <c r="U582" s="1413"/>
      <c r="V582" s="1413"/>
      <c r="W582" s="1413"/>
      <c r="X582" s="1413"/>
      <c r="Y582" s="1413"/>
      <c r="AA582" s="1413"/>
      <c r="AB582" s="1413"/>
      <c r="AC582" s="1413"/>
      <c r="AD582" s="1413"/>
      <c r="AE582" s="1413"/>
      <c r="AG582" s="1413"/>
      <c r="AH582" s="1413"/>
      <c r="AI582" s="1413"/>
      <c r="AJ582" s="1413"/>
      <c r="AK582" s="1413"/>
    </row>
    <row r="583" spans="3:37" s="1430" customFormat="1" ht="15" customHeight="1">
      <c r="C583" s="1413"/>
      <c r="D583" s="1413"/>
      <c r="E583" s="1413"/>
      <c r="F583" s="1413"/>
      <c r="G583" s="1413"/>
      <c r="I583" s="1413"/>
      <c r="J583" s="1413"/>
      <c r="K583" s="1413"/>
      <c r="L583" s="1413"/>
      <c r="M583" s="1413"/>
      <c r="O583" s="1413"/>
      <c r="P583" s="1413"/>
      <c r="Q583" s="1413"/>
      <c r="R583" s="1413"/>
      <c r="S583" s="1413"/>
      <c r="T583" s="1413"/>
      <c r="U583" s="1413"/>
      <c r="V583" s="1413"/>
      <c r="W583" s="1413"/>
      <c r="X583" s="1413"/>
      <c r="Y583" s="1413"/>
      <c r="AA583" s="1413"/>
      <c r="AB583" s="1413"/>
      <c r="AC583" s="1413"/>
      <c r="AD583" s="1413"/>
      <c r="AE583" s="1413"/>
      <c r="AG583" s="1413"/>
      <c r="AH583" s="1413"/>
      <c r="AI583" s="1413"/>
      <c r="AJ583" s="1413"/>
      <c r="AK583" s="1413"/>
    </row>
    <row r="584" spans="3:37" s="1430" customFormat="1" ht="15" customHeight="1">
      <c r="C584" s="1413"/>
      <c r="D584" s="1413"/>
      <c r="E584" s="1413"/>
      <c r="F584" s="1413"/>
      <c r="G584" s="1413"/>
      <c r="I584" s="1413"/>
      <c r="J584" s="1413"/>
      <c r="K584" s="1413"/>
      <c r="L584" s="1413"/>
      <c r="M584" s="1413"/>
      <c r="O584" s="1413"/>
      <c r="P584" s="1413"/>
      <c r="Q584" s="1413"/>
      <c r="R584" s="1413"/>
      <c r="S584" s="1413"/>
      <c r="T584" s="1413"/>
      <c r="U584" s="1413"/>
      <c r="V584" s="1413"/>
      <c r="W584" s="1413"/>
      <c r="X584" s="1413"/>
      <c r="Y584" s="1413"/>
      <c r="AA584" s="1413"/>
      <c r="AB584" s="1413"/>
      <c r="AC584" s="1413"/>
      <c r="AD584" s="1413"/>
      <c r="AE584" s="1413"/>
      <c r="AG584" s="1413"/>
      <c r="AH584" s="1413"/>
      <c r="AI584" s="1413"/>
      <c r="AJ584" s="1413"/>
      <c r="AK584" s="1413"/>
    </row>
    <row r="585" spans="3:37" s="1430" customFormat="1" ht="15" customHeight="1">
      <c r="C585" s="1413"/>
      <c r="D585" s="1413"/>
      <c r="E585" s="1413"/>
      <c r="F585" s="1413"/>
      <c r="G585" s="1413"/>
      <c r="I585" s="1413"/>
      <c r="J585" s="1413"/>
      <c r="K585" s="1413"/>
      <c r="L585" s="1413"/>
      <c r="M585" s="1413"/>
      <c r="O585" s="1413"/>
      <c r="P585" s="1413"/>
      <c r="Q585" s="1413"/>
      <c r="R585" s="1413"/>
      <c r="S585" s="1413"/>
      <c r="T585" s="1413"/>
      <c r="U585" s="1413"/>
      <c r="V585" s="1413"/>
      <c r="W585" s="1413"/>
      <c r="X585" s="1413"/>
      <c r="Y585" s="1413"/>
      <c r="AA585" s="1413"/>
      <c r="AB585" s="1413"/>
      <c r="AC585" s="1413"/>
      <c r="AD585" s="1413"/>
      <c r="AE585" s="1413"/>
      <c r="AG585" s="1413"/>
      <c r="AH585" s="1413"/>
      <c r="AI585" s="1413"/>
      <c r="AJ585" s="1413"/>
      <c r="AK585" s="1413"/>
    </row>
    <row r="586" spans="3:37" s="1430" customFormat="1" ht="15" customHeight="1">
      <c r="C586" s="1413"/>
      <c r="D586" s="1413"/>
      <c r="E586" s="1413"/>
      <c r="F586" s="1413"/>
      <c r="G586" s="1413"/>
      <c r="I586" s="1413"/>
      <c r="J586" s="1413"/>
      <c r="K586" s="1413"/>
      <c r="L586" s="1413"/>
      <c r="M586" s="1413"/>
      <c r="O586" s="1413"/>
      <c r="P586" s="1413"/>
      <c r="Q586" s="1413"/>
      <c r="R586" s="1413"/>
      <c r="S586" s="1413"/>
      <c r="T586" s="1413"/>
      <c r="U586" s="1413"/>
      <c r="V586" s="1413"/>
      <c r="W586" s="1413"/>
      <c r="X586" s="1413"/>
      <c r="Y586" s="1413"/>
      <c r="AA586" s="1413"/>
      <c r="AB586" s="1413"/>
      <c r="AC586" s="1413"/>
      <c r="AD586" s="1413"/>
      <c r="AE586" s="1413"/>
      <c r="AG586" s="1413"/>
      <c r="AH586" s="1413"/>
      <c r="AI586" s="1413"/>
      <c r="AJ586" s="1413"/>
      <c r="AK586" s="1413"/>
    </row>
    <row r="587" spans="3:37" s="1430" customFormat="1" ht="15" customHeight="1">
      <c r="C587" s="1413"/>
      <c r="D587" s="1413"/>
      <c r="E587" s="1413"/>
      <c r="F587" s="1413"/>
      <c r="G587" s="1413"/>
      <c r="I587" s="1413"/>
      <c r="J587" s="1413"/>
      <c r="K587" s="1413"/>
      <c r="L587" s="1413"/>
      <c r="M587" s="1413"/>
      <c r="O587" s="1413"/>
      <c r="P587" s="1413"/>
      <c r="Q587" s="1413"/>
      <c r="R587" s="1413"/>
      <c r="S587" s="1413"/>
      <c r="T587" s="1413"/>
      <c r="U587" s="1413"/>
      <c r="V587" s="1413"/>
      <c r="W587" s="1413"/>
      <c r="X587" s="1413"/>
      <c r="Y587" s="1413"/>
      <c r="AA587" s="1413"/>
      <c r="AB587" s="1413"/>
      <c r="AC587" s="1413"/>
      <c r="AD587" s="1413"/>
      <c r="AE587" s="1413"/>
      <c r="AG587" s="1413"/>
      <c r="AH587" s="1413"/>
      <c r="AI587" s="1413"/>
      <c r="AJ587" s="1413"/>
      <c r="AK587" s="1413"/>
    </row>
    <row r="588" spans="3:37" s="1430" customFormat="1" ht="15" customHeight="1">
      <c r="C588" s="1413"/>
      <c r="D588" s="1413"/>
      <c r="E588" s="1413"/>
      <c r="F588" s="1413"/>
      <c r="G588" s="1413"/>
      <c r="I588" s="1413"/>
      <c r="J588" s="1413"/>
      <c r="K588" s="1413"/>
      <c r="L588" s="1413"/>
      <c r="M588" s="1413"/>
      <c r="O588" s="1413"/>
      <c r="P588" s="1413"/>
      <c r="Q588" s="1413"/>
      <c r="R588" s="1413"/>
      <c r="S588" s="1413"/>
      <c r="T588" s="1413"/>
      <c r="U588" s="1413"/>
      <c r="V588" s="1413"/>
      <c r="W588" s="1413"/>
      <c r="X588" s="1413"/>
      <c r="Y588" s="1413"/>
      <c r="AA588" s="1413"/>
      <c r="AB588" s="1413"/>
      <c r="AC588" s="1413"/>
      <c r="AD588" s="1413"/>
      <c r="AE588" s="1413"/>
      <c r="AG588" s="1413"/>
      <c r="AH588" s="1413"/>
      <c r="AI588" s="1413"/>
      <c r="AJ588" s="1413"/>
      <c r="AK588" s="1413"/>
    </row>
    <row r="589" spans="3:37" s="1430" customFormat="1" ht="15" customHeight="1">
      <c r="C589" s="1413"/>
      <c r="D589" s="1413"/>
      <c r="E589" s="1413"/>
      <c r="F589" s="1413"/>
      <c r="G589" s="1413"/>
      <c r="I589" s="1413"/>
      <c r="J589" s="1413"/>
      <c r="K589" s="1413"/>
      <c r="L589" s="1413"/>
      <c r="M589" s="1413"/>
      <c r="O589" s="1413"/>
      <c r="P589" s="1413"/>
      <c r="Q589" s="1413"/>
      <c r="R589" s="1413"/>
      <c r="S589" s="1413"/>
      <c r="T589" s="1413"/>
      <c r="U589" s="1413"/>
      <c r="V589" s="1413"/>
      <c r="W589" s="1413"/>
      <c r="X589" s="1413"/>
      <c r="Y589" s="1413"/>
      <c r="AA589" s="1413"/>
      <c r="AB589" s="1413"/>
      <c r="AC589" s="1413"/>
      <c r="AD589" s="1413"/>
      <c r="AE589" s="1413"/>
      <c r="AG589" s="1413"/>
      <c r="AH589" s="1413"/>
      <c r="AI589" s="1413"/>
      <c r="AJ589" s="1413"/>
      <c r="AK589" s="1413"/>
    </row>
    <row r="590" spans="3:37" s="1430" customFormat="1" ht="15" customHeight="1">
      <c r="C590" s="1413"/>
      <c r="D590" s="1413"/>
      <c r="E590" s="1413"/>
      <c r="F590" s="1413"/>
      <c r="G590" s="1413"/>
      <c r="I590" s="1413"/>
      <c r="J590" s="1413"/>
      <c r="K590" s="1413"/>
      <c r="L590" s="1413"/>
      <c r="M590" s="1413"/>
      <c r="O590" s="1413"/>
      <c r="P590" s="1413"/>
      <c r="Q590" s="1413"/>
      <c r="R590" s="1413"/>
      <c r="S590" s="1413"/>
      <c r="T590" s="1413"/>
      <c r="U590" s="1413"/>
      <c r="V590" s="1413"/>
      <c r="W590" s="1413"/>
      <c r="X590" s="1413"/>
      <c r="Y590" s="1413"/>
      <c r="AA590" s="1413"/>
      <c r="AB590" s="1413"/>
      <c r="AC590" s="1413"/>
      <c r="AD590" s="1413"/>
      <c r="AE590" s="1413"/>
      <c r="AG590" s="1413"/>
      <c r="AH590" s="1413"/>
      <c r="AI590" s="1413"/>
      <c r="AJ590" s="1413"/>
      <c r="AK590" s="1413"/>
    </row>
    <row r="591" spans="3:37" s="1430" customFormat="1" ht="15" customHeight="1">
      <c r="C591" s="1413"/>
      <c r="D591" s="1413"/>
      <c r="E591" s="1413"/>
      <c r="F591" s="1413"/>
      <c r="G591" s="1413"/>
      <c r="I591" s="1413"/>
      <c r="J591" s="1413"/>
      <c r="K591" s="1413"/>
      <c r="L591" s="1413"/>
      <c r="M591" s="1413"/>
      <c r="O591" s="1413"/>
      <c r="P591" s="1413"/>
      <c r="Q591" s="1413"/>
      <c r="R591" s="1413"/>
      <c r="S591" s="1413"/>
      <c r="T591" s="1413"/>
      <c r="U591" s="1413"/>
      <c r="V591" s="1413"/>
      <c r="W591" s="1413"/>
      <c r="X591" s="1413"/>
      <c r="Y591" s="1413"/>
      <c r="AA591" s="1413"/>
      <c r="AB591" s="1413"/>
      <c r="AC591" s="1413"/>
      <c r="AD591" s="1413"/>
      <c r="AE591" s="1413"/>
      <c r="AG591" s="1413"/>
      <c r="AH591" s="1413"/>
      <c r="AI591" s="1413"/>
      <c r="AJ591" s="1413"/>
      <c r="AK591" s="1413"/>
    </row>
    <row r="592" spans="3:37" s="1430" customFormat="1" ht="15" customHeight="1">
      <c r="C592" s="1413"/>
      <c r="D592" s="1413"/>
      <c r="E592" s="1413"/>
      <c r="F592" s="1413"/>
      <c r="G592" s="1413"/>
      <c r="I592" s="1413"/>
      <c r="J592" s="1413"/>
      <c r="K592" s="1413"/>
      <c r="L592" s="1413"/>
      <c r="M592" s="1413"/>
      <c r="O592" s="1413"/>
      <c r="P592" s="1413"/>
      <c r="Q592" s="1413"/>
      <c r="R592" s="1413"/>
      <c r="S592" s="1413"/>
      <c r="T592" s="1413"/>
      <c r="U592" s="1413"/>
      <c r="V592" s="1413"/>
      <c r="W592" s="1413"/>
      <c r="X592" s="1413"/>
      <c r="Y592" s="1413"/>
      <c r="AA592" s="1413"/>
      <c r="AB592" s="1413"/>
      <c r="AC592" s="1413"/>
      <c r="AD592" s="1413"/>
      <c r="AE592" s="1413"/>
      <c r="AG592" s="1413"/>
      <c r="AH592" s="1413"/>
      <c r="AI592" s="1413"/>
      <c r="AJ592" s="1413"/>
      <c r="AK592" s="1413"/>
    </row>
    <row r="593" spans="3:37" s="1430" customFormat="1" ht="15" customHeight="1">
      <c r="C593" s="1413"/>
      <c r="D593" s="1413"/>
      <c r="E593" s="1413"/>
      <c r="F593" s="1413"/>
      <c r="G593" s="1413"/>
      <c r="I593" s="1413"/>
      <c r="J593" s="1413"/>
      <c r="K593" s="1413"/>
      <c r="L593" s="1413"/>
      <c r="M593" s="1413"/>
      <c r="O593" s="1413"/>
      <c r="P593" s="1413"/>
      <c r="Q593" s="1413"/>
      <c r="R593" s="1413"/>
      <c r="S593" s="1413"/>
      <c r="T593" s="1413"/>
      <c r="U593" s="1413"/>
      <c r="V593" s="1413"/>
      <c r="W593" s="1413"/>
      <c r="X593" s="1413"/>
      <c r="Y593" s="1413"/>
      <c r="AA593" s="1413"/>
      <c r="AB593" s="1413"/>
      <c r="AC593" s="1413"/>
      <c r="AD593" s="1413"/>
      <c r="AE593" s="1413"/>
      <c r="AG593" s="1413"/>
      <c r="AH593" s="1413"/>
      <c r="AI593" s="1413"/>
      <c r="AJ593" s="1413"/>
      <c r="AK593" s="1413"/>
    </row>
    <row r="594" spans="3:37" s="1430" customFormat="1" ht="15" customHeight="1">
      <c r="C594" s="1413"/>
      <c r="D594" s="1413"/>
      <c r="E594" s="1413"/>
      <c r="F594" s="1413"/>
      <c r="G594" s="1413"/>
      <c r="I594" s="1413"/>
      <c r="J594" s="1413"/>
      <c r="K594" s="1413"/>
      <c r="L594" s="1413"/>
      <c r="M594" s="1413"/>
      <c r="O594" s="1413"/>
      <c r="P594" s="1413"/>
      <c r="Q594" s="1413"/>
      <c r="R594" s="1413"/>
      <c r="S594" s="1413"/>
      <c r="T594" s="1413"/>
      <c r="U594" s="1413"/>
      <c r="V594" s="1413"/>
      <c r="W594" s="1413"/>
      <c r="X594" s="1413"/>
      <c r="Y594" s="1413"/>
      <c r="AA594" s="1413"/>
      <c r="AB594" s="1413"/>
      <c r="AC594" s="1413"/>
      <c r="AD594" s="1413"/>
      <c r="AE594" s="1413"/>
      <c r="AG594" s="1413"/>
      <c r="AH594" s="1413"/>
      <c r="AI594" s="1413"/>
      <c r="AJ594" s="1413"/>
      <c r="AK594" s="1413"/>
    </row>
    <row r="595" spans="3:37" s="1430" customFormat="1" ht="15" customHeight="1">
      <c r="C595" s="1413"/>
      <c r="D595" s="1413"/>
      <c r="E595" s="1413"/>
      <c r="F595" s="1413"/>
      <c r="G595" s="1413"/>
      <c r="I595" s="1413"/>
      <c r="J595" s="1413"/>
      <c r="K595" s="1413"/>
      <c r="L595" s="1413"/>
      <c r="M595" s="1413"/>
      <c r="O595" s="1413"/>
      <c r="P595" s="1413"/>
      <c r="Q595" s="1413"/>
      <c r="R595" s="1413"/>
      <c r="S595" s="1413"/>
      <c r="T595" s="1413"/>
      <c r="U595" s="1413"/>
      <c r="V595" s="1413"/>
      <c r="W595" s="1413"/>
      <c r="X595" s="1413"/>
      <c r="Y595" s="1413"/>
      <c r="AA595" s="1413"/>
      <c r="AB595" s="1413"/>
      <c r="AC595" s="1413"/>
      <c r="AD595" s="1413"/>
      <c r="AE595" s="1413"/>
      <c r="AG595" s="1413"/>
      <c r="AH595" s="1413"/>
      <c r="AI595" s="1413"/>
      <c r="AJ595" s="1413"/>
      <c r="AK595" s="1413"/>
    </row>
    <row r="596" spans="3:37" s="1430" customFormat="1" ht="15" customHeight="1">
      <c r="C596" s="1413"/>
      <c r="D596" s="1413"/>
      <c r="E596" s="1413"/>
      <c r="F596" s="1413"/>
      <c r="G596" s="1413"/>
      <c r="I596" s="1413"/>
      <c r="J596" s="1413"/>
      <c r="K596" s="1413"/>
      <c r="L596" s="1413"/>
      <c r="M596" s="1413"/>
      <c r="O596" s="1413"/>
      <c r="P596" s="1413"/>
      <c r="Q596" s="1413"/>
      <c r="R596" s="1413"/>
      <c r="S596" s="1413"/>
      <c r="T596" s="1413"/>
      <c r="U596" s="1413"/>
      <c r="V596" s="1413"/>
      <c r="W596" s="1413"/>
      <c r="X596" s="1413"/>
      <c r="Y596" s="1413"/>
      <c r="AA596" s="1413"/>
      <c r="AB596" s="1413"/>
      <c r="AC596" s="1413"/>
      <c r="AD596" s="1413"/>
      <c r="AE596" s="1413"/>
      <c r="AG596" s="1413"/>
      <c r="AH596" s="1413"/>
      <c r="AI596" s="1413"/>
      <c r="AJ596" s="1413"/>
      <c r="AK596" s="1413"/>
    </row>
    <row r="597" spans="3:37" s="1430" customFormat="1" ht="15" customHeight="1">
      <c r="C597" s="1413"/>
      <c r="D597" s="1413"/>
      <c r="E597" s="1413"/>
      <c r="F597" s="1413"/>
      <c r="G597" s="1413"/>
      <c r="I597" s="1413"/>
      <c r="J597" s="1413"/>
      <c r="K597" s="1413"/>
      <c r="L597" s="1413"/>
      <c r="M597" s="1413"/>
      <c r="O597" s="1413"/>
      <c r="P597" s="1413"/>
      <c r="Q597" s="1413"/>
      <c r="R597" s="1413"/>
      <c r="S597" s="1413"/>
      <c r="T597" s="1413"/>
      <c r="U597" s="1413"/>
      <c r="V597" s="1413"/>
      <c r="W597" s="1413"/>
      <c r="X597" s="1413"/>
      <c r="Y597" s="1413"/>
      <c r="AA597" s="1413"/>
      <c r="AB597" s="1413"/>
      <c r="AC597" s="1413"/>
      <c r="AD597" s="1413"/>
      <c r="AE597" s="1413"/>
      <c r="AG597" s="1413"/>
      <c r="AH597" s="1413"/>
      <c r="AI597" s="1413"/>
      <c r="AJ597" s="1413"/>
      <c r="AK597" s="1413"/>
    </row>
    <row r="598" spans="3:37" s="1430" customFormat="1" ht="15" customHeight="1">
      <c r="C598" s="1413"/>
      <c r="D598" s="1413"/>
      <c r="E598" s="1413"/>
      <c r="F598" s="1413"/>
      <c r="G598" s="1413"/>
      <c r="I598" s="1413"/>
      <c r="J598" s="1413"/>
      <c r="K598" s="1413"/>
      <c r="L598" s="1413"/>
      <c r="M598" s="1413"/>
      <c r="O598" s="1413"/>
      <c r="P598" s="1413"/>
      <c r="Q598" s="1413"/>
      <c r="R598" s="1413"/>
      <c r="S598" s="1413"/>
      <c r="T598" s="1413"/>
      <c r="U598" s="1413"/>
      <c r="V598" s="1413"/>
      <c r="W598" s="1413"/>
      <c r="X598" s="1413"/>
      <c r="Y598" s="1413"/>
      <c r="AA598" s="1413"/>
      <c r="AB598" s="1413"/>
      <c r="AC598" s="1413"/>
      <c r="AD598" s="1413"/>
      <c r="AE598" s="1413"/>
      <c r="AG598" s="1413"/>
      <c r="AH598" s="1413"/>
      <c r="AI598" s="1413"/>
      <c r="AJ598" s="1413"/>
      <c r="AK598" s="1413"/>
    </row>
    <row r="599" spans="3:37" s="1430" customFormat="1" ht="15" customHeight="1">
      <c r="C599" s="1413"/>
      <c r="D599" s="1413"/>
      <c r="E599" s="1413"/>
      <c r="F599" s="1413"/>
      <c r="G599" s="1413"/>
      <c r="I599" s="1413"/>
      <c r="J599" s="1413"/>
      <c r="K599" s="1413"/>
      <c r="L599" s="1413"/>
      <c r="M599" s="1413"/>
      <c r="O599" s="1413"/>
      <c r="P599" s="1413"/>
      <c r="Q599" s="1413"/>
      <c r="R599" s="1413"/>
      <c r="S599" s="1413"/>
      <c r="T599" s="1413"/>
      <c r="U599" s="1413"/>
      <c r="V599" s="1413"/>
      <c r="W599" s="1413"/>
      <c r="X599" s="1413"/>
      <c r="Y599" s="1413"/>
      <c r="AA599" s="1413"/>
      <c r="AB599" s="1413"/>
      <c r="AC599" s="1413"/>
      <c r="AD599" s="1413"/>
      <c r="AE599" s="1413"/>
      <c r="AG599" s="1413"/>
      <c r="AH599" s="1413"/>
      <c r="AI599" s="1413"/>
      <c r="AJ599" s="1413"/>
      <c r="AK599" s="1413"/>
    </row>
    <row r="600" spans="3:37" s="1430" customFormat="1" ht="15" customHeight="1">
      <c r="C600" s="1413"/>
      <c r="D600" s="1413"/>
      <c r="E600" s="1413"/>
      <c r="F600" s="1413"/>
      <c r="G600" s="1413"/>
      <c r="I600" s="1413"/>
      <c r="J600" s="1413"/>
      <c r="K600" s="1413"/>
      <c r="L600" s="1413"/>
      <c r="M600" s="1413"/>
      <c r="O600" s="1413"/>
      <c r="P600" s="1413"/>
      <c r="Q600" s="1413"/>
      <c r="R600" s="1413"/>
      <c r="S600" s="1413"/>
      <c r="T600" s="1413"/>
      <c r="U600" s="1413"/>
      <c r="V600" s="1413"/>
      <c r="W600" s="1413"/>
      <c r="X600" s="1413"/>
      <c r="Y600" s="1413"/>
      <c r="AA600" s="1413"/>
      <c r="AB600" s="1413"/>
      <c r="AC600" s="1413"/>
      <c r="AD600" s="1413"/>
      <c r="AE600" s="1413"/>
      <c r="AG600" s="1413"/>
      <c r="AH600" s="1413"/>
      <c r="AI600" s="1413"/>
      <c r="AJ600" s="1413"/>
      <c r="AK600" s="1413"/>
    </row>
    <row r="601" spans="3:37" s="1430" customFormat="1" ht="15" customHeight="1">
      <c r="C601" s="1413"/>
      <c r="D601" s="1413"/>
      <c r="E601" s="1413"/>
      <c r="F601" s="1413"/>
      <c r="G601" s="1413"/>
      <c r="I601" s="1413"/>
      <c r="J601" s="1413"/>
      <c r="K601" s="1413"/>
      <c r="L601" s="1413"/>
      <c r="M601" s="1413"/>
      <c r="O601" s="1413"/>
      <c r="P601" s="1413"/>
      <c r="Q601" s="1413"/>
      <c r="R601" s="1413"/>
      <c r="S601" s="1413"/>
      <c r="T601" s="1413"/>
      <c r="U601" s="1413"/>
      <c r="V601" s="1413"/>
      <c r="W601" s="1413"/>
      <c r="X601" s="1413"/>
      <c r="Y601" s="1413"/>
      <c r="AA601" s="1413"/>
      <c r="AB601" s="1413"/>
      <c r="AC601" s="1413"/>
      <c r="AD601" s="1413"/>
      <c r="AE601" s="1413"/>
      <c r="AG601" s="1413"/>
      <c r="AH601" s="1413"/>
      <c r="AI601" s="1413"/>
      <c r="AJ601" s="1413"/>
      <c r="AK601" s="1413"/>
    </row>
    <row r="602" spans="3:37" s="1430" customFormat="1" ht="15" customHeight="1">
      <c r="C602" s="1413"/>
      <c r="D602" s="1413"/>
      <c r="E602" s="1413"/>
      <c r="F602" s="1413"/>
      <c r="G602" s="1413"/>
      <c r="I602" s="1413"/>
      <c r="J602" s="1413"/>
      <c r="K602" s="1413"/>
      <c r="L602" s="1413"/>
      <c r="M602" s="1413"/>
      <c r="O602" s="1413"/>
      <c r="P602" s="1413"/>
      <c r="Q602" s="1413"/>
      <c r="R602" s="1413"/>
      <c r="S602" s="1413"/>
      <c r="T602" s="1413"/>
      <c r="U602" s="1413"/>
      <c r="V602" s="1413"/>
      <c r="W602" s="1413"/>
      <c r="X602" s="1413"/>
      <c r="Y602" s="1413"/>
      <c r="AA602" s="1413"/>
      <c r="AB602" s="1413"/>
      <c r="AC602" s="1413"/>
      <c r="AD602" s="1413"/>
      <c r="AE602" s="1413"/>
      <c r="AG602" s="1413"/>
      <c r="AH602" s="1413"/>
      <c r="AI602" s="1413"/>
      <c r="AJ602" s="1413"/>
      <c r="AK602" s="1413"/>
    </row>
    <row r="603" spans="3:37" s="1430" customFormat="1" ht="15" customHeight="1">
      <c r="C603" s="1413"/>
      <c r="D603" s="1413"/>
      <c r="E603" s="1413"/>
      <c r="F603" s="1413"/>
      <c r="G603" s="1413"/>
      <c r="I603" s="1413"/>
      <c r="J603" s="1413"/>
      <c r="K603" s="1413"/>
      <c r="L603" s="1413"/>
      <c r="M603" s="1413"/>
      <c r="O603" s="1413"/>
      <c r="P603" s="1413"/>
      <c r="Q603" s="1413"/>
      <c r="R603" s="1413"/>
      <c r="S603" s="1413"/>
      <c r="T603" s="1413"/>
      <c r="U603" s="1413"/>
      <c r="V603" s="1413"/>
      <c r="W603" s="1413"/>
      <c r="X603" s="1413"/>
      <c r="Y603" s="1413"/>
      <c r="AA603" s="1413"/>
      <c r="AB603" s="1413"/>
      <c r="AC603" s="1413"/>
      <c r="AD603" s="1413"/>
      <c r="AE603" s="1413"/>
      <c r="AG603" s="1413"/>
      <c r="AH603" s="1413"/>
      <c r="AI603" s="1413"/>
      <c r="AJ603" s="1413"/>
      <c r="AK603" s="1413"/>
    </row>
    <row r="604" spans="3:37" s="1430" customFormat="1" ht="15" customHeight="1">
      <c r="C604" s="1413"/>
      <c r="D604" s="1413"/>
      <c r="E604" s="1413"/>
      <c r="F604" s="1413"/>
      <c r="G604" s="1413"/>
      <c r="I604" s="1413"/>
      <c r="J604" s="1413"/>
      <c r="K604" s="1413"/>
      <c r="L604" s="1413"/>
      <c r="M604" s="1413"/>
      <c r="O604" s="1413"/>
      <c r="P604" s="1413"/>
      <c r="Q604" s="1413"/>
      <c r="R604" s="1413"/>
      <c r="S604" s="1413"/>
      <c r="T604" s="1413"/>
      <c r="U604" s="1413"/>
      <c r="V604" s="1413"/>
      <c r="W604" s="1413"/>
      <c r="X604" s="1413"/>
      <c r="Y604" s="1413"/>
      <c r="AA604" s="1413"/>
      <c r="AB604" s="1413"/>
      <c r="AC604" s="1413"/>
      <c r="AD604" s="1413"/>
      <c r="AE604" s="1413"/>
      <c r="AG604" s="1413"/>
      <c r="AH604" s="1413"/>
      <c r="AI604" s="1413"/>
      <c r="AJ604" s="1413"/>
      <c r="AK604" s="1413"/>
    </row>
    <row r="605" spans="3:37" s="1430" customFormat="1" ht="15" customHeight="1">
      <c r="C605" s="1413"/>
      <c r="D605" s="1413"/>
      <c r="E605" s="1413"/>
      <c r="F605" s="1413"/>
      <c r="G605" s="1413"/>
      <c r="I605" s="1413"/>
      <c r="J605" s="1413"/>
      <c r="K605" s="1413"/>
      <c r="L605" s="1413"/>
      <c r="M605" s="1413"/>
      <c r="O605" s="1413"/>
      <c r="P605" s="1413"/>
      <c r="Q605" s="1413"/>
      <c r="R605" s="1413"/>
      <c r="S605" s="1413"/>
      <c r="T605" s="1413"/>
      <c r="U605" s="1413"/>
      <c r="V605" s="1413"/>
      <c r="W605" s="1413"/>
      <c r="X605" s="1413"/>
      <c r="Y605" s="1413"/>
      <c r="AA605" s="1413"/>
      <c r="AB605" s="1413"/>
      <c r="AC605" s="1413"/>
      <c r="AD605" s="1413"/>
      <c r="AE605" s="1413"/>
      <c r="AG605" s="1413"/>
      <c r="AH605" s="1413"/>
      <c r="AI605" s="1413"/>
      <c r="AJ605" s="1413"/>
      <c r="AK605" s="1413"/>
    </row>
    <row r="606" spans="3:37" s="1430" customFormat="1" ht="15" customHeight="1">
      <c r="C606" s="1413"/>
      <c r="D606" s="1413"/>
      <c r="E606" s="1413"/>
      <c r="F606" s="1413"/>
      <c r="G606" s="1413"/>
      <c r="I606" s="1413"/>
      <c r="J606" s="1413"/>
      <c r="K606" s="1413"/>
      <c r="L606" s="1413"/>
      <c r="M606" s="1413"/>
      <c r="O606" s="1413"/>
      <c r="P606" s="1413"/>
      <c r="Q606" s="1413"/>
      <c r="R606" s="1413"/>
      <c r="S606" s="1413"/>
      <c r="T606" s="1413"/>
      <c r="U606" s="1413"/>
      <c r="V606" s="1413"/>
      <c r="W606" s="1413"/>
      <c r="X606" s="1413"/>
      <c r="Y606" s="1413"/>
      <c r="AA606" s="1413"/>
      <c r="AB606" s="1413"/>
      <c r="AC606" s="1413"/>
      <c r="AD606" s="1413"/>
      <c r="AE606" s="1413"/>
      <c r="AG606" s="1413"/>
      <c r="AH606" s="1413"/>
      <c r="AI606" s="1413"/>
      <c r="AJ606" s="1413"/>
      <c r="AK606" s="1413"/>
    </row>
    <row r="607" spans="3:37" s="1430" customFormat="1" ht="15" customHeight="1">
      <c r="C607" s="1413"/>
      <c r="D607" s="1413"/>
      <c r="E607" s="1413"/>
      <c r="F607" s="1413"/>
      <c r="G607" s="1413"/>
      <c r="I607" s="1413"/>
      <c r="J607" s="1413"/>
      <c r="K607" s="1413"/>
      <c r="L607" s="1413"/>
      <c r="M607" s="1413"/>
      <c r="O607" s="1413"/>
      <c r="P607" s="1413"/>
      <c r="Q607" s="1413"/>
      <c r="R607" s="1413"/>
      <c r="S607" s="1413"/>
      <c r="T607" s="1413"/>
      <c r="U607" s="1413"/>
      <c r="V607" s="1413"/>
      <c r="W607" s="1413"/>
      <c r="X607" s="1413"/>
      <c r="Y607" s="1413"/>
      <c r="AA607" s="1413"/>
      <c r="AB607" s="1413"/>
      <c r="AC607" s="1413"/>
      <c r="AD607" s="1413"/>
      <c r="AE607" s="1413"/>
      <c r="AG607" s="1413"/>
      <c r="AH607" s="1413"/>
      <c r="AI607" s="1413"/>
      <c r="AJ607" s="1413"/>
      <c r="AK607" s="1413"/>
    </row>
    <row r="608" spans="3:37" s="1430" customFormat="1" ht="15" customHeight="1">
      <c r="C608" s="1413"/>
      <c r="D608" s="1413"/>
      <c r="E608" s="1413"/>
      <c r="F608" s="1413"/>
      <c r="G608" s="1413"/>
      <c r="I608" s="1413"/>
      <c r="J608" s="1413"/>
      <c r="K608" s="1413"/>
      <c r="L608" s="1413"/>
      <c r="M608" s="1413"/>
      <c r="O608" s="1413"/>
      <c r="P608" s="1413"/>
      <c r="Q608" s="1413"/>
      <c r="R608" s="1413"/>
      <c r="S608" s="1413"/>
      <c r="T608" s="1413"/>
      <c r="U608" s="1413"/>
      <c r="V608" s="1413"/>
      <c r="W608" s="1413"/>
      <c r="X608" s="1413"/>
      <c r="Y608" s="1413"/>
      <c r="AA608" s="1413"/>
      <c r="AB608" s="1413"/>
      <c r="AC608" s="1413"/>
      <c r="AD608" s="1413"/>
      <c r="AE608" s="1413"/>
      <c r="AG608" s="1413"/>
      <c r="AH608" s="1413"/>
      <c r="AI608" s="1413"/>
      <c r="AJ608" s="1413"/>
      <c r="AK608" s="1413"/>
    </row>
    <row r="609" spans="3:37" s="1430" customFormat="1" ht="15" customHeight="1">
      <c r="C609" s="1413"/>
      <c r="D609" s="1413"/>
      <c r="E609" s="1413"/>
      <c r="F609" s="1413"/>
      <c r="G609" s="1413"/>
      <c r="I609" s="1413"/>
      <c r="J609" s="1413"/>
      <c r="K609" s="1413"/>
      <c r="L609" s="1413"/>
      <c r="M609" s="1413"/>
      <c r="O609" s="1413"/>
      <c r="P609" s="1413"/>
      <c r="Q609" s="1413"/>
      <c r="R609" s="1413"/>
      <c r="S609" s="1413"/>
      <c r="T609" s="1413"/>
      <c r="U609" s="1413"/>
      <c r="V609" s="1413"/>
      <c r="W609" s="1413"/>
      <c r="X609" s="1413"/>
      <c r="Y609" s="1413"/>
      <c r="AA609" s="1413"/>
      <c r="AB609" s="1413"/>
      <c r="AC609" s="1413"/>
      <c r="AD609" s="1413"/>
      <c r="AE609" s="1413"/>
      <c r="AG609" s="1413"/>
      <c r="AH609" s="1413"/>
      <c r="AI609" s="1413"/>
      <c r="AJ609" s="1413"/>
      <c r="AK609" s="1413"/>
    </row>
    <row r="610" spans="3:37" s="1430" customFormat="1" ht="15" customHeight="1">
      <c r="C610" s="1413"/>
      <c r="D610" s="1413"/>
      <c r="E610" s="1413"/>
      <c r="F610" s="1413"/>
      <c r="G610" s="1413"/>
      <c r="I610" s="1413"/>
      <c r="J610" s="1413"/>
      <c r="K610" s="1413"/>
      <c r="L610" s="1413"/>
      <c r="M610" s="1413"/>
      <c r="O610" s="1413"/>
      <c r="P610" s="1413"/>
      <c r="Q610" s="1413"/>
      <c r="R610" s="1413"/>
      <c r="S610" s="1413"/>
      <c r="T610" s="1413"/>
      <c r="U610" s="1413"/>
      <c r="V610" s="1413"/>
      <c r="W610" s="1413"/>
      <c r="X610" s="1413"/>
      <c r="Y610" s="1413"/>
      <c r="AA610" s="1413"/>
      <c r="AB610" s="1413"/>
      <c r="AC610" s="1413"/>
      <c r="AD610" s="1413"/>
      <c r="AE610" s="1413"/>
      <c r="AG610" s="1413"/>
      <c r="AH610" s="1413"/>
      <c r="AI610" s="1413"/>
      <c r="AJ610" s="1413"/>
      <c r="AK610" s="1413"/>
    </row>
    <row r="611" spans="3:37" s="1430" customFormat="1" ht="15" customHeight="1">
      <c r="C611" s="1413"/>
      <c r="D611" s="1413"/>
      <c r="E611" s="1413"/>
      <c r="F611" s="1413"/>
      <c r="G611" s="1413"/>
      <c r="I611" s="1413"/>
      <c r="J611" s="1413"/>
      <c r="K611" s="1413"/>
      <c r="L611" s="1413"/>
      <c r="M611" s="1413"/>
      <c r="O611" s="1413"/>
      <c r="P611" s="1413"/>
      <c r="Q611" s="1413"/>
      <c r="R611" s="1413"/>
      <c r="S611" s="1413"/>
      <c r="T611" s="1413"/>
      <c r="U611" s="1413"/>
      <c r="V611" s="1413"/>
      <c r="W611" s="1413"/>
      <c r="X611" s="1413"/>
      <c r="Y611" s="1413"/>
      <c r="AA611" s="1413"/>
      <c r="AB611" s="1413"/>
      <c r="AC611" s="1413"/>
      <c r="AD611" s="1413"/>
      <c r="AE611" s="1413"/>
      <c r="AG611" s="1413"/>
      <c r="AH611" s="1413"/>
      <c r="AI611" s="1413"/>
      <c r="AJ611" s="1413"/>
      <c r="AK611" s="1413"/>
    </row>
    <row r="612" spans="3:37" s="1430" customFormat="1" ht="15" customHeight="1">
      <c r="C612" s="1413"/>
      <c r="D612" s="1413"/>
      <c r="E612" s="1413"/>
      <c r="F612" s="1413"/>
      <c r="G612" s="1413"/>
      <c r="I612" s="1413"/>
      <c r="J612" s="1413"/>
      <c r="K612" s="1413"/>
      <c r="L612" s="1413"/>
      <c r="M612" s="1413"/>
      <c r="O612" s="1413"/>
      <c r="P612" s="1413"/>
      <c r="Q612" s="1413"/>
      <c r="R612" s="1413"/>
      <c r="S612" s="1413"/>
      <c r="T612" s="1413"/>
      <c r="U612" s="1413"/>
      <c r="V612" s="1413"/>
      <c r="W612" s="1413"/>
      <c r="X612" s="1413"/>
      <c r="Y612" s="1413"/>
      <c r="AA612" s="1413"/>
      <c r="AB612" s="1413"/>
      <c r="AC612" s="1413"/>
      <c r="AD612" s="1413"/>
      <c r="AE612" s="1413"/>
      <c r="AG612" s="1413"/>
      <c r="AH612" s="1413"/>
      <c r="AI612" s="1413"/>
      <c r="AJ612" s="1413"/>
      <c r="AK612" s="1413"/>
    </row>
    <row r="613" spans="3:37" s="1430" customFormat="1" ht="15" customHeight="1">
      <c r="C613" s="1413"/>
      <c r="D613" s="1413"/>
      <c r="E613" s="1413"/>
      <c r="F613" s="1413"/>
      <c r="G613" s="1413"/>
      <c r="I613" s="1413"/>
      <c r="J613" s="1413"/>
      <c r="K613" s="1413"/>
      <c r="L613" s="1413"/>
      <c r="M613" s="1413"/>
      <c r="O613" s="1413"/>
      <c r="P613" s="1413"/>
      <c r="Q613" s="1413"/>
      <c r="R613" s="1413"/>
      <c r="S613" s="1413"/>
      <c r="T613" s="1413"/>
      <c r="U613" s="1413"/>
      <c r="V613" s="1413"/>
      <c r="W613" s="1413"/>
      <c r="X613" s="1413"/>
      <c r="Y613" s="1413"/>
      <c r="AA613" s="1413"/>
      <c r="AB613" s="1413"/>
      <c r="AC613" s="1413"/>
      <c r="AD613" s="1413"/>
      <c r="AE613" s="1413"/>
      <c r="AG613" s="1413"/>
      <c r="AH613" s="1413"/>
      <c r="AI613" s="1413"/>
      <c r="AJ613" s="1413"/>
      <c r="AK613" s="1413"/>
    </row>
    <row r="614" spans="3:37" s="1430" customFormat="1" ht="15" customHeight="1">
      <c r="C614" s="1413"/>
      <c r="D614" s="1413"/>
      <c r="E614" s="1413"/>
      <c r="F614" s="1413"/>
      <c r="G614" s="1413"/>
      <c r="I614" s="1413"/>
      <c r="J614" s="1413"/>
      <c r="K614" s="1413"/>
      <c r="L614" s="1413"/>
      <c r="M614" s="1413"/>
      <c r="O614" s="1413"/>
      <c r="P614" s="1413"/>
      <c r="Q614" s="1413"/>
      <c r="R614" s="1413"/>
      <c r="S614" s="1413"/>
      <c r="T614" s="1413"/>
      <c r="U614" s="1413"/>
      <c r="V614" s="1413"/>
      <c r="W614" s="1413"/>
      <c r="X614" s="1413"/>
      <c r="Y614" s="1413"/>
      <c r="AA614" s="1413"/>
      <c r="AB614" s="1413"/>
      <c r="AC614" s="1413"/>
      <c r="AD614" s="1413"/>
      <c r="AE614" s="1413"/>
      <c r="AG614" s="1413"/>
      <c r="AH614" s="1413"/>
      <c r="AI614" s="1413"/>
      <c r="AJ614" s="1413"/>
      <c r="AK614" s="1413"/>
    </row>
    <row r="615" spans="3:37" s="1430" customFormat="1" ht="15" customHeight="1">
      <c r="C615" s="1413"/>
      <c r="D615" s="1413"/>
      <c r="E615" s="1413"/>
      <c r="F615" s="1413"/>
      <c r="G615" s="1413"/>
      <c r="I615" s="1413"/>
      <c r="J615" s="1413"/>
      <c r="K615" s="1413"/>
      <c r="L615" s="1413"/>
      <c r="M615" s="1413"/>
      <c r="O615" s="1413"/>
      <c r="P615" s="1413"/>
      <c r="Q615" s="1413"/>
      <c r="R615" s="1413"/>
      <c r="S615" s="1413"/>
      <c r="T615" s="1413"/>
      <c r="U615" s="1413"/>
      <c r="V615" s="1413"/>
      <c r="W615" s="1413"/>
      <c r="X615" s="1413"/>
      <c r="Y615" s="1413"/>
      <c r="AA615" s="1413"/>
      <c r="AB615" s="1413"/>
      <c r="AC615" s="1413"/>
      <c r="AD615" s="1413"/>
      <c r="AE615" s="1413"/>
      <c r="AG615" s="1413"/>
      <c r="AH615" s="1413"/>
      <c r="AI615" s="1413"/>
      <c r="AJ615" s="1413"/>
      <c r="AK615" s="1413"/>
    </row>
    <row r="616" spans="3:37" s="1430" customFormat="1" ht="15" customHeight="1">
      <c r="C616" s="1413"/>
      <c r="D616" s="1413"/>
      <c r="E616" s="1413"/>
      <c r="F616" s="1413"/>
      <c r="G616" s="1413"/>
      <c r="I616" s="1413"/>
      <c r="J616" s="1413"/>
      <c r="K616" s="1413"/>
      <c r="L616" s="1413"/>
      <c r="M616" s="1413"/>
      <c r="O616" s="1413"/>
      <c r="P616" s="1413"/>
      <c r="Q616" s="1413"/>
      <c r="R616" s="1413"/>
      <c r="S616" s="1413"/>
      <c r="T616" s="1413"/>
      <c r="U616" s="1413"/>
      <c r="V616" s="1413"/>
      <c r="W616" s="1413"/>
      <c r="X616" s="1413"/>
      <c r="Y616" s="1413"/>
      <c r="AA616" s="1413"/>
      <c r="AB616" s="1413"/>
      <c r="AC616" s="1413"/>
      <c r="AD616" s="1413"/>
      <c r="AE616" s="1413"/>
      <c r="AG616" s="1413"/>
      <c r="AH616" s="1413"/>
      <c r="AI616" s="1413"/>
      <c r="AJ616" s="1413"/>
      <c r="AK616" s="1413"/>
    </row>
    <row r="617" spans="3:37" s="1430" customFormat="1" ht="15" customHeight="1">
      <c r="C617" s="1413"/>
      <c r="D617" s="1413"/>
      <c r="E617" s="1413"/>
      <c r="F617" s="1413"/>
      <c r="G617" s="1413"/>
      <c r="I617" s="1413"/>
      <c r="J617" s="1413"/>
      <c r="K617" s="1413"/>
      <c r="L617" s="1413"/>
      <c r="M617" s="1413"/>
      <c r="O617" s="1413"/>
      <c r="P617" s="1413"/>
      <c r="Q617" s="1413"/>
      <c r="R617" s="1413"/>
      <c r="S617" s="1413"/>
      <c r="T617" s="1413"/>
      <c r="U617" s="1413"/>
      <c r="V617" s="1413"/>
      <c r="W617" s="1413"/>
      <c r="X617" s="1413"/>
      <c r="Y617" s="1413"/>
      <c r="AA617" s="1413"/>
      <c r="AB617" s="1413"/>
      <c r="AC617" s="1413"/>
      <c r="AD617" s="1413"/>
      <c r="AE617" s="1413"/>
      <c r="AG617" s="1413"/>
      <c r="AH617" s="1413"/>
      <c r="AI617" s="1413"/>
      <c r="AJ617" s="1413"/>
      <c r="AK617" s="1413"/>
    </row>
    <row r="618" spans="3:37" s="1430" customFormat="1" ht="15" customHeight="1">
      <c r="C618" s="1413"/>
      <c r="D618" s="1413"/>
      <c r="E618" s="1413"/>
      <c r="F618" s="1413"/>
      <c r="G618" s="1413"/>
      <c r="I618" s="1413"/>
      <c r="J618" s="1413"/>
      <c r="K618" s="1413"/>
      <c r="L618" s="1413"/>
      <c r="M618" s="1413"/>
      <c r="O618" s="1413"/>
      <c r="P618" s="1413"/>
      <c r="Q618" s="1413"/>
      <c r="R618" s="1413"/>
      <c r="S618" s="1413"/>
      <c r="T618" s="1413"/>
      <c r="U618" s="1413"/>
      <c r="V618" s="1413"/>
      <c r="W618" s="1413"/>
      <c r="X618" s="1413"/>
      <c r="Y618" s="1413"/>
      <c r="AA618" s="1413"/>
      <c r="AB618" s="1413"/>
      <c r="AC618" s="1413"/>
      <c r="AD618" s="1413"/>
      <c r="AE618" s="1413"/>
      <c r="AG618" s="1413"/>
      <c r="AH618" s="1413"/>
      <c r="AI618" s="1413"/>
      <c r="AJ618" s="1413"/>
      <c r="AK618" s="1413"/>
    </row>
    <row r="619" spans="3:37" s="1430" customFormat="1" ht="15" customHeight="1">
      <c r="C619" s="1413"/>
      <c r="D619" s="1413"/>
      <c r="E619" s="1413"/>
      <c r="F619" s="1413"/>
      <c r="G619" s="1413"/>
      <c r="I619" s="1413"/>
      <c r="J619" s="1413"/>
      <c r="K619" s="1413"/>
      <c r="L619" s="1413"/>
      <c r="M619" s="1413"/>
      <c r="O619" s="1413"/>
      <c r="P619" s="1413"/>
      <c r="Q619" s="1413"/>
      <c r="R619" s="1413"/>
      <c r="S619" s="1413"/>
      <c r="T619" s="1413"/>
      <c r="U619" s="1413"/>
      <c r="V619" s="1413"/>
      <c r="W619" s="1413"/>
      <c r="X619" s="1413"/>
      <c r="Y619" s="1413"/>
      <c r="AA619" s="1413"/>
      <c r="AB619" s="1413"/>
      <c r="AC619" s="1413"/>
      <c r="AD619" s="1413"/>
      <c r="AE619" s="1413"/>
      <c r="AG619" s="1413"/>
      <c r="AH619" s="1413"/>
      <c r="AI619" s="1413"/>
      <c r="AJ619" s="1413"/>
      <c r="AK619" s="1413"/>
    </row>
    <row r="620" spans="3:37" s="1430" customFormat="1" ht="15" customHeight="1">
      <c r="C620" s="1413"/>
      <c r="D620" s="1413"/>
      <c r="E620" s="1413"/>
      <c r="F620" s="1413"/>
      <c r="G620" s="1413"/>
      <c r="I620" s="1413"/>
      <c r="J620" s="1413"/>
      <c r="K620" s="1413"/>
      <c r="L620" s="1413"/>
      <c r="M620" s="1413"/>
      <c r="O620" s="1413"/>
      <c r="P620" s="1413"/>
      <c r="Q620" s="1413"/>
      <c r="R620" s="1413"/>
      <c r="S620" s="1413"/>
      <c r="T620" s="1413"/>
      <c r="U620" s="1413"/>
      <c r="V620" s="1413"/>
      <c r="W620" s="1413"/>
      <c r="X620" s="1413"/>
      <c r="Y620" s="1413"/>
      <c r="AA620" s="1413"/>
      <c r="AB620" s="1413"/>
      <c r="AC620" s="1413"/>
      <c r="AD620" s="1413"/>
      <c r="AE620" s="1413"/>
      <c r="AG620" s="1413"/>
      <c r="AH620" s="1413"/>
      <c r="AI620" s="1413"/>
      <c r="AJ620" s="1413"/>
      <c r="AK620" s="1413"/>
    </row>
    <row r="621" spans="3:37" s="1430" customFormat="1" ht="15" customHeight="1">
      <c r="C621" s="1413"/>
      <c r="D621" s="1413"/>
      <c r="E621" s="1413"/>
      <c r="F621" s="1413"/>
      <c r="G621" s="1413"/>
      <c r="I621" s="1413"/>
      <c r="J621" s="1413"/>
      <c r="K621" s="1413"/>
      <c r="L621" s="1413"/>
      <c r="M621" s="1413"/>
      <c r="O621" s="1413"/>
      <c r="P621" s="1413"/>
      <c r="Q621" s="1413"/>
      <c r="R621" s="1413"/>
      <c r="S621" s="1413"/>
      <c r="T621" s="1413"/>
      <c r="U621" s="1413"/>
      <c r="V621" s="1413"/>
      <c r="W621" s="1413"/>
      <c r="X621" s="1413"/>
      <c r="Y621" s="1413"/>
      <c r="AA621" s="1413"/>
      <c r="AB621" s="1413"/>
      <c r="AC621" s="1413"/>
      <c r="AD621" s="1413"/>
      <c r="AE621" s="1413"/>
      <c r="AG621" s="1413"/>
      <c r="AH621" s="1413"/>
      <c r="AI621" s="1413"/>
      <c r="AJ621" s="1413"/>
      <c r="AK621" s="1413"/>
    </row>
    <row r="622" spans="3:37" s="1430" customFormat="1" ht="15" customHeight="1">
      <c r="C622" s="1413"/>
      <c r="D622" s="1413"/>
      <c r="E622" s="1413"/>
      <c r="F622" s="1413"/>
      <c r="G622" s="1413"/>
      <c r="I622" s="1413"/>
      <c r="J622" s="1413"/>
      <c r="K622" s="1413"/>
      <c r="L622" s="1413"/>
      <c r="M622" s="1413"/>
      <c r="O622" s="1413"/>
      <c r="P622" s="1413"/>
      <c r="Q622" s="1413"/>
      <c r="R622" s="1413"/>
      <c r="S622" s="1413"/>
      <c r="T622" s="1413"/>
      <c r="U622" s="1413"/>
      <c r="V622" s="1413"/>
      <c r="W622" s="1413"/>
      <c r="X622" s="1413"/>
      <c r="Y622" s="1413"/>
      <c r="AA622" s="1413"/>
      <c r="AB622" s="1413"/>
      <c r="AC622" s="1413"/>
      <c r="AD622" s="1413"/>
      <c r="AE622" s="1413"/>
      <c r="AG622" s="1413"/>
      <c r="AH622" s="1413"/>
      <c r="AI622" s="1413"/>
      <c r="AJ622" s="1413"/>
      <c r="AK622" s="1413"/>
    </row>
    <row r="623" spans="3:37" s="1430" customFormat="1" ht="15" customHeight="1">
      <c r="C623" s="1413"/>
      <c r="D623" s="1413"/>
      <c r="E623" s="1413"/>
      <c r="F623" s="1413"/>
      <c r="G623" s="1413"/>
      <c r="I623" s="1413"/>
      <c r="J623" s="1413"/>
      <c r="K623" s="1413"/>
      <c r="L623" s="1413"/>
      <c r="M623" s="1413"/>
      <c r="O623" s="1413"/>
      <c r="P623" s="1413"/>
      <c r="Q623" s="1413"/>
      <c r="R623" s="1413"/>
      <c r="S623" s="1413"/>
      <c r="T623" s="1413"/>
      <c r="U623" s="1413"/>
      <c r="V623" s="1413"/>
      <c r="W623" s="1413"/>
      <c r="X623" s="1413"/>
      <c r="Y623" s="1413"/>
      <c r="AA623" s="1413"/>
      <c r="AB623" s="1413"/>
      <c r="AC623" s="1413"/>
      <c r="AD623" s="1413"/>
      <c r="AE623" s="1413"/>
      <c r="AG623" s="1413"/>
      <c r="AH623" s="1413"/>
      <c r="AI623" s="1413"/>
      <c r="AJ623" s="1413"/>
      <c r="AK623" s="1413"/>
    </row>
    <row r="624" spans="3:37" s="1430" customFormat="1" ht="15" customHeight="1">
      <c r="C624" s="1413"/>
      <c r="D624" s="1413"/>
      <c r="E624" s="1413"/>
      <c r="F624" s="1413"/>
      <c r="G624" s="1413"/>
      <c r="I624" s="1413"/>
      <c r="J624" s="1413"/>
      <c r="K624" s="1413"/>
      <c r="L624" s="1413"/>
      <c r="M624" s="1413"/>
      <c r="O624" s="1413"/>
      <c r="P624" s="1413"/>
      <c r="Q624" s="1413"/>
      <c r="R624" s="1413"/>
      <c r="S624" s="1413"/>
      <c r="T624" s="1413"/>
      <c r="U624" s="1413"/>
      <c r="V624" s="1413"/>
      <c r="W624" s="1413"/>
      <c r="X624" s="1413"/>
      <c r="Y624" s="1413"/>
      <c r="AA624" s="1413"/>
      <c r="AB624" s="1413"/>
      <c r="AC624" s="1413"/>
      <c r="AD624" s="1413"/>
      <c r="AE624" s="1413"/>
      <c r="AG624" s="1413"/>
      <c r="AH624" s="1413"/>
      <c r="AI624" s="1413"/>
      <c r="AJ624" s="1413"/>
      <c r="AK624" s="1413"/>
    </row>
    <row r="625" spans="3:37" s="1430" customFormat="1" ht="15" customHeight="1">
      <c r="C625" s="1413"/>
      <c r="D625" s="1413"/>
      <c r="E625" s="1413"/>
      <c r="F625" s="1413"/>
      <c r="G625" s="1413"/>
      <c r="I625" s="1413"/>
      <c r="J625" s="1413"/>
      <c r="K625" s="1413"/>
      <c r="L625" s="1413"/>
      <c r="M625" s="1413"/>
      <c r="O625" s="1413"/>
      <c r="P625" s="1413"/>
      <c r="Q625" s="1413"/>
      <c r="R625" s="1413"/>
      <c r="S625" s="1413"/>
      <c r="T625" s="1413"/>
      <c r="U625" s="1413"/>
      <c r="V625" s="1413"/>
      <c r="W625" s="1413"/>
      <c r="X625" s="1413"/>
      <c r="Y625" s="1413"/>
      <c r="AA625" s="1413"/>
      <c r="AB625" s="1413"/>
      <c r="AC625" s="1413"/>
      <c r="AD625" s="1413"/>
      <c r="AE625" s="1413"/>
      <c r="AG625" s="1413"/>
      <c r="AH625" s="1413"/>
      <c r="AI625" s="1413"/>
      <c r="AJ625" s="1413"/>
      <c r="AK625" s="1413"/>
    </row>
    <row r="626" spans="3:37" s="1430" customFormat="1" ht="15" customHeight="1">
      <c r="C626" s="1413"/>
      <c r="D626" s="1413"/>
      <c r="E626" s="1413"/>
      <c r="F626" s="1413"/>
      <c r="G626" s="1413"/>
      <c r="I626" s="1413"/>
      <c r="J626" s="1413"/>
      <c r="K626" s="1413"/>
      <c r="L626" s="1413"/>
      <c r="M626" s="1413"/>
      <c r="O626" s="1413"/>
      <c r="P626" s="1413"/>
      <c r="Q626" s="1413"/>
      <c r="R626" s="1413"/>
      <c r="S626" s="1413"/>
      <c r="T626" s="1413"/>
      <c r="U626" s="1413"/>
      <c r="V626" s="1413"/>
      <c r="W626" s="1413"/>
      <c r="X626" s="1413"/>
      <c r="Y626" s="1413"/>
      <c r="AA626" s="1413"/>
      <c r="AB626" s="1413"/>
      <c r="AC626" s="1413"/>
      <c r="AD626" s="1413"/>
      <c r="AE626" s="1413"/>
      <c r="AG626" s="1413"/>
      <c r="AH626" s="1413"/>
      <c r="AI626" s="1413"/>
      <c r="AJ626" s="1413"/>
      <c r="AK626" s="1413"/>
    </row>
    <row r="627" spans="3:37" s="1430" customFormat="1" ht="15" customHeight="1">
      <c r="C627" s="1413"/>
      <c r="D627" s="1413"/>
      <c r="E627" s="1413"/>
      <c r="F627" s="1413"/>
      <c r="G627" s="1413"/>
      <c r="I627" s="1413"/>
      <c r="J627" s="1413"/>
      <c r="K627" s="1413"/>
      <c r="L627" s="1413"/>
      <c r="M627" s="1413"/>
      <c r="O627" s="1413"/>
      <c r="P627" s="1413"/>
      <c r="Q627" s="1413"/>
      <c r="R627" s="1413"/>
      <c r="S627" s="1413"/>
      <c r="T627" s="1413"/>
      <c r="U627" s="1413"/>
      <c r="V627" s="1413"/>
      <c r="W627" s="1413"/>
      <c r="X627" s="1413"/>
      <c r="Y627" s="1413"/>
      <c r="AA627" s="1413"/>
      <c r="AB627" s="1413"/>
      <c r="AC627" s="1413"/>
      <c r="AD627" s="1413"/>
      <c r="AE627" s="1413"/>
      <c r="AG627" s="1413"/>
      <c r="AH627" s="1413"/>
      <c r="AI627" s="1413"/>
      <c r="AJ627" s="1413"/>
      <c r="AK627" s="1413"/>
    </row>
    <row r="628" spans="3:37" s="1430" customFormat="1" ht="15" customHeight="1">
      <c r="C628" s="1413"/>
      <c r="D628" s="1413"/>
      <c r="E628" s="1413"/>
      <c r="F628" s="1413"/>
      <c r="G628" s="1413"/>
      <c r="I628" s="1413"/>
      <c r="J628" s="1413"/>
      <c r="K628" s="1413"/>
      <c r="L628" s="1413"/>
      <c r="M628" s="1413"/>
      <c r="O628" s="1413"/>
      <c r="P628" s="1413"/>
      <c r="Q628" s="1413"/>
      <c r="R628" s="1413"/>
      <c r="S628" s="1413"/>
      <c r="T628" s="1413"/>
      <c r="U628" s="1413"/>
      <c r="V628" s="1413"/>
      <c r="W628" s="1413"/>
      <c r="X628" s="1413"/>
      <c r="Y628" s="1413"/>
      <c r="AA628" s="1413"/>
      <c r="AB628" s="1413"/>
      <c r="AC628" s="1413"/>
      <c r="AD628" s="1413"/>
      <c r="AE628" s="1413"/>
      <c r="AG628" s="1413"/>
      <c r="AH628" s="1413"/>
      <c r="AI628" s="1413"/>
      <c r="AJ628" s="1413"/>
      <c r="AK628" s="1413"/>
    </row>
    <row r="629" spans="3:37" s="1430" customFormat="1" ht="15" customHeight="1">
      <c r="C629" s="1413"/>
      <c r="D629" s="1413"/>
      <c r="E629" s="1413"/>
      <c r="F629" s="1413"/>
      <c r="G629" s="1413"/>
      <c r="I629" s="1413"/>
      <c r="J629" s="1413"/>
      <c r="K629" s="1413"/>
      <c r="L629" s="1413"/>
      <c r="M629" s="1413"/>
      <c r="O629" s="1413"/>
      <c r="P629" s="1413"/>
      <c r="Q629" s="1413"/>
      <c r="R629" s="1413"/>
      <c r="S629" s="1413"/>
      <c r="T629" s="1413"/>
      <c r="U629" s="1413"/>
      <c r="V629" s="1413"/>
      <c r="W629" s="1413"/>
      <c r="X629" s="1413"/>
      <c r="Y629" s="1413"/>
      <c r="AA629" s="1413"/>
      <c r="AB629" s="1413"/>
      <c r="AC629" s="1413"/>
      <c r="AD629" s="1413"/>
      <c r="AE629" s="1413"/>
      <c r="AG629" s="1413"/>
      <c r="AH629" s="1413"/>
      <c r="AI629" s="1413"/>
      <c r="AJ629" s="1413"/>
      <c r="AK629" s="1413"/>
    </row>
    <row r="630" spans="3:37" s="1430" customFormat="1" ht="15" customHeight="1">
      <c r="C630" s="1413"/>
      <c r="D630" s="1413"/>
      <c r="E630" s="1413"/>
      <c r="F630" s="1413"/>
      <c r="G630" s="1413"/>
      <c r="I630" s="1413"/>
      <c r="J630" s="1413"/>
      <c r="K630" s="1413"/>
      <c r="L630" s="1413"/>
      <c r="M630" s="1413"/>
      <c r="O630" s="1413"/>
      <c r="P630" s="1413"/>
      <c r="Q630" s="1413"/>
      <c r="R630" s="1413"/>
      <c r="S630" s="1413"/>
      <c r="T630" s="1413"/>
      <c r="U630" s="1413"/>
      <c r="V630" s="1413"/>
      <c r="W630" s="1413"/>
      <c r="X630" s="1413"/>
      <c r="Y630" s="1413"/>
      <c r="AA630" s="1413"/>
      <c r="AB630" s="1413"/>
      <c r="AC630" s="1413"/>
      <c r="AD630" s="1413"/>
      <c r="AE630" s="1413"/>
      <c r="AG630" s="1413"/>
      <c r="AH630" s="1413"/>
      <c r="AI630" s="1413"/>
      <c r="AJ630" s="1413"/>
      <c r="AK630" s="1413"/>
    </row>
    <row r="631" spans="3:37" s="1430" customFormat="1" ht="15" customHeight="1">
      <c r="C631" s="1413"/>
      <c r="D631" s="1413"/>
      <c r="E631" s="1413"/>
      <c r="F631" s="1413"/>
      <c r="G631" s="1413"/>
      <c r="I631" s="1413"/>
      <c r="J631" s="1413"/>
      <c r="K631" s="1413"/>
      <c r="L631" s="1413"/>
      <c r="M631" s="1413"/>
      <c r="O631" s="1413"/>
      <c r="P631" s="1413"/>
      <c r="Q631" s="1413"/>
      <c r="R631" s="1413"/>
      <c r="S631" s="1413"/>
      <c r="T631" s="1413"/>
      <c r="U631" s="1413"/>
      <c r="V631" s="1413"/>
      <c r="W631" s="1413"/>
      <c r="X631" s="1413"/>
      <c r="Y631" s="1413"/>
      <c r="AA631" s="1413"/>
      <c r="AB631" s="1413"/>
      <c r="AC631" s="1413"/>
      <c r="AD631" s="1413"/>
      <c r="AE631" s="1413"/>
      <c r="AG631" s="1413"/>
      <c r="AH631" s="1413"/>
      <c r="AI631" s="1413"/>
      <c r="AJ631" s="1413"/>
      <c r="AK631" s="1413"/>
    </row>
    <row r="632" spans="3:37" s="1430" customFormat="1" ht="15" customHeight="1">
      <c r="C632" s="1413"/>
      <c r="D632" s="1413"/>
      <c r="E632" s="1413"/>
      <c r="F632" s="1413"/>
      <c r="G632" s="1413"/>
      <c r="I632" s="1413"/>
      <c r="J632" s="1413"/>
      <c r="K632" s="1413"/>
      <c r="L632" s="1413"/>
      <c r="M632" s="1413"/>
      <c r="O632" s="1413"/>
      <c r="P632" s="1413"/>
      <c r="Q632" s="1413"/>
      <c r="R632" s="1413"/>
      <c r="S632" s="1413"/>
      <c r="T632" s="1413"/>
      <c r="U632" s="1413"/>
      <c r="V632" s="1413"/>
      <c r="W632" s="1413"/>
      <c r="X632" s="1413"/>
      <c r="Y632" s="1413"/>
      <c r="AA632" s="1413"/>
      <c r="AB632" s="1413"/>
      <c r="AC632" s="1413"/>
      <c r="AD632" s="1413"/>
      <c r="AE632" s="1413"/>
      <c r="AG632" s="1413"/>
      <c r="AH632" s="1413"/>
      <c r="AI632" s="1413"/>
      <c r="AJ632" s="1413"/>
      <c r="AK632" s="1413"/>
    </row>
    <row r="633" spans="3:37" s="1430" customFormat="1" ht="15" customHeight="1">
      <c r="C633" s="1413"/>
      <c r="D633" s="1413"/>
      <c r="E633" s="1413"/>
      <c r="F633" s="1413"/>
      <c r="G633" s="1413"/>
      <c r="I633" s="1413"/>
      <c r="J633" s="1413"/>
      <c r="K633" s="1413"/>
      <c r="L633" s="1413"/>
      <c r="M633" s="1413"/>
      <c r="O633" s="1413"/>
      <c r="P633" s="1413"/>
      <c r="Q633" s="1413"/>
      <c r="R633" s="1413"/>
      <c r="S633" s="1413"/>
      <c r="T633" s="1413"/>
      <c r="U633" s="1413"/>
      <c r="V633" s="1413"/>
      <c r="W633" s="1413"/>
      <c r="X633" s="1413"/>
      <c r="Y633" s="1413"/>
      <c r="AA633" s="1413"/>
      <c r="AB633" s="1413"/>
      <c r="AC633" s="1413"/>
      <c r="AD633" s="1413"/>
      <c r="AE633" s="1413"/>
      <c r="AG633" s="1413"/>
      <c r="AH633" s="1413"/>
      <c r="AI633" s="1413"/>
      <c r="AJ633" s="1413"/>
      <c r="AK633" s="1413"/>
    </row>
    <row r="634" spans="3:37" s="1430" customFormat="1" ht="15" customHeight="1">
      <c r="C634" s="1413"/>
      <c r="D634" s="1413"/>
      <c r="E634" s="1413"/>
      <c r="F634" s="1413"/>
      <c r="G634" s="1413"/>
      <c r="I634" s="1413"/>
      <c r="J634" s="1413"/>
      <c r="K634" s="1413"/>
      <c r="L634" s="1413"/>
      <c r="M634" s="1413"/>
      <c r="O634" s="1413"/>
      <c r="P634" s="1413"/>
      <c r="Q634" s="1413"/>
      <c r="R634" s="1413"/>
      <c r="S634" s="1413"/>
      <c r="T634" s="1413"/>
      <c r="U634" s="1413"/>
      <c r="V634" s="1413"/>
      <c r="W634" s="1413"/>
      <c r="X634" s="1413"/>
      <c r="Y634" s="1413"/>
      <c r="AA634" s="1413"/>
      <c r="AB634" s="1413"/>
      <c r="AC634" s="1413"/>
      <c r="AD634" s="1413"/>
      <c r="AE634" s="1413"/>
      <c r="AG634" s="1413"/>
      <c r="AH634" s="1413"/>
      <c r="AI634" s="1413"/>
      <c r="AJ634" s="1413"/>
      <c r="AK634" s="1413"/>
    </row>
    <row r="635" spans="3:37" s="1430" customFormat="1" ht="15" customHeight="1">
      <c r="C635" s="1413"/>
      <c r="D635" s="1413"/>
      <c r="E635" s="1413"/>
      <c r="F635" s="1413"/>
      <c r="G635" s="1413"/>
      <c r="I635" s="1413"/>
      <c r="J635" s="1413"/>
      <c r="K635" s="1413"/>
      <c r="L635" s="1413"/>
      <c r="M635" s="1413"/>
      <c r="O635" s="1413"/>
      <c r="P635" s="1413"/>
      <c r="Q635" s="1413"/>
      <c r="R635" s="1413"/>
      <c r="S635" s="1413"/>
      <c r="T635" s="1413"/>
      <c r="U635" s="1413"/>
      <c r="V635" s="1413"/>
      <c r="W635" s="1413"/>
      <c r="X635" s="1413"/>
      <c r="Y635" s="1413"/>
      <c r="AA635" s="1413"/>
      <c r="AB635" s="1413"/>
      <c r="AC635" s="1413"/>
      <c r="AD635" s="1413"/>
      <c r="AE635" s="1413"/>
      <c r="AG635" s="1413"/>
      <c r="AH635" s="1413"/>
      <c r="AI635" s="1413"/>
      <c r="AJ635" s="1413"/>
      <c r="AK635" s="1413"/>
    </row>
    <row r="636" spans="3:37" s="1430" customFormat="1" ht="15" customHeight="1">
      <c r="C636" s="1413"/>
      <c r="D636" s="1413"/>
      <c r="E636" s="1413"/>
      <c r="F636" s="1413"/>
      <c r="G636" s="1413"/>
      <c r="I636" s="1413"/>
      <c r="J636" s="1413"/>
      <c r="K636" s="1413"/>
      <c r="L636" s="1413"/>
      <c r="M636" s="1413"/>
      <c r="O636" s="1413"/>
      <c r="P636" s="1413"/>
      <c r="Q636" s="1413"/>
      <c r="R636" s="1413"/>
      <c r="S636" s="1413"/>
      <c r="T636" s="1413"/>
      <c r="U636" s="1413"/>
      <c r="V636" s="1413"/>
      <c r="W636" s="1413"/>
      <c r="X636" s="1413"/>
      <c r="Y636" s="1413"/>
      <c r="AA636" s="1413"/>
      <c r="AB636" s="1413"/>
      <c r="AC636" s="1413"/>
      <c r="AD636" s="1413"/>
      <c r="AE636" s="1413"/>
      <c r="AG636" s="1413"/>
      <c r="AH636" s="1413"/>
      <c r="AI636" s="1413"/>
      <c r="AJ636" s="1413"/>
      <c r="AK636" s="1413"/>
    </row>
    <row r="637" spans="3:37" s="1430" customFormat="1" ht="15" customHeight="1">
      <c r="C637" s="1413"/>
      <c r="D637" s="1413"/>
      <c r="E637" s="1413"/>
      <c r="F637" s="1413"/>
      <c r="G637" s="1413"/>
      <c r="I637" s="1413"/>
      <c r="J637" s="1413"/>
      <c r="K637" s="1413"/>
      <c r="L637" s="1413"/>
      <c r="M637" s="1413"/>
      <c r="O637" s="1413"/>
      <c r="P637" s="1413"/>
      <c r="Q637" s="1413"/>
      <c r="R637" s="1413"/>
      <c r="S637" s="1413"/>
      <c r="T637" s="1413"/>
      <c r="U637" s="1413"/>
      <c r="V637" s="1413"/>
      <c r="W637" s="1413"/>
      <c r="X637" s="1413"/>
      <c r="Y637" s="1413"/>
      <c r="AA637" s="1413"/>
      <c r="AB637" s="1413"/>
      <c r="AC637" s="1413"/>
      <c r="AD637" s="1413"/>
      <c r="AE637" s="1413"/>
      <c r="AG637" s="1413"/>
      <c r="AH637" s="1413"/>
      <c r="AI637" s="1413"/>
      <c r="AJ637" s="1413"/>
      <c r="AK637" s="1413"/>
    </row>
    <row r="638" spans="3:37" s="1430" customFormat="1" ht="15" customHeight="1">
      <c r="C638" s="1413"/>
      <c r="D638" s="1413"/>
      <c r="E638" s="1413"/>
      <c r="F638" s="1413"/>
      <c r="G638" s="1413"/>
      <c r="I638" s="1413"/>
      <c r="J638" s="1413"/>
      <c r="K638" s="1413"/>
      <c r="L638" s="1413"/>
      <c r="M638" s="1413"/>
      <c r="O638" s="1413"/>
      <c r="P638" s="1413"/>
      <c r="Q638" s="1413"/>
      <c r="R638" s="1413"/>
      <c r="S638" s="1413"/>
      <c r="T638" s="1413"/>
      <c r="U638" s="1413"/>
      <c r="V638" s="1413"/>
      <c r="W638" s="1413"/>
      <c r="X638" s="1413"/>
      <c r="Y638" s="1413"/>
      <c r="AA638" s="1413"/>
      <c r="AB638" s="1413"/>
      <c r="AC638" s="1413"/>
      <c r="AD638" s="1413"/>
      <c r="AE638" s="1413"/>
      <c r="AG638" s="1413"/>
      <c r="AH638" s="1413"/>
      <c r="AI638" s="1413"/>
      <c r="AJ638" s="1413"/>
      <c r="AK638" s="1413"/>
    </row>
    <row r="639" spans="3:37" s="1430" customFormat="1" ht="15" customHeight="1">
      <c r="C639" s="1413"/>
      <c r="D639" s="1413"/>
      <c r="E639" s="1413"/>
      <c r="F639" s="1413"/>
      <c r="G639" s="1413"/>
      <c r="I639" s="1413"/>
      <c r="J639" s="1413"/>
      <c r="K639" s="1413"/>
      <c r="L639" s="1413"/>
      <c r="M639" s="1413"/>
      <c r="O639" s="1413"/>
      <c r="P639" s="1413"/>
      <c r="Q639" s="1413"/>
      <c r="R639" s="1413"/>
      <c r="S639" s="1413"/>
      <c r="T639" s="1413"/>
      <c r="U639" s="1413"/>
      <c r="V639" s="1413"/>
      <c r="W639" s="1413"/>
      <c r="X639" s="1413"/>
      <c r="Y639" s="1413"/>
      <c r="AA639" s="1413"/>
      <c r="AB639" s="1413"/>
      <c r="AC639" s="1413"/>
      <c r="AD639" s="1413"/>
      <c r="AE639" s="1413"/>
      <c r="AG639" s="1413"/>
      <c r="AH639" s="1413"/>
      <c r="AI639" s="1413"/>
      <c r="AJ639" s="1413"/>
      <c r="AK639" s="1413"/>
    </row>
    <row r="640" spans="3:37" s="1430" customFormat="1" ht="15" customHeight="1">
      <c r="C640" s="1413"/>
      <c r="D640" s="1413"/>
      <c r="E640" s="1413"/>
      <c r="F640" s="1413"/>
      <c r="G640" s="1413"/>
      <c r="I640" s="1413"/>
      <c r="J640" s="1413"/>
      <c r="K640" s="1413"/>
      <c r="L640" s="1413"/>
      <c r="M640" s="1413"/>
      <c r="O640" s="1413"/>
      <c r="P640" s="1413"/>
      <c r="Q640" s="1413"/>
      <c r="R640" s="1413"/>
      <c r="S640" s="1413"/>
      <c r="T640" s="1413"/>
      <c r="U640" s="1413"/>
      <c r="V640" s="1413"/>
      <c r="W640" s="1413"/>
      <c r="X640" s="1413"/>
      <c r="Y640" s="1413"/>
      <c r="AA640" s="1413"/>
      <c r="AB640" s="1413"/>
      <c r="AC640" s="1413"/>
      <c r="AD640" s="1413"/>
      <c r="AE640" s="1413"/>
      <c r="AG640" s="1413"/>
      <c r="AH640" s="1413"/>
      <c r="AI640" s="1413"/>
      <c r="AJ640" s="1413"/>
      <c r="AK640" s="1413"/>
    </row>
    <row r="641" spans="3:37" s="1430" customFormat="1" ht="15" customHeight="1">
      <c r="C641" s="1413"/>
      <c r="D641" s="1413"/>
      <c r="E641" s="1413"/>
      <c r="F641" s="1413"/>
      <c r="G641" s="1413"/>
      <c r="I641" s="1413"/>
      <c r="J641" s="1413"/>
      <c r="K641" s="1413"/>
      <c r="L641" s="1413"/>
      <c r="M641" s="1413"/>
      <c r="O641" s="1413"/>
      <c r="P641" s="1413"/>
      <c r="Q641" s="1413"/>
      <c r="R641" s="1413"/>
      <c r="S641" s="1413"/>
      <c r="T641" s="1413"/>
      <c r="U641" s="1413"/>
      <c r="V641" s="1413"/>
      <c r="W641" s="1413"/>
      <c r="X641" s="1413"/>
      <c r="Y641" s="1413"/>
      <c r="AA641" s="1413"/>
      <c r="AB641" s="1413"/>
      <c r="AC641" s="1413"/>
      <c r="AD641" s="1413"/>
      <c r="AE641" s="1413"/>
      <c r="AG641" s="1413"/>
      <c r="AH641" s="1413"/>
      <c r="AI641" s="1413"/>
      <c r="AJ641" s="1413"/>
      <c r="AK641" s="1413"/>
    </row>
    <row r="642" spans="3:37" s="1430" customFormat="1" ht="15" customHeight="1">
      <c r="C642" s="1413"/>
      <c r="D642" s="1413"/>
      <c r="E642" s="1413"/>
      <c r="F642" s="1413"/>
      <c r="G642" s="1413"/>
      <c r="I642" s="1413"/>
      <c r="J642" s="1413"/>
      <c r="K642" s="1413"/>
      <c r="L642" s="1413"/>
      <c r="M642" s="1413"/>
      <c r="O642" s="1413"/>
      <c r="P642" s="1413"/>
      <c r="Q642" s="1413"/>
      <c r="R642" s="1413"/>
      <c r="S642" s="1413"/>
      <c r="T642" s="1413"/>
      <c r="U642" s="1413"/>
      <c r="V642" s="1413"/>
      <c r="W642" s="1413"/>
      <c r="X642" s="1413"/>
      <c r="Y642" s="1413"/>
      <c r="AA642" s="1413"/>
      <c r="AB642" s="1413"/>
      <c r="AC642" s="1413"/>
      <c r="AD642" s="1413"/>
      <c r="AE642" s="1413"/>
      <c r="AG642" s="1413"/>
      <c r="AH642" s="1413"/>
      <c r="AI642" s="1413"/>
      <c r="AJ642" s="1413"/>
      <c r="AK642" s="1413"/>
    </row>
    <row r="643" spans="3:37" s="1430" customFormat="1" ht="15" customHeight="1">
      <c r="C643" s="1413"/>
      <c r="D643" s="1413"/>
      <c r="E643" s="1413"/>
      <c r="F643" s="1413"/>
      <c r="G643" s="1413"/>
      <c r="I643" s="1413"/>
      <c r="J643" s="1413"/>
      <c r="K643" s="1413"/>
      <c r="L643" s="1413"/>
      <c r="M643" s="1413"/>
      <c r="O643" s="1413"/>
      <c r="P643" s="1413"/>
      <c r="Q643" s="1413"/>
      <c r="R643" s="1413"/>
      <c r="S643" s="1413"/>
      <c r="T643" s="1413"/>
      <c r="U643" s="1413"/>
      <c r="V643" s="1413"/>
      <c r="W643" s="1413"/>
      <c r="X643" s="1413"/>
      <c r="Y643" s="1413"/>
      <c r="AA643" s="1413"/>
      <c r="AB643" s="1413"/>
      <c r="AC643" s="1413"/>
      <c r="AD643" s="1413"/>
      <c r="AE643" s="1413"/>
      <c r="AG643" s="1413"/>
      <c r="AH643" s="1413"/>
      <c r="AI643" s="1413"/>
      <c r="AJ643" s="1413"/>
      <c r="AK643" s="1413"/>
    </row>
    <row r="644" spans="3:37" s="1430" customFormat="1" ht="15" customHeight="1">
      <c r="C644" s="1413"/>
      <c r="D644" s="1413"/>
      <c r="E644" s="1413"/>
      <c r="F644" s="1413"/>
      <c r="G644" s="1413"/>
      <c r="I644" s="1413"/>
      <c r="J644" s="1413"/>
      <c r="K644" s="1413"/>
      <c r="L644" s="1413"/>
      <c r="M644" s="1413"/>
      <c r="O644" s="1413"/>
      <c r="P644" s="1413"/>
      <c r="Q644" s="1413"/>
      <c r="R644" s="1413"/>
      <c r="S644" s="1413"/>
      <c r="T644" s="1413"/>
      <c r="U644" s="1413"/>
      <c r="V644" s="1413"/>
      <c r="W644" s="1413"/>
      <c r="X644" s="1413"/>
      <c r="Y644" s="1413"/>
      <c r="AA644" s="1413"/>
      <c r="AB644" s="1413"/>
      <c r="AC644" s="1413"/>
      <c r="AD644" s="1413"/>
      <c r="AE644" s="1413"/>
      <c r="AG644" s="1413"/>
      <c r="AH644" s="1413"/>
      <c r="AI644" s="1413"/>
      <c r="AJ644" s="1413"/>
      <c r="AK644" s="1413"/>
    </row>
    <row r="645" spans="3:37" s="1430" customFormat="1" ht="15" customHeight="1">
      <c r="C645" s="1413"/>
      <c r="D645" s="1413"/>
      <c r="E645" s="1413"/>
      <c r="F645" s="1413"/>
      <c r="G645" s="1413"/>
      <c r="I645" s="1413"/>
      <c r="J645" s="1413"/>
      <c r="K645" s="1413"/>
      <c r="L645" s="1413"/>
      <c r="M645" s="1413"/>
      <c r="O645" s="1413"/>
      <c r="P645" s="1413"/>
      <c r="Q645" s="1413"/>
      <c r="R645" s="1413"/>
      <c r="S645" s="1413"/>
      <c r="T645" s="1413"/>
      <c r="U645" s="1413"/>
      <c r="V645" s="1413"/>
      <c r="W645" s="1413"/>
      <c r="X645" s="1413"/>
      <c r="Y645" s="1413"/>
      <c r="AA645" s="1413"/>
      <c r="AB645" s="1413"/>
      <c r="AC645" s="1413"/>
      <c r="AD645" s="1413"/>
      <c r="AE645" s="1413"/>
      <c r="AG645" s="1413"/>
      <c r="AH645" s="1413"/>
      <c r="AI645" s="1413"/>
      <c r="AJ645" s="1413"/>
      <c r="AK645" s="1413"/>
    </row>
    <row r="646" spans="3:37" s="1430" customFormat="1" ht="15" customHeight="1">
      <c r="C646" s="1413"/>
      <c r="D646" s="1413"/>
      <c r="E646" s="1413"/>
      <c r="F646" s="1413"/>
      <c r="G646" s="1413"/>
      <c r="I646" s="1413"/>
      <c r="J646" s="1413"/>
      <c r="K646" s="1413"/>
      <c r="L646" s="1413"/>
      <c r="M646" s="1413"/>
      <c r="O646" s="1413"/>
      <c r="P646" s="1413"/>
      <c r="Q646" s="1413"/>
      <c r="R646" s="1413"/>
      <c r="S646" s="1413"/>
      <c r="T646" s="1413"/>
      <c r="U646" s="1413"/>
      <c r="V646" s="1413"/>
      <c r="W646" s="1413"/>
      <c r="X646" s="1413"/>
      <c r="Y646" s="1413"/>
      <c r="AA646" s="1413"/>
      <c r="AB646" s="1413"/>
      <c r="AC646" s="1413"/>
      <c r="AD646" s="1413"/>
      <c r="AE646" s="1413"/>
      <c r="AG646" s="1413"/>
      <c r="AH646" s="1413"/>
      <c r="AI646" s="1413"/>
      <c r="AJ646" s="1413"/>
      <c r="AK646" s="1413"/>
    </row>
    <row r="647" spans="3:37" s="1430" customFormat="1" ht="15" customHeight="1">
      <c r="C647" s="1413"/>
      <c r="D647" s="1413"/>
      <c r="E647" s="1413"/>
      <c r="F647" s="1413"/>
      <c r="G647" s="1413"/>
      <c r="I647" s="1413"/>
      <c r="J647" s="1413"/>
      <c r="K647" s="1413"/>
      <c r="L647" s="1413"/>
      <c r="M647" s="1413"/>
      <c r="O647" s="1413"/>
      <c r="P647" s="1413"/>
      <c r="Q647" s="1413"/>
      <c r="R647" s="1413"/>
      <c r="S647" s="1413"/>
      <c r="T647" s="1413"/>
      <c r="U647" s="1413"/>
      <c r="V647" s="1413"/>
      <c r="W647" s="1413"/>
      <c r="X647" s="1413"/>
      <c r="Y647" s="1413"/>
      <c r="AA647" s="1413"/>
      <c r="AB647" s="1413"/>
      <c r="AC647" s="1413"/>
      <c r="AD647" s="1413"/>
      <c r="AE647" s="1413"/>
      <c r="AG647" s="1413"/>
      <c r="AH647" s="1413"/>
      <c r="AI647" s="1413"/>
      <c r="AJ647" s="1413"/>
      <c r="AK647" s="1413"/>
    </row>
    <row r="648" spans="3:37" s="1430" customFormat="1" ht="15" customHeight="1">
      <c r="C648" s="1413"/>
      <c r="D648" s="1413"/>
      <c r="E648" s="1413"/>
      <c r="F648" s="1413"/>
      <c r="G648" s="1413"/>
      <c r="I648" s="1413"/>
      <c r="J648" s="1413"/>
      <c r="K648" s="1413"/>
      <c r="L648" s="1413"/>
      <c r="M648" s="1413"/>
      <c r="O648" s="1413"/>
      <c r="P648" s="1413"/>
      <c r="Q648" s="1413"/>
      <c r="R648" s="1413"/>
      <c r="S648" s="1413"/>
      <c r="T648" s="1413"/>
      <c r="U648" s="1413"/>
      <c r="V648" s="1413"/>
      <c r="W648" s="1413"/>
      <c r="X648" s="1413"/>
      <c r="Y648" s="1413"/>
      <c r="AA648" s="1413"/>
      <c r="AB648" s="1413"/>
      <c r="AC648" s="1413"/>
      <c r="AD648" s="1413"/>
      <c r="AE648" s="1413"/>
      <c r="AG648" s="1413"/>
      <c r="AH648" s="1413"/>
      <c r="AI648" s="1413"/>
      <c r="AJ648" s="1413"/>
      <c r="AK648" s="1413"/>
    </row>
    <row r="649" spans="3:37" s="1430" customFormat="1" ht="15" customHeight="1">
      <c r="C649" s="1413"/>
      <c r="D649" s="1413"/>
      <c r="E649" s="1413"/>
      <c r="F649" s="1413"/>
      <c r="G649" s="1413"/>
      <c r="I649" s="1413"/>
      <c r="J649" s="1413"/>
      <c r="K649" s="1413"/>
      <c r="L649" s="1413"/>
      <c r="M649" s="1413"/>
      <c r="O649" s="1413"/>
      <c r="P649" s="1413"/>
      <c r="Q649" s="1413"/>
      <c r="R649" s="1413"/>
      <c r="S649" s="1413"/>
      <c r="T649" s="1413"/>
      <c r="U649" s="1413"/>
      <c r="V649" s="1413"/>
      <c r="W649" s="1413"/>
      <c r="X649" s="1413"/>
      <c r="Y649" s="1413"/>
      <c r="AA649" s="1413"/>
      <c r="AB649" s="1413"/>
      <c r="AC649" s="1413"/>
      <c r="AD649" s="1413"/>
      <c r="AE649" s="1413"/>
      <c r="AG649" s="1413"/>
      <c r="AH649" s="1413"/>
      <c r="AI649" s="1413"/>
      <c r="AJ649" s="1413"/>
      <c r="AK649" s="1413"/>
    </row>
    <row r="650" spans="3:37" s="1430" customFormat="1" ht="15" customHeight="1">
      <c r="C650" s="1413"/>
      <c r="D650" s="1413"/>
      <c r="E650" s="1413"/>
      <c r="F650" s="1413"/>
      <c r="G650" s="1413"/>
      <c r="I650" s="1413"/>
      <c r="J650" s="1413"/>
      <c r="K650" s="1413"/>
      <c r="L650" s="1413"/>
      <c r="M650" s="1413"/>
      <c r="O650" s="1413"/>
      <c r="P650" s="1413"/>
      <c r="Q650" s="1413"/>
      <c r="R650" s="1413"/>
      <c r="S650" s="1413"/>
      <c r="T650" s="1413"/>
      <c r="U650" s="1413"/>
      <c r="V650" s="1413"/>
      <c r="W650" s="1413"/>
      <c r="X650" s="1413"/>
      <c r="Y650" s="1413"/>
      <c r="AA650" s="1413"/>
      <c r="AB650" s="1413"/>
      <c r="AC650" s="1413"/>
      <c r="AD650" s="1413"/>
      <c r="AE650" s="1413"/>
      <c r="AG650" s="1413"/>
      <c r="AH650" s="1413"/>
      <c r="AI650" s="1413"/>
      <c r="AJ650" s="1413"/>
      <c r="AK650" s="1413"/>
    </row>
    <row r="651" spans="3:37" s="1430" customFormat="1" ht="15" customHeight="1">
      <c r="C651" s="1413"/>
      <c r="D651" s="1413"/>
      <c r="E651" s="1413"/>
      <c r="F651" s="1413"/>
      <c r="G651" s="1413"/>
      <c r="I651" s="1413"/>
      <c r="J651" s="1413"/>
      <c r="K651" s="1413"/>
      <c r="L651" s="1413"/>
      <c r="M651" s="1413"/>
      <c r="O651" s="1413"/>
      <c r="P651" s="1413"/>
      <c r="Q651" s="1413"/>
      <c r="R651" s="1413"/>
      <c r="S651" s="1413"/>
      <c r="T651" s="1413"/>
      <c r="U651" s="1413"/>
      <c r="V651" s="1413"/>
      <c r="W651" s="1413"/>
      <c r="X651" s="1413"/>
      <c r="Y651" s="1413"/>
      <c r="AA651" s="1413"/>
      <c r="AB651" s="1413"/>
      <c r="AC651" s="1413"/>
      <c r="AD651" s="1413"/>
      <c r="AE651" s="1413"/>
      <c r="AG651" s="1413"/>
      <c r="AH651" s="1413"/>
      <c r="AI651" s="1413"/>
      <c r="AJ651" s="1413"/>
      <c r="AK651" s="1413"/>
    </row>
    <row r="652" spans="3:37" s="1430" customFormat="1" ht="15" customHeight="1">
      <c r="C652" s="1413"/>
      <c r="D652" s="1413"/>
      <c r="E652" s="1413"/>
      <c r="F652" s="1413"/>
      <c r="G652" s="1413"/>
      <c r="I652" s="1413"/>
      <c r="J652" s="1413"/>
      <c r="K652" s="1413"/>
      <c r="L652" s="1413"/>
      <c r="M652" s="1413"/>
      <c r="O652" s="1413"/>
      <c r="P652" s="1413"/>
      <c r="Q652" s="1413"/>
      <c r="R652" s="1413"/>
      <c r="S652" s="1413"/>
      <c r="T652" s="1413"/>
      <c r="U652" s="1413"/>
      <c r="V652" s="1413"/>
      <c r="W652" s="1413"/>
      <c r="X652" s="1413"/>
      <c r="Y652" s="1413"/>
      <c r="AA652" s="1413"/>
      <c r="AB652" s="1413"/>
      <c r="AC652" s="1413"/>
      <c r="AD652" s="1413"/>
      <c r="AE652" s="1413"/>
      <c r="AG652" s="1413"/>
      <c r="AH652" s="1413"/>
      <c r="AI652" s="1413"/>
      <c r="AJ652" s="1413"/>
      <c r="AK652" s="1413"/>
    </row>
    <row r="653" spans="3:37" s="1430" customFormat="1" ht="15" customHeight="1">
      <c r="C653" s="1413"/>
      <c r="D653" s="1413"/>
      <c r="E653" s="1413"/>
      <c r="F653" s="1413"/>
      <c r="G653" s="1413"/>
      <c r="I653" s="1413"/>
      <c r="J653" s="1413"/>
      <c r="K653" s="1413"/>
      <c r="L653" s="1413"/>
      <c r="M653" s="1413"/>
      <c r="O653" s="1413"/>
      <c r="P653" s="1413"/>
      <c r="Q653" s="1413"/>
      <c r="R653" s="1413"/>
      <c r="S653" s="1413"/>
      <c r="T653" s="1413"/>
      <c r="U653" s="1413"/>
      <c r="V653" s="1413"/>
      <c r="W653" s="1413"/>
      <c r="X653" s="1413"/>
      <c r="Y653" s="1413"/>
      <c r="AA653" s="1413"/>
      <c r="AB653" s="1413"/>
      <c r="AC653" s="1413"/>
      <c r="AD653" s="1413"/>
      <c r="AE653" s="1413"/>
      <c r="AG653" s="1413"/>
      <c r="AH653" s="1413"/>
      <c r="AI653" s="1413"/>
      <c r="AJ653" s="1413"/>
      <c r="AK653" s="1413"/>
    </row>
    <row r="654" spans="3:37" s="1430" customFormat="1" ht="15" customHeight="1">
      <c r="C654" s="1413"/>
      <c r="D654" s="1413"/>
      <c r="E654" s="1413"/>
      <c r="F654" s="1413"/>
      <c r="G654" s="1413"/>
      <c r="I654" s="1413"/>
      <c r="J654" s="1413"/>
      <c r="K654" s="1413"/>
      <c r="L654" s="1413"/>
      <c r="M654" s="1413"/>
      <c r="O654" s="1413"/>
      <c r="P654" s="1413"/>
      <c r="Q654" s="1413"/>
      <c r="R654" s="1413"/>
      <c r="S654" s="1413"/>
      <c r="T654" s="1413"/>
      <c r="U654" s="1413"/>
      <c r="V654" s="1413"/>
      <c r="W654" s="1413"/>
      <c r="X654" s="1413"/>
      <c r="Y654" s="1413"/>
      <c r="AA654" s="1413"/>
      <c r="AB654" s="1413"/>
      <c r="AC654" s="1413"/>
      <c r="AD654" s="1413"/>
      <c r="AE654" s="1413"/>
      <c r="AG654" s="1413"/>
      <c r="AH654" s="1413"/>
      <c r="AI654" s="1413"/>
      <c r="AJ654" s="1413"/>
      <c r="AK654" s="1413"/>
    </row>
    <row r="655" spans="3:37" s="1430" customFormat="1" ht="15" customHeight="1">
      <c r="C655" s="1413"/>
      <c r="D655" s="1413"/>
      <c r="E655" s="1413"/>
      <c r="F655" s="1413"/>
      <c r="G655" s="1413"/>
      <c r="I655" s="1413"/>
      <c r="J655" s="1413"/>
      <c r="K655" s="1413"/>
      <c r="L655" s="1413"/>
      <c r="M655" s="1413"/>
      <c r="O655" s="1413"/>
      <c r="P655" s="1413"/>
      <c r="Q655" s="1413"/>
      <c r="R655" s="1413"/>
      <c r="S655" s="1413"/>
      <c r="T655" s="1413"/>
      <c r="U655" s="1413"/>
      <c r="V655" s="1413"/>
      <c r="W655" s="1413"/>
      <c r="X655" s="1413"/>
      <c r="Y655" s="1413"/>
      <c r="AA655" s="1413"/>
      <c r="AB655" s="1413"/>
      <c r="AC655" s="1413"/>
      <c r="AD655" s="1413"/>
      <c r="AE655" s="1413"/>
      <c r="AG655" s="1413"/>
      <c r="AH655" s="1413"/>
      <c r="AI655" s="1413"/>
      <c r="AJ655" s="1413"/>
      <c r="AK655" s="1413"/>
    </row>
    <row r="656" spans="3:37" s="1430" customFormat="1" ht="15" customHeight="1">
      <c r="C656" s="1413"/>
      <c r="D656" s="1413"/>
      <c r="E656" s="1413"/>
      <c r="F656" s="1413"/>
      <c r="G656" s="1413"/>
      <c r="I656" s="1413"/>
      <c r="J656" s="1413"/>
      <c r="K656" s="1413"/>
      <c r="L656" s="1413"/>
      <c r="M656" s="1413"/>
      <c r="O656" s="1413"/>
      <c r="P656" s="1413"/>
      <c r="Q656" s="1413"/>
      <c r="R656" s="1413"/>
      <c r="S656" s="1413"/>
      <c r="T656" s="1413"/>
      <c r="U656" s="1413"/>
      <c r="V656" s="1413"/>
      <c r="W656" s="1413"/>
      <c r="X656" s="1413"/>
      <c r="Y656" s="1413"/>
      <c r="AA656" s="1413"/>
      <c r="AB656" s="1413"/>
      <c r="AC656" s="1413"/>
      <c r="AD656" s="1413"/>
      <c r="AE656" s="1413"/>
      <c r="AG656" s="1413"/>
      <c r="AH656" s="1413"/>
      <c r="AI656" s="1413"/>
      <c r="AJ656" s="1413"/>
      <c r="AK656" s="1413"/>
    </row>
    <row r="657" spans="3:37" s="1430" customFormat="1" ht="15" customHeight="1">
      <c r="C657" s="1413"/>
      <c r="D657" s="1413"/>
      <c r="E657" s="1413"/>
      <c r="F657" s="1413"/>
      <c r="G657" s="1413"/>
      <c r="I657" s="1413"/>
      <c r="J657" s="1413"/>
      <c r="K657" s="1413"/>
      <c r="L657" s="1413"/>
      <c r="M657" s="1413"/>
      <c r="O657" s="1413"/>
      <c r="P657" s="1413"/>
      <c r="Q657" s="1413"/>
      <c r="R657" s="1413"/>
      <c r="S657" s="1413"/>
      <c r="T657" s="1413"/>
      <c r="U657" s="1413"/>
      <c r="V657" s="1413"/>
      <c r="W657" s="1413"/>
      <c r="X657" s="1413"/>
      <c r="Y657" s="1413"/>
      <c r="AA657" s="1413"/>
      <c r="AB657" s="1413"/>
      <c r="AC657" s="1413"/>
      <c r="AD657" s="1413"/>
      <c r="AE657" s="1413"/>
      <c r="AG657" s="1413"/>
      <c r="AH657" s="1413"/>
      <c r="AI657" s="1413"/>
      <c r="AJ657" s="1413"/>
      <c r="AK657" s="1413"/>
    </row>
    <row r="658" spans="3:37" s="1430" customFormat="1" ht="15" customHeight="1">
      <c r="C658" s="1413"/>
      <c r="D658" s="1413"/>
      <c r="E658" s="1413"/>
      <c r="F658" s="1413"/>
      <c r="G658" s="1413"/>
      <c r="I658" s="1413"/>
      <c r="J658" s="1413"/>
      <c r="K658" s="1413"/>
      <c r="L658" s="1413"/>
      <c r="M658" s="1413"/>
      <c r="O658" s="1413"/>
      <c r="P658" s="1413"/>
      <c r="Q658" s="1413"/>
      <c r="R658" s="1413"/>
      <c r="S658" s="1413"/>
      <c r="T658" s="1413"/>
      <c r="U658" s="1413"/>
      <c r="V658" s="1413"/>
      <c r="W658" s="1413"/>
      <c r="X658" s="1413"/>
      <c r="Y658" s="1413"/>
      <c r="AA658" s="1413"/>
      <c r="AB658" s="1413"/>
      <c r="AC658" s="1413"/>
      <c r="AD658" s="1413"/>
      <c r="AE658" s="1413"/>
      <c r="AG658" s="1413"/>
      <c r="AH658" s="1413"/>
      <c r="AI658" s="1413"/>
      <c r="AJ658" s="1413"/>
      <c r="AK658" s="1413"/>
    </row>
    <row r="659" spans="3:37" s="1430" customFormat="1" ht="15" customHeight="1">
      <c r="C659" s="1413"/>
      <c r="D659" s="1413"/>
      <c r="E659" s="1413"/>
      <c r="F659" s="1413"/>
      <c r="G659" s="1413"/>
      <c r="I659" s="1413"/>
      <c r="J659" s="1413"/>
      <c r="K659" s="1413"/>
      <c r="L659" s="1413"/>
      <c r="M659" s="1413"/>
      <c r="O659" s="1413"/>
      <c r="P659" s="1413"/>
      <c r="Q659" s="1413"/>
      <c r="R659" s="1413"/>
      <c r="S659" s="1413"/>
      <c r="T659" s="1413"/>
      <c r="U659" s="1413"/>
      <c r="V659" s="1413"/>
      <c r="W659" s="1413"/>
      <c r="X659" s="1413"/>
      <c r="Y659" s="1413"/>
      <c r="AA659" s="1413"/>
      <c r="AB659" s="1413"/>
      <c r="AC659" s="1413"/>
      <c r="AD659" s="1413"/>
      <c r="AE659" s="1413"/>
      <c r="AG659" s="1413"/>
      <c r="AH659" s="1413"/>
      <c r="AI659" s="1413"/>
      <c r="AJ659" s="1413"/>
      <c r="AK659" s="1413"/>
    </row>
    <row r="660" spans="3:37" s="1430" customFormat="1" ht="15" customHeight="1">
      <c r="C660" s="1413"/>
      <c r="D660" s="1413"/>
      <c r="E660" s="1413"/>
      <c r="F660" s="1413"/>
      <c r="G660" s="1413"/>
      <c r="I660" s="1413"/>
      <c r="J660" s="1413"/>
      <c r="K660" s="1413"/>
      <c r="L660" s="1413"/>
      <c r="M660" s="1413"/>
      <c r="O660" s="1413"/>
      <c r="P660" s="1413"/>
      <c r="Q660" s="1413"/>
      <c r="R660" s="1413"/>
      <c r="S660" s="1413"/>
      <c r="T660" s="1413"/>
      <c r="U660" s="1413"/>
      <c r="V660" s="1413"/>
      <c r="W660" s="1413"/>
      <c r="X660" s="1413"/>
      <c r="Y660" s="1413"/>
      <c r="AA660" s="1413"/>
      <c r="AB660" s="1413"/>
      <c r="AC660" s="1413"/>
      <c r="AD660" s="1413"/>
      <c r="AE660" s="1413"/>
      <c r="AG660" s="1413"/>
      <c r="AH660" s="1413"/>
      <c r="AI660" s="1413"/>
      <c r="AJ660" s="1413"/>
      <c r="AK660" s="1413"/>
    </row>
    <row r="661" spans="3:37" s="1430" customFormat="1" ht="15" customHeight="1">
      <c r="C661" s="1413"/>
      <c r="D661" s="1413"/>
      <c r="E661" s="1413"/>
      <c r="F661" s="1413"/>
      <c r="G661" s="1413"/>
      <c r="I661" s="1413"/>
      <c r="J661" s="1413"/>
      <c r="K661" s="1413"/>
      <c r="L661" s="1413"/>
      <c r="M661" s="1413"/>
      <c r="O661" s="1413"/>
      <c r="P661" s="1413"/>
      <c r="Q661" s="1413"/>
      <c r="R661" s="1413"/>
      <c r="S661" s="1413"/>
      <c r="T661" s="1413"/>
      <c r="U661" s="1413"/>
      <c r="V661" s="1413"/>
      <c r="W661" s="1413"/>
      <c r="X661" s="1413"/>
      <c r="Y661" s="1413"/>
      <c r="AA661" s="1413"/>
      <c r="AB661" s="1413"/>
      <c r="AC661" s="1413"/>
      <c r="AD661" s="1413"/>
      <c r="AE661" s="1413"/>
      <c r="AG661" s="1413"/>
      <c r="AH661" s="1413"/>
      <c r="AI661" s="1413"/>
      <c r="AJ661" s="1413"/>
      <c r="AK661" s="1413"/>
    </row>
    <row r="662" spans="3:37" s="1430" customFormat="1" ht="15" customHeight="1">
      <c r="C662" s="1413"/>
      <c r="D662" s="1413"/>
      <c r="E662" s="1413"/>
      <c r="F662" s="1413"/>
      <c r="G662" s="1413"/>
      <c r="I662" s="1413"/>
      <c r="J662" s="1413"/>
      <c r="K662" s="1413"/>
      <c r="L662" s="1413"/>
      <c r="M662" s="1413"/>
      <c r="O662" s="1413"/>
      <c r="P662" s="1413"/>
      <c r="Q662" s="1413"/>
      <c r="R662" s="1413"/>
      <c r="S662" s="1413"/>
      <c r="T662" s="1413"/>
      <c r="U662" s="1413"/>
      <c r="V662" s="1413"/>
      <c r="W662" s="1413"/>
      <c r="X662" s="1413"/>
      <c r="Y662" s="1413"/>
      <c r="AA662" s="1413"/>
      <c r="AB662" s="1413"/>
      <c r="AC662" s="1413"/>
      <c r="AD662" s="1413"/>
      <c r="AE662" s="1413"/>
      <c r="AG662" s="1413"/>
      <c r="AH662" s="1413"/>
      <c r="AI662" s="1413"/>
      <c r="AJ662" s="1413"/>
      <c r="AK662" s="1413"/>
    </row>
    <row r="663" spans="3:37" s="1430" customFormat="1" ht="15" customHeight="1">
      <c r="C663" s="1413"/>
      <c r="D663" s="1413"/>
      <c r="E663" s="1413"/>
      <c r="F663" s="1413"/>
      <c r="G663" s="1413"/>
      <c r="I663" s="1413"/>
      <c r="J663" s="1413"/>
      <c r="K663" s="1413"/>
      <c r="L663" s="1413"/>
      <c r="M663" s="1413"/>
      <c r="O663" s="1413"/>
      <c r="P663" s="1413"/>
      <c r="Q663" s="1413"/>
      <c r="R663" s="1413"/>
      <c r="S663" s="1413"/>
      <c r="T663" s="1413"/>
      <c r="U663" s="1413"/>
      <c r="V663" s="1413"/>
      <c r="W663" s="1413"/>
      <c r="X663" s="1413"/>
      <c r="Y663" s="1413"/>
      <c r="AA663" s="1413"/>
      <c r="AB663" s="1413"/>
      <c r="AC663" s="1413"/>
      <c r="AD663" s="1413"/>
      <c r="AE663" s="1413"/>
      <c r="AG663" s="1413"/>
      <c r="AH663" s="1413"/>
      <c r="AI663" s="1413"/>
      <c r="AJ663" s="1413"/>
      <c r="AK663" s="1413"/>
    </row>
    <row r="664" spans="3:37" s="1430" customFormat="1" ht="15" customHeight="1">
      <c r="C664" s="1413"/>
      <c r="D664" s="1413"/>
      <c r="E664" s="1413"/>
      <c r="F664" s="1413"/>
      <c r="G664" s="1413"/>
      <c r="I664" s="1413"/>
      <c r="J664" s="1413"/>
      <c r="K664" s="1413"/>
      <c r="L664" s="1413"/>
      <c r="M664" s="1413"/>
      <c r="O664" s="1413"/>
      <c r="P664" s="1413"/>
      <c r="Q664" s="1413"/>
      <c r="R664" s="1413"/>
      <c r="S664" s="1413"/>
      <c r="T664" s="1413"/>
      <c r="U664" s="1413"/>
      <c r="V664" s="1413"/>
      <c r="W664" s="1413"/>
      <c r="X664" s="1413"/>
      <c r="Y664" s="1413"/>
      <c r="AA664" s="1413"/>
      <c r="AB664" s="1413"/>
      <c r="AC664" s="1413"/>
      <c r="AD664" s="1413"/>
      <c r="AE664" s="1413"/>
      <c r="AG664" s="1413"/>
      <c r="AH664" s="1413"/>
      <c r="AI664" s="1413"/>
      <c r="AJ664" s="1413"/>
      <c r="AK664" s="1413"/>
    </row>
    <row r="665" spans="3:37" s="1430" customFormat="1" ht="15" customHeight="1">
      <c r="C665" s="1413"/>
      <c r="D665" s="1413"/>
      <c r="E665" s="1413"/>
      <c r="F665" s="1413"/>
      <c r="G665" s="1413"/>
      <c r="I665" s="1413"/>
      <c r="J665" s="1413"/>
      <c r="K665" s="1413"/>
      <c r="L665" s="1413"/>
      <c r="M665" s="1413"/>
      <c r="O665" s="1413"/>
      <c r="P665" s="1413"/>
      <c r="Q665" s="1413"/>
      <c r="R665" s="1413"/>
      <c r="S665" s="1413"/>
      <c r="T665" s="1413"/>
      <c r="U665" s="1413"/>
      <c r="V665" s="1413"/>
      <c r="W665" s="1413"/>
      <c r="X665" s="1413"/>
      <c r="Y665" s="1413"/>
      <c r="AA665" s="1413"/>
      <c r="AB665" s="1413"/>
      <c r="AC665" s="1413"/>
      <c r="AD665" s="1413"/>
      <c r="AE665" s="1413"/>
      <c r="AG665" s="1413"/>
      <c r="AH665" s="1413"/>
      <c r="AI665" s="1413"/>
      <c r="AJ665" s="1413"/>
      <c r="AK665" s="1413"/>
    </row>
    <row r="666" spans="3:37" s="1430" customFormat="1" ht="15" customHeight="1">
      <c r="C666" s="1413"/>
      <c r="D666" s="1413"/>
      <c r="E666" s="1413"/>
      <c r="F666" s="1413"/>
      <c r="G666" s="1413"/>
      <c r="I666" s="1413"/>
      <c r="J666" s="1413"/>
      <c r="K666" s="1413"/>
      <c r="L666" s="1413"/>
      <c r="M666" s="1413"/>
      <c r="O666" s="1413"/>
      <c r="P666" s="1413"/>
      <c r="Q666" s="1413"/>
      <c r="R666" s="1413"/>
      <c r="S666" s="1413"/>
      <c r="T666" s="1413"/>
      <c r="U666" s="1413"/>
      <c r="V666" s="1413"/>
      <c r="W666" s="1413"/>
      <c r="X666" s="1413"/>
      <c r="Y666" s="1413"/>
      <c r="AA666" s="1413"/>
      <c r="AB666" s="1413"/>
      <c r="AC666" s="1413"/>
      <c r="AD666" s="1413"/>
      <c r="AE666" s="1413"/>
      <c r="AG666" s="1413"/>
      <c r="AH666" s="1413"/>
      <c r="AI666" s="1413"/>
      <c r="AJ666" s="1413"/>
      <c r="AK666" s="1413"/>
    </row>
    <row r="667" spans="3:37" s="1430" customFormat="1" ht="15" customHeight="1">
      <c r="C667" s="1413"/>
      <c r="D667" s="1413"/>
      <c r="E667" s="1413"/>
      <c r="F667" s="1413"/>
      <c r="G667" s="1413"/>
      <c r="I667" s="1413"/>
      <c r="J667" s="1413"/>
      <c r="K667" s="1413"/>
      <c r="L667" s="1413"/>
      <c r="M667" s="1413"/>
      <c r="O667" s="1413"/>
      <c r="P667" s="1413"/>
      <c r="Q667" s="1413"/>
      <c r="R667" s="1413"/>
      <c r="S667" s="1413"/>
      <c r="T667" s="1413"/>
      <c r="U667" s="1413"/>
      <c r="V667" s="1413"/>
      <c r="W667" s="1413"/>
      <c r="X667" s="1413"/>
      <c r="Y667" s="1413"/>
      <c r="AA667" s="1413"/>
      <c r="AB667" s="1413"/>
      <c r="AC667" s="1413"/>
      <c r="AD667" s="1413"/>
      <c r="AE667" s="1413"/>
      <c r="AG667" s="1413"/>
      <c r="AH667" s="1413"/>
      <c r="AI667" s="1413"/>
      <c r="AJ667" s="1413"/>
      <c r="AK667" s="1413"/>
    </row>
    <row r="668" spans="3:37" s="1430" customFormat="1" ht="15" customHeight="1">
      <c r="C668" s="1413"/>
      <c r="D668" s="1413"/>
      <c r="E668" s="1413"/>
      <c r="F668" s="1413"/>
      <c r="G668" s="1413"/>
      <c r="I668" s="1413"/>
      <c r="J668" s="1413"/>
      <c r="K668" s="1413"/>
      <c r="L668" s="1413"/>
      <c r="M668" s="1413"/>
      <c r="O668" s="1413"/>
      <c r="P668" s="1413"/>
      <c r="Q668" s="1413"/>
      <c r="R668" s="1413"/>
      <c r="S668" s="1413"/>
      <c r="T668" s="1413"/>
      <c r="U668" s="1413"/>
      <c r="V668" s="1413"/>
      <c r="W668" s="1413"/>
      <c r="X668" s="1413"/>
      <c r="Y668" s="1413"/>
      <c r="AA668" s="1413"/>
      <c r="AB668" s="1413"/>
      <c r="AC668" s="1413"/>
      <c r="AD668" s="1413"/>
      <c r="AE668" s="1413"/>
      <c r="AG668" s="1413"/>
      <c r="AH668" s="1413"/>
      <c r="AI668" s="1413"/>
      <c r="AJ668" s="1413"/>
      <c r="AK668" s="1413"/>
    </row>
    <row r="669" spans="3:37" s="1430" customFormat="1" ht="15" customHeight="1">
      <c r="C669" s="1413"/>
      <c r="D669" s="1413"/>
      <c r="E669" s="1413"/>
      <c r="F669" s="1413"/>
      <c r="G669" s="1413"/>
      <c r="I669" s="1413"/>
      <c r="J669" s="1413"/>
      <c r="K669" s="1413"/>
      <c r="L669" s="1413"/>
      <c r="M669" s="1413"/>
      <c r="O669" s="1413"/>
      <c r="P669" s="1413"/>
      <c r="Q669" s="1413"/>
      <c r="R669" s="1413"/>
      <c r="S669" s="1413"/>
      <c r="T669" s="1413"/>
      <c r="U669" s="1413"/>
      <c r="V669" s="1413"/>
      <c r="W669" s="1413"/>
      <c r="X669" s="1413"/>
      <c r="Y669" s="1413"/>
      <c r="AA669" s="1413"/>
      <c r="AB669" s="1413"/>
      <c r="AC669" s="1413"/>
      <c r="AD669" s="1413"/>
      <c r="AE669" s="1413"/>
      <c r="AG669" s="1413"/>
      <c r="AH669" s="1413"/>
      <c r="AI669" s="1413"/>
      <c r="AJ669" s="1413"/>
      <c r="AK669" s="1413"/>
    </row>
    <row r="670" spans="3:37" s="1430" customFormat="1" ht="15" customHeight="1">
      <c r="C670" s="1413"/>
      <c r="D670" s="1413"/>
      <c r="E670" s="1413"/>
      <c r="F670" s="1413"/>
      <c r="G670" s="1413"/>
      <c r="I670" s="1413"/>
      <c r="J670" s="1413"/>
      <c r="K670" s="1413"/>
      <c r="L670" s="1413"/>
      <c r="M670" s="1413"/>
      <c r="O670" s="1413"/>
      <c r="P670" s="1413"/>
      <c r="Q670" s="1413"/>
      <c r="R670" s="1413"/>
      <c r="S670" s="1413"/>
      <c r="T670" s="1413"/>
      <c r="U670" s="1413"/>
      <c r="V670" s="1413"/>
      <c r="W670" s="1413"/>
      <c r="X670" s="1413"/>
      <c r="Y670" s="1413"/>
      <c r="AA670" s="1413"/>
      <c r="AB670" s="1413"/>
      <c r="AC670" s="1413"/>
      <c r="AD670" s="1413"/>
      <c r="AE670" s="1413"/>
      <c r="AG670" s="1413"/>
      <c r="AH670" s="1413"/>
      <c r="AI670" s="1413"/>
      <c r="AJ670" s="1413"/>
      <c r="AK670" s="1413"/>
    </row>
    <row r="671" spans="3:37" s="1430" customFormat="1" ht="15" customHeight="1">
      <c r="C671" s="1413"/>
      <c r="D671" s="1413"/>
      <c r="E671" s="1413"/>
      <c r="F671" s="1413"/>
      <c r="G671" s="1413"/>
      <c r="I671" s="1413"/>
      <c r="J671" s="1413"/>
      <c r="K671" s="1413"/>
      <c r="L671" s="1413"/>
      <c r="M671" s="1413"/>
      <c r="O671" s="1413"/>
      <c r="P671" s="1413"/>
      <c r="Q671" s="1413"/>
      <c r="R671" s="1413"/>
      <c r="S671" s="1413"/>
      <c r="T671" s="1413"/>
      <c r="U671" s="1413"/>
      <c r="V671" s="1413"/>
      <c r="W671" s="1413"/>
      <c r="X671" s="1413"/>
      <c r="Y671" s="1413"/>
      <c r="AA671" s="1413"/>
      <c r="AB671" s="1413"/>
      <c r="AC671" s="1413"/>
      <c r="AD671" s="1413"/>
      <c r="AE671" s="1413"/>
      <c r="AG671" s="1413"/>
      <c r="AH671" s="1413"/>
      <c r="AI671" s="1413"/>
      <c r="AJ671" s="1413"/>
      <c r="AK671" s="1413"/>
    </row>
    <row r="672" spans="3:37" s="1430" customFormat="1" ht="15" customHeight="1">
      <c r="C672" s="1413"/>
      <c r="D672" s="1413"/>
      <c r="E672" s="1413"/>
      <c r="F672" s="1413"/>
      <c r="G672" s="1413"/>
      <c r="I672" s="1413"/>
      <c r="J672" s="1413"/>
      <c r="K672" s="1413"/>
      <c r="L672" s="1413"/>
      <c r="M672" s="1413"/>
      <c r="O672" s="1413"/>
      <c r="P672" s="1413"/>
      <c r="Q672" s="1413"/>
      <c r="R672" s="1413"/>
      <c r="S672" s="1413"/>
      <c r="T672" s="1413"/>
      <c r="U672" s="1413"/>
      <c r="V672" s="1413"/>
      <c r="W672" s="1413"/>
      <c r="X672" s="1413"/>
      <c r="Y672" s="1413"/>
      <c r="AA672" s="1413"/>
      <c r="AB672" s="1413"/>
      <c r="AC672" s="1413"/>
      <c r="AD672" s="1413"/>
      <c r="AE672" s="1413"/>
      <c r="AG672" s="1413"/>
      <c r="AH672" s="1413"/>
      <c r="AI672" s="1413"/>
      <c r="AJ672" s="1413"/>
      <c r="AK672" s="1413"/>
    </row>
    <row r="673" spans="3:37" s="1430" customFormat="1" ht="15" customHeight="1">
      <c r="C673" s="1413"/>
      <c r="D673" s="1413"/>
      <c r="E673" s="1413"/>
      <c r="F673" s="1413"/>
      <c r="G673" s="1413"/>
      <c r="I673" s="1413"/>
      <c r="J673" s="1413"/>
      <c r="K673" s="1413"/>
      <c r="L673" s="1413"/>
      <c r="M673" s="1413"/>
      <c r="O673" s="1413"/>
      <c r="P673" s="1413"/>
      <c r="Q673" s="1413"/>
      <c r="R673" s="1413"/>
      <c r="S673" s="1413"/>
      <c r="T673" s="1413"/>
      <c r="U673" s="1413"/>
      <c r="V673" s="1413"/>
      <c r="W673" s="1413"/>
      <c r="X673" s="1413"/>
      <c r="Y673" s="1413"/>
      <c r="AA673" s="1413"/>
      <c r="AB673" s="1413"/>
      <c r="AC673" s="1413"/>
      <c r="AD673" s="1413"/>
      <c r="AE673" s="1413"/>
      <c r="AG673" s="1413"/>
      <c r="AH673" s="1413"/>
      <c r="AI673" s="1413"/>
      <c r="AJ673" s="1413"/>
      <c r="AK673" s="1413"/>
    </row>
    <row r="674" spans="3:37" s="1430" customFormat="1" ht="15" customHeight="1">
      <c r="C674" s="1413"/>
      <c r="D674" s="1413"/>
      <c r="E674" s="1413"/>
      <c r="F674" s="1413"/>
      <c r="G674" s="1413"/>
      <c r="I674" s="1413"/>
      <c r="J674" s="1413"/>
      <c r="K674" s="1413"/>
      <c r="L674" s="1413"/>
      <c r="M674" s="1413"/>
      <c r="O674" s="1413"/>
      <c r="P674" s="1413"/>
      <c r="Q674" s="1413"/>
      <c r="R674" s="1413"/>
      <c r="S674" s="1413"/>
      <c r="T674" s="1413"/>
      <c r="U674" s="1413"/>
      <c r="V674" s="1413"/>
      <c r="W674" s="1413"/>
      <c r="X674" s="1413"/>
      <c r="Y674" s="1413"/>
      <c r="AA674" s="1413"/>
      <c r="AB674" s="1413"/>
      <c r="AC674" s="1413"/>
      <c r="AD674" s="1413"/>
      <c r="AE674" s="1413"/>
      <c r="AG674" s="1413"/>
      <c r="AH674" s="1413"/>
      <c r="AI674" s="1413"/>
      <c r="AJ674" s="1413"/>
      <c r="AK674" s="1413"/>
    </row>
    <row r="675" spans="3:37" s="1430" customFormat="1" ht="15" customHeight="1">
      <c r="C675" s="1413"/>
      <c r="D675" s="1413"/>
      <c r="E675" s="1413"/>
      <c r="F675" s="1413"/>
      <c r="G675" s="1413"/>
      <c r="I675" s="1413"/>
      <c r="J675" s="1413"/>
      <c r="K675" s="1413"/>
      <c r="L675" s="1413"/>
      <c r="M675" s="1413"/>
      <c r="O675" s="1413"/>
      <c r="P675" s="1413"/>
      <c r="Q675" s="1413"/>
      <c r="R675" s="1413"/>
      <c r="S675" s="1413"/>
      <c r="T675" s="1413"/>
      <c r="U675" s="1413"/>
      <c r="V675" s="1413"/>
      <c r="W675" s="1413"/>
      <c r="X675" s="1413"/>
      <c r="Y675" s="1413"/>
      <c r="AA675" s="1413"/>
      <c r="AB675" s="1413"/>
      <c r="AC675" s="1413"/>
      <c r="AD675" s="1413"/>
      <c r="AE675" s="1413"/>
      <c r="AG675" s="1413"/>
      <c r="AH675" s="1413"/>
      <c r="AI675" s="1413"/>
      <c r="AJ675" s="1413"/>
      <c r="AK675" s="1413"/>
    </row>
    <row r="676" spans="3:37" s="1430" customFormat="1" ht="15" customHeight="1">
      <c r="C676" s="1413"/>
      <c r="D676" s="1413"/>
      <c r="E676" s="1413"/>
      <c r="F676" s="1413"/>
      <c r="G676" s="1413"/>
      <c r="I676" s="1413"/>
      <c r="J676" s="1413"/>
      <c r="K676" s="1413"/>
      <c r="L676" s="1413"/>
      <c r="M676" s="1413"/>
      <c r="O676" s="1413"/>
      <c r="P676" s="1413"/>
      <c r="Q676" s="1413"/>
      <c r="R676" s="1413"/>
      <c r="S676" s="1413"/>
      <c r="T676" s="1413"/>
      <c r="U676" s="1413"/>
      <c r="V676" s="1413"/>
      <c r="W676" s="1413"/>
      <c r="X676" s="1413"/>
      <c r="Y676" s="1413"/>
      <c r="AA676" s="1413"/>
      <c r="AB676" s="1413"/>
      <c r="AC676" s="1413"/>
      <c r="AD676" s="1413"/>
      <c r="AE676" s="1413"/>
      <c r="AG676" s="1413"/>
      <c r="AH676" s="1413"/>
      <c r="AI676" s="1413"/>
      <c r="AJ676" s="1413"/>
      <c r="AK676" s="1413"/>
    </row>
    <row r="677" spans="3:37" s="1430" customFormat="1" ht="15" customHeight="1">
      <c r="C677" s="1413"/>
      <c r="D677" s="1413"/>
      <c r="E677" s="1413"/>
      <c r="F677" s="1413"/>
      <c r="G677" s="1413"/>
      <c r="I677" s="1413"/>
      <c r="J677" s="1413"/>
      <c r="K677" s="1413"/>
      <c r="L677" s="1413"/>
      <c r="M677" s="1413"/>
      <c r="O677" s="1413"/>
      <c r="P677" s="1413"/>
      <c r="Q677" s="1413"/>
      <c r="R677" s="1413"/>
      <c r="S677" s="1413"/>
      <c r="T677" s="1413"/>
      <c r="U677" s="1413"/>
      <c r="V677" s="1413"/>
      <c r="W677" s="1413"/>
      <c r="X677" s="1413"/>
      <c r="Y677" s="1413"/>
      <c r="AA677" s="1413"/>
      <c r="AB677" s="1413"/>
      <c r="AC677" s="1413"/>
      <c r="AD677" s="1413"/>
      <c r="AE677" s="1413"/>
      <c r="AG677" s="1413"/>
      <c r="AH677" s="1413"/>
      <c r="AI677" s="1413"/>
      <c r="AJ677" s="1413"/>
      <c r="AK677" s="1413"/>
    </row>
    <row r="678" spans="3:37" s="1430" customFormat="1" ht="15" customHeight="1">
      <c r="C678" s="1413"/>
      <c r="D678" s="1413"/>
      <c r="E678" s="1413"/>
      <c r="F678" s="1413"/>
      <c r="G678" s="1413"/>
      <c r="I678" s="1413"/>
      <c r="J678" s="1413"/>
      <c r="K678" s="1413"/>
      <c r="L678" s="1413"/>
      <c r="M678" s="1413"/>
      <c r="O678" s="1413"/>
      <c r="P678" s="1413"/>
      <c r="Q678" s="1413"/>
      <c r="R678" s="1413"/>
      <c r="S678" s="1413"/>
      <c r="T678" s="1413"/>
      <c r="U678" s="1413"/>
      <c r="V678" s="1413"/>
      <c r="W678" s="1413"/>
      <c r="X678" s="1413"/>
      <c r="Y678" s="1413"/>
      <c r="AA678" s="1413"/>
      <c r="AB678" s="1413"/>
      <c r="AC678" s="1413"/>
      <c r="AD678" s="1413"/>
      <c r="AE678" s="1413"/>
      <c r="AG678" s="1413"/>
      <c r="AH678" s="1413"/>
      <c r="AI678" s="1413"/>
      <c r="AJ678" s="1413"/>
      <c r="AK678" s="1413"/>
    </row>
    <row r="679" spans="3:37" s="1430" customFormat="1" ht="15" customHeight="1">
      <c r="C679" s="1413"/>
      <c r="D679" s="1413"/>
      <c r="E679" s="1413"/>
      <c r="F679" s="1413"/>
      <c r="G679" s="1413"/>
      <c r="I679" s="1413"/>
      <c r="J679" s="1413"/>
      <c r="K679" s="1413"/>
      <c r="L679" s="1413"/>
      <c r="M679" s="1413"/>
      <c r="O679" s="1413"/>
      <c r="P679" s="1413"/>
      <c r="Q679" s="1413"/>
      <c r="R679" s="1413"/>
      <c r="S679" s="1413"/>
      <c r="T679" s="1413"/>
      <c r="U679" s="1413"/>
      <c r="V679" s="1413"/>
      <c r="W679" s="1413"/>
      <c r="X679" s="1413"/>
      <c r="Y679" s="1413"/>
      <c r="AA679" s="1413"/>
      <c r="AB679" s="1413"/>
      <c r="AC679" s="1413"/>
      <c r="AD679" s="1413"/>
      <c r="AE679" s="1413"/>
      <c r="AG679" s="1413"/>
      <c r="AH679" s="1413"/>
      <c r="AI679" s="1413"/>
      <c r="AJ679" s="1413"/>
      <c r="AK679" s="1413"/>
    </row>
    <row r="680" spans="3:37" s="1430" customFormat="1" ht="15" customHeight="1">
      <c r="C680" s="1413"/>
      <c r="D680" s="1413"/>
      <c r="E680" s="1413"/>
      <c r="F680" s="1413"/>
      <c r="G680" s="1413"/>
      <c r="I680" s="1413"/>
      <c r="J680" s="1413"/>
      <c r="K680" s="1413"/>
      <c r="L680" s="1413"/>
      <c r="M680" s="1413"/>
      <c r="O680" s="1413"/>
      <c r="P680" s="1413"/>
      <c r="Q680" s="1413"/>
      <c r="R680" s="1413"/>
      <c r="S680" s="1413"/>
      <c r="T680" s="1413"/>
      <c r="U680" s="1413"/>
      <c r="V680" s="1413"/>
      <c r="W680" s="1413"/>
      <c r="X680" s="1413"/>
      <c r="Y680" s="1413"/>
      <c r="AA680" s="1413"/>
      <c r="AB680" s="1413"/>
      <c r="AC680" s="1413"/>
      <c r="AD680" s="1413"/>
      <c r="AE680" s="1413"/>
      <c r="AG680" s="1413"/>
      <c r="AH680" s="1413"/>
      <c r="AI680" s="1413"/>
      <c r="AJ680" s="1413"/>
      <c r="AK680" s="1413"/>
    </row>
    <row r="681" spans="3:37" s="1430" customFormat="1" ht="15" customHeight="1">
      <c r="C681" s="1413"/>
      <c r="D681" s="1413"/>
      <c r="E681" s="1413"/>
      <c r="F681" s="1413"/>
      <c r="G681" s="1413"/>
      <c r="I681" s="1413"/>
      <c r="J681" s="1413"/>
      <c r="K681" s="1413"/>
      <c r="L681" s="1413"/>
      <c r="M681" s="1413"/>
      <c r="O681" s="1413"/>
      <c r="P681" s="1413"/>
      <c r="Q681" s="1413"/>
      <c r="R681" s="1413"/>
      <c r="S681" s="1413"/>
      <c r="T681" s="1413"/>
      <c r="U681" s="1413"/>
      <c r="V681" s="1413"/>
      <c r="W681" s="1413"/>
      <c r="X681" s="1413"/>
      <c r="Y681" s="1413"/>
      <c r="AA681" s="1413"/>
      <c r="AB681" s="1413"/>
      <c r="AC681" s="1413"/>
      <c r="AD681" s="1413"/>
      <c r="AE681" s="1413"/>
      <c r="AG681" s="1413"/>
      <c r="AH681" s="1413"/>
      <c r="AI681" s="1413"/>
      <c r="AJ681" s="1413"/>
      <c r="AK681" s="1413"/>
    </row>
    <row r="682" spans="3:37" s="1430" customFormat="1" ht="15" customHeight="1">
      <c r="C682" s="1413"/>
      <c r="D682" s="1413"/>
      <c r="E682" s="1413"/>
      <c r="F682" s="1413"/>
      <c r="G682" s="1413"/>
      <c r="I682" s="1413"/>
      <c r="J682" s="1413"/>
      <c r="K682" s="1413"/>
      <c r="L682" s="1413"/>
      <c r="M682" s="1413"/>
      <c r="O682" s="1413"/>
      <c r="P682" s="1413"/>
      <c r="Q682" s="1413"/>
      <c r="R682" s="1413"/>
      <c r="S682" s="1413"/>
      <c r="T682" s="1413"/>
      <c r="U682" s="1413"/>
      <c r="V682" s="1413"/>
      <c r="W682" s="1413"/>
      <c r="X682" s="1413"/>
      <c r="Y682" s="1413"/>
      <c r="AA682" s="1413"/>
      <c r="AB682" s="1413"/>
      <c r="AC682" s="1413"/>
      <c r="AD682" s="1413"/>
      <c r="AE682" s="1413"/>
      <c r="AG682" s="1413"/>
      <c r="AH682" s="1413"/>
      <c r="AI682" s="1413"/>
      <c r="AJ682" s="1413"/>
      <c r="AK682" s="1413"/>
    </row>
    <row r="683" spans="3:37" s="1430" customFormat="1" ht="15" customHeight="1">
      <c r="C683" s="1413"/>
      <c r="D683" s="1413"/>
      <c r="E683" s="1413"/>
      <c r="F683" s="1413"/>
      <c r="G683" s="1413"/>
      <c r="I683" s="1413"/>
      <c r="J683" s="1413"/>
      <c r="K683" s="1413"/>
      <c r="L683" s="1413"/>
      <c r="M683" s="1413"/>
      <c r="O683" s="1413"/>
      <c r="P683" s="1413"/>
      <c r="Q683" s="1413"/>
      <c r="R683" s="1413"/>
      <c r="S683" s="1413"/>
      <c r="T683" s="1413"/>
      <c r="U683" s="1413"/>
      <c r="V683" s="1413"/>
      <c r="W683" s="1413"/>
      <c r="X683" s="1413"/>
      <c r="Y683" s="1413"/>
      <c r="AA683" s="1413"/>
      <c r="AB683" s="1413"/>
      <c r="AC683" s="1413"/>
      <c r="AD683" s="1413"/>
      <c r="AE683" s="1413"/>
      <c r="AG683" s="1413"/>
      <c r="AH683" s="1413"/>
      <c r="AI683" s="1413"/>
      <c r="AJ683" s="1413"/>
      <c r="AK683" s="1413"/>
    </row>
    <row r="684" spans="3:37" s="1430" customFormat="1" ht="15" customHeight="1">
      <c r="C684" s="1413"/>
      <c r="D684" s="1413"/>
      <c r="E684" s="1413"/>
      <c r="F684" s="1413"/>
      <c r="G684" s="1413"/>
      <c r="I684" s="1413"/>
      <c r="J684" s="1413"/>
      <c r="K684" s="1413"/>
      <c r="L684" s="1413"/>
      <c r="M684" s="1413"/>
      <c r="O684" s="1413"/>
      <c r="P684" s="1413"/>
      <c r="Q684" s="1413"/>
      <c r="R684" s="1413"/>
      <c r="S684" s="1413"/>
      <c r="T684" s="1413"/>
      <c r="U684" s="1413"/>
      <c r="V684" s="1413"/>
      <c r="W684" s="1413"/>
      <c r="X684" s="1413"/>
      <c r="Y684" s="1413"/>
      <c r="AA684" s="1413"/>
      <c r="AB684" s="1413"/>
      <c r="AC684" s="1413"/>
      <c r="AD684" s="1413"/>
      <c r="AE684" s="1413"/>
      <c r="AG684" s="1413"/>
      <c r="AH684" s="1413"/>
      <c r="AI684" s="1413"/>
      <c r="AJ684" s="1413"/>
      <c r="AK684" s="1413"/>
    </row>
    <row r="685" spans="3:37" s="1430" customFormat="1" ht="15" customHeight="1">
      <c r="C685" s="1413"/>
      <c r="D685" s="1413"/>
      <c r="E685" s="1413"/>
      <c r="F685" s="1413"/>
      <c r="G685" s="1413"/>
      <c r="I685" s="1413"/>
      <c r="J685" s="1413"/>
      <c r="K685" s="1413"/>
      <c r="L685" s="1413"/>
      <c r="M685" s="1413"/>
      <c r="O685" s="1413"/>
      <c r="P685" s="1413"/>
      <c r="Q685" s="1413"/>
      <c r="R685" s="1413"/>
      <c r="S685" s="1413"/>
      <c r="T685" s="1413"/>
      <c r="U685" s="1413"/>
      <c r="V685" s="1413"/>
      <c r="W685" s="1413"/>
      <c r="X685" s="1413"/>
      <c r="Y685" s="1413"/>
      <c r="AA685" s="1413"/>
      <c r="AB685" s="1413"/>
      <c r="AC685" s="1413"/>
      <c r="AD685" s="1413"/>
      <c r="AE685" s="1413"/>
      <c r="AG685" s="1413"/>
      <c r="AH685" s="1413"/>
      <c r="AI685" s="1413"/>
      <c r="AJ685" s="1413"/>
      <c r="AK685" s="1413"/>
    </row>
    <row r="686" spans="3:37" s="1430" customFormat="1" ht="15" customHeight="1">
      <c r="C686" s="1413"/>
      <c r="D686" s="1413"/>
      <c r="E686" s="1413"/>
      <c r="F686" s="1413"/>
      <c r="G686" s="1413"/>
      <c r="I686" s="1413"/>
      <c r="J686" s="1413"/>
      <c r="K686" s="1413"/>
      <c r="L686" s="1413"/>
      <c r="M686" s="1413"/>
      <c r="O686" s="1413"/>
      <c r="P686" s="1413"/>
      <c r="Q686" s="1413"/>
      <c r="R686" s="1413"/>
      <c r="S686" s="1413"/>
      <c r="T686" s="1413"/>
      <c r="U686" s="1413"/>
      <c r="V686" s="1413"/>
      <c r="W686" s="1413"/>
      <c r="X686" s="1413"/>
      <c r="Y686" s="1413"/>
      <c r="AA686" s="1413"/>
      <c r="AB686" s="1413"/>
      <c r="AC686" s="1413"/>
      <c r="AD686" s="1413"/>
      <c r="AE686" s="1413"/>
      <c r="AG686" s="1413"/>
      <c r="AH686" s="1413"/>
      <c r="AI686" s="1413"/>
      <c r="AJ686" s="1413"/>
      <c r="AK686" s="1413"/>
    </row>
    <row r="687" spans="3:37" s="1430" customFormat="1" ht="15" customHeight="1">
      <c r="C687" s="1413"/>
      <c r="D687" s="1413"/>
      <c r="E687" s="1413"/>
      <c r="F687" s="1413"/>
      <c r="G687" s="1413"/>
      <c r="I687" s="1413"/>
      <c r="J687" s="1413"/>
      <c r="K687" s="1413"/>
      <c r="L687" s="1413"/>
      <c r="M687" s="1413"/>
      <c r="O687" s="1413"/>
      <c r="P687" s="1413"/>
      <c r="Q687" s="1413"/>
      <c r="R687" s="1413"/>
      <c r="S687" s="1413"/>
      <c r="T687" s="1413"/>
      <c r="U687" s="1413"/>
      <c r="V687" s="1413"/>
      <c r="W687" s="1413"/>
      <c r="X687" s="1413"/>
      <c r="Y687" s="1413"/>
      <c r="AA687" s="1413"/>
      <c r="AB687" s="1413"/>
      <c r="AC687" s="1413"/>
      <c r="AD687" s="1413"/>
      <c r="AE687" s="1413"/>
      <c r="AG687" s="1413"/>
      <c r="AH687" s="1413"/>
      <c r="AI687" s="1413"/>
      <c r="AJ687" s="1413"/>
      <c r="AK687" s="1413"/>
    </row>
    <row r="688" spans="3:37" s="1430" customFormat="1" ht="15" customHeight="1">
      <c r="C688" s="1413"/>
      <c r="D688" s="1413"/>
      <c r="E688" s="1413"/>
      <c r="F688" s="1413"/>
      <c r="G688" s="1413"/>
      <c r="I688" s="1413"/>
      <c r="J688" s="1413"/>
      <c r="K688" s="1413"/>
      <c r="L688" s="1413"/>
      <c r="M688" s="1413"/>
      <c r="O688" s="1413"/>
      <c r="P688" s="1413"/>
      <c r="Q688" s="1413"/>
      <c r="R688" s="1413"/>
      <c r="S688" s="1413"/>
      <c r="T688" s="1413"/>
      <c r="U688" s="1413"/>
      <c r="V688" s="1413"/>
      <c r="W688" s="1413"/>
      <c r="X688" s="1413"/>
      <c r="Y688" s="1413"/>
      <c r="AA688" s="1413"/>
      <c r="AB688" s="1413"/>
      <c r="AC688" s="1413"/>
      <c r="AD688" s="1413"/>
      <c r="AE688" s="1413"/>
      <c r="AG688" s="1413"/>
      <c r="AH688" s="1413"/>
      <c r="AI688" s="1413"/>
      <c r="AJ688" s="1413"/>
      <c r="AK688" s="1413"/>
    </row>
    <row r="689" spans="3:37" s="1430" customFormat="1" ht="15" customHeight="1">
      <c r="C689" s="1413"/>
      <c r="D689" s="1413"/>
      <c r="E689" s="1413"/>
      <c r="F689" s="1413"/>
      <c r="G689" s="1413"/>
      <c r="I689" s="1413"/>
      <c r="J689" s="1413"/>
      <c r="K689" s="1413"/>
      <c r="L689" s="1413"/>
      <c r="M689" s="1413"/>
      <c r="O689" s="1413"/>
      <c r="P689" s="1413"/>
      <c r="Q689" s="1413"/>
      <c r="R689" s="1413"/>
      <c r="S689" s="1413"/>
      <c r="T689" s="1413"/>
      <c r="U689" s="1413"/>
      <c r="V689" s="1413"/>
      <c r="W689" s="1413"/>
      <c r="X689" s="1413"/>
      <c r="Y689" s="1413"/>
      <c r="AA689" s="1413"/>
      <c r="AB689" s="1413"/>
      <c r="AC689" s="1413"/>
      <c r="AD689" s="1413"/>
      <c r="AE689" s="1413"/>
      <c r="AG689" s="1413"/>
      <c r="AH689" s="1413"/>
      <c r="AI689" s="1413"/>
      <c r="AJ689" s="1413"/>
      <c r="AK689" s="1413"/>
    </row>
    <row r="690" spans="3:37" s="1430" customFormat="1" ht="15" customHeight="1">
      <c r="C690" s="1413"/>
      <c r="D690" s="1413"/>
      <c r="E690" s="1413"/>
      <c r="F690" s="1413"/>
      <c r="G690" s="1413"/>
      <c r="I690" s="1413"/>
      <c r="J690" s="1413"/>
      <c r="K690" s="1413"/>
      <c r="L690" s="1413"/>
      <c r="M690" s="1413"/>
      <c r="O690" s="1413"/>
      <c r="P690" s="1413"/>
      <c r="Q690" s="1413"/>
      <c r="R690" s="1413"/>
      <c r="S690" s="1413"/>
      <c r="T690" s="1413"/>
      <c r="U690" s="1413"/>
      <c r="V690" s="1413"/>
      <c r="W690" s="1413"/>
      <c r="X690" s="1413"/>
      <c r="Y690" s="1413"/>
      <c r="AA690" s="1413"/>
      <c r="AB690" s="1413"/>
      <c r="AC690" s="1413"/>
      <c r="AD690" s="1413"/>
      <c r="AE690" s="1413"/>
      <c r="AG690" s="1413"/>
      <c r="AH690" s="1413"/>
      <c r="AI690" s="1413"/>
      <c r="AJ690" s="1413"/>
      <c r="AK690" s="1413"/>
    </row>
    <row r="691" spans="3:37" s="1430" customFormat="1" ht="15" customHeight="1">
      <c r="C691" s="1413"/>
      <c r="D691" s="1413"/>
      <c r="E691" s="1413"/>
      <c r="F691" s="1413"/>
      <c r="G691" s="1413"/>
      <c r="I691" s="1413"/>
      <c r="J691" s="1413"/>
      <c r="K691" s="1413"/>
      <c r="L691" s="1413"/>
      <c r="M691" s="1413"/>
      <c r="O691" s="1413"/>
      <c r="P691" s="1413"/>
      <c r="Q691" s="1413"/>
      <c r="R691" s="1413"/>
      <c r="S691" s="1413"/>
      <c r="T691" s="1413"/>
      <c r="U691" s="1413"/>
      <c r="V691" s="1413"/>
      <c r="W691" s="1413"/>
      <c r="X691" s="1413"/>
      <c r="Y691" s="1413"/>
      <c r="AA691" s="1413"/>
      <c r="AB691" s="1413"/>
      <c r="AC691" s="1413"/>
      <c r="AD691" s="1413"/>
      <c r="AE691" s="1413"/>
      <c r="AG691" s="1413"/>
      <c r="AH691" s="1413"/>
      <c r="AI691" s="1413"/>
      <c r="AJ691" s="1413"/>
      <c r="AK691" s="1413"/>
    </row>
    <row r="692" spans="3:37" s="1430" customFormat="1" ht="15" customHeight="1">
      <c r="C692" s="1413"/>
      <c r="D692" s="1413"/>
      <c r="E692" s="1413"/>
      <c r="F692" s="1413"/>
      <c r="G692" s="1413"/>
      <c r="I692" s="1413"/>
      <c r="J692" s="1413"/>
      <c r="K692" s="1413"/>
      <c r="L692" s="1413"/>
      <c r="M692" s="1413"/>
      <c r="O692" s="1413"/>
      <c r="P692" s="1413"/>
      <c r="Q692" s="1413"/>
      <c r="R692" s="1413"/>
      <c r="S692" s="1413"/>
      <c r="T692" s="1413"/>
      <c r="U692" s="1413"/>
      <c r="V692" s="1413"/>
      <c r="W692" s="1413"/>
      <c r="X692" s="1413"/>
      <c r="Y692" s="1413"/>
      <c r="AA692" s="1413"/>
      <c r="AB692" s="1413"/>
      <c r="AC692" s="1413"/>
      <c r="AD692" s="1413"/>
      <c r="AE692" s="1413"/>
      <c r="AG692" s="1413"/>
      <c r="AH692" s="1413"/>
      <c r="AI692" s="1413"/>
      <c r="AJ692" s="1413"/>
      <c r="AK692" s="1413"/>
    </row>
    <row r="693" spans="3:37" s="1430" customFormat="1" ht="15" customHeight="1">
      <c r="C693" s="1413"/>
      <c r="D693" s="1413"/>
      <c r="E693" s="1413"/>
      <c r="F693" s="1413"/>
      <c r="G693" s="1413"/>
      <c r="I693" s="1413"/>
      <c r="J693" s="1413"/>
      <c r="K693" s="1413"/>
      <c r="L693" s="1413"/>
      <c r="M693" s="1413"/>
      <c r="O693" s="1413"/>
      <c r="P693" s="1413"/>
      <c r="Q693" s="1413"/>
      <c r="R693" s="1413"/>
      <c r="S693" s="1413"/>
      <c r="T693" s="1413"/>
      <c r="U693" s="1413"/>
      <c r="V693" s="1413"/>
      <c r="W693" s="1413"/>
      <c r="X693" s="1413"/>
      <c r="Y693" s="1413"/>
      <c r="AA693" s="1413"/>
      <c r="AB693" s="1413"/>
      <c r="AC693" s="1413"/>
      <c r="AD693" s="1413"/>
      <c r="AE693" s="1413"/>
      <c r="AG693" s="1413"/>
      <c r="AH693" s="1413"/>
      <c r="AI693" s="1413"/>
      <c r="AJ693" s="1413"/>
      <c r="AK693" s="1413"/>
    </row>
    <row r="694" spans="3:37" s="1430" customFormat="1" ht="15" customHeight="1">
      <c r="C694" s="1413"/>
      <c r="D694" s="1413"/>
      <c r="E694" s="1413"/>
      <c r="F694" s="1413"/>
      <c r="G694" s="1413"/>
      <c r="I694" s="1413"/>
      <c r="J694" s="1413"/>
      <c r="K694" s="1413"/>
      <c r="L694" s="1413"/>
      <c r="M694" s="1413"/>
      <c r="O694" s="1413"/>
      <c r="P694" s="1413"/>
      <c r="Q694" s="1413"/>
      <c r="R694" s="1413"/>
      <c r="S694" s="1413"/>
      <c r="T694" s="1413"/>
      <c r="U694" s="1413"/>
      <c r="V694" s="1413"/>
      <c r="W694" s="1413"/>
      <c r="X694" s="1413"/>
      <c r="Y694" s="1413"/>
      <c r="AA694" s="1413"/>
      <c r="AB694" s="1413"/>
      <c r="AC694" s="1413"/>
      <c r="AD694" s="1413"/>
      <c r="AE694" s="1413"/>
      <c r="AG694" s="1413"/>
      <c r="AH694" s="1413"/>
      <c r="AI694" s="1413"/>
      <c r="AJ694" s="1413"/>
      <c r="AK694" s="1413"/>
    </row>
    <row r="695" spans="3:37" s="1430" customFormat="1" ht="15" customHeight="1">
      <c r="C695" s="1413"/>
      <c r="D695" s="1413"/>
      <c r="E695" s="1413"/>
      <c r="F695" s="1413"/>
      <c r="G695" s="1413"/>
      <c r="I695" s="1413"/>
      <c r="J695" s="1413"/>
      <c r="K695" s="1413"/>
      <c r="L695" s="1413"/>
      <c r="M695" s="1413"/>
      <c r="O695" s="1413"/>
      <c r="P695" s="1413"/>
      <c r="Q695" s="1413"/>
      <c r="R695" s="1413"/>
      <c r="S695" s="1413"/>
      <c r="T695" s="1413"/>
      <c r="U695" s="1413"/>
      <c r="V695" s="1413"/>
      <c r="W695" s="1413"/>
      <c r="X695" s="1413"/>
      <c r="Y695" s="1413"/>
      <c r="AA695" s="1413"/>
      <c r="AB695" s="1413"/>
      <c r="AC695" s="1413"/>
      <c r="AD695" s="1413"/>
      <c r="AE695" s="1413"/>
      <c r="AG695" s="1413"/>
      <c r="AH695" s="1413"/>
      <c r="AI695" s="1413"/>
      <c r="AJ695" s="1413"/>
      <c r="AK695" s="1413"/>
    </row>
    <row r="696" spans="3:37" s="1430" customFormat="1" ht="15" customHeight="1">
      <c r="C696" s="1413"/>
      <c r="D696" s="1413"/>
      <c r="E696" s="1413"/>
      <c r="F696" s="1413"/>
      <c r="G696" s="1413"/>
      <c r="I696" s="1413"/>
      <c r="J696" s="1413"/>
      <c r="K696" s="1413"/>
      <c r="L696" s="1413"/>
      <c r="M696" s="1413"/>
      <c r="O696" s="1413"/>
      <c r="P696" s="1413"/>
      <c r="Q696" s="1413"/>
      <c r="R696" s="1413"/>
      <c r="S696" s="1413"/>
      <c r="T696" s="1413"/>
      <c r="U696" s="1413"/>
      <c r="V696" s="1413"/>
      <c r="W696" s="1413"/>
      <c r="X696" s="1413"/>
      <c r="Y696" s="1413"/>
      <c r="AA696" s="1413"/>
      <c r="AB696" s="1413"/>
      <c r="AC696" s="1413"/>
      <c r="AD696" s="1413"/>
      <c r="AE696" s="1413"/>
      <c r="AG696" s="1413"/>
      <c r="AH696" s="1413"/>
      <c r="AI696" s="1413"/>
      <c r="AJ696" s="1413"/>
      <c r="AK696" s="1413"/>
    </row>
    <row r="697" spans="3:37" s="1430" customFormat="1" ht="15" customHeight="1">
      <c r="C697" s="1413"/>
      <c r="D697" s="1413"/>
      <c r="E697" s="1413"/>
      <c r="F697" s="1413"/>
      <c r="G697" s="1413"/>
      <c r="I697" s="1413"/>
      <c r="J697" s="1413"/>
      <c r="K697" s="1413"/>
      <c r="L697" s="1413"/>
      <c r="M697" s="1413"/>
      <c r="O697" s="1413"/>
      <c r="P697" s="1413"/>
      <c r="Q697" s="1413"/>
      <c r="R697" s="1413"/>
      <c r="S697" s="1413"/>
      <c r="T697" s="1413"/>
      <c r="U697" s="1413"/>
      <c r="V697" s="1413"/>
      <c r="W697" s="1413"/>
      <c r="X697" s="1413"/>
      <c r="Y697" s="1413"/>
      <c r="AA697" s="1413"/>
      <c r="AB697" s="1413"/>
      <c r="AC697" s="1413"/>
      <c r="AD697" s="1413"/>
      <c r="AE697" s="1413"/>
      <c r="AG697" s="1413"/>
      <c r="AH697" s="1413"/>
      <c r="AI697" s="1413"/>
      <c r="AJ697" s="1413"/>
      <c r="AK697" s="1413"/>
    </row>
    <row r="698" spans="3:37" s="1430" customFormat="1" ht="15" customHeight="1">
      <c r="C698" s="1413"/>
      <c r="D698" s="1413"/>
      <c r="E698" s="1413"/>
      <c r="F698" s="1413"/>
      <c r="G698" s="1413"/>
      <c r="I698" s="1413"/>
      <c r="J698" s="1413"/>
      <c r="K698" s="1413"/>
      <c r="L698" s="1413"/>
      <c r="M698" s="1413"/>
      <c r="O698" s="1413"/>
      <c r="P698" s="1413"/>
      <c r="Q698" s="1413"/>
      <c r="R698" s="1413"/>
      <c r="S698" s="1413"/>
      <c r="T698" s="1413"/>
      <c r="U698" s="1413"/>
      <c r="V698" s="1413"/>
      <c r="W698" s="1413"/>
      <c r="X698" s="1413"/>
      <c r="Y698" s="1413"/>
      <c r="AA698" s="1413"/>
      <c r="AB698" s="1413"/>
      <c r="AC698" s="1413"/>
      <c r="AD698" s="1413"/>
      <c r="AE698" s="1413"/>
      <c r="AG698" s="1413"/>
      <c r="AH698" s="1413"/>
      <c r="AI698" s="1413"/>
      <c r="AJ698" s="1413"/>
      <c r="AK698" s="1413"/>
    </row>
    <row r="699" spans="3:37" s="1430" customFormat="1" ht="15" customHeight="1">
      <c r="C699" s="1413"/>
      <c r="D699" s="1413"/>
      <c r="E699" s="1413"/>
      <c r="F699" s="1413"/>
      <c r="G699" s="1413"/>
      <c r="I699" s="1413"/>
      <c r="J699" s="1413"/>
      <c r="K699" s="1413"/>
      <c r="L699" s="1413"/>
      <c r="M699" s="1413"/>
      <c r="O699" s="1413"/>
      <c r="P699" s="1413"/>
      <c r="Q699" s="1413"/>
      <c r="R699" s="1413"/>
      <c r="S699" s="1413"/>
      <c r="T699" s="1413"/>
      <c r="U699" s="1413"/>
      <c r="V699" s="1413"/>
      <c r="W699" s="1413"/>
      <c r="X699" s="1413"/>
      <c r="Y699" s="1413"/>
      <c r="AA699" s="1413"/>
      <c r="AB699" s="1413"/>
      <c r="AC699" s="1413"/>
      <c r="AD699" s="1413"/>
      <c r="AE699" s="1413"/>
      <c r="AG699" s="1413"/>
      <c r="AH699" s="1413"/>
      <c r="AI699" s="1413"/>
      <c r="AJ699" s="1413"/>
      <c r="AK699" s="1413"/>
    </row>
    <row r="700" spans="3:37" s="1430" customFormat="1" ht="15" customHeight="1">
      <c r="C700" s="1413"/>
      <c r="D700" s="1413"/>
      <c r="E700" s="1413"/>
      <c r="F700" s="1413"/>
      <c r="G700" s="1413"/>
      <c r="I700" s="1413"/>
      <c r="J700" s="1413"/>
      <c r="K700" s="1413"/>
      <c r="L700" s="1413"/>
      <c r="M700" s="1413"/>
      <c r="O700" s="1413"/>
      <c r="P700" s="1413"/>
      <c r="Q700" s="1413"/>
      <c r="R700" s="1413"/>
      <c r="S700" s="1413"/>
      <c r="T700" s="1413"/>
      <c r="U700" s="1413"/>
      <c r="V700" s="1413"/>
      <c r="W700" s="1413"/>
      <c r="X700" s="1413"/>
      <c r="Y700" s="1413"/>
      <c r="AA700" s="1413"/>
      <c r="AB700" s="1413"/>
      <c r="AC700" s="1413"/>
      <c r="AD700" s="1413"/>
      <c r="AE700" s="1413"/>
      <c r="AG700" s="1413"/>
      <c r="AH700" s="1413"/>
      <c r="AI700" s="1413"/>
      <c r="AJ700" s="1413"/>
      <c r="AK700" s="1413"/>
    </row>
    <row r="701" spans="3:37" s="1430" customFormat="1" ht="15" customHeight="1">
      <c r="C701" s="1413"/>
      <c r="D701" s="1413"/>
      <c r="E701" s="1413"/>
      <c r="F701" s="1413"/>
      <c r="G701" s="1413"/>
      <c r="I701" s="1413"/>
      <c r="J701" s="1413"/>
      <c r="K701" s="1413"/>
      <c r="L701" s="1413"/>
      <c r="M701" s="1413"/>
      <c r="O701" s="1413"/>
      <c r="P701" s="1413"/>
      <c r="Q701" s="1413"/>
      <c r="R701" s="1413"/>
      <c r="S701" s="1413"/>
      <c r="T701" s="1413"/>
      <c r="U701" s="1413"/>
      <c r="V701" s="1413"/>
      <c r="W701" s="1413"/>
      <c r="X701" s="1413"/>
      <c r="Y701" s="1413"/>
      <c r="AA701" s="1413"/>
      <c r="AB701" s="1413"/>
      <c r="AC701" s="1413"/>
      <c r="AD701" s="1413"/>
      <c r="AE701" s="1413"/>
      <c r="AG701" s="1413"/>
      <c r="AH701" s="1413"/>
      <c r="AI701" s="1413"/>
      <c r="AJ701" s="1413"/>
      <c r="AK701" s="1413"/>
    </row>
    <row r="702" spans="3:37" s="1430" customFormat="1" ht="15" customHeight="1">
      <c r="C702" s="1413"/>
      <c r="D702" s="1413"/>
      <c r="E702" s="1413"/>
      <c r="F702" s="1413"/>
      <c r="G702" s="1413"/>
      <c r="I702" s="1413"/>
      <c r="J702" s="1413"/>
      <c r="K702" s="1413"/>
      <c r="L702" s="1413"/>
      <c r="M702" s="1413"/>
      <c r="O702" s="1413"/>
      <c r="P702" s="1413"/>
      <c r="Q702" s="1413"/>
      <c r="R702" s="1413"/>
      <c r="S702" s="1413"/>
      <c r="T702" s="1413"/>
      <c r="U702" s="1413"/>
      <c r="V702" s="1413"/>
      <c r="W702" s="1413"/>
      <c r="X702" s="1413"/>
      <c r="Y702" s="1413"/>
      <c r="AA702" s="1413"/>
      <c r="AB702" s="1413"/>
      <c r="AC702" s="1413"/>
      <c r="AD702" s="1413"/>
      <c r="AE702" s="1413"/>
      <c r="AG702" s="1413"/>
      <c r="AH702" s="1413"/>
      <c r="AI702" s="1413"/>
      <c r="AJ702" s="1413"/>
      <c r="AK702" s="1413"/>
    </row>
    <row r="703" spans="3:37" s="1430" customFormat="1" ht="15" customHeight="1">
      <c r="C703" s="1413"/>
      <c r="D703" s="1413"/>
      <c r="E703" s="1413"/>
      <c r="F703" s="1413"/>
      <c r="G703" s="1413"/>
      <c r="I703" s="1413"/>
      <c r="J703" s="1413"/>
      <c r="K703" s="1413"/>
      <c r="L703" s="1413"/>
      <c r="M703" s="1413"/>
      <c r="O703" s="1413"/>
      <c r="P703" s="1413"/>
      <c r="Q703" s="1413"/>
      <c r="R703" s="1413"/>
      <c r="S703" s="1413"/>
      <c r="T703" s="1413"/>
      <c r="U703" s="1413"/>
      <c r="V703" s="1413"/>
      <c r="W703" s="1413"/>
      <c r="X703" s="1413"/>
      <c r="Y703" s="1413"/>
      <c r="AA703" s="1413"/>
      <c r="AB703" s="1413"/>
      <c r="AC703" s="1413"/>
      <c r="AD703" s="1413"/>
      <c r="AE703" s="1413"/>
      <c r="AG703" s="1413"/>
      <c r="AH703" s="1413"/>
      <c r="AI703" s="1413"/>
      <c r="AJ703" s="1413"/>
      <c r="AK703" s="1413"/>
    </row>
    <row r="704" spans="3:37" s="1430" customFormat="1" ht="15" customHeight="1">
      <c r="C704" s="1413"/>
      <c r="D704" s="1413"/>
      <c r="E704" s="1413"/>
      <c r="F704" s="1413"/>
      <c r="G704" s="1413"/>
      <c r="I704" s="1413"/>
      <c r="J704" s="1413"/>
      <c r="K704" s="1413"/>
      <c r="L704" s="1413"/>
      <c r="M704" s="1413"/>
      <c r="O704" s="1413"/>
      <c r="P704" s="1413"/>
      <c r="Q704" s="1413"/>
      <c r="R704" s="1413"/>
      <c r="S704" s="1413"/>
      <c r="T704" s="1413"/>
      <c r="U704" s="1413"/>
      <c r="V704" s="1413"/>
      <c r="W704" s="1413"/>
      <c r="X704" s="1413"/>
      <c r="Y704" s="1413"/>
      <c r="AA704" s="1413"/>
      <c r="AB704" s="1413"/>
      <c r="AC704" s="1413"/>
      <c r="AD704" s="1413"/>
      <c r="AE704" s="1413"/>
      <c r="AG704" s="1413"/>
      <c r="AH704" s="1413"/>
      <c r="AI704" s="1413"/>
      <c r="AJ704" s="1413"/>
      <c r="AK704" s="1413"/>
    </row>
    <row r="705" spans="3:37" s="1430" customFormat="1" ht="15" customHeight="1">
      <c r="C705" s="1413"/>
      <c r="D705" s="1413"/>
      <c r="E705" s="1413"/>
      <c r="F705" s="1413"/>
      <c r="G705" s="1413"/>
      <c r="I705" s="1413"/>
      <c r="J705" s="1413"/>
      <c r="K705" s="1413"/>
      <c r="L705" s="1413"/>
      <c r="M705" s="1413"/>
      <c r="O705" s="1413"/>
      <c r="P705" s="1413"/>
      <c r="Q705" s="1413"/>
      <c r="R705" s="1413"/>
      <c r="S705" s="1413"/>
      <c r="T705" s="1413"/>
      <c r="U705" s="1413"/>
      <c r="V705" s="1413"/>
      <c r="W705" s="1413"/>
      <c r="X705" s="1413"/>
      <c r="Y705" s="1413"/>
      <c r="AA705" s="1413"/>
      <c r="AB705" s="1413"/>
      <c r="AC705" s="1413"/>
      <c r="AD705" s="1413"/>
      <c r="AE705" s="1413"/>
      <c r="AG705" s="1413"/>
      <c r="AH705" s="1413"/>
      <c r="AI705" s="1413"/>
      <c r="AJ705" s="1413"/>
      <c r="AK705" s="1413"/>
    </row>
    <row r="706" spans="3:37" s="1430" customFormat="1" ht="15" customHeight="1">
      <c r="C706" s="1413"/>
      <c r="D706" s="1413"/>
      <c r="E706" s="1413"/>
      <c r="F706" s="1413"/>
      <c r="G706" s="1413"/>
      <c r="I706" s="1413"/>
      <c r="J706" s="1413"/>
      <c r="K706" s="1413"/>
      <c r="L706" s="1413"/>
      <c r="M706" s="1413"/>
      <c r="O706" s="1413"/>
      <c r="P706" s="1413"/>
      <c r="Q706" s="1413"/>
      <c r="R706" s="1413"/>
      <c r="S706" s="1413"/>
      <c r="T706" s="1413"/>
      <c r="U706" s="1413"/>
      <c r="V706" s="1413"/>
      <c r="W706" s="1413"/>
      <c r="X706" s="1413"/>
      <c r="Y706" s="1413"/>
      <c r="AA706" s="1413"/>
      <c r="AB706" s="1413"/>
      <c r="AC706" s="1413"/>
      <c r="AD706" s="1413"/>
      <c r="AE706" s="1413"/>
      <c r="AG706" s="1413"/>
      <c r="AH706" s="1413"/>
      <c r="AI706" s="1413"/>
      <c r="AJ706" s="1413"/>
      <c r="AK706" s="1413"/>
    </row>
    <row r="707" spans="3:37" s="1430" customFormat="1" ht="15" customHeight="1">
      <c r="C707" s="1413"/>
      <c r="D707" s="1413"/>
      <c r="E707" s="1413"/>
      <c r="F707" s="1413"/>
      <c r="G707" s="1413"/>
      <c r="I707" s="1413"/>
      <c r="J707" s="1413"/>
      <c r="K707" s="1413"/>
      <c r="L707" s="1413"/>
      <c r="M707" s="1413"/>
      <c r="O707" s="1413"/>
      <c r="P707" s="1413"/>
      <c r="Q707" s="1413"/>
      <c r="R707" s="1413"/>
      <c r="S707" s="1413"/>
      <c r="T707" s="1413"/>
      <c r="U707" s="1413"/>
      <c r="V707" s="1413"/>
      <c r="W707" s="1413"/>
      <c r="X707" s="1413"/>
      <c r="Y707" s="1413"/>
      <c r="AA707" s="1413"/>
      <c r="AB707" s="1413"/>
      <c r="AC707" s="1413"/>
      <c r="AD707" s="1413"/>
      <c r="AE707" s="1413"/>
      <c r="AG707" s="1413"/>
      <c r="AH707" s="1413"/>
      <c r="AI707" s="1413"/>
      <c r="AJ707" s="1413"/>
      <c r="AK707" s="1413"/>
    </row>
    <row r="708" spans="3:37" s="1430" customFormat="1" ht="15" customHeight="1">
      <c r="C708" s="1413"/>
      <c r="D708" s="1413"/>
      <c r="E708" s="1413"/>
      <c r="F708" s="1413"/>
      <c r="G708" s="1413"/>
      <c r="I708" s="1413"/>
      <c r="J708" s="1413"/>
      <c r="K708" s="1413"/>
      <c r="L708" s="1413"/>
      <c r="M708" s="1413"/>
      <c r="O708" s="1413"/>
      <c r="P708" s="1413"/>
      <c r="Q708" s="1413"/>
      <c r="R708" s="1413"/>
      <c r="S708" s="1413"/>
      <c r="T708" s="1413"/>
      <c r="U708" s="1413"/>
      <c r="V708" s="1413"/>
      <c r="W708" s="1413"/>
      <c r="X708" s="1413"/>
      <c r="Y708" s="1413"/>
      <c r="AA708" s="1413"/>
      <c r="AB708" s="1413"/>
      <c r="AC708" s="1413"/>
      <c r="AD708" s="1413"/>
      <c r="AE708" s="1413"/>
      <c r="AG708" s="1413"/>
      <c r="AH708" s="1413"/>
      <c r="AI708" s="1413"/>
      <c r="AJ708" s="1413"/>
      <c r="AK708" s="1413"/>
    </row>
    <row r="709" spans="3:37" s="1430" customFormat="1" ht="15" customHeight="1">
      <c r="C709" s="1413"/>
      <c r="D709" s="1413"/>
      <c r="E709" s="1413"/>
      <c r="F709" s="1413"/>
      <c r="G709" s="1413"/>
      <c r="I709" s="1413"/>
      <c r="J709" s="1413"/>
      <c r="K709" s="1413"/>
      <c r="L709" s="1413"/>
      <c r="M709" s="1413"/>
      <c r="O709" s="1413"/>
      <c r="P709" s="1413"/>
      <c r="Q709" s="1413"/>
      <c r="R709" s="1413"/>
      <c r="S709" s="1413"/>
      <c r="T709" s="1413"/>
      <c r="U709" s="1413"/>
      <c r="V709" s="1413"/>
      <c r="W709" s="1413"/>
      <c r="X709" s="1413"/>
      <c r="Y709" s="1413"/>
      <c r="AA709" s="1413"/>
      <c r="AB709" s="1413"/>
      <c r="AC709" s="1413"/>
      <c r="AD709" s="1413"/>
      <c r="AE709" s="1413"/>
      <c r="AG709" s="1413"/>
      <c r="AH709" s="1413"/>
      <c r="AI709" s="1413"/>
      <c r="AJ709" s="1413"/>
      <c r="AK709" s="1413"/>
    </row>
    <row r="710" spans="3:37" s="1430" customFormat="1" ht="15" customHeight="1">
      <c r="C710" s="1413"/>
      <c r="D710" s="1413"/>
      <c r="E710" s="1413"/>
      <c r="F710" s="1413"/>
      <c r="G710" s="1413"/>
      <c r="I710" s="1413"/>
      <c r="J710" s="1413"/>
      <c r="K710" s="1413"/>
      <c r="L710" s="1413"/>
      <c r="M710" s="1413"/>
      <c r="O710" s="1413"/>
      <c r="P710" s="1413"/>
      <c r="Q710" s="1413"/>
      <c r="R710" s="1413"/>
      <c r="S710" s="1413"/>
      <c r="T710" s="1413"/>
      <c r="U710" s="1413"/>
      <c r="V710" s="1413"/>
      <c r="W710" s="1413"/>
      <c r="X710" s="1413"/>
      <c r="Y710" s="1413"/>
      <c r="AA710" s="1413"/>
      <c r="AB710" s="1413"/>
      <c r="AC710" s="1413"/>
      <c r="AD710" s="1413"/>
      <c r="AE710" s="1413"/>
      <c r="AG710" s="1413"/>
      <c r="AH710" s="1413"/>
      <c r="AI710" s="1413"/>
      <c r="AJ710" s="1413"/>
      <c r="AK710" s="1413"/>
    </row>
    <row r="711" spans="3:37" s="1430" customFormat="1" ht="15" customHeight="1">
      <c r="C711" s="1413"/>
      <c r="D711" s="1413"/>
      <c r="E711" s="1413"/>
      <c r="F711" s="1413"/>
      <c r="G711" s="1413"/>
      <c r="I711" s="1413"/>
      <c r="J711" s="1413"/>
      <c r="K711" s="1413"/>
      <c r="L711" s="1413"/>
      <c r="M711" s="1413"/>
      <c r="O711" s="1413"/>
      <c r="P711" s="1413"/>
      <c r="Q711" s="1413"/>
      <c r="R711" s="1413"/>
      <c r="S711" s="1413"/>
      <c r="T711" s="1413"/>
      <c r="U711" s="1413"/>
      <c r="V711" s="1413"/>
      <c r="W711" s="1413"/>
      <c r="X711" s="1413"/>
      <c r="Y711" s="1413"/>
      <c r="AA711" s="1413"/>
      <c r="AB711" s="1413"/>
      <c r="AC711" s="1413"/>
      <c r="AD711" s="1413"/>
      <c r="AE711" s="1413"/>
      <c r="AG711" s="1413"/>
      <c r="AH711" s="1413"/>
      <c r="AI711" s="1413"/>
      <c r="AJ711" s="1413"/>
      <c r="AK711" s="1413"/>
    </row>
    <row r="712" spans="3:37" s="1430" customFormat="1" ht="15" customHeight="1">
      <c r="C712" s="1413"/>
      <c r="D712" s="1413"/>
      <c r="E712" s="1413"/>
      <c r="F712" s="1413"/>
      <c r="G712" s="1413"/>
      <c r="I712" s="1413"/>
      <c r="J712" s="1413"/>
      <c r="K712" s="1413"/>
      <c r="L712" s="1413"/>
      <c r="M712" s="1413"/>
      <c r="O712" s="1413"/>
      <c r="P712" s="1413"/>
      <c r="Q712" s="1413"/>
      <c r="R712" s="1413"/>
      <c r="S712" s="1413"/>
      <c r="T712" s="1413"/>
      <c r="U712" s="1413"/>
      <c r="V712" s="1413"/>
      <c r="W712" s="1413"/>
      <c r="X712" s="1413"/>
      <c r="Y712" s="1413"/>
      <c r="AA712" s="1413"/>
      <c r="AB712" s="1413"/>
      <c r="AC712" s="1413"/>
      <c r="AD712" s="1413"/>
      <c r="AE712" s="1413"/>
      <c r="AG712" s="1413"/>
      <c r="AH712" s="1413"/>
      <c r="AI712" s="1413"/>
      <c r="AJ712" s="1413"/>
      <c r="AK712" s="1413"/>
    </row>
    <row r="713" spans="3:37" s="1430" customFormat="1" ht="15" customHeight="1">
      <c r="C713" s="1413"/>
      <c r="D713" s="1413"/>
      <c r="E713" s="1413"/>
      <c r="F713" s="1413"/>
      <c r="G713" s="1413"/>
      <c r="I713" s="1413"/>
      <c r="J713" s="1413"/>
      <c r="K713" s="1413"/>
      <c r="L713" s="1413"/>
      <c r="M713" s="1413"/>
      <c r="O713" s="1413"/>
      <c r="P713" s="1413"/>
      <c r="Q713" s="1413"/>
      <c r="R713" s="1413"/>
      <c r="S713" s="1413"/>
      <c r="T713" s="1413"/>
      <c r="U713" s="1413"/>
      <c r="V713" s="1413"/>
      <c r="W713" s="1413"/>
      <c r="X713" s="1413"/>
      <c r="Y713" s="1413"/>
      <c r="AA713" s="1413"/>
      <c r="AB713" s="1413"/>
      <c r="AC713" s="1413"/>
      <c r="AD713" s="1413"/>
      <c r="AE713" s="1413"/>
      <c r="AG713" s="1413"/>
      <c r="AH713" s="1413"/>
      <c r="AI713" s="1413"/>
      <c r="AJ713" s="1413"/>
      <c r="AK713" s="1413"/>
    </row>
    <row r="714" spans="3:37" s="1430" customFormat="1" ht="15" customHeight="1">
      <c r="C714" s="1413"/>
      <c r="D714" s="1413"/>
      <c r="E714" s="1413"/>
      <c r="F714" s="1413"/>
      <c r="G714" s="1413"/>
      <c r="I714" s="1413"/>
      <c r="J714" s="1413"/>
      <c r="K714" s="1413"/>
      <c r="L714" s="1413"/>
      <c r="M714" s="1413"/>
      <c r="O714" s="1413"/>
      <c r="P714" s="1413"/>
      <c r="Q714" s="1413"/>
      <c r="R714" s="1413"/>
      <c r="S714" s="1413"/>
      <c r="T714" s="1413"/>
      <c r="U714" s="1413"/>
      <c r="V714" s="1413"/>
      <c r="W714" s="1413"/>
      <c r="X714" s="1413"/>
      <c r="Y714" s="1413"/>
      <c r="AA714" s="1413"/>
      <c r="AB714" s="1413"/>
      <c r="AC714" s="1413"/>
      <c r="AD714" s="1413"/>
      <c r="AE714" s="1413"/>
      <c r="AG714" s="1413"/>
      <c r="AH714" s="1413"/>
      <c r="AI714" s="1413"/>
      <c r="AJ714" s="1413"/>
      <c r="AK714" s="1413"/>
    </row>
    <row r="715" spans="3:37" s="1430" customFormat="1" ht="15" customHeight="1">
      <c r="C715" s="1413"/>
      <c r="D715" s="1413"/>
      <c r="E715" s="1413"/>
      <c r="F715" s="1413"/>
      <c r="G715" s="1413"/>
      <c r="I715" s="1413"/>
      <c r="J715" s="1413"/>
      <c r="K715" s="1413"/>
      <c r="L715" s="1413"/>
      <c r="M715" s="1413"/>
      <c r="O715" s="1413"/>
      <c r="P715" s="1413"/>
      <c r="Q715" s="1413"/>
      <c r="R715" s="1413"/>
      <c r="S715" s="1413"/>
      <c r="T715" s="1413"/>
      <c r="U715" s="1413"/>
      <c r="V715" s="1413"/>
      <c r="W715" s="1413"/>
      <c r="X715" s="1413"/>
      <c r="Y715" s="1413"/>
      <c r="AA715" s="1413"/>
      <c r="AB715" s="1413"/>
      <c r="AC715" s="1413"/>
      <c r="AD715" s="1413"/>
      <c r="AE715" s="1413"/>
      <c r="AG715" s="1413"/>
      <c r="AH715" s="1413"/>
      <c r="AI715" s="1413"/>
      <c r="AJ715" s="1413"/>
      <c r="AK715" s="1413"/>
    </row>
    <row r="716" spans="3:37" s="1430" customFormat="1" ht="15" customHeight="1">
      <c r="C716" s="1413"/>
      <c r="D716" s="1413"/>
      <c r="E716" s="1413"/>
      <c r="F716" s="1413"/>
      <c r="G716" s="1413"/>
      <c r="I716" s="1413"/>
      <c r="J716" s="1413"/>
      <c r="K716" s="1413"/>
      <c r="L716" s="1413"/>
      <c r="M716" s="1413"/>
      <c r="O716" s="1413"/>
      <c r="P716" s="1413"/>
      <c r="Q716" s="1413"/>
      <c r="R716" s="1413"/>
      <c r="S716" s="1413"/>
      <c r="T716" s="1413"/>
      <c r="U716" s="1413"/>
      <c r="V716" s="1413"/>
      <c r="W716" s="1413"/>
      <c r="X716" s="1413"/>
      <c r="Y716" s="1413"/>
      <c r="AA716" s="1413"/>
      <c r="AB716" s="1413"/>
      <c r="AC716" s="1413"/>
      <c r="AD716" s="1413"/>
      <c r="AE716" s="1413"/>
      <c r="AG716" s="1413"/>
      <c r="AH716" s="1413"/>
      <c r="AI716" s="1413"/>
      <c r="AJ716" s="1413"/>
      <c r="AK716" s="1413"/>
    </row>
    <row r="717" spans="3:37" s="1430" customFormat="1" ht="15" customHeight="1">
      <c r="C717" s="1413"/>
      <c r="D717" s="1413"/>
      <c r="E717" s="1413"/>
      <c r="F717" s="1413"/>
      <c r="G717" s="1413"/>
      <c r="I717" s="1413"/>
      <c r="J717" s="1413"/>
      <c r="K717" s="1413"/>
      <c r="L717" s="1413"/>
      <c r="M717" s="1413"/>
      <c r="O717" s="1413"/>
      <c r="P717" s="1413"/>
      <c r="Q717" s="1413"/>
      <c r="R717" s="1413"/>
      <c r="S717" s="1413"/>
      <c r="T717" s="1413"/>
      <c r="U717" s="1413"/>
      <c r="V717" s="1413"/>
      <c r="W717" s="1413"/>
      <c r="X717" s="1413"/>
      <c r="Y717" s="1413"/>
      <c r="AA717" s="1413"/>
      <c r="AB717" s="1413"/>
      <c r="AC717" s="1413"/>
      <c r="AD717" s="1413"/>
      <c r="AE717" s="1413"/>
      <c r="AG717" s="1413"/>
      <c r="AH717" s="1413"/>
      <c r="AI717" s="1413"/>
      <c r="AJ717" s="1413"/>
      <c r="AK717" s="1413"/>
    </row>
    <row r="718" spans="3:37" s="1430" customFormat="1" ht="15" customHeight="1">
      <c r="C718" s="1413"/>
      <c r="D718" s="1413"/>
      <c r="E718" s="1413"/>
      <c r="F718" s="1413"/>
      <c r="G718" s="1413"/>
      <c r="I718" s="1413"/>
      <c r="J718" s="1413"/>
      <c r="K718" s="1413"/>
      <c r="L718" s="1413"/>
      <c r="M718" s="1413"/>
      <c r="O718" s="1413"/>
      <c r="P718" s="1413"/>
      <c r="Q718" s="1413"/>
      <c r="R718" s="1413"/>
      <c r="S718" s="1413"/>
      <c r="T718" s="1413"/>
      <c r="U718" s="1413"/>
      <c r="V718" s="1413"/>
      <c r="W718" s="1413"/>
      <c r="X718" s="1413"/>
      <c r="Y718" s="1413"/>
      <c r="AA718" s="1413"/>
      <c r="AB718" s="1413"/>
      <c r="AC718" s="1413"/>
      <c r="AD718" s="1413"/>
      <c r="AE718" s="1413"/>
      <c r="AG718" s="1413"/>
      <c r="AH718" s="1413"/>
      <c r="AI718" s="1413"/>
      <c r="AJ718" s="1413"/>
      <c r="AK718" s="1413"/>
    </row>
    <row r="719" spans="3:37" s="1430" customFormat="1" ht="15" customHeight="1">
      <c r="C719" s="1413"/>
      <c r="D719" s="1413"/>
      <c r="E719" s="1413"/>
      <c r="F719" s="1413"/>
      <c r="G719" s="1413"/>
      <c r="I719" s="1413"/>
      <c r="J719" s="1413"/>
      <c r="K719" s="1413"/>
      <c r="L719" s="1413"/>
      <c r="M719" s="1413"/>
      <c r="O719" s="1413"/>
      <c r="P719" s="1413"/>
      <c r="Q719" s="1413"/>
      <c r="R719" s="1413"/>
      <c r="S719" s="1413"/>
      <c r="T719" s="1413"/>
      <c r="U719" s="1413"/>
      <c r="V719" s="1413"/>
      <c r="W719" s="1413"/>
      <c r="X719" s="1413"/>
      <c r="Y719" s="1413"/>
      <c r="AA719" s="1413"/>
      <c r="AB719" s="1413"/>
      <c r="AC719" s="1413"/>
      <c r="AD719" s="1413"/>
      <c r="AE719" s="1413"/>
      <c r="AG719" s="1413"/>
      <c r="AH719" s="1413"/>
      <c r="AI719" s="1413"/>
      <c r="AJ719" s="1413"/>
      <c r="AK719" s="1413"/>
    </row>
    <row r="720" spans="3:37" s="1430" customFormat="1" ht="15" customHeight="1">
      <c r="C720" s="1413"/>
      <c r="D720" s="1413"/>
      <c r="E720" s="1413"/>
      <c r="F720" s="1413"/>
      <c r="G720" s="1413"/>
      <c r="I720" s="1413"/>
      <c r="J720" s="1413"/>
      <c r="K720" s="1413"/>
      <c r="L720" s="1413"/>
      <c r="M720" s="1413"/>
      <c r="O720" s="1413"/>
      <c r="P720" s="1413"/>
      <c r="Q720" s="1413"/>
      <c r="R720" s="1413"/>
      <c r="S720" s="1413"/>
      <c r="T720" s="1413"/>
      <c r="U720" s="1413"/>
      <c r="V720" s="1413"/>
      <c r="W720" s="1413"/>
      <c r="X720" s="1413"/>
      <c r="Y720" s="1413"/>
      <c r="AA720" s="1413"/>
      <c r="AB720" s="1413"/>
      <c r="AC720" s="1413"/>
      <c r="AD720" s="1413"/>
      <c r="AE720" s="1413"/>
      <c r="AG720" s="1413"/>
      <c r="AH720" s="1413"/>
      <c r="AI720" s="1413"/>
      <c r="AJ720" s="1413"/>
      <c r="AK720" s="1413"/>
    </row>
    <row r="721" spans="3:37" s="1430" customFormat="1" ht="15" customHeight="1">
      <c r="C721" s="1413"/>
      <c r="D721" s="1413"/>
      <c r="E721" s="1413"/>
      <c r="F721" s="1413"/>
      <c r="G721" s="1413"/>
      <c r="I721" s="1413"/>
      <c r="J721" s="1413"/>
      <c r="K721" s="1413"/>
      <c r="L721" s="1413"/>
      <c r="M721" s="1413"/>
      <c r="O721" s="1413"/>
      <c r="P721" s="1413"/>
      <c r="Q721" s="1413"/>
      <c r="R721" s="1413"/>
      <c r="S721" s="1413"/>
      <c r="T721" s="1413"/>
      <c r="U721" s="1413"/>
      <c r="V721" s="1413"/>
      <c r="W721" s="1413"/>
      <c r="X721" s="1413"/>
      <c r="Y721" s="1413"/>
      <c r="AA721" s="1413"/>
      <c r="AB721" s="1413"/>
      <c r="AC721" s="1413"/>
      <c r="AD721" s="1413"/>
      <c r="AE721" s="1413"/>
      <c r="AG721" s="1413"/>
      <c r="AH721" s="1413"/>
      <c r="AI721" s="1413"/>
      <c r="AJ721" s="1413"/>
      <c r="AK721" s="1413"/>
    </row>
    <row r="722" spans="3:37" s="1430" customFormat="1" ht="15" customHeight="1">
      <c r="C722" s="1413"/>
      <c r="D722" s="1413"/>
      <c r="E722" s="1413"/>
      <c r="F722" s="1413"/>
      <c r="G722" s="1413"/>
      <c r="I722" s="1413"/>
      <c r="J722" s="1413"/>
      <c r="K722" s="1413"/>
      <c r="L722" s="1413"/>
      <c r="M722" s="1413"/>
      <c r="O722" s="1413"/>
      <c r="P722" s="1413"/>
      <c r="Q722" s="1413"/>
      <c r="R722" s="1413"/>
      <c r="S722" s="1413"/>
      <c r="T722" s="1413"/>
      <c r="U722" s="1413"/>
      <c r="V722" s="1413"/>
      <c r="W722" s="1413"/>
      <c r="X722" s="1413"/>
      <c r="Y722" s="1413"/>
      <c r="AA722" s="1413"/>
      <c r="AB722" s="1413"/>
      <c r="AC722" s="1413"/>
      <c r="AD722" s="1413"/>
      <c r="AE722" s="1413"/>
      <c r="AG722" s="1413"/>
      <c r="AH722" s="1413"/>
      <c r="AI722" s="1413"/>
      <c r="AJ722" s="1413"/>
      <c r="AK722" s="1413"/>
    </row>
    <row r="723" spans="3:37" s="1430" customFormat="1" ht="15" customHeight="1">
      <c r="C723" s="1413"/>
      <c r="D723" s="1413"/>
      <c r="E723" s="1413"/>
      <c r="F723" s="1413"/>
      <c r="G723" s="1413"/>
      <c r="I723" s="1413"/>
      <c r="J723" s="1413"/>
      <c r="K723" s="1413"/>
      <c r="L723" s="1413"/>
      <c r="M723" s="1413"/>
      <c r="O723" s="1413"/>
      <c r="P723" s="1413"/>
      <c r="Q723" s="1413"/>
      <c r="R723" s="1413"/>
      <c r="S723" s="1413"/>
      <c r="T723" s="1413"/>
      <c r="U723" s="1413"/>
      <c r="V723" s="1413"/>
      <c r="W723" s="1413"/>
      <c r="X723" s="1413"/>
      <c r="Y723" s="1413"/>
      <c r="AA723" s="1413"/>
      <c r="AB723" s="1413"/>
      <c r="AC723" s="1413"/>
      <c r="AD723" s="1413"/>
      <c r="AE723" s="1413"/>
      <c r="AG723" s="1413"/>
      <c r="AH723" s="1413"/>
      <c r="AI723" s="1413"/>
      <c r="AJ723" s="1413"/>
      <c r="AK723" s="1413"/>
    </row>
    <row r="724" spans="3:37" s="1430" customFormat="1" ht="15" customHeight="1">
      <c r="C724" s="1413"/>
      <c r="D724" s="1413"/>
      <c r="E724" s="1413"/>
      <c r="F724" s="1413"/>
      <c r="G724" s="1413"/>
      <c r="I724" s="1413"/>
      <c r="J724" s="1413"/>
      <c r="K724" s="1413"/>
      <c r="L724" s="1413"/>
      <c r="M724" s="1413"/>
      <c r="O724" s="1413"/>
      <c r="P724" s="1413"/>
      <c r="Q724" s="1413"/>
      <c r="R724" s="1413"/>
      <c r="S724" s="1413"/>
      <c r="T724" s="1413"/>
      <c r="U724" s="1413"/>
      <c r="V724" s="1413"/>
      <c r="W724" s="1413"/>
      <c r="X724" s="1413"/>
      <c r="Y724" s="1413"/>
      <c r="AA724" s="1413"/>
      <c r="AB724" s="1413"/>
      <c r="AC724" s="1413"/>
      <c r="AD724" s="1413"/>
      <c r="AE724" s="1413"/>
      <c r="AG724" s="1413"/>
      <c r="AH724" s="1413"/>
      <c r="AI724" s="1413"/>
      <c r="AJ724" s="1413"/>
      <c r="AK724" s="1413"/>
    </row>
    <row r="725" spans="3:37" s="1430" customFormat="1" ht="15" customHeight="1">
      <c r="C725" s="1413"/>
      <c r="D725" s="1413"/>
      <c r="E725" s="1413"/>
      <c r="F725" s="1413"/>
      <c r="G725" s="1413"/>
      <c r="I725" s="1413"/>
      <c r="J725" s="1413"/>
      <c r="K725" s="1413"/>
      <c r="L725" s="1413"/>
      <c r="M725" s="1413"/>
      <c r="O725" s="1413"/>
      <c r="P725" s="1413"/>
      <c r="Q725" s="1413"/>
      <c r="R725" s="1413"/>
      <c r="S725" s="1413"/>
      <c r="T725" s="1413"/>
      <c r="U725" s="1413"/>
      <c r="V725" s="1413"/>
      <c r="W725" s="1413"/>
      <c r="X725" s="1413"/>
      <c r="Y725" s="1413"/>
      <c r="AA725" s="1413"/>
      <c r="AB725" s="1413"/>
      <c r="AC725" s="1413"/>
      <c r="AD725" s="1413"/>
      <c r="AE725" s="1413"/>
      <c r="AG725" s="1413"/>
      <c r="AH725" s="1413"/>
      <c r="AI725" s="1413"/>
      <c r="AJ725" s="1413"/>
      <c r="AK725" s="1413"/>
    </row>
    <row r="726" spans="3:37" s="1430" customFormat="1" ht="15" customHeight="1">
      <c r="C726" s="1413"/>
      <c r="D726" s="1413"/>
      <c r="E726" s="1413"/>
      <c r="F726" s="1413"/>
      <c r="G726" s="1413"/>
      <c r="I726" s="1413"/>
      <c r="J726" s="1413"/>
      <c r="K726" s="1413"/>
      <c r="L726" s="1413"/>
      <c r="M726" s="1413"/>
      <c r="O726" s="1413"/>
      <c r="P726" s="1413"/>
      <c r="Q726" s="1413"/>
      <c r="R726" s="1413"/>
      <c r="S726" s="1413"/>
      <c r="T726" s="1413"/>
      <c r="U726" s="1413"/>
      <c r="V726" s="1413"/>
      <c r="W726" s="1413"/>
      <c r="X726" s="1413"/>
      <c r="Y726" s="1413"/>
      <c r="AA726" s="1413"/>
      <c r="AB726" s="1413"/>
      <c r="AC726" s="1413"/>
      <c r="AD726" s="1413"/>
      <c r="AE726" s="1413"/>
      <c r="AG726" s="1413"/>
      <c r="AH726" s="1413"/>
      <c r="AI726" s="1413"/>
      <c r="AJ726" s="1413"/>
      <c r="AK726" s="1413"/>
    </row>
    <row r="727" spans="3:37" s="1430" customFormat="1" ht="15" customHeight="1">
      <c r="C727" s="1413"/>
      <c r="D727" s="1413"/>
      <c r="E727" s="1413"/>
      <c r="F727" s="1413"/>
      <c r="G727" s="1413"/>
      <c r="I727" s="1413"/>
      <c r="J727" s="1413"/>
      <c r="K727" s="1413"/>
      <c r="L727" s="1413"/>
      <c r="M727" s="1413"/>
      <c r="O727" s="1413"/>
      <c r="P727" s="1413"/>
      <c r="Q727" s="1413"/>
      <c r="R727" s="1413"/>
      <c r="S727" s="1413"/>
      <c r="T727" s="1413"/>
      <c r="U727" s="1413"/>
      <c r="V727" s="1413"/>
      <c r="W727" s="1413"/>
      <c r="X727" s="1413"/>
      <c r="Y727" s="1413"/>
      <c r="AA727" s="1413"/>
      <c r="AB727" s="1413"/>
      <c r="AC727" s="1413"/>
      <c r="AD727" s="1413"/>
      <c r="AE727" s="1413"/>
      <c r="AG727" s="1413"/>
      <c r="AH727" s="1413"/>
      <c r="AI727" s="1413"/>
      <c r="AJ727" s="1413"/>
      <c r="AK727" s="1413"/>
    </row>
    <row r="728" spans="3:37" s="1430" customFormat="1" ht="15" customHeight="1">
      <c r="C728" s="1413"/>
      <c r="D728" s="1413"/>
      <c r="E728" s="1413"/>
      <c r="F728" s="1413"/>
      <c r="G728" s="1413"/>
      <c r="I728" s="1413"/>
      <c r="J728" s="1413"/>
      <c r="K728" s="1413"/>
      <c r="L728" s="1413"/>
      <c r="M728" s="1413"/>
      <c r="O728" s="1413"/>
      <c r="P728" s="1413"/>
      <c r="Q728" s="1413"/>
      <c r="R728" s="1413"/>
      <c r="S728" s="1413"/>
      <c r="T728" s="1413"/>
      <c r="U728" s="1413"/>
      <c r="V728" s="1413"/>
      <c r="W728" s="1413"/>
      <c r="X728" s="1413"/>
      <c r="Y728" s="1413"/>
      <c r="AA728" s="1413"/>
      <c r="AB728" s="1413"/>
      <c r="AC728" s="1413"/>
      <c r="AD728" s="1413"/>
      <c r="AE728" s="1413"/>
      <c r="AG728" s="1413"/>
      <c r="AH728" s="1413"/>
      <c r="AI728" s="1413"/>
      <c r="AJ728" s="1413"/>
      <c r="AK728" s="1413"/>
    </row>
    <row r="729" spans="3:37" s="1430" customFormat="1" ht="15" customHeight="1">
      <c r="C729" s="1413"/>
      <c r="D729" s="1413"/>
      <c r="E729" s="1413"/>
      <c r="F729" s="1413"/>
      <c r="G729" s="1413"/>
      <c r="I729" s="1413"/>
      <c r="J729" s="1413"/>
      <c r="K729" s="1413"/>
      <c r="L729" s="1413"/>
      <c r="M729" s="1413"/>
      <c r="O729" s="1413"/>
      <c r="P729" s="1413"/>
      <c r="Q729" s="1413"/>
      <c r="R729" s="1413"/>
      <c r="S729" s="1413"/>
      <c r="T729" s="1413"/>
      <c r="U729" s="1413"/>
      <c r="V729" s="1413"/>
      <c r="W729" s="1413"/>
      <c r="X729" s="1413"/>
      <c r="Y729" s="1413"/>
      <c r="AA729" s="1413"/>
      <c r="AB729" s="1413"/>
      <c r="AC729" s="1413"/>
      <c r="AD729" s="1413"/>
      <c r="AE729" s="1413"/>
      <c r="AG729" s="1413"/>
      <c r="AH729" s="1413"/>
      <c r="AI729" s="1413"/>
      <c r="AJ729" s="1413"/>
      <c r="AK729" s="1413"/>
    </row>
    <row r="730" spans="3:37" s="1430" customFormat="1" ht="15" customHeight="1">
      <c r="C730" s="1413"/>
      <c r="D730" s="1413"/>
      <c r="E730" s="1413"/>
      <c r="F730" s="1413"/>
      <c r="G730" s="1413"/>
      <c r="I730" s="1413"/>
      <c r="J730" s="1413"/>
      <c r="K730" s="1413"/>
      <c r="L730" s="1413"/>
      <c r="M730" s="1413"/>
      <c r="O730" s="1413"/>
      <c r="P730" s="1413"/>
      <c r="Q730" s="1413"/>
      <c r="R730" s="1413"/>
      <c r="S730" s="1413"/>
      <c r="T730" s="1413"/>
      <c r="U730" s="1413"/>
      <c r="V730" s="1413"/>
      <c r="W730" s="1413"/>
      <c r="X730" s="1413"/>
      <c r="Y730" s="1413"/>
      <c r="AA730" s="1413"/>
      <c r="AB730" s="1413"/>
      <c r="AC730" s="1413"/>
      <c r="AD730" s="1413"/>
      <c r="AE730" s="1413"/>
      <c r="AG730" s="1413"/>
      <c r="AH730" s="1413"/>
      <c r="AI730" s="1413"/>
      <c r="AJ730" s="1413"/>
      <c r="AK730" s="1413"/>
    </row>
    <row r="731" spans="3:37" s="1430" customFormat="1" ht="15" customHeight="1">
      <c r="C731" s="1413"/>
      <c r="D731" s="1413"/>
      <c r="E731" s="1413"/>
      <c r="F731" s="1413"/>
      <c r="G731" s="1413"/>
      <c r="I731" s="1413"/>
      <c r="J731" s="1413"/>
      <c r="K731" s="1413"/>
      <c r="L731" s="1413"/>
      <c r="M731" s="1413"/>
      <c r="O731" s="1413"/>
      <c r="P731" s="1413"/>
      <c r="Q731" s="1413"/>
      <c r="R731" s="1413"/>
      <c r="S731" s="1413"/>
      <c r="T731" s="1413"/>
      <c r="U731" s="1413"/>
      <c r="V731" s="1413"/>
      <c r="W731" s="1413"/>
      <c r="X731" s="1413"/>
      <c r="Y731" s="1413"/>
      <c r="AA731" s="1413"/>
      <c r="AB731" s="1413"/>
      <c r="AC731" s="1413"/>
      <c r="AD731" s="1413"/>
      <c r="AE731" s="1413"/>
      <c r="AG731" s="1413"/>
      <c r="AH731" s="1413"/>
      <c r="AI731" s="1413"/>
      <c r="AJ731" s="1413"/>
      <c r="AK731" s="1413"/>
    </row>
    <row r="732" spans="3:37" s="1430" customFormat="1" ht="15" customHeight="1">
      <c r="C732" s="1413"/>
      <c r="D732" s="1413"/>
      <c r="E732" s="1413"/>
      <c r="F732" s="1413"/>
      <c r="G732" s="1413"/>
      <c r="I732" s="1413"/>
      <c r="J732" s="1413"/>
      <c r="K732" s="1413"/>
      <c r="L732" s="1413"/>
      <c r="M732" s="1413"/>
      <c r="O732" s="1413"/>
      <c r="P732" s="1413"/>
      <c r="Q732" s="1413"/>
      <c r="R732" s="1413"/>
      <c r="S732" s="1413"/>
      <c r="T732" s="1413"/>
      <c r="U732" s="1413"/>
      <c r="V732" s="1413"/>
      <c r="W732" s="1413"/>
      <c r="X732" s="1413"/>
      <c r="Y732" s="1413"/>
      <c r="AA732" s="1413"/>
      <c r="AB732" s="1413"/>
      <c r="AC732" s="1413"/>
      <c r="AD732" s="1413"/>
      <c r="AE732" s="1413"/>
      <c r="AG732" s="1413"/>
      <c r="AH732" s="1413"/>
      <c r="AI732" s="1413"/>
      <c r="AJ732" s="1413"/>
      <c r="AK732" s="1413"/>
    </row>
    <row r="733" spans="3:37" s="1430" customFormat="1" ht="15" customHeight="1">
      <c r="C733" s="1413"/>
      <c r="D733" s="1413"/>
      <c r="E733" s="1413"/>
      <c r="F733" s="1413"/>
      <c r="G733" s="1413"/>
      <c r="I733" s="1413"/>
      <c r="J733" s="1413"/>
      <c r="K733" s="1413"/>
      <c r="L733" s="1413"/>
      <c r="M733" s="1413"/>
      <c r="O733" s="1413"/>
      <c r="P733" s="1413"/>
      <c r="Q733" s="1413"/>
      <c r="R733" s="1413"/>
      <c r="S733" s="1413"/>
      <c r="T733" s="1413"/>
      <c r="U733" s="1413"/>
      <c r="V733" s="1413"/>
      <c r="W733" s="1413"/>
      <c r="X733" s="1413"/>
      <c r="Y733" s="1413"/>
      <c r="AA733" s="1413"/>
      <c r="AB733" s="1413"/>
      <c r="AC733" s="1413"/>
      <c r="AD733" s="1413"/>
      <c r="AE733" s="1413"/>
      <c r="AG733" s="1413"/>
      <c r="AH733" s="1413"/>
      <c r="AI733" s="1413"/>
      <c r="AJ733" s="1413"/>
      <c r="AK733" s="1413"/>
    </row>
    <row r="734" spans="3:37" s="1430" customFormat="1" ht="15" customHeight="1">
      <c r="C734" s="1413"/>
      <c r="D734" s="1413"/>
      <c r="E734" s="1413"/>
      <c r="F734" s="1413"/>
      <c r="G734" s="1413"/>
      <c r="I734" s="1413"/>
      <c r="J734" s="1413"/>
      <c r="K734" s="1413"/>
      <c r="L734" s="1413"/>
      <c r="M734" s="1413"/>
      <c r="O734" s="1413"/>
      <c r="P734" s="1413"/>
      <c r="Q734" s="1413"/>
      <c r="R734" s="1413"/>
      <c r="S734" s="1413"/>
      <c r="T734" s="1413"/>
      <c r="U734" s="1413"/>
      <c r="V734" s="1413"/>
      <c r="W734" s="1413"/>
      <c r="X734" s="1413"/>
      <c r="Y734" s="1413"/>
      <c r="AA734" s="1413"/>
      <c r="AB734" s="1413"/>
      <c r="AC734" s="1413"/>
      <c r="AD734" s="1413"/>
      <c r="AE734" s="1413"/>
      <c r="AG734" s="1413"/>
      <c r="AH734" s="1413"/>
      <c r="AI734" s="1413"/>
      <c r="AJ734" s="1413"/>
      <c r="AK734" s="1413"/>
    </row>
    <row r="735" spans="3:37" s="1430" customFormat="1" ht="15" customHeight="1">
      <c r="C735" s="1413"/>
      <c r="D735" s="1413"/>
      <c r="E735" s="1413"/>
      <c r="F735" s="1413"/>
      <c r="G735" s="1413"/>
      <c r="I735" s="1413"/>
      <c r="J735" s="1413"/>
      <c r="K735" s="1413"/>
      <c r="L735" s="1413"/>
      <c r="M735" s="1413"/>
      <c r="O735" s="1413"/>
      <c r="P735" s="1413"/>
      <c r="Q735" s="1413"/>
      <c r="R735" s="1413"/>
      <c r="S735" s="1413"/>
      <c r="T735" s="1413"/>
      <c r="U735" s="1413"/>
      <c r="V735" s="1413"/>
      <c r="W735" s="1413"/>
      <c r="X735" s="1413"/>
      <c r="Y735" s="1413"/>
      <c r="AA735" s="1413"/>
      <c r="AB735" s="1413"/>
      <c r="AC735" s="1413"/>
      <c r="AD735" s="1413"/>
      <c r="AE735" s="1413"/>
      <c r="AG735" s="1413"/>
      <c r="AH735" s="1413"/>
      <c r="AI735" s="1413"/>
      <c r="AJ735" s="1413"/>
      <c r="AK735" s="1413"/>
    </row>
    <row r="736" spans="3:37" s="1430" customFormat="1" ht="15" customHeight="1">
      <c r="C736" s="1413"/>
      <c r="D736" s="1413"/>
      <c r="E736" s="1413"/>
      <c r="F736" s="1413"/>
      <c r="G736" s="1413"/>
      <c r="I736" s="1413"/>
      <c r="J736" s="1413"/>
      <c r="K736" s="1413"/>
      <c r="L736" s="1413"/>
      <c r="M736" s="1413"/>
      <c r="O736" s="1413"/>
      <c r="P736" s="1413"/>
      <c r="Q736" s="1413"/>
      <c r="R736" s="1413"/>
      <c r="S736" s="1413"/>
      <c r="T736" s="1413"/>
      <c r="U736" s="1413"/>
      <c r="V736" s="1413"/>
      <c r="W736" s="1413"/>
      <c r="X736" s="1413"/>
      <c r="Y736" s="1413"/>
      <c r="AA736" s="1413"/>
      <c r="AB736" s="1413"/>
      <c r="AC736" s="1413"/>
      <c r="AD736" s="1413"/>
      <c r="AE736" s="1413"/>
      <c r="AG736" s="1413"/>
      <c r="AH736" s="1413"/>
      <c r="AI736" s="1413"/>
      <c r="AJ736" s="1413"/>
      <c r="AK736" s="1413"/>
    </row>
    <row r="737" spans="3:37" s="1430" customFormat="1" ht="15" customHeight="1">
      <c r="C737" s="1413"/>
      <c r="D737" s="1413"/>
      <c r="E737" s="1413"/>
      <c r="F737" s="1413"/>
      <c r="G737" s="1413"/>
      <c r="I737" s="1413"/>
      <c r="J737" s="1413"/>
      <c r="K737" s="1413"/>
      <c r="L737" s="1413"/>
      <c r="M737" s="1413"/>
      <c r="O737" s="1413"/>
      <c r="P737" s="1413"/>
      <c r="Q737" s="1413"/>
      <c r="R737" s="1413"/>
      <c r="S737" s="1413"/>
      <c r="T737" s="1413"/>
      <c r="U737" s="1413"/>
      <c r="V737" s="1413"/>
      <c r="W737" s="1413"/>
      <c r="X737" s="1413"/>
      <c r="Y737" s="1413"/>
      <c r="AA737" s="1413"/>
      <c r="AB737" s="1413"/>
      <c r="AC737" s="1413"/>
      <c r="AD737" s="1413"/>
      <c r="AE737" s="1413"/>
      <c r="AG737" s="1413"/>
      <c r="AH737" s="1413"/>
      <c r="AI737" s="1413"/>
      <c r="AJ737" s="1413"/>
      <c r="AK737" s="1413"/>
    </row>
    <row r="738" spans="3:37" s="1430" customFormat="1" ht="15" customHeight="1">
      <c r="C738" s="1413"/>
      <c r="D738" s="1413"/>
      <c r="E738" s="1413"/>
      <c r="F738" s="1413"/>
      <c r="G738" s="1413"/>
      <c r="I738" s="1413"/>
      <c r="J738" s="1413"/>
      <c r="K738" s="1413"/>
      <c r="L738" s="1413"/>
      <c r="M738" s="1413"/>
      <c r="O738" s="1413"/>
      <c r="P738" s="1413"/>
      <c r="Q738" s="1413"/>
      <c r="R738" s="1413"/>
      <c r="S738" s="1413"/>
      <c r="T738" s="1413"/>
      <c r="U738" s="1413"/>
      <c r="V738" s="1413"/>
      <c r="W738" s="1413"/>
      <c r="X738" s="1413"/>
      <c r="Y738" s="1413"/>
      <c r="AA738" s="1413"/>
      <c r="AB738" s="1413"/>
      <c r="AC738" s="1413"/>
      <c r="AD738" s="1413"/>
      <c r="AE738" s="1413"/>
      <c r="AG738" s="1413"/>
      <c r="AH738" s="1413"/>
      <c r="AI738" s="1413"/>
      <c r="AJ738" s="1413"/>
      <c r="AK738" s="1413"/>
    </row>
    <row r="739" spans="3:37" s="1430" customFormat="1" ht="15" customHeight="1">
      <c r="C739" s="1413"/>
      <c r="D739" s="1413"/>
      <c r="E739" s="1413"/>
      <c r="F739" s="1413"/>
      <c r="G739" s="1413"/>
      <c r="I739" s="1413"/>
      <c r="J739" s="1413"/>
      <c r="K739" s="1413"/>
      <c r="L739" s="1413"/>
      <c r="M739" s="1413"/>
      <c r="O739" s="1413"/>
      <c r="P739" s="1413"/>
      <c r="Q739" s="1413"/>
      <c r="R739" s="1413"/>
      <c r="S739" s="1413"/>
      <c r="T739" s="1413"/>
      <c r="U739" s="1413"/>
      <c r="V739" s="1413"/>
      <c r="W739" s="1413"/>
      <c r="X739" s="1413"/>
      <c r="Y739" s="1413"/>
      <c r="AA739" s="1413"/>
      <c r="AB739" s="1413"/>
      <c r="AC739" s="1413"/>
      <c r="AD739" s="1413"/>
      <c r="AE739" s="1413"/>
      <c r="AG739" s="1413"/>
      <c r="AH739" s="1413"/>
      <c r="AI739" s="1413"/>
      <c r="AJ739" s="1413"/>
      <c r="AK739" s="1413"/>
    </row>
    <row r="740" spans="3:37" s="1430" customFormat="1" ht="15" customHeight="1">
      <c r="C740" s="1413"/>
      <c r="D740" s="1413"/>
      <c r="E740" s="1413"/>
      <c r="F740" s="1413"/>
      <c r="G740" s="1413"/>
      <c r="I740" s="1413"/>
      <c r="J740" s="1413"/>
      <c r="K740" s="1413"/>
      <c r="L740" s="1413"/>
      <c r="M740" s="1413"/>
      <c r="O740" s="1413"/>
      <c r="P740" s="1413"/>
      <c r="Q740" s="1413"/>
      <c r="R740" s="1413"/>
      <c r="S740" s="1413"/>
      <c r="T740" s="1413"/>
      <c r="U740" s="1413"/>
      <c r="V740" s="1413"/>
      <c r="W740" s="1413"/>
      <c r="X740" s="1413"/>
      <c r="Y740" s="1413"/>
      <c r="AA740" s="1413"/>
      <c r="AB740" s="1413"/>
      <c r="AC740" s="1413"/>
      <c r="AD740" s="1413"/>
      <c r="AE740" s="1413"/>
      <c r="AG740" s="1413"/>
      <c r="AH740" s="1413"/>
      <c r="AI740" s="1413"/>
      <c r="AJ740" s="1413"/>
      <c r="AK740" s="1413"/>
    </row>
    <row r="741" spans="3:37" s="1430" customFormat="1" ht="15" customHeight="1">
      <c r="C741" s="1413"/>
      <c r="D741" s="1413"/>
      <c r="E741" s="1413"/>
      <c r="F741" s="1413"/>
      <c r="G741" s="1413"/>
      <c r="I741" s="1413"/>
      <c r="J741" s="1413"/>
      <c r="K741" s="1413"/>
      <c r="L741" s="1413"/>
      <c r="M741" s="1413"/>
      <c r="O741" s="1413"/>
      <c r="P741" s="1413"/>
      <c r="Q741" s="1413"/>
      <c r="R741" s="1413"/>
      <c r="S741" s="1413"/>
      <c r="T741" s="1413"/>
      <c r="U741" s="1413"/>
      <c r="V741" s="1413"/>
      <c r="W741" s="1413"/>
      <c r="X741" s="1413"/>
      <c r="Y741" s="1413"/>
      <c r="AA741" s="1413"/>
      <c r="AB741" s="1413"/>
      <c r="AC741" s="1413"/>
      <c r="AD741" s="1413"/>
      <c r="AE741" s="1413"/>
      <c r="AG741" s="1413"/>
      <c r="AH741" s="1413"/>
      <c r="AI741" s="1413"/>
      <c r="AJ741" s="1413"/>
      <c r="AK741" s="1413"/>
    </row>
    <row r="742" spans="3:37" s="1430" customFormat="1" ht="15" customHeight="1">
      <c r="C742" s="1413"/>
      <c r="D742" s="1413"/>
      <c r="E742" s="1413"/>
      <c r="F742" s="1413"/>
      <c r="G742" s="1413"/>
      <c r="I742" s="1413"/>
      <c r="J742" s="1413"/>
      <c r="K742" s="1413"/>
      <c r="L742" s="1413"/>
      <c r="M742" s="1413"/>
      <c r="O742" s="1413"/>
      <c r="P742" s="1413"/>
      <c r="Q742" s="1413"/>
      <c r="R742" s="1413"/>
      <c r="S742" s="1413"/>
      <c r="T742" s="1413"/>
      <c r="U742" s="1413"/>
      <c r="V742" s="1413"/>
      <c r="W742" s="1413"/>
      <c r="X742" s="1413"/>
      <c r="Y742" s="1413"/>
      <c r="AA742" s="1413"/>
      <c r="AB742" s="1413"/>
      <c r="AC742" s="1413"/>
      <c r="AD742" s="1413"/>
      <c r="AE742" s="1413"/>
      <c r="AG742" s="1413"/>
      <c r="AH742" s="1413"/>
      <c r="AI742" s="1413"/>
      <c r="AJ742" s="1413"/>
      <c r="AK742" s="1413"/>
    </row>
    <row r="743" spans="3:37" s="1430" customFormat="1" ht="15" customHeight="1">
      <c r="C743" s="1413"/>
      <c r="D743" s="1413"/>
      <c r="E743" s="1413"/>
      <c r="F743" s="1413"/>
      <c r="G743" s="1413"/>
      <c r="I743" s="1413"/>
      <c r="J743" s="1413"/>
      <c r="K743" s="1413"/>
      <c r="L743" s="1413"/>
      <c r="M743" s="1413"/>
      <c r="O743" s="1413"/>
      <c r="P743" s="1413"/>
      <c r="Q743" s="1413"/>
      <c r="R743" s="1413"/>
      <c r="S743" s="1413"/>
      <c r="T743" s="1413"/>
      <c r="U743" s="1413"/>
      <c r="V743" s="1413"/>
      <c r="W743" s="1413"/>
      <c r="X743" s="1413"/>
      <c r="Y743" s="1413"/>
      <c r="AA743" s="1413"/>
      <c r="AB743" s="1413"/>
      <c r="AC743" s="1413"/>
      <c r="AD743" s="1413"/>
      <c r="AE743" s="1413"/>
      <c r="AG743" s="1413"/>
      <c r="AH743" s="1413"/>
      <c r="AI743" s="1413"/>
      <c r="AJ743" s="1413"/>
      <c r="AK743" s="1413"/>
    </row>
    <row r="744" spans="3:37" s="1430" customFormat="1" ht="15" customHeight="1">
      <c r="C744" s="1413"/>
      <c r="D744" s="1413"/>
      <c r="E744" s="1413"/>
      <c r="F744" s="1413"/>
      <c r="G744" s="1413"/>
      <c r="I744" s="1413"/>
      <c r="J744" s="1413"/>
      <c r="K744" s="1413"/>
      <c r="L744" s="1413"/>
      <c r="M744" s="1413"/>
      <c r="O744" s="1413"/>
      <c r="P744" s="1413"/>
      <c r="Q744" s="1413"/>
      <c r="R744" s="1413"/>
      <c r="S744" s="1413"/>
      <c r="T744" s="1413"/>
      <c r="U744" s="1413"/>
      <c r="V744" s="1413"/>
      <c r="W744" s="1413"/>
      <c r="X744" s="1413"/>
      <c r="Y744" s="1413"/>
      <c r="AA744" s="1413"/>
      <c r="AB744" s="1413"/>
      <c r="AC744" s="1413"/>
      <c r="AD744" s="1413"/>
      <c r="AE744" s="1413"/>
      <c r="AG744" s="1413"/>
      <c r="AH744" s="1413"/>
      <c r="AI744" s="1413"/>
      <c r="AJ744" s="1413"/>
      <c r="AK744" s="1413"/>
    </row>
    <row r="745" spans="3:37" s="1430" customFormat="1" ht="15" customHeight="1">
      <c r="C745" s="1413"/>
      <c r="D745" s="1413"/>
      <c r="E745" s="1413"/>
      <c r="F745" s="1413"/>
      <c r="G745" s="1413"/>
      <c r="I745" s="1413"/>
      <c r="J745" s="1413"/>
      <c r="K745" s="1413"/>
      <c r="L745" s="1413"/>
      <c r="M745" s="1413"/>
      <c r="O745" s="1413"/>
      <c r="P745" s="1413"/>
      <c r="Q745" s="1413"/>
      <c r="R745" s="1413"/>
      <c r="S745" s="1413"/>
      <c r="T745" s="1413"/>
      <c r="U745" s="1413"/>
      <c r="V745" s="1413"/>
      <c r="W745" s="1413"/>
      <c r="X745" s="1413"/>
      <c r="Y745" s="1413"/>
      <c r="AA745" s="1413"/>
      <c r="AB745" s="1413"/>
      <c r="AC745" s="1413"/>
      <c r="AD745" s="1413"/>
      <c r="AE745" s="1413"/>
      <c r="AG745" s="1413"/>
      <c r="AH745" s="1413"/>
      <c r="AI745" s="1413"/>
      <c r="AJ745" s="1413"/>
      <c r="AK745" s="1413"/>
    </row>
    <row r="746" spans="3:37" s="1430" customFormat="1" ht="15" customHeight="1">
      <c r="C746" s="1413"/>
      <c r="D746" s="1413"/>
      <c r="E746" s="1413"/>
      <c r="F746" s="1413"/>
      <c r="G746" s="1413"/>
      <c r="I746" s="1413"/>
      <c r="J746" s="1413"/>
      <c r="K746" s="1413"/>
      <c r="L746" s="1413"/>
      <c r="M746" s="1413"/>
      <c r="O746" s="1413"/>
      <c r="P746" s="1413"/>
      <c r="Q746" s="1413"/>
      <c r="R746" s="1413"/>
      <c r="S746" s="1413"/>
      <c r="T746" s="1413"/>
      <c r="U746" s="1413"/>
      <c r="V746" s="1413"/>
      <c r="W746" s="1413"/>
      <c r="X746" s="1413"/>
      <c r="Y746" s="1413"/>
      <c r="AA746" s="1413"/>
      <c r="AB746" s="1413"/>
      <c r="AC746" s="1413"/>
      <c r="AD746" s="1413"/>
      <c r="AE746" s="1413"/>
      <c r="AG746" s="1413"/>
      <c r="AH746" s="1413"/>
      <c r="AI746" s="1413"/>
      <c r="AJ746" s="1413"/>
      <c r="AK746" s="1413"/>
    </row>
    <row r="747" spans="3:37" s="1430" customFormat="1" ht="15" customHeight="1">
      <c r="C747" s="1413"/>
      <c r="D747" s="1413"/>
      <c r="E747" s="1413"/>
      <c r="F747" s="1413"/>
      <c r="G747" s="1413"/>
      <c r="I747" s="1413"/>
      <c r="J747" s="1413"/>
      <c r="K747" s="1413"/>
      <c r="L747" s="1413"/>
      <c r="M747" s="1413"/>
      <c r="O747" s="1413"/>
      <c r="P747" s="1413"/>
      <c r="Q747" s="1413"/>
      <c r="R747" s="1413"/>
      <c r="S747" s="1413"/>
      <c r="T747" s="1413"/>
      <c r="U747" s="1413"/>
      <c r="V747" s="1413"/>
      <c r="W747" s="1413"/>
      <c r="X747" s="1413"/>
      <c r="Y747" s="1413"/>
      <c r="AA747" s="1413"/>
      <c r="AB747" s="1413"/>
      <c r="AC747" s="1413"/>
      <c r="AD747" s="1413"/>
      <c r="AE747" s="1413"/>
      <c r="AG747" s="1413"/>
      <c r="AH747" s="1413"/>
      <c r="AI747" s="1413"/>
      <c r="AJ747" s="1413"/>
      <c r="AK747" s="1413"/>
    </row>
    <row r="748" spans="3:37" s="1430" customFormat="1" ht="15" customHeight="1">
      <c r="C748" s="1413"/>
      <c r="D748" s="1413"/>
      <c r="E748" s="1413"/>
      <c r="F748" s="1413"/>
      <c r="G748" s="1413"/>
      <c r="I748" s="1413"/>
      <c r="J748" s="1413"/>
      <c r="K748" s="1413"/>
      <c r="L748" s="1413"/>
      <c r="M748" s="1413"/>
      <c r="O748" s="1413"/>
      <c r="P748" s="1413"/>
      <c r="Q748" s="1413"/>
      <c r="R748" s="1413"/>
      <c r="S748" s="1413"/>
      <c r="T748" s="1413"/>
      <c r="U748" s="1413"/>
      <c r="V748" s="1413"/>
      <c r="W748" s="1413"/>
      <c r="X748" s="1413"/>
      <c r="Y748" s="1413"/>
      <c r="AA748" s="1413"/>
      <c r="AB748" s="1413"/>
      <c r="AC748" s="1413"/>
      <c r="AD748" s="1413"/>
      <c r="AE748" s="1413"/>
      <c r="AG748" s="1413"/>
      <c r="AH748" s="1413"/>
      <c r="AI748" s="1413"/>
      <c r="AJ748" s="1413"/>
      <c r="AK748" s="1413"/>
    </row>
    <row r="749" spans="3:37" s="1430" customFormat="1" ht="15" customHeight="1">
      <c r="C749" s="1413"/>
      <c r="D749" s="1413"/>
      <c r="E749" s="1413"/>
      <c r="F749" s="1413"/>
      <c r="G749" s="1413"/>
      <c r="I749" s="1413"/>
      <c r="J749" s="1413"/>
      <c r="K749" s="1413"/>
      <c r="L749" s="1413"/>
      <c r="M749" s="1413"/>
      <c r="O749" s="1413"/>
      <c r="P749" s="1413"/>
      <c r="Q749" s="1413"/>
      <c r="R749" s="1413"/>
      <c r="S749" s="1413"/>
      <c r="T749" s="1413"/>
      <c r="U749" s="1413"/>
      <c r="V749" s="1413"/>
      <c r="W749" s="1413"/>
      <c r="X749" s="1413"/>
      <c r="Y749" s="1413"/>
      <c r="AA749" s="1413"/>
      <c r="AB749" s="1413"/>
      <c r="AC749" s="1413"/>
      <c r="AD749" s="1413"/>
      <c r="AE749" s="1413"/>
      <c r="AG749" s="1413"/>
      <c r="AH749" s="1413"/>
      <c r="AI749" s="1413"/>
      <c r="AJ749" s="1413"/>
      <c r="AK749" s="1413"/>
    </row>
    <row r="750" spans="3:37" s="1430" customFormat="1" ht="15" customHeight="1">
      <c r="C750" s="1413"/>
      <c r="D750" s="1413"/>
      <c r="E750" s="1413"/>
      <c r="F750" s="1413"/>
      <c r="G750" s="1413"/>
      <c r="I750" s="1413"/>
      <c r="J750" s="1413"/>
      <c r="K750" s="1413"/>
      <c r="L750" s="1413"/>
      <c r="M750" s="1413"/>
      <c r="O750" s="1413"/>
      <c r="P750" s="1413"/>
      <c r="Q750" s="1413"/>
      <c r="R750" s="1413"/>
      <c r="S750" s="1413"/>
      <c r="T750" s="1413"/>
      <c r="U750" s="1413"/>
      <c r="V750" s="1413"/>
      <c r="W750" s="1413"/>
      <c r="X750" s="1413"/>
      <c r="Y750" s="1413"/>
      <c r="AA750" s="1413"/>
      <c r="AB750" s="1413"/>
      <c r="AC750" s="1413"/>
      <c r="AD750" s="1413"/>
      <c r="AE750" s="1413"/>
      <c r="AG750" s="1413"/>
      <c r="AH750" s="1413"/>
      <c r="AI750" s="1413"/>
      <c r="AJ750" s="1413"/>
      <c r="AK750" s="1413"/>
    </row>
    <row r="751" spans="3:37" s="1430" customFormat="1" ht="15" customHeight="1">
      <c r="C751" s="1413"/>
      <c r="D751" s="1413"/>
      <c r="E751" s="1413"/>
      <c r="F751" s="1413"/>
      <c r="G751" s="1413"/>
      <c r="I751" s="1413"/>
      <c r="J751" s="1413"/>
      <c r="K751" s="1413"/>
      <c r="L751" s="1413"/>
      <c r="M751" s="1413"/>
      <c r="O751" s="1413"/>
      <c r="P751" s="1413"/>
      <c r="Q751" s="1413"/>
      <c r="R751" s="1413"/>
      <c r="S751" s="1413"/>
      <c r="T751" s="1413"/>
      <c r="U751" s="1413"/>
      <c r="V751" s="1413"/>
      <c r="W751" s="1413"/>
      <c r="X751" s="1413"/>
      <c r="Y751" s="1413"/>
      <c r="AA751" s="1413"/>
      <c r="AB751" s="1413"/>
      <c r="AC751" s="1413"/>
      <c r="AD751" s="1413"/>
      <c r="AE751" s="1413"/>
      <c r="AG751" s="1413"/>
      <c r="AH751" s="1413"/>
      <c r="AI751" s="1413"/>
      <c r="AJ751" s="1413"/>
      <c r="AK751" s="1413"/>
    </row>
    <row r="752" spans="3:37" s="1430" customFormat="1" ht="15" customHeight="1">
      <c r="C752" s="1413"/>
      <c r="D752" s="1413"/>
      <c r="E752" s="1413"/>
      <c r="F752" s="1413"/>
      <c r="G752" s="1413"/>
      <c r="I752" s="1413"/>
      <c r="J752" s="1413"/>
      <c r="K752" s="1413"/>
      <c r="L752" s="1413"/>
      <c r="M752" s="1413"/>
      <c r="O752" s="1413"/>
      <c r="P752" s="1413"/>
      <c r="Q752" s="1413"/>
      <c r="R752" s="1413"/>
      <c r="S752" s="1413"/>
      <c r="T752" s="1413"/>
      <c r="U752" s="1413"/>
      <c r="V752" s="1413"/>
      <c r="W752" s="1413"/>
      <c r="X752" s="1413"/>
      <c r="Y752" s="1413"/>
      <c r="AA752" s="1413"/>
      <c r="AB752" s="1413"/>
      <c r="AC752" s="1413"/>
      <c r="AD752" s="1413"/>
      <c r="AE752" s="1413"/>
      <c r="AG752" s="1413"/>
      <c r="AH752" s="1413"/>
      <c r="AI752" s="1413"/>
      <c r="AJ752" s="1413"/>
      <c r="AK752" s="1413"/>
    </row>
    <row r="753" spans="3:37" s="1430" customFormat="1" ht="15" customHeight="1">
      <c r="C753" s="1413"/>
      <c r="D753" s="1413"/>
      <c r="E753" s="1413"/>
      <c r="F753" s="1413"/>
      <c r="G753" s="1413"/>
      <c r="I753" s="1413"/>
      <c r="J753" s="1413"/>
      <c r="K753" s="1413"/>
      <c r="L753" s="1413"/>
      <c r="M753" s="1413"/>
      <c r="O753" s="1413"/>
      <c r="P753" s="1413"/>
      <c r="Q753" s="1413"/>
      <c r="R753" s="1413"/>
      <c r="S753" s="1413"/>
      <c r="T753" s="1413"/>
      <c r="U753" s="1413"/>
      <c r="V753" s="1413"/>
      <c r="W753" s="1413"/>
      <c r="X753" s="1413"/>
      <c r="Y753" s="1413"/>
      <c r="AA753" s="1413"/>
      <c r="AB753" s="1413"/>
      <c r="AC753" s="1413"/>
      <c r="AD753" s="1413"/>
      <c r="AE753" s="1413"/>
      <c r="AG753" s="1413"/>
      <c r="AH753" s="1413"/>
      <c r="AI753" s="1413"/>
      <c r="AJ753" s="1413"/>
      <c r="AK753" s="1413"/>
    </row>
    <row r="754" spans="3:37" s="1430" customFormat="1" ht="15" customHeight="1">
      <c r="C754" s="1413"/>
      <c r="D754" s="1413"/>
      <c r="E754" s="1413"/>
      <c r="F754" s="1413"/>
      <c r="G754" s="1413"/>
      <c r="I754" s="1413"/>
      <c r="J754" s="1413"/>
      <c r="K754" s="1413"/>
      <c r="L754" s="1413"/>
      <c r="M754" s="1413"/>
      <c r="O754" s="1413"/>
      <c r="P754" s="1413"/>
      <c r="Q754" s="1413"/>
      <c r="R754" s="1413"/>
      <c r="S754" s="1413"/>
      <c r="T754" s="1413"/>
      <c r="U754" s="1413"/>
      <c r="V754" s="1413"/>
      <c r="W754" s="1413"/>
      <c r="X754" s="1413"/>
      <c r="Y754" s="1413"/>
      <c r="AA754" s="1413"/>
      <c r="AB754" s="1413"/>
      <c r="AC754" s="1413"/>
      <c r="AD754" s="1413"/>
      <c r="AE754" s="1413"/>
      <c r="AG754" s="1413"/>
      <c r="AH754" s="1413"/>
      <c r="AI754" s="1413"/>
      <c r="AJ754" s="1413"/>
      <c r="AK754" s="1413"/>
    </row>
    <row r="755" spans="3:37" s="1430" customFormat="1" ht="15" customHeight="1">
      <c r="C755" s="1413"/>
      <c r="D755" s="1413"/>
      <c r="E755" s="1413"/>
      <c r="F755" s="1413"/>
      <c r="G755" s="1413"/>
      <c r="I755" s="1413"/>
      <c r="J755" s="1413"/>
      <c r="K755" s="1413"/>
      <c r="L755" s="1413"/>
      <c r="M755" s="1413"/>
      <c r="O755" s="1413"/>
      <c r="P755" s="1413"/>
      <c r="Q755" s="1413"/>
      <c r="R755" s="1413"/>
      <c r="S755" s="1413"/>
      <c r="T755" s="1413"/>
      <c r="U755" s="1413"/>
      <c r="V755" s="1413"/>
      <c r="W755" s="1413"/>
      <c r="X755" s="1413"/>
      <c r="Y755" s="1413"/>
      <c r="AA755" s="1413"/>
      <c r="AB755" s="1413"/>
      <c r="AC755" s="1413"/>
      <c r="AD755" s="1413"/>
      <c r="AE755" s="1413"/>
      <c r="AG755" s="1413"/>
      <c r="AH755" s="1413"/>
      <c r="AI755" s="1413"/>
      <c r="AJ755" s="1413"/>
      <c r="AK755" s="1413"/>
    </row>
    <row r="756" spans="3:37" s="1430" customFormat="1" ht="15" customHeight="1">
      <c r="C756" s="1413"/>
      <c r="D756" s="1413"/>
      <c r="E756" s="1413"/>
      <c r="F756" s="1413"/>
      <c r="G756" s="1413"/>
      <c r="I756" s="1413"/>
      <c r="J756" s="1413"/>
      <c r="K756" s="1413"/>
      <c r="L756" s="1413"/>
      <c r="M756" s="1413"/>
      <c r="O756" s="1413"/>
      <c r="P756" s="1413"/>
      <c r="Q756" s="1413"/>
      <c r="R756" s="1413"/>
      <c r="S756" s="1413"/>
      <c r="T756" s="1413"/>
      <c r="U756" s="1413"/>
      <c r="V756" s="1413"/>
      <c r="W756" s="1413"/>
      <c r="X756" s="1413"/>
      <c r="Y756" s="1413"/>
      <c r="AA756" s="1413"/>
      <c r="AB756" s="1413"/>
      <c r="AC756" s="1413"/>
      <c r="AD756" s="1413"/>
      <c r="AE756" s="1413"/>
      <c r="AG756" s="1413"/>
      <c r="AH756" s="1413"/>
      <c r="AI756" s="1413"/>
      <c r="AJ756" s="1413"/>
      <c r="AK756" s="1413"/>
    </row>
    <row r="757" spans="3:37" s="1430" customFormat="1" ht="15" customHeight="1">
      <c r="C757" s="1413"/>
      <c r="D757" s="1413"/>
      <c r="E757" s="1413"/>
      <c r="F757" s="1413"/>
      <c r="G757" s="1413"/>
      <c r="I757" s="1413"/>
      <c r="J757" s="1413"/>
      <c r="K757" s="1413"/>
      <c r="L757" s="1413"/>
      <c r="M757" s="1413"/>
      <c r="O757" s="1413"/>
      <c r="P757" s="1413"/>
      <c r="Q757" s="1413"/>
      <c r="R757" s="1413"/>
      <c r="S757" s="1413"/>
      <c r="T757" s="1413"/>
      <c r="U757" s="1413"/>
      <c r="V757" s="1413"/>
      <c r="W757" s="1413"/>
      <c r="X757" s="1413"/>
      <c r="Y757" s="1413"/>
      <c r="AA757" s="1413"/>
      <c r="AB757" s="1413"/>
      <c r="AC757" s="1413"/>
      <c r="AD757" s="1413"/>
      <c r="AE757" s="1413"/>
      <c r="AG757" s="1413"/>
      <c r="AH757" s="1413"/>
      <c r="AI757" s="1413"/>
      <c r="AJ757" s="1413"/>
      <c r="AK757" s="1413"/>
    </row>
    <row r="758" spans="3:37" s="1430" customFormat="1" ht="15" customHeight="1">
      <c r="C758" s="1413"/>
      <c r="D758" s="1413"/>
      <c r="E758" s="1413"/>
      <c r="F758" s="1413"/>
      <c r="G758" s="1413"/>
      <c r="I758" s="1413"/>
      <c r="J758" s="1413"/>
      <c r="K758" s="1413"/>
      <c r="L758" s="1413"/>
      <c r="M758" s="1413"/>
      <c r="O758" s="1413"/>
      <c r="P758" s="1413"/>
      <c r="Q758" s="1413"/>
      <c r="R758" s="1413"/>
      <c r="S758" s="1413"/>
      <c r="T758" s="1413"/>
      <c r="U758" s="1413"/>
      <c r="V758" s="1413"/>
      <c r="W758" s="1413"/>
      <c r="X758" s="1413"/>
      <c r="Y758" s="1413"/>
      <c r="AA758" s="1413"/>
      <c r="AB758" s="1413"/>
      <c r="AC758" s="1413"/>
      <c r="AD758" s="1413"/>
      <c r="AE758" s="1413"/>
      <c r="AG758" s="1413"/>
      <c r="AH758" s="1413"/>
      <c r="AI758" s="1413"/>
      <c r="AJ758" s="1413"/>
      <c r="AK758" s="1413"/>
    </row>
    <row r="759" spans="3:37" s="1430" customFormat="1" ht="15" customHeight="1">
      <c r="C759" s="1413"/>
      <c r="D759" s="1413"/>
      <c r="E759" s="1413"/>
      <c r="F759" s="1413"/>
      <c r="G759" s="1413"/>
      <c r="I759" s="1413"/>
      <c r="J759" s="1413"/>
      <c r="K759" s="1413"/>
      <c r="L759" s="1413"/>
      <c r="M759" s="1413"/>
      <c r="O759" s="1413"/>
      <c r="P759" s="1413"/>
      <c r="Q759" s="1413"/>
      <c r="R759" s="1413"/>
      <c r="S759" s="1413"/>
      <c r="T759" s="1413"/>
      <c r="U759" s="1413"/>
      <c r="V759" s="1413"/>
      <c r="W759" s="1413"/>
      <c r="X759" s="1413"/>
      <c r="Y759" s="1413"/>
      <c r="AA759" s="1413"/>
      <c r="AB759" s="1413"/>
      <c r="AC759" s="1413"/>
      <c r="AD759" s="1413"/>
      <c r="AE759" s="1413"/>
      <c r="AG759" s="1413"/>
      <c r="AH759" s="1413"/>
      <c r="AI759" s="1413"/>
      <c r="AJ759" s="1413"/>
      <c r="AK759" s="1413"/>
    </row>
    <row r="760" spans="3:37" s="1430" customFormat="1" ht="15" customHeight="1">
      <c r="C760" s="1413"/>
      <c r="D760" s="1413"/>
      <c r="E760" s="1413"/>
      <c r="F760" s="1413"/>
      <c r="G760" s="1413"/>
      <c r="I760" s="1413"/>
      <c r="J760" s="1413"/>
      <c r="K760" s="1413"/>
      <c r="L760" s="1413"/>
      <c r="M760" s="1413"/>
      <c r="O760" s="1413"/>
      <c r="P760" s="1413"/>
      <c r="Q760" s="1413"/>
      <c r="R760" s="1413"/>
      <c r="S760" s="1413"/>
      <c r="T760" s="1413"/>
      <c r="U760" s="1413"/>
      <c r="V760" s="1413"/>
      <c r="W760" s="1413"/>
      <c r="X760" s="1413"/>
      <c r="Y760" s="1413"/>
      <c r="AA760" s="1413"/>
      <c r="AB760" s="1413"/>
      <c r="AC760" s="1413"/>
      <c r="AD760" s="1413"/>
      <c r="AE760" s="1413"/>
      <c r="AG760" s="1413"/>
      <c r="AH760" s="1413"/>
      <c r="AI760" s="1413"/>
      <c r="AJ760" s="1413"/>
      <c r="AK760" s="1413"/>
    </row>
    <row r="761" spans="3:37" s="1430" customFormat="1" ht="15" customHeight="1">
      <c r="C761" s="1413"/>
      <c r="D761" s="1413"/>
      <c r="E761" s="1413"/>
      <c r="F761" s="1413"/>
      <c r="G761" s="1413"/>
      <c r="I761" s="1413"/>
      <c r="J761" s="1413"/>
      <c r="K761" s="1413"/>
      <c r="L761" s="1413"/>
      <c r="M761" s="1413"/>
      <c r="O761" s="1413"/>
      <c r="P761" s="1413"/>
      <c r="Q761" s="1413"/>
      <c r="R761" s="1413"/>
      <c r="S761" s="1413"/>
      <c r="T761" s="1413"/>
      <c r="U761" s="1413"/>
      <c r="V761" s="1413"/>
      <c r="W761" s="1413"/>
      <c r="X761" s="1413"/>
      <c r="Y761" s="1413"/>
      <c r="AA761" s="1413"/>
      <c r="AB761" s="1413"/>
      <c r="AC761" s="1413"/>
      <c r="AD761" s="1413"/>
      <c r="AE761" s="1413"/>
      <c r="AG761" s="1413"/>
      <c r="AH761" s="1413"/>
      <c r="AI761" s="1413"/>
      <c r="AJ761" s="1413"/>
      <c r="AK761" s="1413"/>
    </row>
    <row r="762" spans="3:37" s="1430" customFormat="1" ht="15" customHeight="1">
      <c r="C762" s="1413"/>
      <c r="D762" s="1413"/>
      <c r="E762" s="1413"/>
      <c r="F762" s="1413"/>
      <c r="G762" s="1413"/>
      <c r="I762" s="1413"/>
      <c r="J762" s="1413"/>
      <c r="K762" s="1413"/>
      <c r="L762" s="1413"/>
      <c r="M762" s="1413"/>
      <c r="O762" s="1413"/>
      <c r="P762" s="1413"/>
      <c r="Q762" s="1413"/>
      <c r="R762" s="1413"/>
      <c r="S762" s="1413"/>
      <c r="T762" s="1413"/>
      <c r="U762" s="1413"/>
      <c r="V762" s="1413"/>
      <c r="W762" s="1413"/>
      <c r="X762" s="1413"/>
      <c r="Y762" s="1413"/>
      <c r="AA762" s="1413"/>
      <c r="AB762" s="1413"/>
      <c r="AC762" s="1413"/>
      <c r="AD762" s="1413"/>
      <c r="AE762" s="1413"/>
      <c r="AG762" s="1413"/>
      <c r="AH762" s="1413"/>
      <c r="AI762" s="1413"/>
      <c r="AJ762" s="1413"/>
      <c r="AK762" s="1413"/>
    </row>
    <row r="763" spans="3:37" s="1430" customFormat="1" ht="15" customHeight="1">
      <c r="C763" s="1413"/>
      <c r="D763" s="1413"/>
      <c r="E763" s="1413"/>
      <c r="F763" s="1413"/>
      <c r="G763" s="1413"/>
      <c r="I763" s="1413"/>
      <c r="J763" s="1413"/>
      <c r="K763" s="1413"/>
      <c r="L763" s="1413"/>
      <c r="M763" s="1413"/>
      <c r="O763" s="1413"/>
      <c r="P763" s="1413"/>
      <c r="Q763" s="1413"/>
      <c r="R763" s="1413"/>
      <c r="S763" s="1413"/>
      <c r="T763" s="1413"/>
      <c r="U763" s="1413"/>
      <c r="V763" s="1413"/>
      <c r="W763" s="1413"/>
      <c r="X763" s="1413"/>
      <c r="Y763" s="1413"/>
      <c r="AA763" s="1413"/>
      <c r="AB763" s="1413"/>
      <c r="AC763" s="1413"/>
      <c r="AD763" s="1413"/>
      <c r="AE763" s="1413"/>
      <c r="AG763" s="1413"/>
      <c r="AH763" s="1413"/>
      <c r="AI763" s="1413"/>
      <c r="AJ763" s="1413"/>
      <c r="AK763" s="1413"/>
    </row>
    <row r="764" spans="3:37" s="1430" customFormat="1" ht="15" customHeight="1">
      <c r="C764" s="1413"/>
      <c r="D764" s="1413"/>
      <c r="E764" s="1413"/>
      <c r="F764" s="1413"/>
      <c r="G764" s="1413"/>
      <c r="I764" s="1413"/>
      <c r="J764" s="1413"/>
      <c r="K764" s="1413"/>
      <c r="L764" s="1413"/>
      <c r="M764" s="1413"/>
      <c r="O764" s="1413"/>
      <c r="P764" s="1413"/>
      <c r="Q764" s="1413"/>
      <c r="R764" s="1413"/>
      <c r="S764" s="1413"/>
      <c r="T764" s="1413"/>
      <c r="U764" s="1413"/>
      <c r="V764" s="1413"/>
      <c r="W764" s="1413"/>
      <c r="X764" s="1413"/>
      <c r="Y764" s="1413"/>
      <c r="AA764" s="1413"/>
      <c r="AB764" s="1413"/>
      <c r="AC764" s="1413"/>
      <c r="AD764" s="1413"/>
      <c r="AE764" s="1413"/>
      <c r="AG764" s="1413"/>
      <c r="AH764" s="1413"/>
      <c r="AI764" s="1413"/>
      <c r="AJ764" s="1413"/>
      <c r="AK764" s="1413"/>
    </row>
    <row r="765" spans="3:37" s="1430" customFormat="1" ht="15" customHeight="1">
      <c r="C765" s="1413"/>
      <c r="D765" s="1413"/>
      <c r="E765" s="1413"/>
      <c r="F765" s="1413"/>
      <c r="G765" s="1413"/>
      <c r="I765" s="1413"/>
      <c r="J765" s="1413"/>
      <c r="K765" s="1413"/>
      <c r="L765" s="1413"/>
      <c r="M765" s="1413"/>
      <c r="O765" s="1413"/>
      <c r="P765" s="1413"/>
      <c r="Q765" s="1413"/>
      <c r="R765" s="1413"/>
      <c r="S765" s="1413"/>
      <c r="T765" s="1413"/>
      <c r="U765" s="1413"/>
      <c r="V765" s="1413"/>
      <c r="W765" s="1413"/>
      <c r="X765" s="1413"/>
      <c r="Y765" s="1413"/>
      <c r="AA765" s="1413"/>
      <c r="AB765" s="1413"/>
      <c r="AC765" s="1413"/>
      <c r="AD765" s="1413"/>
      <c r="AE765" s="1413"/>
      <c r="AG765" s="1413"/>
      <c r="AH765" s="1413"/>
      <c r="AI765" s="1413"/>
      <c r="AJ765" s="1413"/>
      <c r="AK765" s="1413"/>
    </row>
    <row r="766" spans="3:37" s="1430" customFormat="1" ht="15" customHeight="1">
      <c r="C766" s="1413"/>
      <c r="D766" s="1413"/>
      <c r="E766" s="1413"/>
      <c r="F766" s="1413"/>
      <c r="G766" s="1413"/>
      <c r="I766" s="1413"/>
      <c r="J766" s="1413"/>
      <c r="K766" s="1413"/>
      <c r="L766" s="1413"/>
      <c r="M766" s="1413"/>
      <c r="O766" s="1413"/>
      <c r="P766" s="1413"/>
      <c r="Q766" s="1413"/>
      <c r="R766" s="1413"/>
      <c r="S766" s="1413"/>
      <c r="T766" s="1413"/>
      <c r="U766" s="1413"/>
      <c r="V766" s="1413"/>
      <c r="W766" s="1413"/>
      <c r="X766" s="1413"/>
      <c r="Y766" s="1413"/>
      <c r="AA766" s="1413"/>
      <c r="AB766" s="1413"/>
      <c r="AC766" s="1413"/>
      <c r="AD766" s="1413"/>
      <c r="AE766" s="1413"/>
      <c r="AG766" s="1413"/>
      <c r="AH766" s="1413"/>
      <c r="AI766" s="1413"/>
      <c r="AJ766" s="1413"/>
      <c r="AK766" s="1413"/>
    </row>
    <row r="767" spans="3:37" s="1430" customFormat="1" ht="15" customHeight="1">
      <c r="C767" s="1413"/>
      <c r="D767" s="1413"/>
      <c r="E767" s="1413"/>
      <c r="F767" s="1413"/>
      <c r="G767" s="1413"/>
      <c r="I767" s="1413"/>
      <c r="J767" s="1413"/>
      <c r="K767" s="1413"/>
      <c r="L767" s="1413"/>
      <c r="M767" s="1413"/>
      <c r="O767" s="1413"/>
      <c r="P767" s="1413"/>
      <c r="Q767" s="1413"/>
      <c r="R767" s="1413"/>
      <c r="S767" s="1413"/>
      <c r="T767" s="1413"/>
      <c r="U767" s="1413"/>
      <c r="V767" s="1413"/>
      <c r="W767" s="1413"/>
      <c r="X767" s="1413"/>
      <c r="Y767" s="1413"/>
      <c r="AA767" s="1413"/>
      <c r="AB767" s="1413"/>
      <c r="AC767" s="1413"/>
      <c r="AD767" s="1413"/>
      <c r="AE767" s="1413"/>
      <c r="AG767" s="1413"/>
      <c r="AH767" s="1413"/>
      <c r="AI767" s="1413"/>
      <c r="AJ767" s="1413"/>
      <c r="AK767" s="1413"/>
    </row>
    <row r="768" spans="3:37" s="1430" customFormat="1" ht="15" customHeight="1">
      <c r="C768" s="1413"/>
      <c r="D768" s="1413"/>
      <c r="E768" s="1413"/>
      <c r="F768" s="1413"/>
      <c r="G768" s="1413"/>
      <c r="I768" s="1413"/>
      <c r="J768" s="1413"/>
      <c r="K768" s="1413"/>
      <c r="L768" s="1413"/>
      <c r="M768" s="1413"/>
      <c r="O768" s="1413"/>
      <c r="P768" s="1413"/>
      <c r="Q768" s="1413"/>
      <c r="R768" s="1413"/>
      <c r="S768" s="1413"/>
      <c r="T768" s="1413"/>
      <c r="U768" s="1413"/>
      <c r="V768" s="1413"/>
      <c r="W768" s="1413"/>
      <c r="X768" s="1413"/>
      <c r="Y768" s="1413"/>
      <c r="AA768" s="1413"/>
      <c r="AB768" s="1413"/>
      <c r="AC768" s="1413"/>
      <c r="AD768" s="1413"/>
      <c r="AE768" s="1413"/>
      <c r="AG768" s="1413"/>
      <c r="AH768" s="1413"/>
      <c r="AI768" s="1413"/>
      <c r="AJ768" s="1413"/>
      <c r="AK768" s="1413"/>
    </row>
    <row r="769" spans="3:37" s="1430" customFormat="1" ht="15" customHeight="1">
      <c r="C769" s="1413"/>
      <c r="D769" s="1413"/>
      <c r="E769" s="1413"/>
      <c r="F769" s="1413"/>
      <c r="G769" s="1413"/>
      <c r="I769" s="1413"/>
      <c r="J769" s="1413"/>
      <c r="K769" s="1413"/>
      <c r="L769" s="1413"/>
      <c r="M769" s="1413"/>
      <c r="O769" s="1413"/>
      <c r="P769" s="1413"/>
      <c r="Q769" s="1413"/>
      <c r="R769" s="1413"/>
      <c r="S769" s="1413"/>
      <c r="T769" s="1413"/>
      <c r="U769" s="1413"/>
      <c r="V769" s="1413"/>
      <c r="W769" s="1413"/>
      <c r="X769" s="1413"/>
      <c r="Y769" s="1413"/>
      <c r="AA769" s="1413"/>
      <c r="AB769" s="1413"/>
      <c r="AC769" s="1413"/>
      <c r="AD769" s="1413"/>
      <c r="AE769" s="1413"/>
      <c r="AG769" s="1413"/>
      <c r="AH769" s="1413"/>
      <c r="AI769" s="1413"/>
      <c r="AJ769" s="1413"/>
      <c r="AK769" s="1413"/>
    </row>
    <row r="770" spans="3:37" s="1430" customFormat="1" ht="15" customHeight="1">
      <c r="C770" s="1413"/>
      <c r="D770" s="1413"/>
      <c r="E770" s="1413"/>
      <c r="F770" s="1413"/>
      <c r="G770" s="1413"/>
      <c r="I770" s="1413"/>
      <c r="J770" s="1413"/>
      <c r="K770" s="1413"/>
      <c r="L770" s="1413"/>
      <c r="M770" s="1413"/>
      <c r="O770" s="1413"/>
      <c r="P770" s="1413"/>
      <c r="Q770" s="1413"/>
      <c r="R770" s="1413"/>
      <c r="S770" s="1413"/>
      <c r="T770" s="1413"/>
      <c r="U770" s="1413"/>
      <c r="V770" s="1413"/>
      <c r="W770" s="1413"/>
      <c r="X770" s="1413"/>
      <c r="Y770" s="1413"/>
      <c r="AA770" s="1413"/>
      <c r="AB770" s="1413"/>
      <c r="AC770" s="1413"/>
      <c r="AD770" s="1413"/>
      <c r="AE770" s="1413"/>
      <c r="AG770" s="1413"/>
      <c r="AH770" s="1413"/>
      <c r="AI770" s="1413"/>
      <c r="AJ770" s="1413"/>
      <c r="AK770" s="1413"/>
    </row>
    <row r="771" spans="3:37" s="1430" customFormat="1" ht="15" customHeight="1">
      <c r="C771" s="1413"/>
      <c r="D771" s="1413"/>
      <c r="E771" s="1413"/>
      <c r="F771" s="1413"/>
      <c r="G771" s="1413"/>
      <c r="I771" s="1413"/>
      <c r="J771" s="1413"/>
      <c r="K771" s="1413"/>
      <c r="L771" s="1413"/>
      <c r="M771" s="1413"/>
      <c r="O771" s="1413"/>
      <c r="P771" s="1413"/>
      <c r="Q771" s="1413"/>
      <c r="R771" s="1413"/>
      <c r="S771" s="1413"/>
      <c r="T771" s="1413"/>
      <c r="U771" s="1413"/>
      <c r="V771" s="1413"/>
      <c r="W771" s="1413"/>
      <c r="X771" s="1413"/>
      <c r="Y771" s="1413"/>
      <c r="AA771" s="1413"/>
      <c r="AB771" s="1413"/>
      <c r="AC771" s="1413"/>
      <c r="AD771" s="1413"/>
      <c r="AE771" s="1413"/>
      <c r="AG771" s="1413"/>
      <c r="AH771" s="1413"/>
      <c r="AI771" s="1413"/>
      <c r="AJ771" s="1413"/>
      <c r="AK771" s="1413"/>
    </row>
    <row r="772" spans="3:37" s="1430" customFormat="1" ht="15" customHeight="1">
      <c r="C772" s="1413"/>
      <c r="D772" s="1413"/>
      <c r="E772" s="1413"/>
      <c r="F772" s="1413"/>
      <c r="G772" s="1413"/>
      <c r="I772" s="1413"/>
      <c r="J772" s="1413"/>
      <c r="K772" s="1413"/>
      <c r="L772" s="1413"/>
      <c r="M772" s="1413"/>
      <c r="O772" s="1413"/>
      <c r="P772" s="1413"/>
      <c r="Q772" s="1413"/>
      <c r="R772" s="1413"/>
      <c r="S772" s="1413"/>
      <c r="T772" s="1413"/>
      <c r="U772" s="1413"/>
      <c r="V772" s="1413"/>
      <c r="W772" s="1413"/>
      <c r="X772" s="1413"/>
      <c r="Y772" s="1413"/>
      <c r="AA772" s="1413"/>
      <c r="AB772" s="1413"/>
      <c r="AC772" s="1413"/>
      <c r="AD772" s="1413"/>
      <c r="AE772" s="1413"/>
      <c r="AG772" s="1413"/>
      <c r="AH772" s="1413"/>
      <c r="AI772" s="1413"/>
      <c r="AJ772" s="1413"/>
      <c r="AK772" s="1413"/>
    </row>
    <row r="773" spans="3:37" s="1430" customFormat="1" ht="15" customHeight="1">
      <c r="C773" s="1413"/>
      <c r="D773" s="1413"/>
      <c r="E773" s="1413"/>
      <c r="F773" s="1413"/>
      <c r="G773" s="1413"/>
      <c r="I773" s="1413"/>
      <c r="J773" s="1413"/>
      <c r="K773" s="1413"/>
      <c r="L773" s="1413"/>
      <c r="M773" s="1413"/>
      <c r="O773" s="1413"/>
      <c r="P773" s="1413"/>
      <c r="Q773" s="1413"/>
      <c r="R773" s="1413"/>
      <c r="S773" s="1413"/>
      <c r="T773" s="1413"/>
      <c r="U773" s="1413"/>
      <c r="V773" s="1413"/>
      <c r="W773" s="1413"/>
      <c r="X773" s="1413"/>
      <c r="Y773" s="1413"/>
      <c r="AA773" s="1413"/>
      <c r="AB773" s="1413"/>
      <c r="AC773" s="1413"/>
      <c r="AD773" s="1413"/>
      <c r="AE773" s="1413"/>
      <c r="AG773" s="1413"/>
      <c r="AH773" s="1413"/>
      <c r="AI773" s="1413"/>
      <c r="AJ773" s="1413"/>
      <c r="AK773" s="1413"/>
    </row>
    <row r="774" spans="3:37" s="1430" customFormat="1" ht="15" customHeight="1">
      <c r="C774" s="1413"/>
      <c r="D774" s="1413"/>
      <c r="E774" s="1413"/>
      <c r="F774" s="1413"/>
      <c r="G774" s="1413"/>
      <c r="I774" s="1413"/>
      <c r="J774" s="1413"/>
      <c r="K774" s="1413"/>
      <c r="L774" s="1413"/>
      <c r="M774" s="1413"/>
      <c r="O774" s="1413"/>
      <c r="P774" s="1413"/>
      <c r="Q774" s="1413"/>
      <c r="R774" s="1413"/>
      <c r="S774" s="1413"/>
      <c r="T774" s="1413"/>
      <c r="U774" s="1413"/>
      <c r="V774" s="1413"/>
      <c r="W774" s="1413"/>
      <c r="X774" s="1413"/>
      <c r="Y774" s="1413"/>
      <c r="AA774" s="1413"/>
      <c r="AB774" s="1413"/>
      <c r="AC774" s="1413"/>
      <c r="AD774" s="1413"/>
      <c r="AE774" s="1413"/>
      <c r="AG774" s="1413"/>
      <c r="AH774" s="1413"/>
      <c r="AI774" s="1413"/>
      <c r="AJ774" s="1413"/>
      <c r="AK774" s="1413"/>
    </row>
    <row r="775" spans="3:37" s="1430" customFormat="1" ht="15" customHeight="1">
      <c r="C775" s="1413"/>
      <c r="D775" s="1413"/>
      <c r="E775" s="1413"/>
      <c r="F775" s="1413"/>
      <c r="G775" s="1413"/>
      <c r="I775" s="1413"/>
      <c r="J775" s="1413"/>
      <c r="K775" s="1413"/>
      <c r="L775" s="1413"/>
      <c r="M775" s="1413"/>
      <c r="O775" s="1413"/>
      <c r="P775" s="1413"/>
      <c r="Q775" s="1413"/>
      <c r="R775" s="1413"/>
      <c r="S775" s="1413"/>
      <c r="T775" s="1413"/>
      <c r="U775" s="1413"/>
      <c r="V775" s="1413"/>
      <c r="W775" s="1413"/>
      <c r="X775" s="1413"/>
      <c r="Y775" s="1413"/>
      <c r="AA775" s="1413"/>
      <c r="AB775" s="1413"/>
      <c r="AC775" s="1413"/>
      <c r="AD775" s="1413"/>
      <c r="AE775" s="1413"/>
      <c r="AG775" s="1413"/>
      <c r="AH775" s="1413"/>
      <c r="AI775" s="1413"/>
      <c r="AJ775" s="1413"/>
      <c r="AK775" s="1413"/>
    </row>
    <row r="776" spans="3:37" s="1430" customFormat="1" ht="15" customHeight="1">
      <c r="C776" s="1413"/>
      <c r="D776" s="1413"/>
      <c r="E776" s="1413"/>
      <c r="F776" s="1413"/>
      <c r="G776" s="1413"/>
      <c r="I776" s="1413"/>
      <c r="J776" s="1413"/>
      <c r="K776" s="1413"/>
      <c r="L776" s="1413"/>
      <c r="M776" s="1413"/>
      <c r="O776" s="1413"/>
      <c r="P776" s="1413"/>
      <c r="Q776" s="1413"/>
      <c r="R776" s="1413"/>
      <c r="S776" s="1413"/>
      <c r="T776" s="1413"/>
      <c r="U776" s="1413"/>
      <c r="V776" s="1413"/>
      <c r="W776" s="1413"/>
      <c r="X776" s="1413"/>
      <c r="Y776" s="1413"/>
      <c r="AA776" s="1413"/>
      <c r="AB776" s="1413"/>
      <c r="AC776" s="1413"/>
      <c r="AD776" s="1413"/>
      <c r="AE776" s="1413"/>
      <c r="AG776" s="1413"/>
      <c r="AH776" s="1413"/>
      <c r="AI776" s="1413"/>
      <c r="AJ776" s="1413"/>
      <c r="AK776" s="1413"/>
    </row>
    <row r="777" spans="3:37" s="1430" customFormat="1" ht="15" customHeight="1">
      <c r="C777" s="1413"/>
      <c r="D777" s="1413"/>
      <c r="E777" s="1413"/>
      <c r="F777" s="1413"/>
      <c r="G777" s="1413"/>
      <c r="I777" s="1413"/>
      <c r="J777" s="1413"/>
      <c r="K777" s="1413"/>
      <c r="L777" s="1413"/>
      <c r="M777" s="1413"/>
      <c r="O777" s="1413"/>
      <c r="P777" s="1413"/>
      <c r="Q777" s="1413"/>
      <c r="R777" s="1413"/>
      <c r="S777" s="1413"/>
      <c r="T777" s="1413"/>
      <c r="U777" s="1413"/>
      <c r="V777" s="1413"/>
      <c r="W777" s="1413"/>
      <c r="X777" s="1413"/>
      <c r="Y777" s="1413"/>
      <c r="AA777" s="1413"/>
      <c r="AB777" s="1413"/>
      <c r="AC777" s="1413"/>
      <c r="AD777" s="1413"/>
      <c r="AE777" s="1413"/>
      <c r="AG777" s="1413"/>
      <c r="AH777" s="1413"/>
      <c r="AI777" s="1413"/>
      <c r="AJ777" s="1413"/>
      <c r="AK777" s="1413"/>
    </row>
    <row r="778" spans="3:37" s="1430" customFormat="1" ht="15" customHeight="1">
      <c r="C778" s="1413"/>
      <c r="D778" s="1413"/>
      <c r="E778" s="1413"/>
      <c r="F778" s="1413"/>
      <c r="G778" s="1413"/>
      <c r="I778" s="1413"/>
      <c r="J778" s="1413"/>
      <c r="K778" s="1413"/>
      <c r="L778" s="1413"/>
      <c r="M778" s="1413"/>
      <c r="O778" s="1413"/>
      <c r="P778" s="1413"/>
      <c r="Q778" s="1413"/>
      <c r="R778" s="1413"/>
      <c r="S778" s="1413"/>
      <c r="T778" s="1413"/>
      <c r="U778" s="1413"/>
      <c r="V778" s="1413"/>
      <c r="W778" s="1413"/>
      <c r="X778" s="1413"/>
      <c r="Y778" s="1413"/>
      <c r="AA778" s="1413"/>
      <c r="AB778" s="1413"/>
      <c r="AC778" s="1413"/>
      <c r="AD778" s="1413"/>
      <c r="AE778" s="1413"/>
      <c r="AG778" s="1413"/>
      <c r="AH778" s="1413"/>
      <c r="AI778" s="1413"/>
      <c r="AJ778" s="1413"/>
      <c r="AK778" s="1413"/>
    </row>
    <row r="779" spans="3:37" s="1430" customFormat="1" ht="15" customHeight="1">
      <c r="C779" s="1413"/>
      <c r="D779" s="1413"/>
      <c r="E779" s="1413"/>
      <c r="F779" s="1413"/>
      <c r="G779" s="1413"/>
      <c r="I779" s="1413"/>
      <c r="J779" s="1413"/>
      <c r="K779" s="1413"/>
      <c r="L779" s="1413"/>
      <c r="M779" s="1413"/>
      <c r="O779" s="1413"/>
      <c r="P779" s="1413"/>
      <c r="Q779" s="1413"/>
      <c r="R779" s="1413"/>
      <c r="S779" s="1413"/>
      <c r="T779" s="1413"/>
      <c r="U779" s="1413"/>
      <c r="V779" s="1413"/>
      <c r="W779" s="1413"/>
      <c r="X779" s="1413"/>
      <c r="Y779" s="1413"/>
      <c r="AA779" s="1413"/>
      <c r="AB779" s="1413"/>
      <c r="AC779" s="1413"/>
      <c r="AD779" s="1413"/>
      <c r="AE779" s="1413"/>
      <c r="AG779" s="1413"/>
      <c r="AH779" s="1413"/>
      <c r="AI779" s="1413"/>
      <c r="AJ779" s="1413"/>
      <c r="AK779" s="1413"/>
    </row>
    <row r="780" spans="3:37" s="1430" customFormat="1" ht="15" customHeight="1">
      <c r="C780" s="1413"/>
      <c r="D780" s="1413"/>
      <c r="E780" s="1413"/>
      <c r="F780" s="1413"/>
      <c r="G780" s="1413"/>
      <c r="I780" s="1413"/>
      <c r="J780" s="1413"/>
      <c r="K780" s="1413"/>
      <c r="L780" s="1413"/>
      <c r="M780" s="1413"/>
      <c r="O780" s="1413"/>
      <c r="P780" s="1413"/>
      <c r="Q780" s="1413"/>
      <c r="R780" s="1413"/>
      <c r="S780" s="1413"/>
      <c r="T780" s="1413"/>
      <c r="U780" s="1413"/>
      <c r="V780" s="1413"/>
      <c r="W780" s="1413"/>
      <c r="X780" s="1413"/>
      <c r="Y780" s="1413"/>
      <c r="AA780" s="1413"/>
      <c r="AB780" s="1413"/>
      <c r="AC780" s="1413"/>
      <c r="AD780" s="1413"/>
      <c r="AE780" s="1413"/>
      <c r="AG780" s="1413"/>
      <c r="AH780" s="1413"/>
      <c r="AI780" s="1413"/>
      <c r="AJ780" s="1413"/>
      <c r="AK780" s="1413"/>
    </row>
    <row r="781" spans="3:37" s="1430" customFormat="1" ht="15" customHeight="1">
      <c r="C781" s="1413"/>
      <c r="D781" s="1413"/>
      <c r="E781" s="1413"/>
      <c r="F781" s="1413"/>
      <c r="G781" s="1413"/>
      <c r="I781" s="1413"/>
      <c r="J781" s="1413"/>
      <c r="K781" s="1413"/>
      <c r="L781" s="1413"/>
      <c r="M781" s="1413"/>
      <c r="O781" s="1413"/>
      <c r="P781" s="1413"/>
      <c r="Q781" s="1413"/>
      <c r="R781" s="1413"/>
      <c r="S781" s="1413"/>
      <c r="T781" s="1413"/>
      <c r="U781" s="1413"/>
      <c r="V781" s="1413"/>
      <c r="W781" s="1413"/>
      <c r="X781" s="1413"/>
      <c r="Y781" s="1413"/>
      <c r="AA781" s="1413"/>
      <c r="AB781" s="1413"/>
      <c r="AC781" s="1413"/>
      <c r="AD781" s="1413"/>
      <c r="AE781" s="1413"/>
      <c r="AG781" s="1413"/>
      <c r="AH781" s="1413"/>
      <c r="AI781" s="1413"/>
      <c r="AJ781" s="1413"/>
      <c r="AK781" s="1413"/>
    </row>
    <row r="782" spans="3:37" s="1430" customFormat="1" ht="15" customHeight="1">
      <c r="C782" s="1413"/>
      <c r="D782" s="1413"/>
      <c r="E782" s="1413"/>
      <c r="F782" s="1413"/>
      <c r="G782" s="1413"/>
      <c r="I782" s="1413"/>
      <c r="J782" s="1413"/>
      <c r="K782" s="1413"/>
      <c r="L782" s="1413"/>
      <c r="M782" s="1413"/>
      <c r="O782" s="1413"/>
      <c r="P782" s="1413"/>
      <c r="Q782" s="1413"/>
      <c r="R782" s="1413"/>
      <c r="S782" s="1413"/>
      <c r="T782" s="1413"/>
      <c r="U782" s="1413"/>
      <c r="V782" s="1413"/>
      <c r="W782" s="1413"/>
      <c r="X782" s="1413"/>
      <c r="Y782" s="1413"/>
      <c r="AA782" s="1413"/>
      <c r="AB782" s="1413"/>
      <c r="AC782" s="1413"/>
      <c r="AD782" s="1413"/>
      <c r="AE782" s="1413"/>
      <c r="AG782" s="1413"/>
      <c r="AH782" s="1413"/>
      <c r="AI782" s="1413"/>
      <c r="AJ782" s="1413"/>
      <c r="AK782" s="1413"/>
    </row>
    <row r="783" spans="3:37" s="1430" customFormat="1" ht="15" customHeight="1">
      <c r="C783" s="1413"/>
      <c r="D783" s="1413"/>
      <c r="E783" s="1413"/>
      <c r="F783" s="1413"/>
      <c r="G783" s="1413"/>
      <c r="I783" s="1413"/>
      <c r="J783" s="1413"/>
      <c r="K783" s="1413"/>
      <c r="L783" s="1413"/>
      <c r="M783" s="1413"/>
      <c r="O783" s="1413"/>
      <c r="P783" s="1413"/>
      <c r="Q783" s="1413"/>
      <c r="R783" s="1413"/>
      <c r="S783" s="1413"/>
      <c r="T783" s="1413"/>
      <c r="U783" s="1413"/>
      <c r="V783" s="1413"/>
      <c r="W783" s="1413"/>
      <c r="X783" s="1413"/>
      <c r="Y783" s="1413"/>
      <c r="AA783" s="1413"/>
      <c r="AB783" s="1413"/>
      <c r="AC783" s="1413"/>
      <c r="AD783" s="1413"/>
      <c r="AE783" s="1413"/>
      <c r="AG783" s="1413"/>
      <c r="AH783" s="1413"/>
      <c r="AI783" s="1413"/>
      <c r="AJ783" s="1413"/>
      <c r="AK783" s="1413"/>
    </row>
    <row r="784" spans="3:37" s="1430" customFormat="1" ht="15" customHeight="1">
      <c r="C784" s="1413"/>
      <c r="D784" s="1413"/>
      <c r="E784" s="1413"/>
      <c r="F784" s="1413"/>
      <c r="G784" s="1413"/>
      <c r="I784" s="1413"/>
      <c r="J784" s="1413"/>
      <c r="K784" s="1413"/>
      <c r="L784" s="1413"/>
      <c r="M784" s="1413"/>
      <c r="O784" s="1413"/>
      <c r="P784" s="1413"/>
      <c r="Q784" s="1413"/>
      <c r="R784" s="1413"/>
      <c r="S784" s="1413"/>
      <c r="T784" s="1413"/>
      <c r="U784" s="1413"/>
      <c r="V784" s="1413"/>
      <c r="W784" s="1413"/>
      <c r="X784" s="1413"/>
      <c r="Y784" s="1413"/>
      <c r="AA784" s="1413"/>
      <c r="AB784" s="1413"/>
      <c r="AC784" s="1413"/>
      <c r="AD784" s="1413"/>
      <c r="AE784" s="1413"/>
      <c r="AG784" s="1413"/>
      <c r="AH784" s="1413"/>
      <c r="AI784" s="1413"/>
      <c r="AJ784" s="1413"/>
      <c r="AK784" s="1413"/>
    </row>
    <row r="785" spans="3:37" s="1430" customFormat="1" ht="15" customHeight="1">
      <c r="C785" s="1413"/>
      <c r="D785" s="1413"/>
      <c r="E785" s="1413"/>
      <c r="F785" s="1413"/>
      <c r="G785" s="1413"/>
      <c r="I785" s="1413"/>
      <c r="J785" s="1413"/>
      <c r="K785" s="1413"/>
      <c r="L785" s="1413"/>
      <c r="M785" s="1413"/>
      <c r="O785" s="1413"/>
      <c r="P785" s="1413"/>
      <c r="Q785" s="1413"/>
      <c r="R785" s="1413"/>
      <c r="S785" s="1413"/>
      <c r="T785" s="1413"/>
      <c r="U785" s="1413"/>
      <c r="V785" s="1413"/>
      <c r="W785" s="1413"/>
      <c r="X785" s="1413"/>
      <c r="Y785" s="1413"/>
      <c r="AA785" s="1413"/>
      <c r="AB785" s="1413"/>
      <c r="AC785" s="1413"/>
      <c r="AD785" s="1413"/>
      <c r="AE785" s="1413"/>
      <c r="AG785" s="1413"/>
      <c r="AH785" s="1413"/>
      <c r="AI785" s="1413"/>
      <c r="AJ785" s="1413"/>
      <c r="AK785" s="1413"/>
    </row>
    <row r="786" spans="3:37" s="1430" customFormat="1" ht="15" customHeight="1">
      <c r="C786" s="1413"/>
      <c r="D786" s="1413"/>
      <c r="E786" s="1413"/>
      <c r="F786" s="1413"/>
      <c r="G786" s="1413"/>
      <c r="I786" s="1413"/>
      <c r="J786" s="1413"/>
      <c r="K786" s="1413"/>
      <c r="L786" s="1413"/>
      <c r="M786" s="1413"/>
      <c r="O786" s="1413"/>
      <c r="P786" s="1413"/>
      <c r="Q786" s="1413"/>
      <c r="R786" s="1413"/>
      <c r="S786" s="1413"/>
      <c r="T786" s="1413"/>
      <c r="U786" s="1413"/>
      <c r="V786" s="1413"/>
      <c r="W786" s="1413"/>
      <c r="X786" s="1413"/>
      <c r="Y786" s="1413"/>
      <c r="AA786" s="1413"/>
      <c r="AB786" s="1413"/>
      <c r="AC786" s="1413"/>
      <c r="AD786" s="1413"/>
      <c r="AE786" s="1413"/>
      <c r="AG786" s="1413"/>
      <c r="AH786" s="1413"/>
      <c r="AI786" s="1413"/>
      <c r="AJ786" s="1413"/>
      <c r="AK786" s="1413"/>
    </row>
    <row r="787" spans="3:37" s="1430" customFormat="1" ht="15" customHeight="1">
      <c r="C787" s="1413"/>
      <c r="D787" s="1413"/>
      <c r="E787" s="1413"/>
      <c r="F787" s="1413"/>
      <c r="G787" s="1413"/>
      <c r="I787" s="1413"/>
      <c r="J787" s="1413"/>
      <c r="K787" s="1413"/>
      <c r="L787" s="1413"/>
      <c r="M787" s="1413"/>
      <c r="O787" s="1413"/>
      <c r="P787" s="1413"/>
      <c r="Q787" s="1413"/>
      <c r="R787" s="1413"/>
      <c r="S787" s="1413"/>
      <c r="T787" s="1413"/>
      <c r="U787" s="1413"/>
      <c r="V787" s="1413"/>
      <c r="W787" s="1413"/>
      <c r="X787" s="1413"/>
      <c r="Y787" s="1413"/>
      <c r="AA787" s="1413"/>
      <c r="AB787" s="1413"/>
      <c r="AC787" s="1413"/>
      <c r="AD787" s="1413"/>
      <c r="AE787" s="1413"/>
      <c r="AG787" s="1413"/>
      <c r="AH787" s="1413"/>
      <c r="AI787" s="1413"/>
      <c r="AJ787" s="1413"/>
      <c r="AK787" s="1413"/>
    </row>
    <row r="788" spans="3:37" s="1430" customFormat="1" ht="15" customHeight="1">
      <c r="C788" s="1413"/>
      <c r="D788" s="1413"/>
      <c r="E788" s="1413"/>
      <c r="F788" s="1413"/>
      <c r="G788" s="1413"/>
      <c r="I788" s="1413"/>
      <c r="J788" s="1413"/>
      <c r="K788" s="1413"/>
      <c r="L788" s="1413"/>
      <c r="M788" s="1413"/>
      <c r="O788" s="1413"/>
      <c r="P788" s="1413"/>
      <c r="Q788" s="1413"/>
      <c r="R788" s="1413"/>
      <c r="S788" s="1413"/>
      <c r="T788" s="1413"/>
      <c r="U788" s="1413"/>
      <c r="V788" s="1413"/>
      <c r="W788" s="1413"/>
      <c r="X788" s="1413"/>
      <c r="Y788" s="1413"/>
      <c r="AA788" s="1413"/>
      <c r="AB788" s="1413"/>
      <c r="AC788" s="1413"/>
      <c r="AD788" s="1413"/>
      <c r="AE788" s="1413"/>
      <c r="AG788" s="1413"/>
      <c r="AH788" s="1413"/>
      <c r="AI788" s="1413"/>
      <c r="AJ788" s="1413"/>
      <c r="AK788" s="1413"/>
    </row>
    <row r="789" spans="3:37" s="1430" customFormat="1" ht="15" customHeight="1">
      <c r="C789" s="1413"/>
      <c r="D789" s="1413"/>
      <c r="E789" s="1413"/>
      <c r="F789" s="1413"/>
      <c r="G789" s="1413"/>
      <c r="I789" s="1413"/>
      <c r="J789" s="1413"/>
      <c r="K789" s="1413"/>
      <c r="L789" s="1413"/>
      <c r="M789" s="1413"/>
      <c r="O789" s="1413"/>
      <c r="P789" s="1413"/>
      <c r="Q789" s="1413"/>
      <c r="R789" s="1413"/>
      <c r="S789" s="1413"/>
      <c r="T789" s="1413"/>
      <c r="U789" s="1413"/>
      <c r="V789" s="1413"/>
      <c r="W789" s="1413"/>
      <c r="X789" s="1413"/>
      <c r="Y789" s="1413"/>
      <c r="AA789" s="1413"/>
      <c r="AB789" s="1413"/>
      <c r="AC789" s="1413"/>
      <c r="AD789" s="1413"/>
      <c r="AE789" s="1413"/>
      <c r="AG789" s="1413"/>
      <c r="AH789" s="1413"/>
      <c r="AI789" s="1413"/>
      <c r="AJ789" s="1413"/>
      <c r="AK789" s="1413"/>
    </row>
    <row r="790" spans="3:37" s="1430" customFormat="1" ht="15" customHeight="1">
      <c r="C790" s="1413"/>
      <c r="D790" s="1413"/>
      <c r="E790" s="1413"/>
      <c r="F790" s="1413"/>
      <c r="G790" s="1413"/>
      <c r="I790" s="1413"/>
      <c r="J790" s="1413"/>
      <c r="K790" s="1413"/>
      <c r="L790" s="1413"/>
      <c r="M790" s="1413"/>
      <c r="O790" s="1413"/>
      <c r="P790" s="1413"/>
      <c r="Q790" s="1413"/>
      <c r="R790" s="1413"/>
      <c r="S790" s="1413"/>
      <c r="T790" s="1413"/>
      <c r="U790" s="1413"/>
      <c r="V790" s="1413"/>
      <c r="W790" s="1413"/>
      <c r="X790" s="1413"/>
      <c r="Y790" s="1413"/>
      <c r="AA790" s="1413"/>
      <c r="AB790" s="1413"/>
      <c r="AC790" s="1413"/>
      <c r="AD790" s="1413"/>
      <c r="AE790" s="1413"/>
      <c r="AG790" s="1413"/>
      <c r="AH790" s="1413"/>
      <c r="AI790" s="1413"/>
      <c r="AJ790" s="1413"/>
      <c r="AK790" s="1413"/>
    </row>
    <row r="791" spans="3:37" s="1430" customFormat="1" ht="15" customHeight="1">
      <c r="C791" s="1413"/>
      <c r="D791" s="1413"/>
      <c r="E791" s="1413"/>
      <c r="F791" s="1413"/>
      <c r="G791" s="1413"/>
      <c r="I791" s="1413"/>
      <c r="J791" s="1413"/>
      <c r="K791" s="1413"/>
      <c r="L791" s="1413"/>
      <c r="M791" s="1413"/>
      <c r="O791" s="1413"/>
      <c r="P791" s="1413"/>
      <c r="Q791" s="1413"/>
      <c r="R791" s="1413"/>
      <c r="S791" s="1413"/>
      <c r="T791" s="1413"/>
      <c r="U791" s="1413"/>
      <c r="V791" s="1413"/>
      <c r="W791" s="1413"/>
      <c r="X791" s="1413"/>
      <c r="Y791" s="1413"/>
      <c r="AA791" s="1413"/>
      <c r="AB791" s="1413"/>
      <c r="AC791" s="1413"/>
      <c r="AD791" s="1413"/>
      <c r="AE791" s="1413"/>
      <c r="AG791" s="1413"/>
      <c r="AH791" s="1413"/>
      <c r="AI791" s="1413"/>
      <c r="AJ791" s="1413"/>
      <c r="AK791" s="1413"/>
    </row>
    <row r="792" spans="3:37" s="1430" customFormat="1" ht="15" customHeight="1">
      <c r="C792" s="1413"/>
      <c r="D792" s="1413"/>
      <c r="E792" s="1413"/>
      <c r="F792" s="1413"/>
      <c r="G792" s="1413"/>
      <c r="I792" s="1413"/>
      <c r="J792" s="1413"/>
      <c r="K792" s="1413"/>
      <c r="L792" s="1413"/>
      <c r="M792" s="1413"/>
      <c r="O792" s="1413"/>
      <c r="P792" s="1413"/>
      <c r="Q792" s="1413"/>
      <c r="R792" s="1413"/>
      <c r="S792" s="1413"/>
      <c r="T792" s="1413"/>
      <c r="U792" s="1413"/>
      <c r="V792" s="1413"/>
      <c r="W792" s="1413"/>
      <c r="X792" s="1413"/>
      <c r="Y792" s="1413"/>
      <c r="AA792" s="1413"/>
      <c r="AB792" s="1413"/>
      <c r="AC792" s="1413"/>
      <c r="AD792" s="1413"/>
      <c r="AE792" s="1413"/>
      <c r="AG792" s="1413"/>
      <c r="AH792" s="1413"/>
      <c r="AI792" s="1413"/>
      <c r="AJ792" s="1413"/>
      <c r="AK792" s="1413"/>
    </row>
    <row r="793" spans="3:37" s="1430" customFormat="1" ht="15" customHeight="1">
      <c r="C793" s="1413"/>
      <c r="D793" s="1413"/>
      <c r="E793" s="1413"/>
      <c r="F793" s="1413"/>
      <c r="G793" s="1413"/>
      <c r="I793" s="1413"/>
      <c r="J793" s="1413"/>
      <c r="K793" s="1413"/>
      <c r="L793" s="1413"/>
      <c r="M793" s="1413"/>
      <c r="O793" s="1413"/>
      <c r="P793" s="1413"/>
      <c r="Q793" s="1413"/>
      <c r="R793" s="1413"/>
      <c r="S793" s="1413"/>
      <c r="T793" s="1413"/>
      <c r="U793" s="1413"/>
      <c r="V793" s="1413"/>
      <c r="W793" s="1413"/>
      <c r="X793" s="1413"/>
      <c r="Y793" s="1413"/>
      <c r="AA793" s="1413"/>
      <c r="AB793" s="1413"/>
      <c r="AC793" s="1413"/>
      <c r="AD793" s="1413"/>
      <c r="AE793" s="1413"/>
      <c r="AG793" s="1413"/>
      <c r="AH793" s="1413"/>
      <c r="AI793" s="1413"/>
      <c r="AJ793" s="1413"/>
      <c r="AK793" s="1413"/>
    </row>
    <row r="794" spans="3:37" s="1430" customFormat="1" ht="15" customHeight="1">
      <c r="C794" s="1413"/>
      <c r="D794" s="1413"/>
      <c r="E794" s="1413"/>
      <c r="F794" s="1413"/>
      <c r="G794" s="1413"/>
      <c r="I794" s="1413"/>
      <c r="J794" s="1413"/>
      <c r="K794" s="1413"/>
      <c r="L794" s="1413"/>
      <c r="M794" s="1413"/>
      <c r="O794" s="1413"/>
      <c r="P794" s="1413"/>
      <c r="Q794" s="1413"/>
      <c r="R794" s="1413"/>
      <c r="S794" s="1413"/>
      <c r="T794" s="1413"/>
      <c r="U794" s="1413"/>
      <c r="V794" s="1413"/>
      <c r="W794" s="1413"/>
      <c r="X794" s="1413"/>
      <c r="Y794" s="1413"/>
      <c r="AA794" s="1413"/>
      <c r="AB794" s="1413"/>
      <c r="AC794" s="1413"/>
      <c r="AD794" s="1413"/>
      <c r="AE794" s="1413"/>
      <c r="AG794" s="1413"/>
      <c r="AH794" s="1413"/>
      <c r="AI794" s="1413"/>
      <c r="AJ794" s="1413"/>
      <c r="AK794" s="1413"/>
    </row>
    <row r="795" spans="3:37" s="1430" customFormat="1" ht="15" customHeight="1">
      <c r="C795" s="1413"/>
      <c r="D795" s="1413"/>
      <c r="E795" s="1413"/>
      <c r="F795" s="1413"/>
      <c r="G795" s="1413"/>
      <c r="I795" s="1413"/>
      <c r="J795" s="1413"/>
      <c r="K795" s="1413"/>
      <c r="L795" s="1413"/>
      <c r="M795" s="1413"/>
      <c r="O795" s="1413"/>
      <c r="P795" s="1413"/>
      <c r="Q795" s="1413"/>
      <c r="R795" s="1413"/>
      <c r="S795" s="1413"/>
      <c r="T795" s="1413"/>
      <c r="U795" s="1413"/>
      <c r="V795" s="1413"/>
      <c r="W795" s="1413"/>
      <c r="X795" s="1413"/>
      <c r="Y795" s="1413"/>
      <c r="AA795" s="1413"/>
      <c r="AB795" s="1413"/>
      <c r="AC795" s="1413"/>
      <c r="AD795" s="1413"/>
      <c r="AE795" s="1413"/>
      <c r="AG795" s="1413"/>
      <c r="AH795" s="1413"/>
      <c r="AI795" s="1413"/>
      <c r="AJ795" s="1413"/>
      <c r="AK795" s="1413"/>
    </row>
    <row r="796" spans="3:37" s="1430" customFormat="1" ht="15" customHeight="1">
      <c r="C796" s="1413"/>
      <c r="D796" s="1413"/>
      <c r="E796" s="1413"/>
      <c r="F796" s="1413"/>
      <c r="G796" s="1413"/>
      <c r="I796" s="1413"/>
      <c r="J796" s="1413"/>
      <c r="K796" s="1413"/>
      <c r="L796" s="1413"/>
      <c r="M796" s="1413"/>
      <c r="O796" s="1413"/>
      <c r="P796" s="1413"/>
      <c r="Q796" s="1413"/>
      <c r="R796" s="1413"/>
      <c r="S796" s="1413"/>
      <c r="T796" s="1413"/>
      <c r="U796" s="1413"/>
      <c r="V796" s="1413"/>
      <c r="W796" s="1413"/>
      <c r="X796" s="1413"/>
      <c r="Y796" s="1413"/>
      <c r="AA796" s="1413"/>
      <c r="AB796" s="1413"/>
      <c r="AC796" s="1413"/>
      <c r="AD796" s="1413"/>
      <c r="AE796" s="1413"/>
      <c r="AG796" s="1413"/>
      <c r="AH796" s="1413"/>
      <c r="AI796" s="1413"/>
      <c r="AJ796" s="1413"/>
      <c r="AK796" s="1413"/>
    </row>
    <row r="797" spans="3:37" s="1430" customFormat="1" ht="15" customHeight="1">
      <c r="C797" s="1413"/>
      <c r="D797" s="1413"/>
      <c r="E797" s="1413"/>
      <c r="F797" s="1413"/>
      <c r="G797" s="1413"/>
      <c r="I797" s="1413"/>
      <c r="J797" s="1413"/>
      <c r="K797" s="1413"/>
      <c r="L797" s="1413"/>
      <c r="M797" s="1413"/>
      <c r="O797" s="1413"/>
      <c r="P797" s="1413"/>
      <c r="Q797" s="1413"/>
      <c r="R797" s="1413"/>
      <c r="S797" s="1413"/>
      <c r="T797" s="1413"/>
      <c r="U797" s="1413"/>
      <c r="V797" s="1413"/>
      <c r="W797" s="1413"/>
      <c r="X797" s="1413"/>
      <c r="Y797" s="1413"/>
      <c r="AA797" s="1413"/>
      <c r="AB797" s="1413"/>
      <c r="AC797" s="1413"/>
      <c r="AD797" s="1413"/>
      <c r="AE797" s="1413"/>
      <c r="AG797" s="1413"/>
      <c r="AH797" s="1413"/>
      <c r="AI797" s="1413"/>
      <c r="AJ797" s="1413"/>
      <c r="AK797" s="1413"/>
    </row>
    <row r="798" spans="3:37" s="1430" customFormat="1" ht="15" customHeight="1">
      <c r="C798" s="1413"/>
      <c r="D798" s="1413"/>
      <c r="E798" s="1413"/>
      <c r="F798" s="1413"/>
      <c r="G798" s="1413"/>
      <c r="I798" s="1413"/>
      <c r="J798" s="1413"/>
      <c r="K798" s="1413"/>
      <c r="L798" s="1413"/>
      <c r="M798" s="1413"/>
      <c r="O798" s="1413"/>
      <c r="P798" s="1413"/>
      <c r="Q798" s="1413"/>
      <c r="R798" s="1413"/>
      <c r="S798" s="1413"/>
      <c r="T798" s="1413"/>
      <c r="U798" s="1413"/>
      <c r="V798" s="1413"/>
      <c r="W798" s="1413"/>
      <c r="X798" s="1413"/>
      <c r="Y798" s="1413"/>
      <c r="AA798" s="1413"/>
      <c r="AB798" s="1413"/>
      <c r="AC798" s="1413"/>
      <c r="AD798" s="1413"/>
      <c r="AE798" s="1413"/>
      <c r="AG798" s="1413"/>
      <c r="AH798" s="1413"/>
      <c r="AI798" s="1413"/>
      <c r="AJ798" s="1413"/>
      <c r="AK798" s="1413"/>
    </row>
    <row r="799" spans="3:37" s="1430" customFormat="1" ht="15" customHeight="1">
      <c r="C799" s="1413"/>
      <c r="D799" s="1413"/>
      <c r="E799" s="1413"/>
      <c r="F799" s="1413"/>
      <c r="G799" s="1413"/>
      <c r="I799" s="1413"/>
      <c r="J799" s="1413"/>
      <c r="K799" s="1413"/>
      <c r="L799" s="1413"/>
      <c r="M799" s="1413"/>
      <c r="O799" s="1413"/>
      <c r="P799" s="1413"/>
      <c r="Q799" s="1413"/>
      <c r="R799" s="1413"/>
      <c r="S799" s="1413"/>
      <c r="T799" s="1413"/>
      <c r="U799" s="1413"/>
      <c r="V799" s="1413"/>
      <c r="W799" s="1413"/>
      <c r="X799" s="1413"/>
      <c r="Y799" s="1413"/>
      <c r="AA799" s="1413"/>
      <c r="AB799" s="1413"/>
      <c r="AC799" s="1413"/>
      <c r="AD799" s="1413"/>
      <c r="AE799" s="1413"/>
      <c r="AG799" s="1413"/>
      <c r="AH799" s="1413"/>
      <c r="AI799" s="1413"/>
      <c r="AJ799" s="1413"/>
      <c r="AK799" s="1413"/>
    </row>
    <row r="800" spans="3:37" s="1430" customFormat="1" ht="15" customHeight="1">
      <c r="C800" s="1413"/>
      <c r="D800" s="1413"/>
      <c r="E800" s="1413"/>
      <c r="F800" s="1413"/>
      <c r="G800" s="1413"/>
      <c r="I800" s="1413"/>
      <c r="J800" s="1413"/>
      <c r="K800" s="1413"/>
      <c r="L800" s="1413"/>
      <c r="M800" s="1413"/>
      <c r="O800" s="1413"/>
      <c r="P800" s="1413"/>
      <c r="Q800" s="1413"/>
      <c r="R800" s="1413"/>
      <c r="S800" s="1413"/>
      <c r="T800" s="1413"/>
      <c r="U800" s="1413"/>
      <c r="V800" s="1413"/>
      <c r="W800" s="1413"/>
      <c r="X800" s="1413"/>
      <c r="Y800" s="1413"/>
      <c r="AA800" s="1413"/>
      <c r="AB800" s="1413"/>
      <c r="AC800" s="1413"/>
      <c r="AD800" s="1413"/>
      <c r="AE800" s="1413"/>
      <c r="AG800" s="1413"/>
      <c r="AH800" s="1413"/>
      <c r="AI800" s="1413"/>
      <c r="AJ800" s="1413"/>
      <c r="AK800" s="1413"/>
    </row>
    <row r="801" spans="3:37" s="1430" customFormat="1" ht="15" customHeight="1">
      <c r="C801" s="1413"/>
      <c r="D801" s="1413"/>
      <c r="E801" s="1413"/>
      <c r="F801" s="1413"/>
      <c r="G801" s="1413"/>
      <c r="I801" s="1413"/>
      <c r="J801" s="1413"/>
      <c r="K801" s="1413"/>
      <c r="L801" s="1413"/>
      <c r="M801" s="1413"/>
      <c r="O801" s="1413"/>
      <c r="P801" s="1413"/>
      <c r="Q801" s="1413"/>
      <c r="R801" s="1413"/>
      <c r="S801" s="1413"/>
      <c r="T801" s="1413"/>
      <c r="U801" s="1413"/>
      <c r="V801" s="1413"/>
      <c r="W801" s="1413"/>
      <c r="X801" s="1413"/>
      <c r="Y801" s="1413"/>
      <c r="AA801" s="1413"/>
      <c r="AB801" s="1413"/>
      <c r="AC801" s="1413"/>
      <c r="AD801" s="1413"/>
      <c r="AE801" s="1413"/>
      <c r="AG801" s="1413"/>
      <c r="AH801" s="1413"/>
      <c r="AI801" s="1413"/>
      <c r="AJ801" s="1413"/>
      <c r="AK801" s="1413"/>
    </row>
    <row r="802" spans="3:37" s="1430" customFormat="1" ht="15" customHeight="1">
      <c r="C802" s="1413"/>
      <c r="D802" s="1413"/>
      <c r="E802" s="1413"/>
      <c r="F802" s="1413"/>
      <c r="G802" s="1413"/>
      <c r="I802" s="1413"/>
      <c r="J802" s="1413"/>
      <c r="K802" s="1413"/>
      <c r="L802" s="1413"/>
      <c r="M802" s="1413"/>
      <c r="O802" s="1413"/>
      <c r="P802" s="1413"/>
      <c r="Q802" s="1413"/>
      <c r="R802" s="1413"/>
      <c r="S802" s="1413"/>
      <c r="T802" s="1413"/>
      <c r="U802" s="1413"/>
      <c r="V802" s="1413"/>
      <c r="W802" s="1413"/>
      <c r="X802" s="1413"/>
      <c r="Y802" s="1413"/>
      <c r="AA802" s="1413"/>
      <c r="AB802" s="1413"/>
      <c r="AC802" s="1413"/>
      <c r="AD802" s="1413"/>
      <c r="AE802" s="1413"/>
      <c r="AG802" s="1413"/>
      <c r="AH802" s="1413"/>
      <c r="AI802" s="1413"/>
      <c r="AJ802" s="1413"/>
      <c r="AK802" s="1413"/>
    </row>
    <row r="803" spans="3:37" s="1430" customFormat="1" ht="15" customHeight="1">
      <c r="C803" s="1413"/>
      <c r="D803" s="1413"/>
      <c r="E803" s="1413"/>
      <c r="F803" s="1413"/>
      <c r="G803" s="1413"/>
      <c r="I803" s="1413"/>
      <c r="J803" s="1413"/>
      <c r="K803" s="1413"/>
      <c r="L803" s="1413"/>
      <c r="M803" s="1413"/>
      <c r="O803" s="1413"/>
      <c r="P803" s="1413"/>
      <c r="Q803" s="1413"/>
      <c r="R803" s="1413"/>
      <c r="S803" s="1413"/>
      <c r="T803" s="1413"/>
      <c r="U803" s="1413"/>
      <c r="V803" s="1413"/>
      <c r="W803" s="1413"/>
      <c r="X803" s="1413"/>
      <c r="Y803" s="1413"/>
      <c r="AA803" s="1413"/>
      <c r="AB803" s="1413"/>
      <c r="AC803" s="1413"/>
      <c r="AD803" s="1413"/>
      <c r="AE803" s="1413"/>
      <c r="AG803" s="1413"/>
      <c r="AH803" s="1413"/>
      <c r="AI803" s="1413"/>
      <c r="AJ803" s="1413"/>
      <c r="AK803" s="1413"/>
    </row>
    <row r="804" spans="3:37" s="1430" customFormat="1" ht="15" customHeight="1">
      <c r="C804" s="1413"/>
      <c r="D804" s="1413"/>
      <c r="E804" s="1413"/>
      <c r="F804" s="1413"/>
      <c r="G804" s="1413"/>
      <c r="I804" s="1413"/>
      <c r="J804" s="1413"/>
      <c r="K804" s="1413"/>
      <c r="L804" s="1413"/>
      <c r="M804" s="1413"/>
      <c r="O804" s="1413"/>
      <c r="P804" s="1413"/>
      <c r="Q804" s="1413"/>
      <c r="R804" s="1413"/>
      <c r="S804" s="1413"/>
      <c r="T804" s="1413"/>
      <c r="U804" s="1413"/>
      <c r="V804" s="1413"/>
      <c r="W804" s="1413"/>
      <c r="X804" s="1413"/>
      <c r="Y804" s="1413"/>
      <c r="AA804" s="1413"/>
      <c r="AB804" s="1413"/>
      <c r="AC804" s="1413"/>
      <c r="AD804" s="1413"/>
      <c r="AE804" s="1413"/>
      <c r="AG804" s="1413"/>
      <c r="AH804" s="1413"/>
      <c r="AI804" s="1413"/>
      <c r="AJ804" s="1413"/>
      <c r="AK804" s="1413"/>
    </row>
    <row r="805" spans="3:37" s="1430" customFormat="1" ht="15" customHeight="1">
      <c r="C805" s="1413"/>
      <c r="D805" s="1413"/>
      <c r="E805" s="1413"/>
      <c r="F805" s="1413"/>
      <c r="G805" s="1413"/>
      <c r="I805" s="1413"/>
      <c r="J805" s="1413"/>
      <c r="K805" s="1413"/>
      <c r="L805" s="1413"/>
      <c r="M805" s="1413"/>
      <c r="O805" s="1413"/>
      <c r="P805" s="1413"/>
      <c r="Q805" s="1413"/>
      <c r="R805" s="1413"/>
      <c r="S805" s="1413"/>
      <c r="T805" s="1413"/>
      <c r="U805" s="1413"/>
      <c r="V805" s="1413"/>
      <c r="W805" s="1413"/>
      <c r="X805" s="1413"/>
      <c r="Y805" s="1413"/>
      <c r="AA805" s="1413"/>
      <c r="AB805" s="1413"/>
      <c r="AC805" s="1413"/>
      <c r="AD805" s="1413"/>
      <c r="AE805" s="1413"/>
      <c r="AG805" s="1413"/>
      <c r="AH805" s="1413"/>
      <c r="AI805" s="1413"/>
      <c r="AJ805" s="1413"/>
      <c r="AK805" s="1413"/>
    </row>
    <row r="806" spans="3:37" s="1430" customFormat="1" ht="15" customHeight="1">
      <c r="C806" s="1413"/>
      <c r="D806" s="1413"/>
      <c r="E806" s="1413"/>
      <c r="F806" s="1413"/>
      <c r="G806" s="1413"/>
      <c r="I806" s="1413"/>
      <c r="J806" s="1413"/>
      <c r="K806" s="1413"/>
      <c r="L806" s="1413"/>
      <c r="M806" s="1413"/>
      <c r="O806" s="1413"/>
      <c r="P806" s="1413"/>
      <c r="Q806" s="1413"/>
      <c r="R806" s="1413"/>
      <c r="S806" s="1413"/>
      <c r="T806" s="1413"/>
      <c r="U806" s="1413"/>
      <c r="V806" s="1413"/>
      <c r="W806" s="1413"/>
      <c r="X806" s="1413"/>
      <c r="Y806" s="1413"/>
      <c r="AA806" s="1413"/>
      <c r="AB806" s="1413"/>
      <c r="AC806" s="1413"/>
      <c r="AD806" s="1413"/>
      <c r="AE806" s="1413"/>
      <c r="AG806" s="1413"/>
      <c r="AH806" s="1413"/>
      <c r="AI806" s="1413"/>
      <c r="AJ806" s="1413"/>
      <c r="AK806" s="1413"/>
    </row>
    <row r="807" spans="3:37" s="1430" customFormat="1" ht="15" customHeight="1">
      <c r="C807" s="1413"/>
      <c r="D807" s="1413"/>
      <c r="E807" s="1413"/>
      <c r="F807" s="1413"/>
      <c r="G807" s="1413"/>
      <c r="I807" s="1413"/>
      <c r="J807" s="1413"/>
      <c r="K807" s="1413"/>
      <c r="L807" s="1413"/>
      <c r="M807" s="1413"/>
      <c r="O807" s="1413"/>
      <c r="P807" s="1413"/>
      <c r="Q807" s="1413"/>
      <c r="R807" s="1413"/>
      <c r="S807" s="1413"/>
      <c r="T807" s="1413"/>
      <c r="U807" s="1413"/>
      <c r="V807" s="1413"/>
      <c r="W807" s="1413"/>
      <c r="X807" s="1413"/>
      <c r="Y807" s="1413"/>
      <c r="AA807" s="1413"/>
      <c r="AB807" s="1413"/>
      <c r="AC807" s="1413"/>
      <c r="AD807" s="1413"/>
      <c r="AE807" s="1413"/>
      <c r="AG807" s="1413"/>
      <c r="AH807" s="1413"/>
      <c r="AI807" s="1413"/>
      <c r="AJ807" s="1413"/>
      <c r="AK807" s="1413"/>
    </row>
    <row r="808" spans="3:37" s="1430" customFormat="1" ht="15" customHeight="1">
      <c r="C808" s="1413"/>
      <c r="D808" s="1413"/>
      <c r="E808" s="1413"/>
      <c r="F808" s="1413"/>
      <c r="G808" s="1413"/>
      <c r="I808" s="1413"/>
      <c r="J808" s="1413"/>
      <c r="K808" s="1413"/>
      <c r="L808" s="1413"/>
      <c r="M808" s="1413"/>
      <c r="O808" s="1413"/>
      <c r="P808" s="1413"/>
      <c r="Q808" s="1413"/>
      <c r="R808" s="1413"/>
      <c r="S808" s="1413"/>
      <c r="T808" s="1413"/>
      <c r="U808" s="1413"/>
      <c r="V808" s="1413"/>
      <c r="W808" s="1413"/>
      <c r="X808" s="1413"/>
      <c r="Y808" s="1413"/>
      <c r="AA808" s="1413"/>
      <c r="AB808" s="1413"/>
      <c r="AC808" s="1413"/>
      <c r="AD808" s="1413"/>
      <c r="AE808" s="1413"/>
      <c r="AG808" s="1413"/>
      <c r="AH808" s="1413"/>
      <c r="AI808" s="1413"/>
      <c r="AJ808" s="1413"/>
      <c r="AK808" s="1413"/>
    </row>
    <row r="809" spans="3:37" s="1430" customFormat="1" ht="15" customHeight="1">
      <c r="C809" s="1413"/>
      <c r="D809" s="1413"/>
      <c r="E809" s="1413"/>
      <c r="F809" s="1413"/>
      <c r="G809" s="1413"/>
      <c r="I809" s="1413"/>
      <c r="J809" s="1413"/>
      <c r="K809" s="1413"/>
      <c r="L809" s="1413"/>
      <c r="M809" s="1413"/>
      <c r="O809" s="1413"/>
      <c r="P809" s="1413"/>
      <c r="Q809" s="1413"/>
      <c r="R809" s="1413"/>
      <c r="S809" s="1413"/>
      <c r="T809" s="1413"/>
      <c r="U809" s="1413"/>
      <c r="V809" s="1413"/>
      <c r="W809" s="1413"/>
      <c r="X809" s="1413"/>
      <c r="Y809" s="1413"/>
      <c r="AA809" s="1413"/>
      <c r="AB809" s="1413"/>
      <c r="AC809" s="1413"/>
      <c r="AD809" s="1413"/>
      <c r="AE809" s="1413"/>
      <c r="AG809" s="1413"/>
      <c r="AH809" s="1413"/>
      <c r="AI809" s="1413"/>
      <c r="AJ809" s="1413"/>
      <c r="AK809" s="1413"/>
    </row>
    <row r="810" spans="3:37" s="1430" customFormat="1" ht="15" customHeight="1">
      <c r="C810" s="1413"/>
      <c r="D810" s="1413"/>
      <c r="E810" s="1413"/>
      <c r="F810" s="1413"/>
      <c r="G810" s="1413"/>
      <c r="I810" s="1413"/>
      <c r="J810" s="1413"/>
      <c r="K810" s="1413"/>
      <c r="L810" s="1413"/>
      <c r="M810" s="1413"/>
      <c r="O810" s="1413"/>
      <c r="P810" s="1413"/>
      <c r="Q810" s="1413"/>
      <c r="R810" s="1413"/>
      <c r="S810" s="1413"/>
      <c r="T810" s="1413"/>
      <c r="U810" s="1413"/>
      <c r="V810" s="1413"/>
      <c r="W810" s="1413"/>
      <c r="X810" s="1413"/>
      <c r="Y810" s="1413"/>
      <c r="AA810" s="1413"/>
      <c r="AB810" s="1413"/>
      <c r="AC810" s="1413"/>
      <c r="AD810" s="1413"/>
      <c r="AE810" s="1413"/>
      <c r="AG810" s="1413"/>
      <c r="AH810" s="1413"/>
      <c r="AI810" s="1413"/>
      <c r="AJ810" s="1413"/>
      <c r="AK810" s="1413"/>
    </row>
    <row r="811" spans="3:37" s="1430" customFormat="1" ht="15" customHeight="1">
      <c r="C811" s="1413"/>
      <c r="D811" s="1413"/>
      <c r="E811" s="1413"/>
      <c r="F811" s="1413"/>
      <c r="G811" s="1413"/>
      <c r="I811" s="1413"/>
      <c r="J811" s="1413"/>
      <c r="K811" s="1413"/>
      <c r="L811" s="1413"/>
      <c r="M811" s="1413"/>
      <c r="O811" s="1413"/>
      <c r="P811" s="1413"/>
      <c r="Q811" s="1413"/>
      <c r="R811" s="1413"/>
      <c r="S811" s="1413"/>
      <c r="T811" s="1413"/>
      <c r="U811" s="1413"/>
      <c r="V811" s="1413"/>
      <c r="W811" s="1413"/>
      <c r="X811" s="1413"/>
      <c r="Y811" s="1413"/>
      <c r="AA811" s="1413"/>
      <c r="AB811" s="1413"/>
      <c r="AC811" s="1413"/>
      <c r="AD811" s="1413"/>
      <c r="AE811" s="1413"/>
      <c r="AG811" s="1413"/>
      <c r="AH811" s="1413"/>
      <c r="AI811" s="1413"/>
      <c r="AJ811" s="1413"/>
      <c r="AK811" s="1413"/>
    </row>
    <row r="812" spans="3:37" s="1430" customFormat="1" ht="15" customHeight="1">
      <c r="C812" s="1413"/>
      <c r="D812" s="1413"/>
      <c r="E812" s="1413"/>
      <c r="F812" s="1413"/>
      <c r="G812" s="1413"/>
      <c r="I812" s="1413"/>
      <c r="J812" s="1413"/>
      <c r="K812" s="1413"/>
      <c r="L812" s="1413"/>
      <c r="M812" s="1413"/>
      <c r="O812" s="1413"/>
      <c r="P812" s="1413"/>
      <c r="Q812" s="1413"/>
      <c r="R812" s="1413"/>
      <c r="S812" s="1413"/>
      <c r="T812" s="1413"/>
      <c r="U812" s="1413"/>
      <c r="V812" s="1413"/>
      <c r="W812" s="1413"/>
      <c r="X812" s="1413"/>
      <c r="Y812" s="1413"/>
      <c r="AA812" s="1413"/>
      <c r="AB812" s="1413"/>
      <c r="AC812" s="1413"/>
      <c r="AD812" s="1413"/>
      <c r="AE812" s="1413"/>
      <c r="AG812" s="1413"/>
      <c r="AH812" s="1413"/>
      <c r="AI812" s="1413"/>
      <c r="AJ812" s="1413"/>
      <c r="AK812" s="1413"/>
    </row>
    <row r="813" spans="3:37" s="1430" customFormat="1" ht="15" customHeight="1">
      <c r="C813" s="1413"/>
      <c r="D813" s="1413"/>
      <c r="E813" s="1413"/>
      <c r="F813" s="1413"/>
      <c r="G813" s="1413"/>
      <c r="I813" s="1413"/>
      <c r="J813" s="1413"/>
      <c r="K813" s="1413"/>
      <c r="L813" s="1413"/>
      <c r="M813" s="1413"/>
      <c r="O813" s="1413"/>
      <c r="P813" s="1413"/>
      <c r="Q813" s="1413"/>
      <c r="R813" s="1413"/>
      <c r="S813" s="1413"/>
      <c r="T813" s="1413"/>
      <c r="U813" s="1413"/>
      <c r="V813" s="1413"/>
      <c r="W813" s="1413"/>
      <c r="X813" s="1413"/>
      <c r="Y813" s="1413"/>
      <c r="AA813" s="1413"/>
      <c r="AB813" s="1413"/>
      <c r="AC813" s="1413"/>
      <c r="AD813" s="1413"/>
      <c r="AE813" s="1413"/>
      <c r="AG813" s="1413"/>
      <c r="AH813" s="1413"/>
      <c r="AI813" s="1413"/>
      <c r="AJ813" s="1413"/>
      <c r="AK813" s="1413"/>
    </row>
    <row r="814" spans="3:37" s="1430" customFormat="1" ht="15" customHeight="1">
      <c r="C814" s="1413"/>
      <c r="D814" s="1413"/>
      <c r="E814" s="1413"/>
      <c r="F814" s="1413"/>
      <c r="G814" s="1413"/>
      <c r="I814" s="1413"/>
      <c r="J814" s="1413"/>
      <c r="K814" s="1413"/>
      <c r="L814" s="1413"/>
      <c r="M814" s="1413"/>
      <c r="O814" s="1413"/>
      <c r="P814" s="1413"/>
      <c r="Q814" s="1413"/>
      <c r="R814" s="1413"/>
      <c r="S814" s="1413"/>
      <c r="T814" s="1413"/>
      <c r="U814" s="1413"/>
      <c r="V814" s="1413"/>
      <c r="W814" s="1413"/>
      <c r="X814" s="1413"/>
      <c r="Y814" s="1413"/>
      <c r="AA814" s="1413"/>
      <c r="AB814" s="1413"/>
      <c r="AC814" s="1413"/>
      <c r="AD814" s="1413"/>
      <c r="AE814" s="1413"/>
      <c r="AG814" s="1413"/>
      <c r="AH814" s="1413"/>
      <c r="AI814" s="1413"/>
      <c r="AJ814" s="1413"/>
      <c r="AK814" s="1413"/>
    </row>
    <row r="815" spans="3:37" s="1430" customFormat="1" ht="15" customHeight="1">
      <c r="C815" s="1413"/>
      <c r="D815" s="1413"/>
      <c r="E815" s="1413"/>
      <c r="F815" s="1413"/>
      <c r="G815" s="1413"/>
      <c r="I815" s="1413"/>
      <c r="J815" s="1413"/>
      <c r="K815" s="1413"/>
      <c r="L815" s="1413"/>
      <c r="M815" s="1413"/>
      <c r="O815" s="1413"/>
      <c r="P815" s="1413"/>
      <c r="Q815" s="1413"/>
      <c r="R815" s="1413"/>
      <c r="S815" s="1413"/>
      <c r="T815" s="1413"/>
      <c r="U815" s="1413"/>
      <c r="V815" s="1413"/>
      <c r="W815" s="1413"/>
      <c r="X815" s="1413"/>
      <c r="Y815" s="1413"/>
      <c r="AA815" s="1413"/>
      <c r="AB815" s="1413"/>
      <c r="AC815" s="1413"/>
      <c r="AD815" s="1413"/>
      <c r="AE815" s="1413"/>
      <c r="AG815" s="1413"/>
      <c r="AH815" s="1413"/>
      <c r="AI815" s="1413"/>
      <c r="AJ815" s="1413"/>
      <c r="AK815" s="1413"/>
    </row>
    <row r="816" spans="3:37" s="1430" customFormat="1" ht="15" customHeight="1">
      <c r="C816" s="1413"/>
      <c r="D816" s="1413"/>
      <c r="E816" s="1413"/>
      <c r="F816" s="1413"/>
      <c r="G816" s="1413"/>
      <c r="I816" s="1413"/>
      <c r="J816" s="1413"/>
      <c r="K816" s="1413"/>
      <c r="L816" s="1413"/>
      <c r="M816" s="1413"/>
      <c r="O816" s="1413"/>
      <c r="P816" s="1413"/>
      <c r="Q816" s="1413"/>
      <c r="R816" s="1413"/>
      <c r="S816" s="1413"/>
      <c r="T816" s="1413"/>
      <c r="U816" s="1413"/>
      <c r="V816" s="1413"/>
      <c r="W816" s="1413"/>
      <c r="X816" s="1413"/>
      <c r="Y816" s="1413"/>
      <c r="AA816" s="1413"/>
      <c r="AB816" s="1413"/>
      <c r="AC816" s="1413"/>
      <c r="AD816" s="1413"/>
      <c r="AE816" s="1413"/>
      <c r="AG816" s="1413"/>
      <c r="AH816" s="1413"/>
      <c r="AI816" s="1413"/>
      <c r="AJ816" s="1413"/>
      <c r="AK816" s="1413"/>
    </row>
    <row r="817" spans="3:37" s="1430" customFormat="1" ht="15" customHeight="1">
      <c r="C817" s="1413"/>
      <c r="D817" s="1413"/>
      <c r="E817" s="1413"/>
      <c r="F817" s="1413"/>
      <c r="G817" s="1413"/>
      <c r="I817" s="1413"/>
      <c r="J817" s="1413"/>
      <c r="K817" s="1413"/>
      <c r="L817" s="1413"/>
      <c r="M817" s="1413"/>
      <c r="O817" s="1413"/>
      <c r="P817" s="1413"/>
      <c r="Q817" s="1413"/>
      <c r="R817" s="1413"/>
      <c r="S817" s="1413"/>
      <c r="T817" s="1413"/>
      <c r="U817" s="1413"/>
      <c r="V817" s="1413"/>
      <c r="W817" s="1413"/>
      <c r="X817" s="1413"/>
      <c r="Y817" s="1413"/>
      <c r="AA817" s="1413"/>
      <c r="AB817" s="1413"/>
      <c r="AC817" s="1413"/>
      <c r="AD817" s="1413"/>
      <c r="AE817" s="1413"/>
      <c r="AG817" s="1413"/>
      <c r="AH817" s="1413"/>
      <c r="AI817" s="1413"/>
      <c r="AJ817" s="1413"/>
      <c r="AK817" s="1413"/>
    </row>
    <row r="818" spans="3:37" s="1430" customFormat="1" ht="15" customHeight="1">
      <c r="C818" s="1413"/>
      <c r="D818" s="1413"/>
      <c r="E818" s="1413"/>
      <c r="F818" s="1413"/>
      <c r="G818" s="1413"/>
      <c r="I818" s="1413"/>
      <c r="J818" s="1413"/>
      <c r="K818" s="1413"/>
      <c r="L818" s="1413"/>
      <c r="M818" s="1413"/>
      <c r="O818" s="1413"/>
      <c r="P818" s="1413"/>
      <c r="Q818" s="1413"/>
      <c r="R818" s="1413"/>
      <c r="S818" s="1413"/>
      <c r="T818" s="1413"/>
      <c r="U818" s="1413"/>
      <c r="V818" s="1413"/>
      <c r="W818" s="1413"/>
      <c r="X818" s="1413"/>
      <c r="Y818" s="1413"/>
      <c r="AA818" s="1413"/>
      <c r="AB818" s="1413"/>
      <c r="AC818" s="1413"/>
      <c r="AD818" s="1413"/>
      <c r="AE818" s="1413"/>
      <c r="AG818" s="1413"/>
      <c r="AH818" s="1413"/>
      <c r="AI818" s="1413"/>
      <c r="AJ818" s="1413"/>
      <c r="AK818" s="1413"/>
    </row>
    <row r="819" spans="3:37" s="1430" customFormat="1" ht="15" customHeight="1">
      <c r="C819" s="1413"/>
      <c r="D819" s="1413"/>
      <c r="E819" s="1413"/>
      <c r="F819" s="1413"/>
      <c r="G819" s="1413"/>
      <c r="I819" s="1413"/>
      <c r="J819" s="1413"/>
      <c r="K819" s="1413"/>
      <c r="L819" s="1413"/>
      <c r="M819" s="1413"/>
      <c r="O819" s="1413"/>
      <c r="P819" s="1413"/>
      <c r="Q819" s="1413"/>
      <c r="R819" s="1413"/>
      <c r="S819" s="1413"/>
      <c r="T819" s="1413"/>
      <c r="U819" s="1413"/>
      <c r="V819" s="1413"/>
      <c r="W819" s="1413"/>
      <c r="X819" s="1413"/>
      <c r="Y819" s="1413"/>
      <c r="AA819" s="1413"/>
      <c r="AB819" s="1413"/>
      <c r="AC819" s="1413"/>
      <c r="AD819" s="1413"/>
      <c r="AE819" s="1413"/>
      <c r="AG819" s="1413"/>
      <c r="AH819" s="1413"/>
      <c r="AI819" s="1413"/>
      <c r="AJ819" s="1413"/>
      <c r="AK819" s="1413"/>
    </row>
    <row r="820" spans="3:37" s="1430" customFormat="1" ht="15" customHeight="1">
      <c r="C820" s="1413"/>
      <c r="D820" s="1413"/>
      <c r="E820" s="1413"/>
      <c r="F820" s="1413"/>
      <c r="G820" s="1413"/>
      <c r="I820" s="1413"/>
      <c r="J820" s="1413"/>
      <c r="K820" s="1413"/>
      <c r="L820" s="1413"/>
      <c r="M820" s="1413"/>
      <c r="O820" s="1413"/>
      <c r="P820" s="1413"/>
      <c r="Q820" s="1413"/>
      <c r="R820" s="1413"/>
      <c r="S820" s="1413"/>
      <c r="T820" s="1413"/>
      <c r="U820" s="1413"/>
      <c r="V820" s="1413"/>
      <c r="W820" s="1413"/>
      <c r="X820" s="1413"/>
      <c r="Y820" s="1413"/>
      <c r="AA820" s="1413"/>
      <c r="AB820" s="1413"/>
      <c r="AC820" s="1413"/>
      <c r="AD820" s="1413"/>
      <c r="AE820" s="1413"/>
      <c r="AG820" s="1413"/>
      <c r="AH820" s="1413"/>
      <c r="AI820" s="1413"/>
      <c r="AJ820" s="1413"/>
      <c r="AK820" s="1413"/>
    </row>
    <row r="821" spans="3:37" s="1430" customFormat="1" ht="15" customHeight="1">
      <c r="C821" s="1413"/>
      <c r="D821" s="1413"/>
      <c r="E821" s="1413"/>
      <c r="F821" s="1413"/>
      <c r="G821" s="1413"/>
      <c r="I821" s="1413"/>
      <c r="J821" s="1413"/>
      <c r="K821" s="1413"/>
      <c r="L821" s="1413"/>
      <c r="M821" s="1413"/>
      <c r="O821" s="1413"/>
      <c r="P821" s="1413"/>
      <c r="Q821" s="1413"/>
      <c r="R821" s="1413"/>
      <c r="S821" s="1413"/>
      <c r="T821" s="1413"/>
      <c r="U821" s="1413"/>
      <c r="V821" s="1413"/>
      <c r="W821" s="1413"/>
      <c r="X821" s="1413"/>
      <c r="Y821" s="1413"/>
      <c r="AA821" s="1413"/>
      <c r="AB821" s="1413"/>
      <c r="AC821" s="1413"/>
      <c r="AD821" s="1413"/>
      <c r="AE821" s="1413"/>
      <c r="AG821" s="1413"/>
      <c r="AH821" s="1413"/>
      <c r="AI821" s="1413"/>
      <c r="AJ821" s="1413"/>
      <c r="AK821" s="1413"/>
    </row>
    <row r="822" spans="3:37" s="1430" customFormat="1" ht="15" customHeight="1">
      <c r="C822" s="1413"/>
      <c r="D822" s="1413"/>
      <c r="E822" s="1413"/>
      <c r="F822" s="1413"/>
      <c r="G822" s="1413"/>
      <c r="I822" s="1413"/>
      <c r="J822" s="1413"/>
      <c r="K822" s="1413"/>
      <c r="L822" s="1413"/>
      <c r="M822" s="1413"/>
      <c r="O822" s="1413"/>
      <c r="P822" s="1413"/>
      <c r="Q822" s="1413"/>
      <c r="R822" s="1413"/>
      <c r="S822" s="1413"/>
      <c r="T822" s="1413"/>
      <c r="U822" s="1413"/>
      <c r="V822" s="1413"/>
      <c r="W822" s="1413"/>
      <c r="X822" s="1413"/>
      <c r="Y822" s="1413"/>
      <c r="AA822" s="1413"/>
      <c r="AB822" s="1413"/>
      <c r="AC822" s="1413"/>
      <c r="AD822" s="1413"/>
      <c r="AE822" s="1413"/>
      <c r="AG822" s="1413"/>
      <c r="AH822" s="1413"/>
      <c r="AI822" s="1413"/>
      <c r="AJ822" s="1413"/>
      <c r="AK822" s="1413"/>
    </row>
    <row r="823" spans="3:37" s="1430" customFormat="1" ht="15" customHeight="1">
      <c r="C823" s="1413"/>
      <c r="D823" s="1413"/>
      <c r="E823" s="1413"/>
      <c r="F823" s="1413"/>
      <c r="G823" s="1413"/>
      <c r="I823" s="1413"/>
      <c r="J823" s="1413"/>
      <c r="K823" s="1413"/>
      <c r="L823" s="1413"/>
      <c r="M823" s="1413"/>
      <c r="O823" s="1413"/>
      <c r="P823" s="1413"/>
      <c r="Q823" s="1413"/>
      <c r="R823" s="1413"/>
      <c r="S823" s="1413"/>
      <c r="T823" s="1413"/>
      <c r="U823" s="1413"/>
      <c r="V823" s="1413"/>
      <c r="W823" s="1413"/>
      <c r="X823" s="1413"/>
      <c r="Y823" s="1413"/>
      <c r="AA823" s="1413"/>
      <c r="AB823" s="1413"/>
      <c r="AC823" s="1413"/>
      <c r="AD823" s="1413"/>
      <c r="AE823" s="1413"/>
      <c r="AG823" s="1413"/>
      <c r="AH823" s="1413"/>
      <c r="AI823" s="1413"/>
      <c r="AJ823" s="1413"/>
      <c r="AK823" s="1413"/>
    </row>
    <row r="824" spans="3:37" s="1430" customFormat="1" ht="15" customHeight="1">
      <c r="C824" s="1413"/>
      <c r="D824" s="1413"/>
      <c r="E824" s="1413"/>
      <c r="F824" s="1413"/>
      <c r="G824" s="1413"/>
      <c r="I824" s="1413"/>
      <c r="J824" s="1413"/>
      <c r="K824" s="1413"/>
      <c r="L824" s="1413"/>
      <c r="M824" s="1413"/>
      <c r="O824" s="1413"/>
      <c r="P824" s="1413"/>
      <c r="Q824" s="1413"/>
      <c r="R824" s="1413"/>
      <c r="S824" s="1413"/>
      <c r="T824" s="1413"/>
      <c r="U824" s="1413"/>
      <c r="V824" s="1413"/>
      <c r="W824" s="1413"/>
      <c r="X824" s="1413"/>
      <c r="Y824" s="1413"/>
      <c r="AA824" s="1413"/>
      <c r="AB824" s="1413"/>
      <c r="AC824" s="1413"/>
      <c r="AD824" s="1413"/>
      <c r="AE824" s="1413"/>
      <c r="AG824" s="1413"/>
      <c r="AH824" s="1413"/>
      <c r="AI824" s="1413"/>
      <c r="AJ824" s="1413"/>
      <c r="AK824" s="1413"/>
    </row>
    <row r="825" spans="3:37" s="1430" customFormat="1" ht="15" customHeight="1">
      <c r="C825" s="1413"/>
      <c r="D825" s="1413"/>
      <c r="E825" s="1413"/>
      <c r="F825" s="1413"/>
      <c r="G825" s="1413"/>
      <c r="I825" s="1413"/>
      <c r="J825" s="1413"/>
      <c r="K825" s="1413"/>
      <c r="L825" s="1413"/>
      <c r="M825" s="1413"/>
      <c r="O825" s="1413"/>
      <c r="P825" s="1413"/>
      <c r="Q825" s="1413"/>
      <c r="R825" s="1413"/>
      <c r="S825" s="1413"/>
      <c r="T825" s="1413"/>
      <c r="U825" s="1413"/>
      <c r="V825" s="1413"/>
      <c r="W825" s="1413"/>
      <c r="X825" s="1413"/>
      <c r="Y825" s="1413"/>
      <c r="AA825" s="1413"/>
      <c r="AB825" s="1413"/>
      <c r="AC825" s="1413"/>
      <c r="AD825" s="1413"/>
      <c r="AE825" s="1413"/>
      <c r="AG825" s="1413"/>
      <c r="AH825" s="1413"/>
      <c r="AI825" s="1413"/>
      <c r="AJ825" s="1413"/>
      <c r="AK825" s="1413"/>
    </row>
    <row r="826" spans="3:37" s="1430" customFormat="1" ht="15" customHeight="1">
      <c r="C826" s="1413"/>
      <c r="D826" s="1413"/>
      <c r="E826" s="1413"/>
      <c r="F826" s="1413"/>
      <c r="G826" s="1413"/>
      <c r="I826" s="1413"/>
      <c r="J826" s="1413"/>
      <c r="K826" s="1413"/>
      <c r="L826" s="1413"/>
      <c r="M826" s="1413"/>
      <c r="O826" s="1413"/>
      <c r="P826" s="1413"/>
      <c r="Q826" s="1413"/>
      <c r="R826" s="1413"/>
      <c r="S826" s="1413"/>
      <c r="T826" s="1413"/>
      <c r="U826" s="1413"/>
      <c r="V826" s="1413"/>
      <c r="W826" s="1413"/>
      <c r="X826" s="1413"/>
      <c r="Y826" s="1413"/>
      <c r="AA826" s="1413"/>
      <c r="AB826" s="1413"/>
      <c r="AC826" s="1413"/>
      <c r="AD826" s="1413"/>
      <c r="AE826" s="1413"/>
      <c r="AG826" s="1413"/>
      <c r="AH826" s="1413"/>
      <c r="AI826" s="1413"/>
      <c r="AJ826" s="1413"/>
      <c r="AK826" s="1413"/>
    </row>
    <row r="827" spans="3:37" s="1430" customFormat="1" ht="15" customHeight="1">
      <c r="C827" s="1413"/>
      <c r="D827" s="1413"/>
      <c r="E827" s="1413"/>
      <c r="F827" s="1413"/>
      <c r="G827" s="1413"/>
      <c r="I827" s="1413"/>
      <c r="J827" s="1413"/>
      <c r="K827" s="1413"/>
      <c r="L827" s="1413"/>
      <c r="M827" s="1413"/>
      <c r="O827" s="1413"/>
      <c r="P827" s="1413"/>
      <c r="Q827" s="1413"/>
      <c r="R827" s="1413"/>
      <c r="S827" s="1413"/>
      <c r="T827" s="1413"/>
      <c r="U827" s="1413"/>
      <c r="V827" s="1413"/>
      <c r="W827" s="1413"/>
      <c r="X827" s="1413"/>
      <c r="Y827" s="1413"/>
      <c r="AA827" s="1413"/>
      <c r="AB827" s="1413"/>
      <c r="AC827" s="1413"/>
      <c r="AD827" s="1413"/>
      <c r="AE827" s="1413"/>
      <c r="AG827" s="1413"/>
      <c r="AH827" s="1413"/>
      <c r="AI827" s="1413"/>
      <c r="AJ827" s="1413"/>
      <c r="AK827" s="1413"/>
    </row>
    <row r="828" spans="3:37" s="1430" customFormat="1" ht="15" customHeight="1">
      <c r="C828" s="1413"/>
      <c r="D828" s="1413"/>
      <c r="E828" s="1413"/>
      <c r="F828" s="1413"/>
      <c r="G828" s="1413"/>
      <c r="I828" s="1413"/>
      <c r="J828" s="1413"/>
      <c r="K828" s="1413"/>
      <c r="L828" s="1413"/>
      <c r="M828" s="1413"/>
      <c r="O828" s="1413"/>
      <c r="P828" s="1413"/>
      <c r="Q828" s="1413"/>
      <c r="R828" s="1413"/>
      <c r="S828" s="1413"/>
      <c r="T828" s="1413"/>
      <c r="U828" s="1413"/>
      <c r="V828" s="1413"/>
      <c r="W828" s="1413"/>
      <c r="X828" s="1413"/>
      <c r="Y828" s="1413"/>
      <c r="AA828" s="1413"/>
      <c r="AB828" s="1413"/>
      <c r="AC828" s="1413"/>
      <c r="AD828" s="1413"/>
      <c r="AE828" s="1413"/>
      <c r="AG828" s="1413"/>
      <c r="AH828" s="1413"/>
      <c r="AI828" s="1413"/>
      <c r="AJ828" s="1413"/>
      <c r="AK828" s="1413"/>
    </row>
    <row r="829" spans="3:37" s="1430" customFormat="1" ht="15" customHeight="1">
      <c r="C829" s="1413"/>
      <c r="D829" s="1413"/>
      <c r="E829" s="1413"/>
      <c r="F829" s="1413"/>
      <c r="G829" s="1413"/>
      <c r="I829" s="1413"/>
      <c r="J829" s="1413"/>
      <c r="K829" s="1413"/>
      <c r="L829" s="1413"/>
      <c r="M829" s="1413"/>
      <c r="O829" s="1413"/>
      <c r="P829" s="1413"/>
      <c r="Q829" s="1413"/>
      <c r="R829" s="1413"/>
      <c r="S829" s="1413"/>
      <c r="T829" s="1413"/>
      <c r="U829" s="1413"/>
      <c r="V829" s="1413"/>
      <c r="W829" s="1413"/>
      <c r="X829" s="1413"/>
      <c r="Y829" s="1413"/>
      <c r="AA829" s="1413"/>
      <c r="AB829" s="1413"/>
      <c r="AC829" s="1413"/>
      <c r="AD829" s="1413"/>
      <c r="AE829" s="1413"/>
      <c r="AG829" s="1413"/>
      <c r="AH829" s="1413"/>
      <c r="AI829" s="1413"/>
      <c r="AJ829" s="1413"/>
      <c r="AK829" s="1413"/>
    </row>
    <row r="830" spans="3:37" s="1430" customFormat="1" ht="15" customHeight="1">
      <c r="C830" s="1413"/>
      <c r="D830" s="1413"/>
      <c r="E830" s="1413"/>
      <c r="F830" s="1413"/>
      <c r="G830" s="1413"/>
      <c r="I830" s="1413"/>
      <c r="J830" s="1413"/>
      <c r="K830" s="1413"/>
      <c r="L830" s="1413"/>
      <c r="M830" s="1413"/>
      <c r="O830" s="1413"/>
      <c r="P830" s="1413"/>
      <c r="Q830" s="1413"/>
      <c r="R830" s="1413"/>
      <c r="S830" s="1413"/>
      <c r="T830" s="1413"/>
      <c r="U830" s="1413"/>
      <c r="V830" s="1413"/>
      <c r="W830" s="1413"/>
      <c r="X830" s="1413"/>
      <c r="Y830" s="1413"/>
      <c r="AA830" s="1413"/>
      <c r="AB830" s="1413"/>
      <c r="AC830" s="1413"/>
      <c r="AD830" s="1413"/>
      <c r="AE830" s="1413"/>
      <c r="AG830" s="1413"/>
      <c r="AH830" s="1413"/>
      <c r="AI830" s="1413"/>
      <c r="AJ830" s="1413"/>
      <c r="AK830" s="1413"/>
    </row>
    <row r="831" spans="3:37" s="1430" customFormat="1" ht="15" customHeight="1">
      <c r="C831" s="1413"/>
      <c r="D831" s="1413"/>
      <c r="E831" s="1413"/>
      <c r="F831" s="1413"/>
      <c r="G831" s="1413"/>
      <c r="I831" s="1413"/>
      <c r="J831" s="1413"/>
      <c r="K831" s="1413"/>
      <c r="L831" s="1413"/>
      <c r="M831" s="1413"/>
      <c r="O831" s="1413"/>
      <c r="P831" s="1413"/>
      <c r="Q831" s="1413"/>
      <c r="R831" s="1413"/>
      <c r="S831" s="1413"/>
      <c r="T831" s="1413"/>
      <c r="U831" s="1413"/>
      <c r="V831" s="1413"/>
      <c r="W831" s="1413"/>
      <c r="X831" s="1413"/>
      <c r="Y831" s="1413"/>
      <c r="AA831" s="1413"/>
      <c r="AB831" s="1413"/>
      <c r="AC831" s="1413"/>
      <c r="AD831" s="1413"/>
      <c r="AE831" s="1413"/>
      <c r="AG831" s="1413"/>
      <c r="AH831" s="1413"/>
      <c r="AI831" s="1413"/>
      <c r="AJ831" s="1413"/>
      <c r="AK831" s="1413"/>
    </row>
    <row r="832" spans="3:37" s="1430" customFormat="1" ht="15" customHeight="1">
      <c r="C832" s="1413"/>
      <c r="D832" s="1413"/>
      <c r="E832" s="1413"/>
      <c r="F832" s="1413"/>
      <c r="G832" s="1413"/>
      <c r="I832" s="1413"/>
      <c r="J832" s="1413"/>
      <c r="K832" s="1413"/>
      <c r="L832" s="1413"/>
      <c r="M832" s="1413"/>
      <c r="O832" s="1413"/>
      <c r="P832" s="1413"/>
      <c r="Q832" s="1413"/>
      <c r="R832" s="1413"/>
      <c r="S832" s="1413"/>
      <c r="T832" s="1413"/>
      <c r="U832" s="1413"/>
      <c r="V832" s="1413"/>
      <c r="W832" s="1413"/>
      <c r="X832" s="1413"/>
      <c r="Y832" s="1413"/>
      <c r="AA832" s="1413"/>
      <c r="AB832" s="1413"/>
      <c r="AC832" s="1413"/>
      <c r="AD832" s="1413"/>
      <c r="AE832" s="1413"/>
      <c r="AG832" s="1413"/>
      <c r="AH832" s="1413"/>
      <c r="AI832" s="1413"/>
      <c r="AJ832" s="1413"/>
      <c r="AK832" s="1413"/>
    </row>
    <row r="833" spans="3:37" s="1430" customFormat="1" ht="15" customHeight="1">
      <c r="C833" s="1413"/>
      <c r="D833" s="1413"/>
      <c r="E833" s="1413"/>
      <c r="F833" s="1413"/>
      <c r="G833" s="1413"/>
      <c r="I833" s="1413"/>
      <c r="J833" s="1413"/>
      <c r="K833" s="1413"/>
      <c r="L833" s="1413"/>
      <c r="M833" s="1413"/>
      <c r="O833" s="1413"/>
      <c r="P833" s="1413"/>
      <c r="Q833" s="1413"/>
      <c r="R833" s="1413"/>
      <c r="S833" s="1413"/>
      <c r="T833" s="1413"/>
      <c r="U833" s="1413"/>
      <c r="V833" s="1413"/>
      <c r="W833" s="1413"/>
      <c r="X833" s="1413"/>
      <c r="Y833" s="1413"/>
      <c r="AA833" s="1413"/>
      <c r="AB833" s="1413"/>
      <c r="AC833" s="1413"/>
      <c r="AD833" s="1413"/>
      <c r="AE833" s="1413"/>
      <c r="AG833" s="1413"/>
      <c r="AH833" s="1413"/>
      <c r="AI833" s="1413"/>
      <c r="AJ833" s="1413"/>
      <c r="AK833" s="1413"/>
    </row>
    <row r="834" spans="3:37" s="1430" customFormat="1" ht="15" customHeight="1">
      <c r="C834" s="1413"/>
      <c r="D834" s="1413"/>
      <c r="E834" s="1413"/>
      <c r="F834" s="1413"/>
      <c r="G834" s="1413"/>
      <c r="I834" s="1413"/>
      <c r="J834" s="1413"/>
      <c r="K834" s="1413"/>
      <c r="L834" s="1413"/>
      <c r="M834" s="1413"/>
      <c r="O834" s="1413"/>
      <c r="P834" s="1413"/>
      <c r="Q834" s="1413"/>
      <c r="R834" s="1413"/>
      <c r="S834" s="1413"/>
      <c r="T834" s="1413"/>
      <c r="U834" s="1413"/>
      <c r="V834" s="1413"/>
      <c r="W834" s="1413"/>
      <c r="X834" s="1413"/>
      <c r="Y834" s="1413"/>
      <c r="AA834" s="1413"/>
      <c r="AB834" s="1413"/>
      <c r="AC834" s="1413"/>
      <c r="AD834" s="1413"/>
      <c r="AE834" s="1413"/>
      <c r="AG834" s="1413"/>
      <c r="AH834" s="1413"/>
      <c r="AI834" s="1413"/>
      <c r="AJ834" s="1413"/>
      <c r="AK834" s="1413"/>
    </row>
    <row r="835" spans="3:37" s="1430" customFormat="1" ht="15" customHeight="1">
      <c r="C835" s="1413"/>
      <c r="D835" s="1413"/>
      <c r="E835" s="1413"/>
      <c r="F835" s="1413"/>
      <c r="G835" s="1413"/>
      <c r="I835" s="1413"/>
      <c r="J835" s="1413"/>
      <c r="K835" s="1413"/>
      <c r="L835" s="1413"/>
      <c r="M835" s="1413"/>
      <c r="O835" s="1413"/>
      <c r="P835" s="1413"/>
      <c r="Q835" s="1413"/>
      <c r="R835" s="1413"/>
      <c r="S835" s="1413"/>
      <c r="T835" s="1413"/>
      <c r="U835" s="1413"/>
      <c r="V835" s="1413"/>
      <c r="W835" s="1413"/>
      <c r="X835" s="1413"/>
      <c r="Y835" s="1413"/>
      <c r="AA835" s="1413"/>
      <c r="AB835" s="1413"/>
      <c r="AC835" s="1413"/>
      <c r="AD835" s="1413"/>
      <c r="AE835" s="1413"/>
      <c r="AG835" s="1413"/>
      <c r="AH835" s="1413"/>
      <c r="AI835" s="1413"/>
      <c r="AJ835" s="1413"/>
      <c r="AK835" s="1413"/>
    </row>
    <row r="836" spans="3:37" s="1430" customFormat="1" ht="15" customHeight="1">
      <c r="C836" s="1413"/>
      <c r="D836" s="1413"/>
      <c r="E836" s="1413"/>
      <c r="F836" s="1413"/>
      <c r="G836" s="1413"/>
      <c r="I836" s="1413"/>
      <c r="J836" s="1413"/>
      <c r="K836" s="1413"/>
      <c r="L836" s="1413"/>
      <c r="M836" s="1413"/>
      <c r="O836" s="1413"/>
      <c r="P836" s="1413"/>
      <c r="Q836" s="1413"/>
      <c r="R836" s="1413"/>
      <c r="S836" s="1413"/>
      <c r="T836" s="1413"/>
      <c r="U836" s="1413"/>
      <c r="V836" s="1413"/>
      <c r="W836" s="1413"/>
      <c r="X836" s="1413"/>
      <c r="Y836" s="1413"/>
      <c r="AA836" s="1413"/>
      <c r="AB836" s="1413"/>
      <c r="AC836" s="1413"/>
      <c r="AD836" s="1413"/>
      <c r="AE836" s="1413"/>
      <c r="AG836" s="1413"/>
      <c r="AH836" s="1413"/>
      <c r="AI836" s="1413"/>
      <c r="AJ836" s="1413"/>
      <c r="AK836" s="1413"/>
    </row>
    <row r="837" spans="3:37" s="1430" customFormat="1" ht="15" customHeight="1">
      <c r="C837" s="1413"/>
      <c r="D837" s="1413"/>
      <c r="E837" s="1413"/>
      <c r="F837" s="1413"/>
      <c r="G837" s="1413"/>
      <c r="I837" s="1413"/>
      <c r="J837" s="1413"/>
      <c r="K837" s="1413"/>
      <c r="L837" s="1413"/>
      <c r="M837" s="1413"/>
      <c r="O837" s="1413"/>
      <c r="P837" s="1413"/>
      <c r="Q837" s="1413"/>
      <c r="R837" s="1413"/>
      <c r="S837" s="1413"/>
      <c r="T837" s="1413"/>
      <c r="U837" s="1413"/>
      <c r="V837" s="1413"/>
      <c r="W837" s="1413"/>
      <c r="X837" s="1413"/>
      <c r="Y837" s="1413"/>
      <c r="AA837" s="1413"/>
      <c r="AB837" s="1413"/>
      <c r="AC837" s="1413"/>
      <c r="AD837" s="1413"/>
      <c r="AE837" s="1413"/>
      <c r="AG837" s="1413"/>
      <c r="AH837" s="1413"/>
      <c r="AI837" s="1413"/>
      <c r="AJ837" s="1413"/>
      <c r="AK837" s="1413"/>
    </row>
    <row r="838" spans="3:37" s="1430" customFormat="1" ht="15" customHeight="1">
      <c r="C838" s="1413"/>
      <c r="D838" s="1413"/>
      <c r="E838" s="1413"/>
      <c r="F838" s="1413"/>
      <c r="G838" s="1413"/>
      <c r="I838" s="1413"/>
      <c r="J838" s="1413"/>
      <c r="K838" s="1413"/>
      <c r="L838" s="1413"/>
      <c r="M838" s="1413"/>
      <c r="O838" s="1413"/>
      <c r="P838" s="1413"/>
      <c r="Q838" s="1413"/>
      <c r="R838" s="1413"/>
      <c r="S838" s="1413"/>
      <c r="T838" s="1413"/>
      <c r="U838" s="1413"/>
      <c r="V838" s="1413"/>
      <c r="W838" s="1413"/>
      <c r="X838" s="1413"/>
      <c r="Y838" s="1413"/>
      <c r="AA838" s="1413"/>
      <c r="AB838" s="1413"/>
      <c r="AC838" s="1413"/>
      <c r="AD838" s="1413"/>
      <c r="AE838" s="1413"/>
      <c r="AG838" s="1413"/>
      <c r="AH838" s="1413"/>
      <c r="AI838" s="1413"/>
      <c r="AJ838" s="1413"/>
      <c r="AK838" s="1413"/>
    </row>
    <row r="839" spans="3:37" s="1430" customFormat="1" ht="15" customHeight="1">
      <c r="C839" s="1413"/>
      <c r="D839" s="1413"/>
      <c r="E839" s="1413"/>
      <c r="F839" s="1413"/>
      <c r="G839" s="1413"/>
      <c r="I839" s="1413"/>
      <c r="J839" s="1413"/>
      <c r="K839" s="1413"/>
      <c r="L839" s="1413"/>
      <c r="M839" s="1413"/>
      <c r="O839" s="1413"/>
      <c r="P839" s="1413"/>
      <c r="Q839" s="1413"/>
      <c r="R839" s="1413"/>
      <c r="S839" s="1413"/>
      <c r="T839" s="1413"/>
      <c r="U839" s="1413"/>
      <c r="V839" s="1413"/>
      <c r="W839" s="1413"/>
      <c r="X839" s="1413"/>
      <c r="Y839" s="1413"/>
      <c r="AA839" s="1413"/>
      <c r="AB839" s="1413"/>
      <c r="AC839" s="1413"/>
      <c r="AD839" s="1413"/>
      <c r="AE839" s="1413"/>
      <c r="AG839" s="1413"/>
      <c r="AH839" s="1413"/>
      <c r="AI839" s="1413"/>
      <c r="AJ839" s="1413"/>
      <c r="AK839" s="1413"/>
    </row>
    <row r="840" spans="3:37" s="1430" customFormat="1" ht="15" customHeight="1">
      <c r="C840" s="1413"/>
      <c r="D840" s="1413"/>
      <c r="E840" s="1413"/>
      <c r="F840" s="1413"/>
      <c r="G840" s="1413"/>
      <c r="I840" s="1413"/>
      <c r="J840" s="1413"/>
      <c r="K840" s="1413"/>
      <c r="L840" s="1413"/>
      <c r="M840" s="1413"/>
      <c r="O840" s="1413"/>
      <c r="P840" s="1413"/>
      <c r="Q840" s="1413"/>
      <c r="R840" s="1413"/>
      <c r="S840" s="1413"/>
      <c r="T840" s="1413"/>
      <c r="U840" s="1413"/>
      <c r="V840" s="1413"/>
      <c r="W840" s="1413"/>
      <c r="X840" s="1413"/>
      <c r="Y840" s="1413"/>
      <c r="AA840" s="1413"/>
      <c r="AB840" s="1413"/>
      <c r="AC840" s="1413"/>
      <c r="AD840" s="1413"/>
      <c r="AE840" s="1413"/>
      <c r="AG840" s="1413"/>
      <c r="AH840" s="1413"/>
      <c r="AI840" s="1413"/>
      <c r="AJ840" s="1413"/>
      <c r="AK840" s="1413"/>
    </row>
    <row r="841" spans="3:37" s="1430" customFormat="1" ht="15" customHeight="1">
      <c r="C841" s="1413"/>
      <c r="D841" s="1413"/>
      <c r="E841" s="1413"/>
      <c r="F841" s="1413"/>
      <c r="G841" s="1413"/>
      <c r="I841" s="1413"/>
      <c r="J841" s="1413"/>
      <c r="K841" s="1413"/>
      <c r="L841" s="1413"/>
      <c r="M841" s="1413"/>
      <c r="O841" s="1413"/>
      <c r="P841" s="1413"/>
      <c r="Q841" s="1413"/>
      <c r="R841" s="1413"/>
      <c r="S841" s="1413"/>
      <c r="T841" s="1413"/>
      <c r="U841" s="1413"/>
      <c r="V841" s="1413"/>
      <c r="W841" s="1413"/>
      <c r="X841" s="1413"/>
      <c r="Y841" s="1413"/>
      <c r="AA841" s="1413"/>
      <c r="AB841" s="1413"/>
      <c r="AC841" s="1413"/>
      <c r="AD841" s="1413"/>
      <c r="AE841" s="1413"/>
      <c r="AG841" s="1413"/>
      <c r="AH841" s="1413"/>
      <c r="AI841" s="1413"/>
      <c r="AJ841" s="1413"/>
      <c r="AK841" s="1413"/>
    </row>
    <row r="842" spans="3:37" s="1430" customFormat="1" ht="15" customHeight="1">
      <c r="C842" s="1413"/>
      <c r="D842" s="1413"/>
      <c r="E842" s="1413"/>
      <c r="F842" s="1413"/>
      <c r="G842" s="1413"/>
      <c r="I842" s="1413"/>
      <c r="J842" s="1413"/>
      <c r="K842" s="1413"/>
      <c r="L842" s="1413"/>
      <c r="M842" s="1413"/>
      <c r="O842" s="1413"/>
      <c r="P842" s="1413"/>
      <c r="Q842" s="1413"/>
      <c r="R842" s="1413"/>
      <c r="S842" s="1413"/>
      <c r="T842" s="1413"/>
      <c r="U842" s="1413"/>
      <c r="V842" s="1413"/>
      <c r="W842" s="1413"/>
      <c r="X842" s="1413"/>
      <c r="Y842" s="1413"/>
      <c r="AA842" s="1413"/>
      <c r="AB842" s="1413"/>
      <c r="AC842" s="1413"/>
      <c r="AD842" s="1413"/>
      <c r="AE842" s="1413"/>
      <c r="AG842" s="1413"/>
      <c r="AH842" s="1413"/>
      <c r="AI842" s="1413"/>
      <c r="AJ842" s="1413"/>
      <c r="AK842" s="1413"/>
    </row>
    <row r="843" spans="3:37" s="1430" customFormat="1" ht="15" customHeight="1">
      <c r="C843" s="1413"/>
      <c r="D843" s="1413"/>
      <c r="E843" s="1413"/>
      <c r="F843" s="1413"/>
      <c r="G843" s="1413"/>
      <c r="I843" s="1413"/>
      <c r="J843" s="1413"/>
      <c r="K843" s="1413"/>
      <c r="L843" s="1413"/>
      <c r="M843" s="1413"/>
      <c r="O843" s="1413"/>
      <c r="P843" s="1413"/>
      <c r="Q843" s="1413"/>
      <c r="R843" s="1413"/>
      <c r="S843" s="1413"/>
      <c r="T843" s="1413"/>
      <c r="U843" s="1413"/>
      <c r="V843" s="1413"/>
      <c r="W843" s="1413"/>
      <c r="X843" s="1413"/>
      <c r="Y843" s="1413"/>
      <c r="AA843" s="1413"/>
      <c r="AB843" s="1413"/>
      <c r="AC843" s="1413"/>
      <c r="AD843" s="1413"/>
      <c r="AE843" s="1413"/>
      <c r="AG843" s="1413"/>
      <c r="AH843" s="1413"/>
      <c r="AI843" s="1413"/>
      <c r="AJ843" s="1413"/>
      <c r="AK843" s="1413"/>
    </row>
    <row r="844" spans="3:37" s="1430" customFormat="1" ht="15" customHeight="1">
      <c r="C844" s="1413"/>
      <c r="D844" s="1413"/>
      <c r="E844" s="1413"/>
      <c r="F844" s="1413"/>
      <c r="G844" s="1413"/>
      <c r="I844" s="1413"/>
      <c r="J844" s="1413"/>
      <c r="K844" s="1413"/>
      <c r="L844" s="1413"/>
      <c r="M844" s="1413"/>
      <c r="O844" s="1413"/>
      <c r="P844" s="1413"/>
      <c r="Q844" s="1413"/>
      <c r="R844" s="1413"/>
      <c r="S844" s="1413"/>
      <c r="T844" s="1413"/>
      <c r="U844" s="1413"/>
      <c r="V844" s="1413"/>
      <c r="W844" s="1413"/>
      <c r="X844" s="1413"/>
      <c r="Y844" s="1413"/>
      <c r="AA844" s="1413"/>
      <c r="AB844" s="1413"/>
      <c r="AC844" s="1413"/>
      <c r="AD844" s="1413"/>
      <c r="AE844" s="1413"/>
      <c r="AG844" s="1413"/>
      <c r="AH844" s="1413"/>
      <c r="AI844" s="1413"/>
      <c r="AJ844" s="1413"/>
      <c r="AK844" s="1413"/>
    </row>
    <row r="845" spans="3:37" s="1430" customFormat="1" ht="15" customHeight="1">
      <c r="C845" s="1413"/>
      <c r="D845" s="1413"/>
      <c r="E845" s="1413"/>
      <c r="F845" s="1413"/>
      <c r="G845" s="1413"/>
      <c r="I845" s="1413"/>
      <c r="J845" s="1413"/>
      <c r="K845" s="1413"/>
      <c r="L845" s="1413"/>
      <c r="M845" s="1413"/>
      <c r="O845" s="1413"/>
      <c r="P845" s="1413"/>
      <c r="Q845" s="1413"/>
      <c r="R845" s="1413"/>
      <c r="S845" s="1413"/>
      <c r="T845" s="1413"/>
      <c r="U845" s="1413"/>
      <c r="V845" s="1413"/>
      <c r="W845" s="1413"/>
      <c r="X845" s="1413"/>
      <c r="Y845" s="1413"/>
      <c r="AA845" s="1413"/>
      <c r="AB845" s="1413"/>
      <c r="AC845" s="1413"/>
      <c r="AD845" s="1413"/>
      <c r="AE845" s="1413"/>
      <c r="AG845" s="1413"/>
      <c r="AH845" s="1413"/>
      <c r="AI845" s="1413"/>
      <c r="AJ845" s="1413"/>
      <c r="AK845" s="1413"/>
    </row>
    <row r="846" spans="3:37" s="1430" customFormat="1" ht="15" customHeight="1">
      <c r="C846" s="1413"/>
      <c r="D846" s="1413"/>
      <c r="E846" s="1413"/>
      <c r="F846" s="1413"/>
      <c r="G846" s="1413"/>
      <c r="I846" s="1413"/>
      <c r="J846" s="1413"/>
      <c r="K846" s="1413"/>
      <c r="L846" s="1413"/>
      <c r="M846" s="1413"/>
      <c r="O846" s="1413"/>
      <c r="P846" s="1413"/>
      <c r="Q846" s="1413"/>
      <c r="R846" s="1413"/>
      <c r="S846" s="1413"/>
      <c r="T846" s="1413"/>
      <c r="U846" s="1413"/>
      <c r="V846" s="1413"/>
      <c r="W846" s="1413"/>
      <c r="X846" s="1413"/>
      <c r="Y846" s="1413"/>
      <c r="AA846" s="1413"/>
      <c r="AB846" s="1413"/>
      <c r="AC846" s="1413"/>
      <c r="AD846" s="1413"/>
      <c r="AE846" s="1413"/>
      <c r="AG846" s="1413"/>
      <c r="AH846" s="1413"/>
      <c r="AI846" s="1413"/>
      <c r="AJ846" s="1413"/>
      <c r="AK846" s="1413"/>
    </row>
    <row r="847" spans="3:37" s="1430" customFormat="1" ht="15" customHeight="1">
      <c r="C847" s="1413"/>
      <c r="D847" s="1413"/>
      <c r="E847" s="1413"/>
      <c r="F847" s="1413"/>
      <c r="G847" s="1413"/>
      <c r="I847" s="1413"/>
      <c r="J847" s="1413"/>
      <c r="K847" s="1413"/>
      <c r="L847" s="1413"/>
      <c r="M847" s="1413"/>
      <c r="O847" s="1413"/>
      <c r="P847" s="1413"/>
      <c r="Q847" s="1413"/>
      <c r="R847" s="1413"/>
      <c r="S847" s="1413"/>
      <c r="T847" s="1413"/>
      <c r="U847" s="1413"/>
      <c r="V847" s="1413"/>
      <c r="W847" s="1413"/>
      <c r="X847" s="1413"/>
      <c r="Y847" s="1413"/>
      <c r="AA847" s="1413"/>
      <c r="AB847" s="1413"/>
      <c r="AC847" s="1413"/>
      <c r="AD847" s="1413"/>
      <c r="AE847" s="1413"/>
      <c r="AG847" s="1413"/>
      <c r="AH847" s="1413"/>
      <c r="AI847" s="1413"/>
      <c r="AJ847" s="1413"/>
      <c r="AK847" s="1413"/>
    </row>
    <row r="848" spans="3:37" s="1430" customFormat="1" ht="15" customHeight="1">
      <c r="C848" s="1413"/>
      <c r="D848" s="1413"/>
      <c r="E848" s="1413"/>
      <c r="F848" s="1413"/>
      <c r="G848" s="1413"/>
      <c r="I848" s="1413"/>
      <c r="J848" s="1413"/>
      <c r="K848" s="1413"/>
      <c r="L848" s="1413"/>
      <c r="M848" s="1413"/>
      <c r="O848" s="1413"/>
      <c r="P848" s="1413"/>
      <c r="Q848" s="1413"/>
      <c r="R848" s="1413"/>
      <c r="S848" s="1413"/>
      <c r="T848" s="1413"/>
      <c r="U848" s="1413"/>
      <c r="V848" s="1413"/>
      <c r="W848" s="1413"/>
      <c r="X848" s="1413"/>
      <c r="Y848" s="1413"/>
      <c r="AA848" s="1413"/>
      <c r="AB848" s="1413"/>
      <c r="AC848" s="1413"/>
      <c r="AD848" s="1413"/>
      <c r="AE848" s="1413"/>
      <c r="AG848" s="1413"/>
      <c r="AH848" s="1413"/>
      <c r="AI848" s="1413"/>
      <c r="AJ848" s="1413"/>
      <c r="AK848" s="1413"/>
    </row>
    <row r="849" spans="3:37" s="1430" customFormat="1" ht="15" customHeight="1">
      <c r="C849" s="1413"/>
      <c r="D849" s="1413"/>
      <c r="E849" s="1413"/>
      <c r="F849" s="1413"/>
      <c r="G849" s="1413"/>
      <c r="I849" s="1413"/>
      <c r="J849" s="1413"/>
      <c r="K849" s="1413"/>
      <c r="L849" s="1413"/>
      <c r="M849" s="1413"/>
      <c r="O849" s="1413"/>
      <c r="P849" s="1413"/>
      <c r="Q849" s="1413"/>
      <c r="R849" s="1413"/>
      <c r="S849" s="1413"/>
      <c r="T849" s="1413"/>
      <c r="U849" s="1413"/>
      <c r="V849" s="1413"/>
      <c r="W849" s="1413"/>
      <c r="X849" s="1413"/>
      <c r="Y849" s="1413"/>
      <c r="AA849" s="1413"/>
      <c r="AB849" s="1413"/>
      <c r="AC849" s="1413"/>
      <c r="AD849" s="1413"/>
      <c r="AE849" s="1413"/>
      <c r="AG849" s="1413"/>
      <c r="AH849" s="1413"/>
      <c r="AI849" s="1413"/>
      <c r="AJ849" s="1413"/>
      <c r="AK849" s="1413"/>
    </row>
    <row r="850" spans="3:37" s="1430" customFormat="1" ht="15" customHeight="1">
      <c r="C850" s="1413"/>
      <c r="D850" s="1413"/>
      <c r="E850" s="1413"/>
      <c r="F850" s="1413"/>
      <c r="G850" s="1413"/>
      <c r="I850" s="1413"/>
      <c r="J850" s="1413"/>
      <c r="K850" s="1413"/>
      <c r="L850" s="1413"/>
      <c r="M850" s="1413"/>
      <c r="O850" s="1413"/>
      <c r="P850" s="1413"/>
      <c r="Q850" s="1413"/>
      <c r="R850" s="1413"/>
      <c r="S850" s="1413"/>
      <c r="T850" s="1413"/>
      <c r="U850" s="1413"/>
      <c r="V850" s="1413"/>
      <c r="W850" s="1413"/>
      <c r="X850" s="1413"/>
      <c r="Y850" s="1413"/>
      <c r="AA850" s="1413"/>
      <c r="AB850" s="1413"/>
      <c r="AC850" s="1413"/>
      <c r="AD850" s="1413"/>
      <c r="AE850" s="1413"/>
      <c r="AG850" s="1413"/>
      <c r="AH850" s="1413"/>
      <c r="AI850" s="1413"/>
      <c r="AJ850" s="1413"/>
      <c r="AK850" s="1413"/>
    </row>
    <row r="851" spans="3:37" s="1430" customFormat="1" ht="15" customHeight="1">
      <c r="C851" s="1413"/>
      <c r="D851" s="1413"/>
      <c r="E851" s="1413"/>
      <c r="F851" s="1413"/>
      <c r="G851" s="1413"/>
      <c r="I851" s="1413"/>
      <c r="J851" s="1413"/>
      <c r="K851" s="1413"/>
      <c r="L851" s="1413"/>
      <c r="M851" s="1413"/>
      <c r="O851" s="1413"/>
      <c r="P851" s="1413"/>
      <c r="Q851" s="1413"/>
      <c r="R851" s="1413"/>
      <c r="S851" s="1413"/>
      <c r="T851" s="1413"/>
      <c r="U851" s="1413"/>
      <c r="V851" s="1413"/>
      <c r="W851" s="1413"/>
      <c r="X851" s="1413"/>
      <c r="Y851" s="1413"/>
      <c r="AA851" s="1413"/>
      <c r="AB851" s="1413"/>
      <c r="AC851" s="1413"/>
      <c r="AD851" s="1413"/>
      <c r="AE851" s="1413"/>
      <c r="AG851" s="1413"/>
      <c r="AH851" s="1413"/>
      <c r="AI851" s="1413"/>
      <c r="AJ851" s="1413"/>
      <c r="AK851" s="1413"/>
    </row>
    <row r="852" spans="3:37" s="1430" customFormat="1" ht="15" customHeight="1">
      <c r="C852" s="1413"/>
      <c r="D852" s="1413"/>
      <c r="E852" s="1413"/>
      <c r="F852" s="1413"/>
      <c r="G852" s="1413"/>
      <c r="I852" s="1413"/>
      <c r="J852" s="1413"/>
      <c r="K852" s="1413"/>
      <c r="L852" s="1413"/>
      <c r="M852" s="1413"/>
      <c r="O852" s="1413"/>
      <c r="P852" s="1413"/>
      <c r="Q852" s="1413"/>
      <c r="R852" s="1413"/>
      <c r="S852" s="1413"/>
      <c r="T852" s="1413"/>
      <c r="U852" s="1413"/>
      <c r="V852" s="1413"/>
      <c r="W852" s="1413"/>
      <c r="X852" s="1413"/>
      <c r="Y852" s="1413"/>
      <c r="AA852" s="1413"/>
      <c r="AB852" s="1413"/>
      <c r="AC852" s="1413"/>
      <c r="AD852" s="1413"/>
      <c r="AE852" s="1413"/>
      <c r="AG852" s="1413"/>
      <c r="AH852" s="1413"/>
      <c r="AI852" s="1413"/>
      <c r="AJ852" s="1413"/>
      <c r="AK852" s="1413"/>
    </row>
    <row r="853" spans="3:37" s="1430" customFormat="1" ht="15" customHeight="1">
      <c r="C853" s="1413"/>
      <c r="D853" s="1413"/>
      <c r="E853" s="1413"/>
      <c r="F853" s="1413"/>
      <c r="G853" s="1413"/>
      <c r="I853" s="1413"/>
      <c r="J853" s="1413"/>
      <c r="K853" s="1413"/>
      <c r="L853" s="1413"/>
      <c r="M853" s="1413"/>
      <c r="O853" s="1413"/>
      <c r="P853" s="1413"/>
      <c r="Q853" s="1413"/>
      <c r="R853" s="1413"/>
      <c r="S853" s="1413"/>
      <c r="T853" s="1413"/>
      <c r="U853" s="1413"/>
      <c r="V853" s="1413"/>
      <c r="W853" s="1413"/>
      <c r="X853" s="1413"/>
      <c r="Y853" s="1413"/>
      <c r="AA853" s="1413"/>
      <c r="AB853" s="1413"/>
      <c r="AC853" s="1413"/>
      <c r="AD853" s="1413"/>
      <c r="AE853" s="1413"/>
      <c r="AG853" s="1413"/>
      <c r="AH853" s="1413"/>
      <c r="AI853" s="1413"/>
      <c r="AJ853" s="1413"/>
      <c r="AK853" s="1413"/>
    </row>
    <row r="854" spans="3:37" s="1430" customFormat="1" ht="15" customHeight="1">
      <c r="C854" s="1413"/>
      <c r="D854" s="1413"/>
      <c r="E854" s="1413"/>
      <c r="F854" s="1413"/>
      <c r="G854" s="1413"/>
      <c r="I854" s="1413"/>
      <c r="J854" s="1413"/>
      <c r="K854" s="1413"/>
      <c r="L854" s="1413"/>
      <c r="M854" s="1413"/>
      <c r="O854" s="1413"/>
      <c r="P854" s="1413"/>
      <c r="Q854" s="1413"/>
      <c r="R854" s="1413"/>
      <c r="S854" s="1413"/>
      <c r="T854" s="1413"/>
      <c r="U854" s="1413"/>
      <c r="V854" s="1413"/>
      <c r="W854" s="1413"/>
      <c r="X854" s="1413"/>
      <c r="Y854" s="1413"/>
      <c r="AA854" s="1413"/>
      <c r="AB854" s="1413"/>
      <c r="AC854" s="1413"/>
      <c r="AD854" s="1413"/>
      <c r="AE854" s="1413"/>
      <c r="AG854" s="1413"/>
      <c r="AH854" s="1413"/>
      <c r="AI854" s="1413"/>
      <c r="AJ854" s="1413"/>
      <c r="AK854" s="1413"/>
    </row>
    <row r="855" spans="3:37" s="1430" customFormat="1" ht="15" customHeight="1">
      <c r="C855" s="1413"/>
      <c r="D855" s="1413"/>
      <c r="E855" s="1413"/>
      <c r="F855" s="1413"/>
      <c r="G855" s="1413"/>
      <c r="I855" s="1413"/>
      <c r="J855" s="1413"/>
      <c r="K855" s="1413"/>
      <c r="L855" s="1413"/>
      <c r="M855" s="1413"/>
      <c r="O855" s="1413"/>
      <c r="P855" s="1413"/>
      <c r="Q855" s="1413"/>
      <c r="R855" s="1413"/>
      <c r="S855" s="1413"/>
      <c r="T855" s="1413"/>
      <c r="U855" s="1413"/>
      <c r="V855" s="1413"/>
      <c r="W855" s="1413"/>
      <c r="X855" s="1413"/>
      <c r="Y855" s="1413"/>
      <c r="AA855" s="1413"/>
      <c r="AB855" s="1413"/>
      <c r="AC855" s="1413"/>
      <c r="AD855" s="1413"/>
      <c r="AE855" s="1413"/>
      <c r="AG855" s="1413"/>
      <c r="AH855" s="1413"/>
      <c r="AI855" s="1413"/>
      <c r="AJ855" s="1413"/>
      <c r="AK855" s="1413"/>
    </row>
    <row r="856" spans="3:37" s="1430" customFormat="1" ht="15" customHeight="1">
      <c r="C856" s="1413"/>
      <c r="D856" s="1413"/>
      <c r="E856" s="1413"/>
      <c r="F856" s="1413"/>
      <c r="G856" s="1413"/>
      <c r="I856" s="1413"/>
      <c r="J856" s="1413"/>
      <c r="K856" s="1413"/>
      <c r="L856" s="1413"/>
      <c r="M856" s="1413"/>
      <c r="O856" s="1413"/>
      <c r="P856" s="1413"/>
      <c r="Q856" s="1413"/>
      <c r="R856" s="1413"/>
      <c r="S856" s="1413"/>
      <c r="T856" s="1413"/>
      <c r="U856" s="1413"/>
      <c r="V856" s="1413"/>
      <c r="W856" s="1413"/>
      <c r="X856" s="1413"/>
      <c r="Y856" s="1413"/>
      <c r="AA856" s="1413"/>
      <c r="AB856" s="1413"/>
      <c r="AC856" s="1413"/>
      <c r="AD856" s="1413"/>
      <c r="AE856" s="1413"/>
      <c r="AG856" s="1413"/>
      <c r="AH856" s="1413"/>
      <c r="AI856" s="1413"/>
      <c r="AJ856" s="1413"/>
      <c r="AK856" s="1413"/>
    </row>
    <row r="857" spans="3:37" s="1430" customFormat="1" ht="15" customHeight="1">
      <c r="C857" s="1413"/>
      <c r="D857" s="1413"/>
      <c r="E857" s="1413"/>
      <c r="F857" s="1413"/>
      <c r="G857" s="1413"/>
      <c r="I857" s="1413"/>
      <c r="J857" s="1413"/>
      <c r="K857" s="1413"/>
      <c r="L857" s="1413"/>
      <c r="M857" s="1413"/>
      <c r="O857" s="1413"/>
      <c r="P857" s="1413"/>
      <c r="Q857" s="1413"/>
      <c r="R857" s="1413"/>
      <c r="S857" s="1413"/>
      <c r="T857" s="1413"/>
      <c r="U857" s="1413"/>
      <c r="V857" s="1413"/>
      <c r="W857" s="1413"/>
      <c r="X857" s="1413"/>
      <c r="Y857" s="1413"/>
      <c r="AA857" s="1413"/>
      <c r="AB857" s="1413"/>
      <c r="AC857" s="1413"/>
      <c r="AD857" s="1413"/>
      <c r="AE857" s="1413"/>
      <c r="AG857" s="1413"/>
      <c r="AH857" s="1413"/>
      <c r="AI857" s="1413"/>
      <c r="AJ857" s="1413"/>
      <c r="AK857" s="1413"/>
    </row>
    <row r="858" spans="3:37" s="1430" customFormat="1" ht="15" customHeight="1">
      <c r="C858" s="1413"/>
      <c r="D858" s="1413"/>
      <c r="E858" s="1413"/>
      <c r="F858" s="1413"/>
      <c r="G858" s="1413"/>
      <c r="I858" s="1413"/>
      <c r="J858" s="1413"/>
      <c r="K858" s="1413"/>
      <c r="L858" s="1413"/>
      <c r="M858" s="1413"/>
      <c r="O858" s="1413"/>
      <c r="P858" s="1413"/>
      <c r="Q858" s="1413"/>
      <c r="R858" s="1413"/>
      <c r="S858" s="1413"/>
      <c r="T858" s="1413"/>
      <c r="U858" s="1413"/>
      <c r="V858" s="1413"/>
      <c r="W858" s="1413"/>
      <c r="X858" s="1413"/>
      <c r="Y858" s="1413"/>
      <c r="AA858" s="1413"/>
      <c r="AB858" s="1413"/>
      <c r="AC858" s="1413"/>
      <c r="AD858" s="1413"/>
      <c r="AE858" s="1413"/>
      <c r="AG858" s="1413"/>
      <c r="AH858" s="1413"/>
      <c r="AI858" s="1413"/>
      <c r="AJ858" s="1413"/>
      <c r="AK858" s="1413"/>
    </row>
    <row r="859" spans="3:37" s="1430" customFormat="1" ht="15" customHeight="1">
      <c r="C859" s="1413"/>
      <c r="D859" s="1413"/>
      <c r="E859" s="1413"/>
      <c r="F859" s="1413"/>
      <c r="G859" s="1413"/>
      <c r="I859" s="1413"/>
      <c r="J859" s="1413"/>
      <c r="K859" s="1413"/>
      <c r="L859" s="1413"/>
      <c r="M859" s="1413"/>
      <c r="O859" s="1413"/>
      <c r="P859" s="1413"/>
      <c r="Q859" s="1413"/>
      <c r="R859" s="1413"/>
      <c r="S859" s="1413"/>
      <c r="T859" s="1413"/>
      <c r="U859" s="1413"/>
      <c r="V859" s="1413"/>
      <c r="W859" s="1413"/>
      <c r="X859" s="1413"/>
      <c r="Y859" s="1413"/>
      <c r="AA859" s="1413"/>
      <c r="AB859" s="1413"/>
      <c r="AC859" s="1413"/>
      <c r="AD859" s="1413"/>
      <c r="AE859" s="1413"/>
      <c r="AG859" s="1413"/>
      <c r="AH859" s="1413"/>
      <c r="AI859" s="1413"/>
      <c r="AJ859" s="1413"/>
      <c r="AK859" s="1413"/>
    </row>
    <row r="860" spans="3:37" s="1430" customFormat="1" ht="15" customHeight="1">
      <c r="C860" s="1413"/>
      <c r="D860" s="1413"/>
      <c r="E860" s="1413"/>
      <c r="F860" s="1413"/>
      <c r="G860" s="1413"/>
      <c r="I860" s="1413"/>
      <c r="J860" s="1413"/>
      <c r="K860" s="1413"/>
      <c r="L860" s="1413"/>
      <c r="M860" s="1413"/>
      <c r="O860" s="1413"/>
      <c r="P860" s="1413"/>
      <c r="Q860" s="1413"/>
      <c r="R860" s="1413"/>
      <c r="S860" s="1413"/>
      <c r="T860" s="1413"/>
      <c r="U860" s="1413"/>
      <c r="V860" s="1413"/>
      <c r="W860" s="1413"/>
      <c r="X860" s="1413"/>
      <c r="Y860" s="1413"/>
      <c r="AA860" s="1413"/>
      <c r="AB860" s="1413"/>
      <c r="AC860" s="1413"/>
      <c r="AD860" s="1413"/>
      <c r="AE860" s="1413"/>
      <c r="AG860" s="1413"/>
      <c r="AH860" s="1413"/>
      <c r="AI860" s="1413"/>
      <c r="AJ860" s="1413"/>
      <c r="AK860" s="1413"/>
    </row>
    <row r="861" spans="3:37" s="1430" customFormat="1" ht="15" customHeight="1">
      <c r="C861" s="1413"/>
      <c r="D861" s="1413"/>
      <c r="E861" s="1413"/>
      <c r="F861" s="1413"/>
      <c r="G861" s="1413"/>
      <c r="I861" s="1413"/>
      <c r="J861" s="1413"/>
      <c r="K861" s="1413"/>
      <c r="L861" s="1413"/>
      <c r="M861" s="1413"/>
      <c r="O861" s="1413"/>
      <c r="P861" s="1413"/>
      <c r="Q861" s="1413"/>
      <c r="R861" s="1413"/>
      <c r="S861" s="1413"/>
      <c r="T861" s="1413"/>
      <c r="U861" s="1413"/>
      <c r="V861" s="1413"/>
      <c r="W861" s="1413"/>
      <c r="X861" s="1413"/>
      <c r="Y861" s="1413"/>
      <c r="AA861" s="1413"/>
      <c r="AB861" s="1413"/>
      <c r="AC861" s="1413"/>
      <c r="AD861" s="1413"/>
      <c r="AE861" s="1413"/>
      <c r="AG861" s="1413"/>
      <c r="AH861" s="1413"/>
      <c r="AI861" s="1413"/>
      <c r="AJ861" s="1413"/>
      <c r="AK861" s="1413"/>
    </row>
    <row r="862" spans="3:37" s="1430" customFormat="1" ht="15" customHeight="1">
      <c r="C862" s="1413"/>
      <c r="D862" s="1413"/>
      <c r="E862" s="1413"/>
      <c r="F862" s="1413"/>
      <c r="G862" s="1413"/>
      <c r="I862" s="1413"/>
      <c r="J862" s="1413"/>
      <c r="K862" s="1413"/>
      <c r="L862" s="1413"/>
      <c r="M862" s="1413"/>
      <c r="O862" s="1413"/>
      <c r="P862" s="1413"/>
      <c r="Q862" s="1413"/>
      <c r="R862" s="1413"/>
      <c r="S862" s="1413"/>
      <c r="T862" s="1413"/>
      <c r="U862" s="1413"/>
      <c r="V862" s="1413"/>
      <c r="W862" s="1413"/>
      <c r="X862" s="1413"/>
      <c r="Y862" s="1413"/>
      <c r="AA862" s="1413"/>
      <c r="AB862" s="1413"/>
      <c r="AC862" s="1413"/>
      <c r="AD862" s="1413"/>
      <c r="AE862" s="1413"/>
      <c r="AG862" s="1413"/>
      <c r="AH862" s="1413"/>
      <c r="AI862" s="1413"/>
      <c r="AJ862" s="1413"/>
      <c r="AK862" s="1413"/>
    </row>
    <row r="863" spans="3:37" s="1430" customFormat="1" ht="15" customHeight="1">
      <c r="C863" s="1413"/>
      <c r="D863" s="1413"/>
      <c r="E863" s="1413"/>
      <c r="F863" s="1413"/>
      <c r="G863" s="1413"/>
      <c r="I863" s="1413"/>
      <c r="J863" s="1413"/>
      <c r="K863" s="1413"/>
      <c r="L863" s="1413"/>
      <c r="M863" s="1413"/>
      <c r="O863" s="1413"/>
      <c r="P863" s="1413"/>
      <c r="Q863" s="1413"/>
      <c r="R863" s="1413"/>
      <c r="S863" s="1413"/>
      <c r="T863" s="1413"/>
      <c r="U863" s="1413"/>
      <c r="V863" s="1413"/>
      <c r="W863" s="1413"/>
      <c r="X863" s="1413"/>
      <c r="Y863" s="1413"/>
      <c r="AA863" s="1413"/>
      <c r="AB863" s="1413"/>
      <c r="AC863" s="1413"/>
      <c r="AD863" s="1413"/>
      <c r="AE863" s="1413"/>
      <c r="AG863" s="1413"/>
      <c r="AH863" s="1413"/>
      <c r="AI863" s="1413"/>
      <c r="AJ863" s="1413"/>
      <c r="AK863" s="1413"/>
    </row>
    <row r="864" spans="3:37" s="1430" customFormat="1" ht="15" customHeight="1">
      <c r="C864" s="1413"/>
      <c r="D864" s="1413"/>
      <c r="E864" s="1413"/>
      <c r="F864" s="1413"/>
      <c r="G864" s="1413"/>
      <c r="I864" s="1413"/>
      <c r="J864" s="1413"/>
      <c r="K864" s="1413"/>
      <c r="L864" s="1413"/>
      <c r="M864" s="1413"/>
      <c r="O864" s="1413"/>
      <c r="P864" s="1413"/>
      <c r="Q864" s="1413"/>
      <c r="R864" s="1413"/>
      <c r="S864" s="1413"/>
      <c r="T864" s="1413"/>
      <c r="U864" s="1413"/>
      <c r="V864" s="1413"/>
      <c r="W864" s="1413"/>
      <c r="X864" s="1413"/>
      <c r="Y864" s="1413"/>
      <c r="AA864" s="1413"/>
      <c r="AB864" s="1413"/>
      <c r="AC864" s="1413"/>
      <c r="AD864" s="1413"/>
      <c r="AE864" s="1413"/>
      <c r="AG864" s="1413"/>
      <c r="AH864" s="1413"/>
      <c r="AI864" s="1413"/>
      <c r="AJ864" s="1413"/>
      <c r="AK864" s="1413"/>
    </row>
    <row r="865" spans="3:37" s="1430" customFormat="1" ht="15" customHeight="1">
      <c r="C865" s="1413"/>
      <c r="D865" s="1413"/>
      <c r="E865" s="1413"/>
      <c r="F865" s="1413"/>
      <c r="G865" s="1413"/>
      <c r="I865" s="1413"/>
      <c r="J865" s="1413"/>
      <c r="K865" s="1413"/>
      <c r="L865" s="1413"/>
      <c r="M865" s="1413"/>
      <c r="O865" s="1413"/>
      <c r="P865" s="1413"/>
      <c r="Q865" s="1413"/>
      <c r="R865" s="1413"/>
      <c r="S865" s="1413"/>
      <c r="T865" s="1413"/>
      <c r="U865" s="1413"/>
      <c r="V865" s="1413"/>
      <c r="W865" s="1413"/>
      <c r="X865" s="1413"/>
      <c r="Y865" s="1413"/>
      <c r="AA865" s="1413"/>
      <c r="AB865" s="1413"/>
      <c r="AC865" s="1413"/>
      <c r="AD865" s="1413"/>
      <c r="AE865" s="1413"/>
      <c r="AG865" s="1413"/>
      <c r="AH865" s="1413"/>
      <c r="AI865" s="1413"/>
      <c r="AJ865" s="1413"/>
      <c r="AK865" s="1413"/>
    </row>
    <row r="866" spans="3:37" s="1430" customFormat="1" ht="15" customHeight="1">
      <c r="C866" s="1413"/>
      <c r="D866" s="1413"/>
      <c r="E866" s="1413"/>
      <c r="F866" s="1413"/>
      <c r="G866" s="1413"/>
      <c r="I866" s="1413"/>
      <c r="J866" s="1413"/>
      <c r="K866" s="1413"/>
      <c r="L866" s="1413"/>
      <c r="M866" s="1413"/>
      <c r="O866" s="1413"/>
      <c r="P866" s="1413"/>
      <c r="Q866" s="1413"/>
      <c r="R866" s="1413"/>
      <c r="S866" s="1413"/>
      <c r="T866" s="1413"/>
      <c r="U866" s="1413"/>
      <c r="V866" s="1413"/>
      <c r="W866" s="1413"/>
      <c r="X866" s="1413"/>
      <c r="Y866" s="1413"/>
      <c r="AA866" s="1413"/>
      <c r="AB866" s="1413"/>
      <c r="AC866" s="1413"/>
      <c r="AD866" s="1413"/>
      <c r="AE866" s="1413"/>
      <c r="AG866" s="1413"/>
      <c r="AH866" s="1413"/>
      <c r="AI866" s="1413"/>
      <c r="AJ866" s="1413"/>
      <c r="AK866" s="1413"/>
    </row>
    <row r="867" spans="3:37" s="1430" customFormat="1" ht="15" customHeight="1">
      <c r="C867" s="1413"/>
      <c r="D867" s="1413"/>
      <c r="E867" s="1413"/>
      <c r="F867" s="1413"/>
      <c r="G867" s="1413"/>
      <c r="I867" s="1413"/>
      <c r="J867" s="1413"/>
      <c r="K867" s="1413"/>
      <c r="L867" s="1413"/>
      <c r="M867" s="1413"/>
      <c r="O867" s="1413"/>
      <c r="P867" s="1413"/>
      <c r="Q867" s="1413"/>
      <c r="R867" s="1413"/>
      <c r="S867" s="1413"/>
      <c r="T867" s="1413"/>
      <c r="U867" s="1413"/>
      <c r="V867" s="1413"/>
      <c r="W867" s="1413"/>
      <c r="X867" s="1413"/>
      <c r="Y867" s="1413"/>
      <c r="AA867" s="1413"/>
      <c r="AB867" s="1413"/>
      <c r="AC867" s="1413"/>
      <c r="AD867" s="1413"/>
      <c r="AE867" s="1413"/>
      <c r="AG867" s="1413"/>
      <c r="AH867" s="1413"/>
      <c r="AI867" s="1413"/>
      <c r="AJ867" s="1413"/>
      <c r="AK867" s="1413"/>
    </row>
    <row r="868" spans="3:37" s="1430" customFormat="1" ht="15" customHeight="1">
      <c r="C868" s="1413"/>
      <c r="D868" s="1413"/>
      <c r="E868" s="1413"/>
      <c r="F868" s="1413"/>
      <c r="G868" s="1413"/>
      <c r="I868" s="1413"/>
      <c r="J868" s="1413"/>
      <c r="K868" s="1413"/>
      <c r="L868" s="1413"/>
      <c r="M868" s="1413"/>
      <c r="O868" s="1413"/>
      <c r="P868" s="1413"/>
      <c r="Q868" s="1413"/>
      <c r="R868" s="1413"/>
      <c r="S868" s="1413"/>
      <c r="T868" s="1413"/>
      <c r="U868" s="1413"/>
      <c r="V868" s="1413"/>
      <c r="W868" s="1413"/>
      <c r="X868" s="1413"/>
      <c r="Y868" s="1413"/>
      <c r="AA868" s="1413"/>
      <c r="AB868" s="1413"/>
      <c r="AC868" s="1413"/>
      <c r="AD868" s="1413"/>
      <c r="AE868" s="1413"/>
      <c r="AG868" s="1413"/>
      <c r="AH868" s="1413"/>
      <c r="AI868" s="1413"/>
      <c r="AJ868" s="1413"/>
      <c r="AK868" s="1413"/>
    </row>
    <row r="869" spans="3:37" s="1430" customFormat="1" ht="15" customHeight="1">
      <c r="C869" s="1413"/>
      <c r="D869" s="1413"/>
      <c r="E869" s="1413"/>
      <c r="F869" s="1413"/>
      <c r="G869" s="1413"/>
      <c r="I869" s="1413"/>
      <c r="J869" s="1413"/>
      <c r="K869" s="1413"/>
      <c r="L869" s="1413"/>
      <c r="M869" s="1413"/>
      <c r="O869" s="1413"/>
      <c r="P869" s="1413"/>
      <c r="Q869" s="1413"/>
      <c r="R869" s="1413"/>
      <c r="S869" s="1413"/>
      <c r="T869" s="1413"/>
      <c r="U869" s="1413"/>
      <c r="V869" s="1413"/>
      <c r="W869" s="1413"/>
      <c r="X869" s="1413"/>
      <c r="Y869" s="1413"/>
      <c r="AA869" s="1413"/>
      <c r="AB869" s="1413"/>
      <c r="AC869" s="1413"/>
      <c r="AD869" s="1413"/>
      <c r="AE869" s="1413"/>
      <c r="AG869" s="1413"/>
      <c r="AH869" s="1413"/>
      <c r="AI869" s="1413"/>
      <c r="AJ869" s="1413"/>
      <c r="AK869" s="1413"/>
    </row>
    <row r="870" spans="3:37" s="1430" customFormat="1" ht="15" customHeight="1">
      <c r="C870" s="1413"/>
      <c r="D870" s="1413"/>
      <c r="E870" s="1413"/>
      <c r="F870" s="1413"/>
      <c r="G870" s="1413"/>
      <c r="I870" s="1413"/>
      <c r="J870" s="1413"/>
      <c r="K870" s="1413"/>
      <c r="L870" s="1413"/>
      <c r="M870" s="1413"/>
      <c r="O870" s="1413"/>
      <c r="P870" s="1413"/>
      <c r="Q870" s="1413"/>
      <c r="R870" s="1413"/>
      <c r="S870" s="1413"/>
      <c r="T870" s="1413"/>
      <c r="U870" s="1413"/>
      <c r="V870" s="1413"/>
      <c r="W870" s="1413"/>
      <c r="X870" s="1413"/>
      <c r="Y870" s="1413"/>
      <c r="AA870" s="1413"/>
      <c r="AB870" s="1413"/>
      <c r="AC870" s="1413"/>
      <c r="AD870" s="1413"/>
      <c r="AE870" s="1413"/>
      <c r="AG870" s="1413"/>
      <c r="AH870" s="1413"/>
      <c r="AI870" s="1413"/>
      <c r="AJ870" s="1413"/>
      <c r="AK870" s="1413"/>
    </row>
    <row r="871" spans="3:37" s="1430" customFormat="1" ht="15" customHeight="1">
      <c r="C871" s="1413"/>
      <c r="D871" s="1413"/>
      <c r="E871" s="1413"/>
      <c r="F871" s="1413"/>
      <c r="G871" s="1413"/>
      <c r="I871" s="1413"/>
      <c r="J871" s="1413"/>
      <c r="K871" s="1413"/>
      <c r="L871" s="1413"/>
      <c r="M871" s="1413"/>
      <c r="O871" s="1413"/>
      <c r="P871" s="1413"/>
      <c r="Q871" s="1413"/>
      <c r="R871" s="1413"/>
      <c r="S871" s="1413"/>
      <c r="T871" s="1413"/>
      <c r="U871" s="1413"/>
      <c r="V871" s="1413"/>
      <c r="W871" s="1413"/>
      <c r="X871" s="1413"/>
      <c r="Y871" s="1413"/>
      <c r="AA871" s="1413"/>
      <c r="AB871" s="1413"/>
      <c r="AC871" s="1413"/>
      <c r="AD871" s="1413"/>
      <c r="AE871" s="1413"/>
      <c r="AG871" s="1413"/>
      <c r="AH871" s="1413"/>
      <c r="AI871" s="1413"/>
      <c r="AJ871" s="1413"/>
      <c r="AK871" s="1413"/>
    </row>
    <row r="872" spans="3:37" s="1430" customFormat="1" ht="15" customHeight="1">
      <c r="C872" s="1413"/>
      <c r="D872" s="1413"/>
      <c r="E872" s="1413"/>
      <c r="F872" s="1413"/>
      <c r="G872" s="1413"/>
      <c r="I872" s="1413"/>
      <c r="J872" s="1413"/>
      <c r="K872" s="1413"/>
      <c r="L872" s="1413"/>
      <c r="M872" s="1413"/>
      <c r="O872" s="1413"/>
      <c r="P872" s="1413"/>
      <c r="Q872" s="1413"/>
      <c r="R872" s="1413"/>
      <c r="S872" s="1413"/>
      <c r="T872" s="1413"/>
      <c r="U872" s="1413"/>
      <c r="V872" s="1413"/>
      <c r="W872" s="1413"/>
      <c r="X872" s="1413"/>
      <c r="Y872" s="1413"/>
      <c r="AA872" s="1413"/>
      <c r="AB872" s="1413"/>
      <c r="AC872" s="1413"/>
      <c r="AD872" s="1413"/>
      <c r="AE872" s="1413"/>
      <c r="AG872" s="1413"/>
      <c r="AH872" s="1413"/>
      <c r="AI872" s="1413"/>
      <c r="AJ872" s="1413"/>
      <c r="AK872" s="1413"/>
    </row>
    <row r="873" spans="3:37" s="1430" customFormat="1" ht="15" customHeight="1">
      <c r="C873" s="1413"/>
      <c r="D873" s="1413"/>
      <c r="E873" s="1413"/>
      <c r="F873" s="1413"/>
      <c r="G873" s="1413"/>
      <c r="I873" s="1413"/>
      <c r="J873" s="1413"/>
      <c r="K873" s="1413"/>
      <c r="L873" s="1413"/>
      <c r="M873" s="1413"/>
      <c r="O873" s="1413"/>
      <c r="P873" s="1413"/>
      <c r="Q873" s="1413"/>
      <c r="R873" s="1413"/>
      <c r="S873" s="1413"/>
      <c r="T873" s="1413"/>
      <c r="U873" s="1413"/>
      <c r="V873" s="1413"/>
      <c r="W873" s="1413"/>
      <c r="X873" s="1413"/>
      <c r="Y873" s="1413"/>
      <c r="AA873" s="1413"/>
      <c r="AB873" s="1413"/>
      <c r="AC873" s="1413"/>
      <c r="AD873" s="1413"/>
      <c r="AE873" s="1413"/>
      <c r="AG873" s="1413"/>
      <c r="AH873" s="1413"/>
      <c r="AI873" s="1413"/>
      <c r="AJ873" s="1413"/>
      <c r="AK873" s="1413"/>
    </row>
    <row r="874" spans="3:37" s="1430" customFormat="1" ht="15" customHeight="1">
      <c r="C874" s="1413"/>
      <c r="D874" s="1413"/>
      <c r="E874" s="1413"/>
      <c r="F874" s="1413"/>
      <c r="G874" s="1413"/>
      <c r="I874" s="1413"/>
      <c r="J874" s="1413"/>
      <c r="K874" s="1413"/>
      <c r="L874" s="1413"/>
      <c r="M874" s="1413"/>
      <c r="O874" s="1413"/>
      <c r="P874" s="1413"/>
      <c r="Q874" s="1413"/>
      <c r="R874" s="1413"/>
      <c r="S874" s="1413"/>
      <c r="T874" s="1413"/>
      <c r="U874" s="1413"/>
      <c r="V874" s="1413"/>
      <c r="W874" s="1413"/>
      <c r="X874" s="1413"/>
      <c r="Y874" s="1413"/>
      <c r="AA874" s="1413"/>
      <c r="AB874" s="1413"/>
      <c r="AC874" s="1413"/>
      <c r="AD874" s="1413"/>
      <c r="AE874" s="1413"/>
      <c r="AG874" s="1413"/>
      <c r="AH874" s="1413"/>
      <c r="AI874" s="1413"/>
      <c r="AJ874" s="1413"/>
      <c r="AK874" s="1413"/>
    </row>
    <row r="875" spans="3:37" s="1430" customFormat="1" ht="15" customHeight="1">
      <c r="C875" s="1413"/>
      <c r="D875" s="1413"/>
      <c r="E875" s="1413"/>
      <c r="F875" s="1413"/>
      <c r="G875" s="1413"/>
      <c r="I875" s="1413"/>
      <c r="J875" s="1413"/>
      <c r="K875" s="1413"/>
      <c r="L875" s="1413"/>
      <c r="M875" s="1413"/>
      <c r="O875" s="1413"/>
      <c r="P875" s="1413"/>
      <c r="Q875" s="1413"/>
      <c r="R875" s="1413"/>
      <c r="S875" s="1413"/>
      <c r="T875" s="1413"/>
      <c r="U875" s="1413"/>
      <c r="V875" s="1413"/>
      <c r="W875" s="1413"/>
      <c r="X875" s="1413"/>
      <c r="Y875" s="1413"/>
      <c r="AA875" s="1413"/>
      <c r="AB875" s="1413"/>
      <c r="AC875" s="1413"/>
      <c r="AD875" s="1413"/>
      <c r="AE875" s="1413"/>
      <c r="AG875" s="1413"/>
      <c r="AH875" s="1413"/>
      <c r="AI875" s="1413"/>
      <c r="AJ875" s="1413"/>
      <c r="AK875" s="1413"/>
    </row>
    <row r="876" spans="3:37" s="1430" customFormat="1" ht="15" customHeight="1">
      <c r="C876" s="1413"/>
      <c r="D876" s="1413"/>
      <c r="E876" s="1413"/>
      <c r="F876" s="1413"/>
      <c r="G876" s="1413"/>
      <c r="I876" s="1413"/>
      <c r="J876" s="1413"/>
      <c r="K876" s="1413"/>
      <c r="L876" s="1413"/>
      <c r="M876" s="1413"/>
      <c r="O876" s="1413"/>
      <c r="P876" s="1413"/>
      <c r="Q876" s="1413"/>
      <c r="R876" s="1413"/>
      <c r="S876" s="1413"/>
      <c r="T876" s="1413"/>
      <c r="U876" s="1413"/>
      <c r="V876" s="1413"/>
      <c r="W876" s="1413"/>
      <c r="X876" s="1413"/>
      <c r="Y876" s="1413"/>
      <c r="AA876" s="1413"/>
      <c r="AB876" s="1413"/>
      <c r="AC876" s="1413"/>
      <c r="AD876" s="1413"/>
      <c r="AE876" s="1413"/>
      <c r="AG876" s="1413"/>
      <c r="AH876" s="1413"/>
      <c r="AI876" s="1413"/>
      <c r="AJ876" s="1413"/>
      <c r="AK876" s="1413"/>
    </row>
    <row r="877" spans="3:37" s="1430" customFormat="1" ht="15" customHeight="1">
      <c r="C877" s="1413"/>
      <c r="D877" s="1413"/>
      <c r="E877" s="1413"/>
      <c r="F877" s="1413"/>
      <c r="G877" s="1413"/>
      <c r="I877" s="1413"/>
      <c r="J877" s="1413"/>
      <c r="K877" s="1413"/>
      <c r="L877" s="1413"/>
      <c r="M877" s="1413"/>
      <c r="O877" s="1413"/>
      <c r="P877" s="1413"/>
      <c r="Q877" s="1413"/>
      <c r="R877" s="1413"/>
      <c r="S877" s="1413"/>
      <c r="T877" s="1413"/>
      <c r="U877" s="1413"/>
      <c r="V877" s="1413"/>
      <c r="W877" s="1413"/>
      <c r="X877" s="1413"/>
      <c r="Y877" s="1413"/>
      <c r="AA877" s="1413"/>
      <c r="AB877" s="1413"/>
      <c r="AC877" s="1413"/>
      <c r="AD877" s="1413"/>
      <c r="AE877" s="1413"/>
      <c r="AG877" s="1413"/>
      <c r="AH877" s="1413"/>
      <c r="AI877" s="1413"/>
      <c r="AJ877" s="1413"/>
      <c r="AK877" s="1413"/>
    </row>
    <row r="878" spans="3:37" s="1430" customFormat="1" ht="15" customHeight="1">
      <c r="C878" s="1413"/>
      <c r="D878" s="1413"/>
      <c r="E878" s="1413"/>
      <c r="F878" s="1413"/>
      <c r="G878" s="1413"/>
      <c r="I878" s="1413"/>
      <c r="J878" s="1413"/>
      <c r="K878" s="1413"/>
      <c r="L878" s="1413"/>
      <c r="M878" s="1413"/>
      <c r="O878" s="1413"/>
      <c r="P878" s="1413"/>
      <c r="Q878" s="1413"/>
      <c r="R878" s="1413"/>
      <c r="S878" s="1413"/>
      <c r="T878" s="1413"/>
      <c r="U878" s="1413"/>
      <c r="V878" s="1413"/>
      <c r="W878" s="1413"/>
      <c r="X878" s="1413"/>
      <c r="Y878" s="1413"/>
      <c r="AA878" s="1413"/>
      <c r="AB878" s="1413"/>
      <c r="AC878" s="1413"/>
      <c r="AD878" s="1413"/>
      <c r="AE878" s="1413"/>
      <c r="AG878" s="1413"/>
      <c r="AH878" s="1413"/>
      <c r="AI878" s="1413"/>
      <c r="AJ878" s="1413"/>
      <c r="AK878" s="1413"/>
    </row>
    <row r="879" spans="3:37" s="1430" customFormat="1" ht="15" customHeight="1">
      <c r="C879" s="1413"/>
      <c r="D879" s="1413"/>
      <c r="E879" s="1413"/>
      <c r="F879" s="1413"/>
      <c r="G879" s="1413"/>
      <c r="I879" s="1413"/>
      <c r="J879" s="1413"/>
      <c r="K879" s="1413"/>
      <c r="L879" s="1413"/>
      <c r="M879" s="1413"/>
      <c r="O879" s="1413"/>
      <c r="P879" s="1413"/>
      <c r="Q879" s="1413"/>
      <c r="R879" s="1413"/>
      <c r="S879" s="1413"/>
      <c r="T879" s="1413"/>
      <c r="U879" s="1413"/>
      <c r="V879" s="1413"/>
      <c r="W879" s="1413"/>
      <c r="X879" s="1413"/>
      <c r="Y879" s="1413"/>
      <c r="AA879" s="1413"/>
      <c r="AB879" s="1413"/>
      <c r="AC879" s="1413"/>
      <c r="AD879" s="1413"/>
      <c r="AE879" s="1413"/>
      <c r="AG879" s="1413"/>
      <c r="AH879" s="1413"/>
      <c r="AI879" s="1413"/>
      <c r="AJ879" s="1413"/>
      <c r="AK879" s="1413"/>
    </row>
    <row r="880" spans="3:37" s="1430" customFormat="1" ht="15" customHeight="1">
      <c r="C880" s="1413"/>
      <c r="D880" s="1413"/>
      <c r="E880" s="1413"/>
      <c r="F880" s="1413"/>
      <c r="G880" s="1413"/>
      <c r="I880" s="1413"/>
      <c r="J880" s="1413"/>
      <c r="K880" s="1413"/>
      <c r="L880" s="1413"/>
      <c r="M880" s="1413"/>
      <c r="O880" s="1413"/>
      <c r="P880" s="1413"/>
      <c r="Q880" s="1413"/>
      <c r="R880" s="1413"/>
      <c r="S880" s="1413"/>
      <c r="T880" s="1413"/>
      <c r="U880" s="1413"/>
      <c r="V880" s="1413"/>
      <c r="W880" s="1413"/>
      <c r="X880" s="1413"/>
      <c r="Y880" s="1413"/>
      <c r="AA880" s="1413"/>
      <c r="AB880" s="1413"/>
      <c r="AC880" s="1413"/>
      <c r="AD880" s="1413"/>
      <c r="AE880" s="1413"/>
      <c r="AG880" s="1413"/>
      <c r="AH880" s="1413"/>
      <c r="AI880" s="1413"/>
      <c r="AJ880" s="1413"/>
      <c r="AK880" s="1413"/>
    </row>
    <row r="881" spans="3:37" s="1430" customFormat="1" ht="15" customHeight="1">
      <c r="C881" s="1413"/>
      <c r="D881" s="1413"/>
      <c r="E881" s="1413"/>
      <c r="F881" s="1413"/>
      <c r="G881" s="1413"/>
      <c r="I881" s="1413"/>
      <c r="J881" s="1413"/>
      <c r="K881" s="1413"/>
      <c r="L881" s="1413"/>
      <c r="M881" s="1413"/>
      <c r="O881" s="1413"/>
      <c r="P881" s="1413"/>
      <c r="Q881" s="1413"/>
      <c r="R881" s="1413"/>
      <c r="S881" s="1413"/>
      <c r="T881" s="1413"/>
      <c r="U881" s="1413"/>
      <c r="V881" s="1413"/>
      <c r="W881" s="1413"/>
      <c r="X881" s="1413"/>
      <c r="Y881" s="1413"/>
      <c r="AA881" s="1413"/>
      <c r="AB881" s="1413"/>
      <c r="AC881" s="1413"/>
      <c r="AD881" s="1413"/>
      <c r="AE881" s="1413"/>
      <c r="AG881" s="1413"/>
      <c r="AH881" s="1413"/>
      <c r="AI881" s="1413"/>
      <c r="AJ881" s="1413"/>
      <c r="AK881" s="1413"/>
    </row>
    <row r="882" spans="3:37" s="1430" customFormat="1" ht="15" customHeight="1">
      <c r="C882" s="1413"/>
      <c r="D882" s="1413"/>
      <c r="E882" s="1413"/>
      <c r="F882" s="1413"/>
      <c r="G882" s="1413"/>
      <c r="I882" s="1413"/>
      <c r="J882" s="1413"/>
      <c r="K882" s="1413"/>
      <c r="L882" s="1413"/>
      <c r="M882" s="1413"/>
      <c r="O882" s="1413"/>
      <c r="P882" s="1413"/>
      <c r="Q882" s="1413"/>
      <c r="R882" s="1413"/>
      <c r="S882" s="1413"/>
      <c r="T882" s="1413"/>
      <c r="U882" s="1413"/>
      <c r="V882" s="1413"/>
      <c r="W882" s="1413"/>
      <c r="X882" s="1413"/>
      <c r="Y882" s="1413"/>
      <c r="AA882" s="1413"/>
      <c r="AB882" s="1413"/>
      <c r="AC882" s="1413"/>
      <c r="AD882" s="1413"/>
      <c r="AE882" s="1413"/>
      <c r="AG882" s="1413"/>
      <c r="AH882" s="1413"/>
      <c r="AI882" s="1413"/>
      <c r="AJ882" s="1413"/>
      <c r="AK882" s="1413"/>
    </row>
    <row r="883" spans="3:37" s="1430" customFormat="1" ht="15" customHeight="1">
      <c r="C883" s="1413"/>
      <c r="D883" s="1413"/>
      <c r="E883" s="1413"/>
      <c r="F883" s="1413"/>
      <c r="G883" s="1413"/>
      <c r="I883" s="1413"/>
      <c r="J883" s="1413"/>
      <c r="K883" s="1413"/>
      <c r="L883" s="1413"/>
      <c r="M883" s="1413"/>
      <c r="O883" s="1413"/>
      <c r="P883" s="1413"/>
      <c r="Q883" s="1413"/>
      <c r="R883" s="1413"/>
      <c r="S883" s="1413"/>
      <c r="T883" s="1413"/>
      <c r="U883" s="1413"/>
      <c r="V883" s="1413"/>
      <c r="W883" s="1413"/>
      <c r="X883" s="1413"/>
      <c r="Y883" s="1413"/>
      <c r="AA883" s="1413"/>
      <c r="AB883" s="1413"/>
      <c r="AC883" s="1413"/>
      <c r="AD883" s="1413"/>
      <c r="AE883" s="1413"/>
      <c r="AG883" s="1413"/>
      <c r="AH883" s="1413"/>
      <c r="AI883" s="1413"/>
      <c r="AJ883" s="1413"/>
      <c r="AK883" s="1413"/>
    </row>
    <row r="884" spans="3:37" s="1430" customFormat="1" ht="15" customHeight="1">
      <c r="C884" s="1413"/>
      <c r="D884" s="1413"/>
      <c r="E884" s="1413"/>
      <c r="F884" s="1413"/>
      <c r="G884" s="1413"/>
      <c r="I884" s="1413"/>
      <c r="J884" s="1413"/>
      <c r="K884" s="1413"/>
      <c r="L884" s="1413"/>
      <c r="M884" s="1413"/>
      <c r="O884" s="1413"/>
      <c r="P884" s="1413"/>
      <c r="Q884" s="1413"/>
      <c r="R884" s="1413"/>
      <c r="S884" s="1413"/>
      <c r="T884" s="1413"/>
      <c r="U884" s="1413"/>
      <c r="V884" s="1413"/>
      <c r="W884" s="1413"/>
      <c r="X884" s="1413"/>
      <c r="Y884" s="1413"/>
      <c r="AA884" s="1413"/>
      <c r="AB884" s="1413"/>
      <c r="AC884" s="1413"/>
      <c r="AD884" s="1413"/>
      <c r="AE884" s="1413"/>
      <c r="AG884" s="1413"/>
      <c r="AH884" s="1413"/>
      <c r="AI884" s="1413"/>
      <c r="AJ884" s="1413"/>
      <c r="AK884" s="1413"/>
    </row>
    <row r="885" spans="3:37" s="1430" customFormat="1" ht="15" customHeight="1">
      <c r="C885" s="1413"/>
      <c r="D885" s="1413"/>
      <c r="E885" s="1413"/>
      <c r="F885" s="1413"/>
      <c r="G885" s="1413"/>
      <c r="I885" s="1413"/>
      <c r="J885" s="1413"/>
      <c r="K885" s="1413"/>
      <c r="L885" s="1413"/>
      <c r="M885" s="1413"/>
      <c r="O885" s="1413"/>
      <c r="P885" s="1413"/>
      <c r="Q885" s="1413"/>
      <c r="R885" s="1413"/>
      <c r="S885" s="1413"/>
      <c r="T885" s="1413"/>
      <c r="U885" s="1413"/>
      <c r="V885" s="1413"/>
      <c r="W885" s="1413"/>
      <c r="X885" s="1413"/>
      <c r="Y885" s="1413"/>
      <c r="AA885" s="1413"/>
      <c r="AB885" s="1413"/>
      <c r="AC885" s="1413"/>
      <c r="AD885" s="1413"/>
      <c r="AE885" s="1413"/>
      <c r="AG885" s="1413"/>
      <c r="AH885" s="1413"/>
      <c r="AI885" s="1413"/>
      <c r="AJ885" s="1413"/>
      <c r="AK885" s="1413"/>
    </row>
    <row r="886" spans="3:37" s="1430" customFormat="1" ht="15" customHeight="1">
      <c r="C886" s="1413"/>
      <c r="D886" s="1413"/>
      <c r="E886" s="1413"/>
      <c r="F886" s="1413"/>
      <c r="G886" s="1413"/>
      <c r="I886" s="1413"/>
      <c r="J886" s="1413"/>
      <c r="K886" s="1413"/>
      <c r="L886" s="1413"/>
      <c r="M886" s="1413"/>
      <c r="O886" s="1413"/>
      <c r="P886" s="1413"/>
      <c r="Q886" s="1413"/>
      <c r="R886" s="1413"/>
      <c r="S886" s="1413"/>
      <c r="T886" s="1413"/>
      <c r="U886" s="1413"/>
      <c r="V886" s="1413"/>
      <c r="W886" s="1413"/>
      <c r="X886" s="1413"/>
      <c r="Y886" s="1413"/>
      <c r="AA886" s="1413"/>
      <c r="AB886" s="1413"/>
      <c r="AC886" s="1413"/>
      <c r="AD886" s="1413"/>
      <c r="AE886" s="1413"/>
      <c r="AG886" s="1413"/>
      <c r="AH886" s="1413"/>
      <c r="AI886" s="1413"/>
      <c r="AJ886" s="1413"/>
      <c r="AK886" s="1413"/>
    </row>
    <row r="887" spans="3:37" s="1430" customFormat="1" ht="15" customHeight="1">
      <c r="C887" s="1413"/>
      <c r="D887" s="1413"/>
      <c r="E887" s="1413"/>
      <c r="F887" s="1413"/>
      <c r="G887" s="1413"/>
      <c r="I887" s="1413"/>
      <c r="J887" s="1413"/>
      <c r="K887" s="1413"/>
      <c r="L887" s="1413"/>
      <c r="M887" s="1413"/>
      <c r="O887" s="1413"/>
      <c r="P887" s="1413"/>
      <c r="Q887" s="1413"/>
      <c r="R887" s="1413"/>
      <c r="S887" s="1413"/>
      <c r="T887" s="1413"/>
      <c r="U887" s="1413"/>
      <c r="V887" s="1413"/>
      <c r="W887" s="1413"/>
      <c r="X887" s="1413"/>
      <c r="Y887" s="1413"/>
      <c r="AA887" s="1413"/>
      <c r="AB887" s="1413"/>
      <c r="AC887" s="1413"/>
      <c r="AD887" s="1413"/>
      <c r="AE887" s="1413"/>
      <c r="AG887" s="1413"/>
      <c r="AH887" s="1413"/>
      <c r="AI887" s="1413"/>
      <c r="AJ887" s="1413"/>
      <c r="AK887" s="1413"/>
    </row>
    <row r="888" spans="3:37" s="1430" customFormat="1" ht="15" customHeight="1">
      <c r="C888" s="1413"/>
      <c r="D888" s="1413"/>
      <c r="E888" s="1413"/>
      <c r="F888" s="1413"/>
      <c r="G888" s="1413"/>
      <c r="I888" s="1413"/>
      <c r="J888" s="1413"/>
      <c r="K888" s="1413"/>
      <c r="L888" s="1413"/>
      <c r="M888" s="1413"/>
      <c r="O888" s="1413"/>
      <c r="P888" s="1413"/>
      <c r="Q888" s="1413"/>
      <c r="R888" s="1413"/>
      <c r="S888" s="1413"/>
      <c r="T888" s="1413"/>
      <c r="U888" s="1413"/>
      <c r="V888" s="1413"/>
      <c r="W888" s="1413"/>
      <c r="X888" s="1413"/>
      <c r="Y888" s="1413"/>
      <c r="AA888" s="1413"/>
      <c r="AB888" s="1413"/>
      <c r="AC888" s="1413"/>
      <c r="AD888" s="1413"/>
      <c r="AE888" s="1413"/>
      <c r="AG888" s="1413"/>
      <c r="AH888" s="1413"/>
      <c r="AI888" s="1413"/>
      <c r="AJ888" s="1413"/>
      <c r="AK888" s="1413"/>
    </row>
    <row r="889" spans="3:37" s="1430" customFormat="1" ht="15" customHeight="1">
      <c r="C889" s="1413"/>
      <c r="D889" s="1413"/>
      <c r="E889" s="1413"/>
      <c r="F889" s="1413"/>
      <c r="G889" s="1413"/>
      <c r="I889" s="1413"/>
      <c r="J889" s="1413"/>
      <c r="K889" s="1413"/>
      <c r="L889" s="1413"/>
      <c r="M889" s="1413"/>
      <c r="O889" s="1413"/>
      <c r="P889" s="1413"/>
      <c r="Q889" s="1413"/>
      <c r="R889" s="1413"/>
      <c r="S889" s="1413"/>
      <c r="T889" s="1413"/>
      <c r="U889" s="1413"/>
      <c r="V889" s="1413"/>
      <c r="W889" s="1413"/>
      <c r="X889" s="1413"/>
      <c r="Y889" s="1413"/>
      <c r="AA889" s="1413"/>
      <c r="AB889" s="1413"/>
      <c r="AC889" s="1413"/>
      <c r="AD889" s="1413"/>
      <c r="AE889" s="1413"/>
      <c r="AG889" s="1413"/>
      <c r="AH889" s="1413"/>
      <c r="AI889" s="1413"/>
      <c r="AJ889" s="1413"/>
      <c r="AK889" s="1413"/>
    </row>
    <row r="890" spans="3:37" s="1430" customFormat="1" ht="15" customHeight="1">
      <c r="C890" s="1413"/>
      <c r="D890" s="1413"/>
      <c r="E890" s="1413"/>
      <c r="F890" s="1413"/>
      <c r="G890" s="1413"/>
      <c r="I890" s="1413"/>
      <c r="J890" s="1413"/>
      <c r="K890" s="1413"/>
      <c r="L890" s="1413"/>
      <c r="M890" s="1413"/>
      <c r="O890" s="1413"/>
      <c r="P890" s="1413"/>
      <c r="Q890" s="1413"/>
      <c r="R890" s="1413"/>
      <c r="S890" s="1413"/>
      <c r="T890" s="1413"/>
      <c r="U890" s="1413"/>
      <c r="V890" s="1413"/>
      <c r="W890" s="1413"/>
      <c r="X890" s="1413"/>
      <c r="Y890" s="1413"/>
      <c r="AA890" s="1413"/>
      <c r="AB890" s="1413"/>
      <c r="AC890" s="1413"/>
      <c r="AD890" s="1413"/>
      <c r="AE890" s="1413"/>
      <c r="AG890" s="1413"/>
      <c r="AH890" s="1413"/>
      <c r="AI890" s="1413"/>
      <c r="AJ890" s="1413"/>
      <c r="AK890" s="1413"/>
    </row>
    <row r="891" spans="3:37" s="1430" customFormat="1" ht="15" customHeight="1">
      <c r="C891" s="1413"/>
      <c r="D891" s="1413"/>
      <c r="E891" s="1413"/>
      <c r="F891" s="1413"/>
      <c r="G891" s="1413"/>
      <c r="I891" s="1413"/>
      <c r="J891" s="1413"/>
      <c r="K891" s="1413"/>
      <c r="L891" s="1413"/>
      <c r="M891" s="1413"/>
      <c r="O891" s="1413"/>
      <c r="P891" s="1413"/>
      <c r="Q891" s="1413"/>
      <c r="R891" s="1413"/>
      <c r="S891" s="1413"/>
      <c r="T891" s="1413"/>
      <c r="U891" s="1413"/>
      <c r="V891" s="1413"/>
      <c r="W891" s="1413"/>
      <c r="X891" s="1413"/>
      <c r="Y891" s="1413"/>
      <c r="AA891" s="1413"/>
      <c r="AB891" s="1413"/>
      <c r="AC891" s="1413"/>
      <c r="AD891" s="1413"/>
      <c r="AE891" s="1413"/>
      <c r="AG891" s="1413"/>
      <c r="AH891" s="1413"/>
      <c r="AI891" s="1413"/>
      <c r="AJ891" s="1413"/>
      <c r="AK891" s="1413"/>
    </row>
    <row r="892" spans="3:37" s="1430" customFormat="1" ht="15" customHeight="1">
      <c r="C892" s="1413"/>
      <c r="D892" s="1413"/>
      <c r="E892" s="1413"/>
      <c r="F892" s="1413"/>
      <c r="G892" s="1413"/>
      <c r="I892" s="1413"/>
      <c r="J892" s="1413"/>
      <c r="K892" s="1413"/>
      <c r="L892" s="1413"/>
      <c r="M892" s="1413"/>
      <c r="O892" s="1413"/>
      <c r="P892" s="1413"/>
      <c r="Q892" s="1413"/>
      <c r="R892" s="1413"/>
      <c r="S892" s="1413"/>
      <c r="T892" s="1413"/>
      <c r="U892" s="1413"/>
      <c r="V892" s="1413"/>
      <c r="W892" s="1413"/>
      <c r="X892" s="1413"/>
      <c r="Y892" s="1413"/>
      <c r="AA892" s="1413"/>
      <c r="AB892" s="1413"/>
      <c r="AC892" s="1413"/>
      <c r="AD892" s="1413"/>
      <c r="AE892" s="1413"/>
      <c r="AG892" s="1413"/>
      <c r="AH892" s="1413"/>
      <c r="AI892" s="1413"/>
      <c r="AJ892" s="1413"/>
      <c r="AK892" s="1413"/>
    </row>
    <row r="893" spans="3:37" s="1430" customFormat="1" ht="15" customHeight="1">
      <c r="C893" s="1413"/>
      <c r="D893" s="1413"/>
      <c r="E893" s="1413"/>
      <c r="F893" s="1413"/>
      <c r="G893" s="1413"/>
      <c r="I893" s="1413"/>
      <c r="J893" s="1413"/>
      <c r="K893" s="1413"/>
      <c r="L893" s="1413"/>
      <c r="M893" s="1413"/>
      <c r="O893" s="1413"/>
      <c r="P893" s="1413"/>
      <c r="Q893" s="1413"/>
      <c r="R893" s="1413"/>
      <c r="S893" s="1413"/>
      <c r="T893" s="1413"/>
      <c r="U893" s="1413"/>
      <c r="V893" s="1413"/>
      <c r="W893" s="1413"/>
      <c r="X893" s="1413"/>
      <c r="Y893" s="1413"/>
      <c r="AA893" s="1413"/>
      <c r="AB893" s="1413"/>
      <c r="AC893" s="1413"/>
      <c r="AD893" s="1413"/>
      <c r="AE893" s="1413"/>
      <c r="AG893" s="1413"/>
      <c r="AH893" s="1413"/>
      <c r="AI893" s="1413"/>
      <c r="AJ893" s="1413"/>
      <c r="AK893" s="1413"/>
    </row>
    <row r="894" spans="3:37" s="1430" customFormat="1" ht="15" customHeight="1">
      <c r="C894" s="1413"/>
      <c r="D894" s="1413"/>
      <c r="E894" s="1413"/>
      <c r="F894" s="1413"/>
      <c r="G894" s="1413"/>
      <c r="I894" s="1413"/>
      <c r="J894" s="1413"/>
      <c r="K894" s="1413"/>
      <c r="L894" s="1413"/>
      <c r="M894" s="1413"/>
      <c r="O894" s="1413"/>
      <c r="P894" s="1413"/>
      <c r="Q894" s="1413"/>
      <c r="R894" s="1413"/>
      <c r="S894" s="1413"/>
      <c r="T894" s="1413"/>
      <c r="U894" s="1413"/>
      <c r="V894" s="1413"/>
      <c r="W894" s="1413"/>
      <c r="X894" s="1413"/>
      <c r="Y894" s="1413"/>
      <c r="AA894" s="1413"/>
      <c r="AB894" s="1413"/>
      <c r="AC894" s="1413"/>
      <c r="AD894" s="1413"/>
      <c r="AE894" s="1413"/>
      <c r="AG894" s="1413"/>
      <c r="AH894" s="1413"/>
      <c r="AI894" s="1413"/>
      <c r="AJ894" s="1413"/>
      <c r="AK894" s="1413"/>
    </row>
    <row r="895" spans="3:37" s="1430" customFormat="1" ht="15" customHeight="1">
      <c r="C895" s="1413"/>
      <c r="D895" s="1413"/>
      <c r="E895" s="1413"/>
      <c r="F895" s="1413"/>
      <c r="G895" s="1413"/>
      <c r="I895" s="1413"/>
      <c r="J895" s="1413"/>
      <c r="K895" s="1413"/>
      <c r="L895" s="1413"/>
      <c r="M895" s="1413"/>
      <c r="O895" s="1413"/>
      <c r="P895" s="1413"/>
      <c r="Q895" s="1413"/>
      <c r="R895" s="1413"/>
      <c r="S895" s="1413"/>
      <c r="T895" s="1413"/>
      <c r="U895" s="1413"/>
      <c r="V895" s="1413"/>
      <c r="W895" s="1413"/>
      <c r="X895" s="1413"/>
      <c r="Y895" s="1413"/>
      <c r="AA895" s="1413"/>
      <c r="AB895" s="1413"/>
      <c r="AC895" s="1413"/>
      <c r="AD895" s="1413"/>
      <c r="AE895" s="1413"/>
      <c r="AG895" s="1413"/>
      <c r="AH895" s="1413"/>
      <c r="AI895" s="1413"/>
      <c r="AJ895" s="1413"/>
      <c r="AK895" s="1413"/>
    </row>
    <row r="896" spans="3:37" s="1430" customFormat="1" ht="15" customHeight="1">
      <c r="C896" s="1413"/>
      <c r="D896" s="1413"/>
      <c r="E896" s="1413"/>
      <c r="F896" s="1413"/>
      <c r="G896" s="1413"/>
      <c r="I896" s="1413"/>
      <c r="J896" s="1413"/>
      <c r="K896" s="1413"/>
      <c r="L896" s="1413"/>
      <c r="M896" s="1413"/>
      <c r="O896" s="1413"/>
      <c r="P896" s="1413"/>
      <c r="Q896" s="1413"/>
      <c r="R896" s="1413"/>
      <c r="S896" s="1413"/>
      <c r="T896" s="1413"/>
      <c r="U896" s="1413"/>
      <c r="V896" s="1413"/>
      <c r="W896" s="1413"/>
      <c r="X896" s="1413"/>
      <c r="Y896" s="1413"/>
      <c r="AA896" s="1413"/>
      <c r="AB896" s="1413"/>
      <c r="AC896" s="1413"/>
      <c r="AD896" s="1413"/>
      <c r="AE896" s="1413"/>
      <c r="AG896" s="1413"/>
      <c r="AH896" s="1413"/>
      <c r="AI896" s="1413"/>
      <c r="AJ896" s="1413"/>
      <c r="AK896" s="1413"/>
    </row>
    <row r="897" spans="3:37" s="1430" customFormat="1" ht="15" customHeight="1">
      <c r="C897" s="1413"/>
      <c r="D897" s="1413"/>
      <c r="E897" s="1413"/>
      <c r="F897" s="1413"/>
      <c r="G897" s="1413"/>
      <c r="I897" s="1413"/>
      <c r="J897" s="1413"/>
      <c r="K897" s="1413"/>
      <c r="L897" s="1413"/>
      <c r="M897" s="1413"/>
      <c r="O897" s="1413"/>
      <c r="P897" s="1413"/>
      <c r="Q897" s="1413"/>
      <c r="R897" s="1413"/>
      <c r="S897" s="1413"/>
      <c r="T897" s="1413"/>
      <c r="U897" s="1413"/>
      <c r="V897" s="1413"/>
      <c r="W897" s="1413"/>
      <c r="X897" s="1413"/>
      <c r="Y897" s="1413"/>
      <c r="AA897" s="1413"/>
      <c r="AB897" s="1413"/>
      <c r="AC897" s="1413"/>
      <c r="AD897" s="1413"/>
      <c r="AE897" s="1413"/>
      <c r="AG897" s="1413"/>
      <c r="AH897" s="1413"/>
      <c r="AI897" s="1413"/>
      <c r="AJ897" s="1413"/>
      <c r="AK897" s="1413"/>
    </row>
    <row r="898" spans="3:37" s="1430" customFormat="1" ht="15" customHeight="1">
      <c r="C898" s="1413"/>
      <c r="D898" s="1413"/>
      <c r="E898" s="1413"/>
      <c r="F898" s="1413"/>
      <c r="G898" s="1413"/>
      <c r="I898" s="1413"/>
      <c r="J898" s="1413"/>
      <c r="K898" s="1413"/>
      <c r="L898" s="1413"/>
      <c r="M898" s="1413"/>
      <c r="O898" s="1413"/>
      <c r="P898" s="1413"/>
      <c r="Q898" s="1413"/>
      <c r="R898" s="1413"/>
      <c r="S898" s="1413"/>
      <c r="T898" s="1413"/>
      <c r="U898" s="1413"/>
      <c r="V898" s="1413"/>
      <c r="W898" s="1413"/>
      <c r="X898" s="1413"/>
      <c r="Y898" s="1413"/>
      <c r="AA898" s="1413"/>
      <c r="AB898" s="1413"/>
      <c r="AC898" s="1413"/>
      <c r="AD898" s="1413"/>
      <c r="AE898" s="1413"/>
      <c r="AG898" s="1413"/>
      <c r="AH898" s="1413"/>
      <c r="AI898" s="1413"/>
      <c r="AJ898" s="1413"/>
      <c r="AK898" s="1413"/>
    </row>
    <row r="899" spans="3:37" s="1430" customFormat="1" ht="15" customHeight="1">
      <c r="C899" s="1413"/>
      <c r="D899" s="1413"/>
      <c r="E899" s="1413"/>
      <c r="F899" s="1413"/>
      <c r="G899" s="1413"/>
      <c r="I899" s="1413"/>
      <c r="J899" s="1413"/>
      <c r="K899" s="1413"/>
      <c r="L899" s="1413"/>
      <c r="M899" s="1413"/>
      <c r="O899" s="1413"/>
      <c r="P899" s="1413"/>
      <c r="Q899" s="1413"/>
      <c r="R899" s="1413"/>
      <c r="S899" s="1413"/>
      <c r="T899" s="1413"/>
      <c r="U899" s="1413"/>
      <c r="V899" s="1413"/>
      <c r="W899" s="1413"/>
      <c r="X899" s="1413"/>
      <c r="Y899" s="1413"/>
      <c r="AA899" s="1413"/>
      <c r="AB899" s="1413"/>
      <c r="AC899" s="1413"/>
      <c r="AD899" s="1413"/>
      <c r="AE899" s="1413"/>
      <c r="AG899" s="1413"/>
      <c r="AH899" s="1413"/>
      <c r="AI899" s="1413"/>
      <c r="AJ899" s="1413"/>
      <c r="AK899" s="1413"/>
    </row>
    <row r="900" spans="3:37" s="1430" customFormat="1" ht="15" customHeight="1">
      <c r="C900" s="1413"/>
      <c r="D900" s="1413"/>
      <c r="E900" s="1413"/>
      <c r="F900" s="1413"/>
      <c r="G900" s="1413"/>
      <c r="I900" s="1413"/>
      <c r="J900" s="1413"/>
      <c r="K900" s="1413"/>
      <c r="L900" s="1413"/>
      <c r="M900" s="1413"/>
      <c r="O900" s="1413"/>
      <c r="P900" s="1413"/>
      <c r="Q900" s="1413"/>
      <c r="R900" s="1413"/>
      <c r="S900" s="1413"/>
      <c r="T900" s="1413"/>
      <c r="U900" s="1413"/>
      <c r="V900" s="1413"/>
      <c r="W900" s="1413"/>
      <c r="X900" s="1413"/>
      <c r="Y900" s="1413"/>
      <c r="AA900" s="1413"/>
      <c r="AB900" s="1413"/>
      <c r="AC900" s="1413"/>
      <c r="AD900" s="1413"/>
      <c r="AE900" s="1413"/>
      <c r="AG900" s="1413"/>
      <c r="AH900" s="1413"/>
      <c r="AI900" s="1413"/>
      <c r="AJ900" s="1413"/>
      <c r="AK900" s="1413"/>
    </row>
  </sheetData>
  <mergeCells count="102">
    <mergeCell ref="H33:M33"/>
    <mergeCell ref="N33:S33"/>
    <mergeCell ref="Z33:AE33"/>
    <mergeCell ref="AF33:AK33"/>
    <mergeCell ref="H34:M34"/>
    <mergeCell ref="N34:S34"/>
    <mergeCell ref="Z34:AE34"/>
    <mergeCell ref="AF34:AK34"/>
    <mergeCell ref="H31:M31"/>
    <mergeCell ref="N31:S31"/>
    <mergeCell ref="Z31:AE31"/>
    <mergeCell ref="AF31:AK31"/>
    <mergeCell ref="H32:M32"/>
    <mergeCell ref="N32:S32"/>
    <mergeCell ref="Z32:AE32"/>
    <mergeCell ref="AF32:AK32"/>
    <mergeCell ref="B29:S29"/>
    <mergeCell ref="T29:AK29"/>
    <mergeCell ref="H30:M30"/>
    <mergeCell ref="N30:S30"/>
    <mergeCell ref="Z30:AE30"/>
    <mergeCell ref="AF30:AK30"/>
    <mergeCell ref="H27:M27"/>
    <mergeCell ref="N27:S27"/>
    <mergeCell ref="Z27:AE27"/>
    <mergeCell ref="AF27:AK27"/>
    <mergeCell ref="H28:M28"/>
    <mergeCell ref="N28:S28"/>
    <mergeCell ref="Z28:AE28"/>
    <mergeCell ref="AF28:AK28"/>
    <mergeCell ref="H25:M25"/>
    <mergeCell ref="N25:S25"/>
    <mergeCell ref="Z25:AE25"/>
    <mergeCell ref="AF25:AK25"/>
    <mergeCell ref="H26:M26"/>
    <mergeCell ref="N26:S26"/>
    <mergeCell ref="Z26:AE26"/>
    <mergeCell ref="AF26:AK26"/>
    <mergeCell ref="B23:S23"/>
    <mergeCell ref="T23:AK23"/>
    <mergeCell ref="H24:M24"/>
    <mergeCell ref="N24:S24"/>
    <mergeCell ref="Z24:AE24"/>
    <mergeCell ref="AF24:AK24"/>
    <mergeCell ref="H21:M21"/>
    <mergeCell ref="N21:S21"/>
    <mergeCell ref="Z21:AE21"/>
    <mergeCell ref="AF21:AK21"/>
    <mergeCell ref="H22:M22"/>
    <mergeCell ref="N22:S22"/>
    <mergeCell ref="Z22:AE22"/>
    <mergeCell ref="AF22:AK22"/>
    <mergeCell ref="H19:M19"/>
    <mergeCell ref="N19:S19"/>
    <mergeCell ref="Z19:AE19"/>
    <mergeCell ref="AF19:AK19"/>
    <mergeCell ref="H20:M20"/>
    <mergeCell ref="N20:S20"/>
    <mergeCell ref="Z20:AE20"/>
    <mergeCell ref="AF20:AK20"/>
    <mergeCell ref="B17:S17"/>
    <mergeCell ref="T17:AK17"/>
    <mergeCell ref="H18:M18"/>
    <mergeCell ref="N18:S18"/>
    <mergeCell ref="Z18:AE18"/>
    <mergeCell ref="AF18:AK18"/>
    <mergeCell ref="H15:M15"/>
    <mergeCell ref="N15:S15"/>
    <mergeCell ref="Z15:AE15"/>
    <mergeCell ref="AF15:AK15"/>
    <mergeCell ref="H16:M16"/>
    <mergeCell ref="N16:S16"/>
    <mergeCell ref="Z16:AE16"/>
    <mergeCell ref="AF16:AK16"/>
    <mergeCell ref="H13:M13"/>
    <mergeCell ref="N13:S13"/>
    <mergeCell ref="Z13:AE13"/>
    <mergeCell ref="AF13:AK13"/>
    <mergeCell ref="H14:M14"/>
    <mergeCell ref="N14:S14"/>
    <mergeCell ref="Z14:AE14"/>
    <mergeCell ref="AF14:AK14"/>
    <mergeCell ref="B11:S11"/>
    <mergeCell ref="T11:AK11"/>
    <mergeCell ref="H12:M12"/>
    <mergeCell ref="N12:S12"/>
    <mergeCell ref="Z12:AE12"/>
    <mergeCell ref="AF12:AK12"/>
    <mergeCell ref="B10:G10"/>
    <mergeCell ref="H10:M10"/>
    <mergeCell ref="N10:S10"/>
    <mergeCell ref="T10:Y10"/>
    <mergeCell ref="Z10:AE10"/>
    <mergeCell ref="AF10:AK10"/>
    <mergeCell ref="B4:AK4"/>
    <mergeCell ref="C5:AK8"/>
    <mergeCell ref="B9:G9"/>
    <mergeCell ref="H9:M9"/>
    <mergeCell ref="N9:S9"/>
    <mergeCell ref="T9:Y9"/>
    <mergeCell ref="Z9:AE9"/>
    <mergeCell ref="AF9:AK9"/>
  </mergeCells>
  <phoneticPr fontId="122" type="noConversion"/>
  <pageMargins left="0.25" right="0.25" top="0.75000000000000011" bottom="0.75000000000000011" header="0.30000000000000004" footer="0.30000000000000004"/>
  <pageSetup orientation="landscape"/>
  <headerFooter alignWithMargins="0">
    <oddFooter>&amp;L&amp;9&amp;F&amp;C&amp;9Página &amp;P&amp;R&amp;9Versión 17.08.05</oddFooter>
  </headerFooter>
  <rowBreaks count="1" manualBreakCount="1">
    <brk id="22" max="16383" man="1"/>
  </rowBreaks>
  <extLst>
    <ext xmlns:mx="http://schemas.microsoft.com/office/mac/excel/2008/main" uri="{64002731-A6B0-56B0-2670-7721B7C09600}">
      <mx:PLV Mode="0" OnePage="0" WScale="10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K45"/>
  <sheetViews>
    <sheetView showGridLines="0" view="pageBreakPreview" topLeftCell="A19" zoomScale="125" zoomScaleNormal="125" zoomScaleSheetLayoutView="125" zoomScalePageLayoutView="125" workbookViewId="0">
      <selection activeCell="E41" sqref="E41:F41"/>
    </sheetView>
  </sheetViews>
  <sheetFormatPr defaultColWidth="9" defaultRowHeight="12"/>
  <cols>
    <col min="1" max="1" width="0.375" style="609" customWidth="1"/>
    <col min="2" max="2" width="2.5" style="609" customWidth="1"/>
    <col min="3" max="3" width="59" style="1432" customWidth="1"/>
    <col min="4" max="4" width="3.625" style="609" customWidth="1"/>
    <col min="5" max="5" width="5.5" style="609" customWidth="1"/>
    <col min="6" max="6" width="6.875" style="609" customWidth="1"/>
    <col min="7" max="7" width="1.875" style="609" customWidth="1"/>
    <col min="8" max="8" width="13.5" style="609" customWidth="1"/>
    <col min="9" max="9" width="3.125" style="609" customWidth="1"/>
    <col min="10" max="10" width="25.5" style="609" customWidth="1"/>
    <col min="11" max="11" width="0.875" style="609" customWidth="1"/>
    <col min="12" max="16384" width="9" style="609"/>
  </cols>
  <sheetData>
    <row r="1" spans="2:11" ht="14.1">
      <c r="B1" s="2005" t="s">
        <v>1298</v>
      </c>
      <c r="C1" s="2005"/>
      <c r="D1" s="2005"/>
      <c r="E1" s="2005"/>
      <c r="F1" s="2005"/>
      <c r="G1" s="2005"/>
      <c r="H1" s="2005"/>
      <c r="I1" s="2005"/>
      <c r="J1" s="535"/>
    </row>
    <row r="2" spans="2:11">
      <c r="B2" s="935"/>
      <c r="C2" s="2006" t="s">
        <v>1180</v>
      </c>
      <c r="D2" s="2006"/>
      <c r="E2" s="936"/>
      <c r="F2" s="936"/>
      <c r="G2" s="535"/>
      <c r="H2" s="2006" t="s">
        <v>1181</v>
      </c>
      <c r="I2" s="2007"/>
      <c r="J2" s="937"/>
    </row>
    <row r="3" spans="2:11">
      <c r="B3" s="301" t="s">
        <v>1182</v>
      </c>
      <c r="C3" s="938"/>
      <c r="D3" s="871"/>
      <c r="E3" s="535"/>
      <c r="F3" s="535"/>
      <c r="G3" s="535"/>
      <c r="H3" s="535"/>
      <c r="I3" s="535"/>
      <c r="J3" s="939"/>
    </row>
    <row r="4" spans="2:11">
      <c r="B4" s="1989">
        <f>'7A. ALIMENTACION'!BH4-0.01</f>
        <v>-7.1799999999999962</v>
      </c>
      <c r="C4" s="1990"/>
      <c r="D4" s="2560"/>
      <c r="E4" s="1989">
        <f>B4-0.01</f>
        <v>-7.1899999999999959</v>
      </c>
      <c r="F4" s="1990"/>
      <c r="G4" s="1989">
        <f>E4-0.01</f>
        <v>-7.1999999999999957</v>
      </c>
      <c r="H4" s="1990"/>
      <c r="I4" s="1989">
        <f>G4-0.01</f>
        <v>-7.2099999999999955</v>
      </c>
      <c r="J4" s="2560"/>
    </row>
    <row r="5" spans="2:11">
      <c r="B5" s="1991" t="s">
        <v>1299</v>
      </c>
      <c r="C5" s="1992"/>
      <c r="D5" s="1993"/>
      <c r="E5" s="1994" t="s">
        <v>1300</v>
      </c>
      <c r="F5" s="1665"/>
      <c r="G5" s="1994" t="s">
        <v>1301</v>
      </c>
      <c r="H5" s="1665"/>
      <c r="I5" s="1994" t="s">
        <v>1302</v>
      </c>
      <c r="J5" s="1665"/>
    </row>
    <row r="6" spans="2:11">
      <c r="B6" s="1991"/>
      <c r="C6" s="1992"/>
      <c r="D6" s="1993"/>
      <c r="E6" s="1994"/>
      <c r="F6" s="1665"/>
      <c r="G6" s="1994"/>
      <c r="H6" s="1665"/>
      <c r="I6" s="1994"/>
      <c r="J6" s="1665"/>
    </row>
    <row r="7" spans="2:11">
      <c r="B7" s="1991"/>
      <c r="C7" s="1992"/>
      <c r="D7" s="1993"/>
      <c r="E7" s="1994"/>
      <c r="F7" s="1665"/>
      <c r="G7" s="1994"/>
      <c r="H7" s="1665"/>
      <c r="I7" s="1994"/>
      <c r="J7" s="1665"/>
    </row>
    <row r="8" spans="2:11">
      <c r="B8" s="1991"/>
      <c r="C8" s="1992"/>
      <c r="D8" s="1993"/>
      <c r="E8" s="1994"/>
      <c r="F8" s="1665"/>
      <c r="G8" s="1994"/>
      <c r="H8" s="1665"/>
      <c r="I8" s="940">
        <v>1</v>
      </c>
      <c r="J8" s="941" t="s">
        <v>1303</v>
      </c>
    </row>
    <row r="9" spans="2:11">
      <c r="B9" s="1997" t="s">
        <v>1191</v>
      </c>
      <c r="C9" s="1998"/>
      <c r="D9" s="1999"/>
      <c r="E9" s="1994"/>
      <c r="F9" s="1665"/>
      <c r="G9" s="940">
        <v>1</v>
      </c>
      <c r="H9" s="941" t="s">
        <v>1304</v>
      </c>
      <c r="I9" s="940">
        <v>2</v>
      </c>
      <c r="J9" s="941" t="s">
        <v>1305</v>
      </c>
    </row>
    <row r="10" spans="2:11">
      <c r="B10" s="1997"/>
      <c r="C10" s="1998"/>
      <c r="D10" s="1999"/>
      <c r="E10" s="1994"/>
      <c r="F10" s="1665"/>
      <c r="G10" s="940">
        <v>2</v>
      </c>
      <c r="H10" s="941" t="s">
        <v>1306</v>
      </c>
      <c r="I10" s="940">
        <v>3</v>
      </c>
      <c r="J10" s="941" t="s">
        <v>1307</v>
      </c>
    </row>
    <row r="11" spans="2:11">
      <c r="B11" s="1997" t="s">
        <v>1308</v>
      </c>
      <c r="C11" s="1998"/>
      <c r="D11" s="947" t="s">
        <v>185</v>
      </c>
      <c r="E11" s="1994"/>
      <c r="F11" s="1665"/>
      <c r="G11" s="940">
        <v>3</v>
      </c>
      <c r="H11" s="941" t="s">
        <v>1309</v>
      </c>
      <c r="I11" s="940">
        <v>4</v>
      </c>
      <c r="J11" s="941" t="s">
        <v>1310</v>
      </c>
    </row>
    <row r="12" spans="2:11">
      <c r="B12" s="2000"/>
      <c r="C12" s="2001"/>
      <c r="D12" s="948" t="s">
        <v>188</v>
      </c>
      <c r="E12" s="1995"/>
      <c r="F12" s="1996"/>
      <c r="G12" s="940">
        <v>4</v>
      </c>
      <c r="H12" s="941" t="s">
        <v>1311</v>
      </c>
      <c r="I12" s="945">
        <v>5</v>
      </c>
      <c r="J12" s="946" t="s">
        <v>1312</v>
      </c>
    </row>
    <row r="13" spans="2:11">
      <c r="B13" s="1988" t="s">
        <v>1193</v>
      </c>
      <c r="C13" s="1988"/>
      <c r="D13" s="1433" t="s">
        <v>1194</v>
      </c>
      <c r="E13" s="1988" t="s">
        <v>1313</v>
      </c>
      <c r="F13" s="1988"/>
      <c r="G13" s="1988" t="s">
        <v>251</v>
      </c>
      <c r="H13" s="1988"/>
      <c r="I13" s="1988" t="s">
        <v>251</v>
      </c>
      <c r="J13" s="1988"/>
    </row>
    <row r="14" spans="2:11" s="631" customFormat="1" ht="27.95">
      <c r="B14" s="942" t="s">
        <v>191</v>
      </c>
      <c r="C14" s="1437" t="s">
        <v>1314</v>
      </c>
      <c r="D14" s="1434"/>
      <c r="E14" s="2003"/>
      <c r="F14" s="2003"/>
      <c r="G14" s="2003"/>
      <c r="H14" s="2003"/>
      <c r="I14" s="2003"/>
      <c r="J14" s="2003"/>
      <c r="K14" s="609"/>
    </row>
    <row r="15" spans="2:11" ht="14.1">
      <c r="B15" s="942" t="s">
        <v>194</v>
      </c>
      <c r="C15" s="1437" t="s">
        <v>1315</v>
      </c>
      <c r="D15" s="1434"/>
      <c r="E15" s="2003"/>
      <c r="F15" s="2003"/>
      <c r="G15" s="2003"/>
      <c r="H15" s="2003"/>
      <c r="I15" s="2003"/>
      <c r="J15" s="2003"/>
    </row>
    <row r="16" spans="2:11" ht="14.1">
      <c r="B16" s="942" t="s">
        <v>197</v>
      </c>
      <c r="C16" s="1437" t="s">
        <v>1316</v>
      </c>
      <c r="D16" s="1434"/>
      <c r="E16" s="2003"/>
      <c r="F16" s="2003"/>
      <c r="G16" s="2003"/>
      <c r="H16" s="2003"/>
      <c r="I16" s="2003"/>
      <c r="J16" s="2003"/>
    </row>
    <row r="17" spans="2:10" ht="50.1">
      <c r="B17" s="942" t="s">
        <v>200</v>
      </c>
      <c r="C17" s="1437" t="s">
        <v>1317</v>
      </c>
      <c r="D17" s="1434"/>
      <c r="E17" s="2003"/>
      <c r="F17" s="2003"/>
      <c r="G17" s="2003"/>
      <c r="H17" s="2003"/>
      <c r="I17" s="2003"/>
      <c r="J17" s="2003"/>
    </row>
    <row r="18" spans="2:10" ht="14.1">
      <c r="B18" s="942" t="s">
        <v>203</v>
      </c>
      <c r="C18" s="1437" t="s">
        <v>1318</v>
      </c>
      <c r="D18" s="1434"/>
      <c r="E18" s="2003"/>
      <c r="F18" s="2003"/>
      <c r="G18" s="2003"/>
      <c r="H18" s="2003"/>
      <c r="I18" s="2003"/>
      <c r="J18" s="2003"/>
    </row>
    <row r="19" spans="2:10" ht="42">
      <c r="B19" s="942" t="s">
        <v>206</v>
      </c>
      <c r="C19" s="1437" t="s">
        <v>1319</v>
      </c>
      <c r="D19" s="1434"/>
      <c r="E19" s="2003"/>
      <c r="F19" s="2003"/>
      <c r="G19" s="2003"/>
      <c r="H19" s="2003"/>
      <c r="I19" s="2003"/>
      <c r="J19" s="2003"/>
    </row>
    <row r="20" spans="2:10" ht="24">
      <c r="B20" s="942" t="s">
        <v>210</v>
      </c>
      <c r="C20" s="1436" t="s">
        <v>1320</v>
      </c>
      <c r="D20" s="943"/>
      <c r="E20" s="2003"/>
      <c r="F20" s="2003"/>
      <c r="G20" s="2003"/>
      <c r="H20" s="2003"/>
      <c r="I20" s="2003"/>
      <c r="J20" s="2003"/>
    </row>
    <row r="21" spans="2:10" ht="20.100000000000001" customHeight="1">
      <c r="B21" s="942" t="s">
        <v>213</v>
      </c>
      <c r="C21" s="1437" t="s">
        <v>1321</v>
      </c>
      <c r="D21" s="1434"/>
      <c r="E21" s="2003"/>
      <c r="F21" s="2003"/>
      <c r="G21" s="2003"/>
      <c r="H21" s="2003"/>
      <c r="I21" s="2003"/>
      <c r="J21" s="2003"/>
    </row>
    <row r="22" spans="2:10">
      <c r="B22" s="942" t="s">
        <v>217</v>
      </c>
      <c r="C22" s="1439" t="s">
        <v>217</v>
      </c>
      <c r="D22" s="1434"/>
      <c r="E22" s="2003"/>
      <c r="F22" s="2003"/>
      <c r="G22" s="2003"/>
      <c r="H22" s="2003"/>
      <c r="I22" s="2003"/>
      <c r="J22" s="2003"/>
    </row>
    <row r="23" spans="2:10" ht="27.95">
      <c r="B23" s="942" t="s">
        <v>220</v>
      </c>
      <c r="C23" s="1437" t="s">
        <v>1322</v>
      </c>
      <c r="D23" s="2561"/>
      <c r="E23" s="2002"/>
      <c r="F23" s="2562"/>
      <c r="G23" s="2002"/>
      <c r="H23" s="2562"/>
      <c r="I23" s="2002"/>
      <c r="J23" s="2562"/>
    </row>
    <row r="24" spans="2:10" ht="14.1">
      <c r="B24" s="942" t="s">
        <v>223</v>
      </c>
      <c r="C24" s="1437" t="s">
        <v>1323</v>
      </c>
      <c r="D24" s="1435"/>
      <c r="E24" s="2004"/>
      <c r="F24" s="2004"/>
      <c r="G24" s="2004"/>
      <c r="H24" s="2004"/>
      <c r="I24" s="2004"/>
      <c r="J24" s="2004"/>
    </row>
    <row r="25" spans="2:10" ht="14.1">
      <c r="B25" s="1387" t="s">
        <v>226</v>
      </c>
      <c r="C25" s="1438" t="s">
        <v>1324</v>
      </c>
      <c r="D25" s="1434"/>
      <c r="E25" s="2003"/>
      <c r="F25" s="2003"/>
      <c r="G25" s="2003"/>
      <c r="H25" s="2003"/>
      <c r="I25" s="2003"/>
      <c r="J25" s="2003"/>
    </row>
    <row r="26" spans="2:10" ht="14.1">
      <c r="B26" s="1387" t="s">
        <v>228</v>
      </c>
      <c r="C26" s="1437" t="s">
        <v>1325</v>
      </c>
      <c r="D26" s="1434"/>
      <c r="E26" s="2003"/>
      <c r="F26" s="2003"/>
      <c r="G26" s="2003"/>
      <c r="H26" s="2003"/>
      <c r="I26" s="2003"/>
      <c r="J26" s="2003"/>
    </row>
    <row r="27" spans="2:10" ht="14.1">
      <c r="B27" s="1387" t="s">
        <v>230</v>
      </c>
      <c r="C27" s="1437" t="s">
        <v>1326</v>
      </c>
      <c r="D27" s="1434"/>
      <c r="E27" s="2003"/>
      <c r="F27" s="2003"/>
      <c r="G27" s="2003"/>
      <c r="H27" s="2003"/>
      <c r="I27" s="2003"/>
      <c r="J27" s="2003"/>
    </row>
    <row r="28" spans="2:10" ht="14.1">
      <c r="B28" s="1387" t="s">
        <v>233</v>
      </c>
      <c r="C28" s="1437" t="s">
        <v>1327</v>
      </c>
      <c r="D28" s="1435"/>
      <c r="E28" s="2004"/>
      <c r="F28" s="2004"/>
      <c r="G28" s="2004"/>
      <c r="H28" s="2004"/>
      <c r="I28" s="2004"/>
      <c r="J28" s="2004"/>
    </row>
    <row r="29" spans="2:10">
      <c r="B29" s="1989">
        <f>+B4</f>
        <v>-7.1799999999999962</v>
      </c>
      <c r="C29" s="1990"/>
      <c r="D29" s="2560"/>
      <c r="E29" s="1989">
        <f>B29-0.01</f>
        <v>-7.1899999999999959</v>
      </c>
      <c r="F29" s="2560"/>
      <c r="G29" s="1989">
        <f>E29-0.01</f>
        <v>-7.1999999999999957</v>
      </c>
      <c r="H29" s="2560"/>
      <c r="I29" s="1989">
        <f>G29-0.01</f>
        <v>-7.2099999999999955</v>
      </c>
      <c r="J29" s="2560"/>
    </row>
    <row r="30" spans="2:10" ht="11.1" customHeight="1">
      <c r="B30" s="1991" t="s">
        <v>1299</v>
      </c>
      <c r="C30" s="1992"/>
      <c r="D30" s="1993"/>
      <c r="E30" s="1994" t="s">
        <v>1300</v>
      </c>
      <c r="F30" s="1665"/>
      <c r="G30" s="1994" t="s">
        <v>1301</v>
      </c>
      <c r="H30" s="1665"/>
      <c r="I30" s="1994" t="s">
        <v>1302</v>
      </c>
      <c r="J30" s="1665"/>
    </row>
    <row r="31" spans="2:10">
      <c r="B31" s="1991"/>
      <c r="C31" s="1992"/>
      <c r="D31" s="1993"/>
      <c r="E31" s="1994"/>
      <c r="F31" s="1665"/>
      <c r="G31" s="1994"/>
      <c r="H31" s="1665"/>
      <c r="I31" s="1994"/>
      <c r="J31" s="1665"/>
    </row>
    <row r="32" spans="2:10">
      <c r="B32" s="1991"/>
      <c r="C32" s="1992"/>
      <c r="D32" s="1993"/>
      <c r="E32" s="1994"/>
      <c r="F32" s="1665"/>
      <c r="G32" s="1994"/>
      <c r="H32" s="1665"/>
      <c r="I32" s="1994"/>
      <c r="J32" s="1665"/>
    </row>
    <row r="33" spans="2:10">
      <c r="B33" s="1991"/>
      <c r="C33" s="1992"/>
      <c r="D33" s="1993"/>
      <c r="E33" s="1994"/>
      <c r="F33" s="1665"/>
      <c r="G33" s="1994"/>
      <c r="H33" s="1665"/>
      <c r="I33" s="940">
        <v>1</v>
      </c>
      <c r="J33" s="941" t="s">
        <v>1303</v>
      </c>
    </row>
    <row r="34" spans="2:10" ht="11.1" customHeight="1">
      <c r="B34" s="1997" t="s">
        <v>1191</v>
      </c>
      <c r="C34" s="1998"/>
      <c r="D34" s="1999"/>
      <c r="E34" s="1994"/>
      <c r="F34" s="1665"/>
      <c r="G34" s="940">
        <v>1</v>
      </c>
      <c r="H34" s="941" t="s">
        <v>1304</v>
      </c>
      <c r="I34" s="940">
        <v>2</v>
      </c>
      <c r="J34" s="941" t="s">
        <v>1305</v>
      </c>
    </row>
    <row r="35" spans="2:10">
      <c r="B35" s="1997"/>
      <c r="C35" s="1998"/>
      <c r="D35" s="1999"/>
      <c r="E35" s="1994"/>
      <c r="F35" s="1665"/>
      <c r="G35" s="940">
        <v>2</v>
      </c>
      <c r="H35" s="941" t="s">
        <v>1306</v>
      </c>
      <c r="I35" s="940">
        <v>3</v>
      </c>
      <c r="J35" s="941" t="s">
        <v>1307</v>
      </c>
    </row>
    <row r="36" spans="2:10" ht="11.1" customHeight="1">
      <c r="B36" s="1997" t="s">
        <v>1308</v>
      </c>
      <c r="C36" s="1998"/>
      <c r="D36" s="947" t="s">
        <v>185</v>
      </c>
      <c r="E36" s="1994"/>
      <c r="F36" s="1665"/>
      <c r="G36" s="940">
        <v>3</v>
      </c>
      <c r="H36" s="941" t="s">
        <v>1309</v>
      </c>
      <c r="I36" s="940">
        <v>4</v>
      </c>
      <c r="J36" s="941" t="s">
        <v>1310</v>
      </c>
    </row>
    <row r="37" spans="2:10">
      <c r="B37" s="2000"/>
      <c r="C37" s="2001"/>
      <c r="D37" s="948" t="s">
        <v>188</v>
      </c>
      <c r="E37" s="1995"/>
      <c r="F37" s="1996"/>
      <c r="G37" s="940">
        <v>4</v>
      </c>
      <c r="H37" s="941" t="s">
        <v>1311</v>
      </c>
      <c r="I37" s="945">
        <v>5</v>
      </c>
      <c r="J37" s="946" t="s">
        <v>1312</v>
      </c>
    </row>
    <row r="38" spans="2:10">
      <c r="B38" s="1988" t="s">
        <v>1193</v>
      </c>
      <c r="C38" s="1988"/>
      <c r="D38" s="1433" t="s">
        <v>1194</v>
      </c>
      <c r="E38" s="1988" t="s">
        <v>1313</v>
      </c>
      <c r="F38" s="1988"/>
      <c r="G38" s="1988" t="s">
        <v>251</v>
      </c>
      <c r="H38" s="1988"/>
      <c r="I38" s="1988" t="s">
        <v>251</v>
      </c>
      <c r="J38" s="1988"/>
    </row>
    <row r="39" spans="2:10" ht="27.95">
      <c r="B39" s="1387" t="s">
        <v>236</v>
      </c>
      <c r="C39" s="1437" t="s">
        <v>1328</v>
      </c>
      <c r="D39" s="1435"/>
      <c r="E39" s="2004"/>
      <c r="F39" s="2004"/>
      <c r="G39" s="2004"/>
      <c r="H39" s="2004"/>
      <c r="I39" s="2004"/>
      <c r="J39" s="2004"/>
    </row>
    <row r="40" spans="2:10" ht="27.95">
      <c r="B40" s="1387" t="s">
        <v>1329</v>
      </c>
      <c r="C40" s="1437" t="s">
        <v>1330</v>
      </c>
      <c r="D40" s="1434"/>
      <c r="E40" s="2003"/>
      <c r="F40" s="2003"/>
      <c r="G40" s="2003"/>
      <c r="H40" s="2003"/>
      <c r="I40" s="2003"/>
      <c r="J40" s="2003"/>
    </row>
    <row r="41" spans="2:10" ht="27.95">
      <c r="B41" s="1387" t="s">
        <v>1331</v>
      </c>
      <c r="C41" s="1437" t="s">
        <v>1332</v>
      </c>
      <c r="D41" s="1434"/>
      <c r="E41" s="2003"/>
      <c r="F41" s="2003"/>
      <c r="G41" s="2003"/>
      <c r="H41" s="2003"/>
      <c r="I41" s="2003"/>
      <c r="J41" s="2003"/>
    </row>
    <row r="42" spans="2:10" ht="27.95">
      <c r="B42" s="1387" t="s">
        <v>1333</v>
      </c>
      <c r="C42" s="1437" t="s">
        <v>1334</v>
      </c>
      <c r="D42" s="1434"/>
      <c r="E42" s="2003"/>
      <c r="F42" s="2003"/>
      <c r="G42" s="2003"/>
      <c r="H42" s="2003"/>
      <c r="I42" s="2003"/>
      <c r="J42" s="2003"/>
    </row>
    <row r="43" spans="2:10" ht="14.1">
      <c r="B43" s="944" t="s">
        <v>1335</v>
      </c>
      <c r="C43" s="1437" t="s">
        <v>1336</v>
      </c>
      <c r="D43" s="1435"/>
      <c r="E43" s="2004"/>
      <c r="F43" s="2004"/>
      <c r="G43" s="2004"/>
      <c r="H43" s="2004"/>
      <c r="I43" s="2004"/>
      <c r="J43" s="2004"/>
    </row>
    <row r="44" spans="2:10" ht="27.95">
      <c r="B44" s="944" t="s">
        <v>1337</v>
      </c>
      <c r="C44" s="1437" t="s">
        <v>1338</v>
      </c>
      <c r="D44" s="2561"/>
      <c r="E44" s="2002"/>
      <c r="F44" s="2562"/>
      <c r="G44" s="2002"/>
      <c r="H44" s="2562"/>
      <c r="I44" s="2002"/>
      <c r="J44" s="2562"/>
    </row>
    <row r="45" spans="2:10">
      <c r="B45" s="944" t="s">
        <v>1339</v>
      </c>
      <c r="C45" s="1439" t="s">
        <v>1340</v>
      </c>
      <c r="D45" s="1434"/>
      <c r="E45" s="2003"/>
      <c r="F45" s="2003"/>
      <c r="G45" s="2003"/>
      <c r="H45" s="2003"/>
      <c r="I45" s="2003"/>
      <c r="J45" s="2003"/>
    </row>
  </sheetData>
  <customSheetViews>
    <customSheetView guid="{000667BC-C093-D04F-AC32-C2A57AD6DC40}" scale="116" showGridLines="0">
      <selection activeCell="A7" sqref="A7"/>
      <pageMargins left="0" right="0" top="0" bottom="0" header="0" footer="0"/>
      <pageSetup scale="95" orientation="landscape"/>
      <headerFooter alignWithMargins="0">
        <oddFooter>&amp;L&amp;9&amp;F&amp;C&amp;9Página &amp;P&amp;R&amp;9Versión 17.08.05</oddFooter>
      </headerFooter>
    </customSheetView>
    <customSheetView guid="{49900754-E557-CE48-A1AC-7A29C54F6B80}" scale="116" showGridLines="0">
      <selection activeCell="A7" sqref="A7"/>
      <pageMargins left="0" right="0" top="0" bottom="0" header="0" footer="0"/>
      <pageSetup scale="95" orientation="landscape"/>
      <headerFooter alignWithMargins="0">
        <oddFooter>&amp;L&amp;9&amp;F&amp;C&amp;9Página &amp;P&amp;R&amp;9Versión 17.08.05</oddFooter>
      </headerFooter>
    </customSheetView>
  </customSheetViews>
  <mergeCells count="97">
    <mergeCell ref="G14:H14"/>
    <mergeCell ref="I14:J14"/>
    <mergeCell ref="I26:J26"/>
    <mergeCell ref="E40:F40"/>
    <mergeCell ref="G40:H40"/>
    <mergeCell ref="I40:J40"/>
    <mergeCell ref="G39:H39"/>
    <mergeCell ref="E26:F26"/>
    <mergeCell ref="E27:F27"/>
    <mergeCell ref="E19:F19"/>
    <mergeCell ref="G19:H19"/>
    <mergeCell ref="G17:H17"/>
    <mergeCell ref="I17:J17"/>
    <mergeCell ref="E14:F14"/>
    <mergeCell ref="G15:H15"/>
    <mergeCell ref="I15:J15"/>
    <mergeCell ref="I5:J7"/>
    <mergeCell ref="B13:C13"/>
    <mergeCell ref="E5:F12"/>
    <mergeCell ref="I13:J13"/>
    <mergeCell ref="B9:D10"/>
    <mergeCell ref="B11:C12"/>
    <mergeCell ref="B5:D8"/>
    <mergeCell ref="E13:F13"/>
    <mergeCell ref="G13:H13"/>
    <mergeCell ref="G5:H8"/>
    <mergeCell ref="I19:J19"/>
    <mergeCell ref="B1:I1"/>
    <mergeCell ref="C2:D2"/>
    <mergeCell ref="H2:I2"/>
    <mergeCell ref="E4:F4"/>
    <mergeCell ref="G4:H4"/>
    <mergeCell ref="I4:J4"/>
    <mergeCell ref="B4:D4"/>
    <mergeCell ref="G16:H16"/>
    <mergeCell ref="I16:J16"/>
    <mergeCell ref="G18:H18"/>
    <mergeCell ref="I18:J18"/>
    <mergeCell ref="E15:F15"/>
    <mergeCell ref="E16:F16"/>
    <mergeCell ref="E17:F17"/>
    <mergeCell ref="E18:F18"/>
    <mergeCell ref="I42:J42"/>
    <mergeCell ref="E45:F45"/>
    <mergeCell ref="G45:H45"/>
    <mergeCell ref="I45:J45"/>
    <mergeCell ref="E20:F20"/>
    <mergeCell ref="G20:H20"/>
    <mergeCell ref="I20:J20"/>
    <mergeCell ref="I39:J39"/>
    <mergeCell ref="G26:H26"/>
    <mergeCell ref="G27:H27"/>
    <mergeCell ref="I27:J27"/>
    <mergeCell ref="G21:H21"/>
    <mergeCell ref="I21:J21"/>
    <mergeCell ref="E22:F22"/>
    <mergeCell ref="G22:H22"/>
    <mergeCell ref="I22:J22"/>
    <mergeCell ref="G41:H41"/>
    <mergeCell ref="I41:J41"/>
    <mergeCell ref="I43:J43"/>
    <mergeCell ref="E44:F44"/>
    <mergeCell ref="I25:J25"/>
    <mergeCell ref="I44:J44"/>
    <mergeCell ref="E39:F39"/>
    <mergeCell ref="E28:F28"/>
    <mergeCell ref="G28:H28"/>
    <mergeCell ref="I28:J28"/>
    <mergeCell ref="E42:F42"/>
    <mergeCell ref="G44:H44"/>
    <mergeCell ref="E43:F43"/>
    <mergeCell ref="G43:H43"/>
    <mergeCell ref="E41:F41"/>
    <mergeCell ref="G42:H42"/>
    <mergeCell ref="G23:H23"/>
    <mergeCell ref="I23:J23"/>
    <mergeCell ref="E25:F25"/>
    <mergeCell ref="G25:H25"/>
    <mergeCell ref="E21:F21"/>
    <mergeCell ref="E24:F24"/>
    <mergeCell ref="G24:H24"/>
    <mergeCell ref="I24:J24"/>
    <mergeCell ref="E23:F23"/>
    <mergeCell ref="B38:C38"/>
    <mergeCell ref="E38:F38"/>
    <mergeCell ref="G38:H38"/>
    <mergeCell ref="I38:J38"/>
    <mergeCell ref="B29:D29"/>
    <mergeCell ref="E29:F29"/>
    <mergeCell ref="G29:H29"/>
    <mergeCell ref="I29:J29"/>
    <mergeCell ref="B30:D33"/>
    <mergeCell ref="E30:F37"/>
    <mergeCell ref="G30:H33"/>
    <mergeCell ref="I30:J32"/>
    <mergeCell ref="B34:D35"/>
    <mergeCell ref="B36:C37"/>
  </mergeCells>
  <phoneticPr fontId="55" type="noConversion"/>
  <pageMargins left="0.25" right="0.25" top="0.75000000000000011" bottom="0.75000000000000011" header="0.30000000000000004" footer="0.30000000000000004"/>
  <pageSetup orientation="landscape"/>
  <headerFooter alignWithMargins="0">
    <oddFooter>&amp;L&amp;9&amp;F&amp;C&amp;9Página &amp;P&amp;R&amp;9Versión 17.08.05</oddFooter>
  </headerFooter>
  <rowBreaks count="1" manualBreakCount="1">
    <brk id="28" max="16383" man="1"/>
  </rowBreaks>
  <extLst>
    <ext xmlns:mx="http://schemas.microsoft.com/office/mac/excel/2008/main" uri="{64002731-A6B0-56B0-2670-7721B7C09600}">
      <mx:PLV Mode="0" OnePage="0" WScale="10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AU37"/>
  <sheetViews>
    <sheetView showGridLines="0" view="pageBreakPreview" topLeftCell="W1" zoomScale="125" zoomScaleNormal="125" zoomScaleSheetLayoutView="125" zoomScalePageLayoutView="125" workbookViewId="0">
      <selection activeCell="P26" sqref="P26:R26"/>
    </sheetView>
  </sheetViews>
  <sheetFormatPr defaultColWidth="10.875" defaultRowHeight="12.95" customHeight="1"/>
  <cols>
    <col min="1" max="1" width="0.625" style="924" customWidth="1"/>
    <col min="2" max="2" width="3" style="888" customWidth="1"/>
    <col min="3" max="3" width="2.625" style="888" bestFit="1" customWidth="1"/>
    <col min="4" max="4" width="6.5" style="888" customWidth="1"/>
    <col min="5" max="5" width="2.375" style="888" bestFit="1" customWidth="1"/>
    <col min="6" max="6" width="6.5" style="888" customWidth="1"/>
    <col min="7" max="7" width="2.625" style="888" bestFit="1" customWidth="1"/>
    <col min="8" max="8" width="15.125" style="888" customWidth="1"/>
    <col min="9" max="9" width="2.125" style="888" customWidth="1"/>
    <col min="10" max="10" width="14.875" style="888" customWidth="1"/>
    <col min="11" max="11" width="2.125" style="888" bestFit="1" customWidth="1"/>
    <col min="12" max="12" width="4.625" style="888" customWidth="1"/>
    <col min="13" max="13" width="2.375" style="888" bestFit="1" customWidth="1"/>
    <col min="14" max="14" width="8.625" style="888" customWidth="1"/>
    <col min="15" max="15" width="2.625" style="888" bestFit="1" customWidth="1"/>
    <col min="16" max="16" width="5.375" style="888" customWidth="1"/>
    <col min="17" max="18" width="6.5" style="888" customWidth="1"/>
    <col min="19" max="19" width="2.625" style="888" bestFit="1" customWidth="1"/>
    <col min="20" max="20" width="17.5" style="888" customWidth="1"/>
    <col min="21" max="21" width="3" style="888" customWidth="1"/>
    <col min="22" max="22" width="2.375" style="888" customWidth="1"/>
    <col min="23" max="23" width="4.625" style="888" customWidth="1"/>
    <col min="24" max="24" width="7.625" style="888" customWidth="1"/>
    <col min="25" max="25" width="2.125" style="888" bestFit="1" customWidth="1"/>
    <col min="26" max="26" width="4.5" style="888" customWidth="1"/>
    <col min="27" max="27" width="2.375" style="888" bestFit="1" customWidth="1"/>
    <col min="28" max="28" width="8.5" style="888" customWidth="1"/>
    <col min="29" max="29" width="4.125" style="888" customWidth="1"/>
    <col min="30" max="30" width="3.125" style="888" customWidth="1"/>
    <col min="31" max="31" width="3.625" style="888" customWidth="1"/>
    <col min="32" max="32" width="4.125" style="888" customWidth="1"/>
    <col min="33" max="33" width="2.625" style="888" bestFit="1" customWidth="1"/>
    <col min="34" max="34" width="19.875" style="888" customWidth="1"/>
    <col min="35" max="35" width="2.875" style="888" customWidth="1"/>
    <col min="36" max="36" width="7.125" style="888" customWidth="1"/>
    <col min="37" max="37" width="2.5" style="888" customWidth="1"/>
    <col min="38" max="38" width="4.375" style="888" customWidth="1"/>
    <col min="39" max="39" width="2.125" style="888" bestFit="1" customWidth="1"/>
    <col min="40" max="40" width="6.375" style="888" customWidth="1"/>
    <col min="41" max="41" width="2.625" style="888" bestFit="1" customWidth="1"/>
    <col min="42" max="42" width="10.375" style="888" customWidth="1"/>
    <col min="43" max="47" width="2.125" style="888" customWidth="1"/>
    <col min="48" max="48" width="0.875" style="924" customWidth="1"/>
    <col min="49" max="16384" width="10.875" style="924"/>
  </cols>
  <sheetData>
    <row r="1" spans="2:47" ht="12.95" customHeight="1">
      <c r="C1" s="960" t="s">
        <v>1341</v>
      </c>
    </row>
    <row r="2" spans="2:47" ht="12.95" customHeight="1">
      <c r="C2" s="639" t="s">
        <v>1342</v>
      </c>
    </row>
    <row r="3" spans="2:47" ht="12.95" customHeight="1">
      <c r="C3" s="639"/>
    </row>
    <row r="4" spans="2:47" s="638" customFormat="1" ht="12.95" customHeight="1">
      <c r="B4" s="2030" t="s">
        <v>1218</v>
      </c>
      <c r="C4" s="1812">
        <f>-7.22</f>
        <v>-7.22</v>
      </c>
      <c r="D4" s="1813"/>
      <c r="E4" s="555"/>
      <c r="F4" s="2563"/>
      <c r="G4" s="1812">
        <f>C4-(0.01)</f>
        <v>-7.2299999999999995</v>
      </c>
      <c r="H4" s="2522"/>
      <c r="I4" s="1812">
        <f>G4-(0.01)</f>
        <v>-7.2399999999999993</v>
      </c>
      <c r="J4" s="1813"/>
      <c r="K4" s="1812">
        <f>I4-0.01</f>
        <v>-7.2499999999999991</v>
      </c>
      <c r="L4" s="1813"/>
      <c r="M4" s="555"/>
      <c r="N4" s="2288"/>
      <c r="O4" s="1812">
        <f>K4-0.01</f>
        <v>-7.2599999999999989</v>
      </c>
      <c r="P4" s="1813"/>
      <c r="Q4" s="555"/>
      <c r="R4" s="2288"/>
      <c r="S4" s="1812">
        <f>O4-(0.01)</f>
        <v>-7.2699999999999987</v>
      </c>
      <c r="T4" s="2522"/>
      <c r="U4" s="2033" t="s">
        <v>1218</v>
      </c>
      <c r="V4" s="1812">
        <f>S4-(0.01)</f>
        <v>-7.2799999999999985</v>
      </c>
      <c r="W4" s="1813"/>
      <c r="X4" s="2563"/>
      <c r="Y4" s="1813">
        <f>V4-0.01</f>
        <v>-7.2899999999999983</v>
      </c>
      <c r="Z4" s="1813"/>
      <c r="AA4" s="555"/>
      <c r="AB4" s="2288"/>
      <c r="AC4" s="1812">
        <f>Y4-0.01</f>
        <v>-7.299999999999998</v>
      </c>
      <c r="AD4" s="1813"/>
      <c r="AE4" s="555"/>
      <c r="AF4" s="2288"/>
      <c r="AG4" s="1812">
        <f>AC4-(0.01)</f>
        <v>-7.3099999999999978</v>
      </c>
      <c r="AH4" s="2522"/>
      <c r="AI4" s="1812">
        <f>AG4-(0.01)</f>
        <v>-7.3199999999999976</v>
      </c>
      <c r="AJ4" s="1813"/>
      <c r="AK4" s="555"/>
      <c r="AL4" s="2563"/>
      <c r="AM4" s="1812">
        <f>AI4-0.01</f>
        <v>-7.3299999999999974</v>
      </c>
      <c r="AN4" s="1813"/>
      <c r="AO4" s="1812">
        <f>AM4-0.01</f>
        <v>-7.3399999999999972</v>
      </c>
      <c r="AP4" s="1813"/>
      <c r="AQ4" s="1812">
        <f>AO4-(0.01)</f>
        <v>-7.349999999999997</v>
      </c>
      <c r="AR4" s="1813"/>
      <c r="AS4" s="1813"/>
      <c r="AT4" s="1813"/>
      <c r="AU4" s="2522"/>
    </row>
    <row r="5" spans="2:47" s="638" customFormat="1" ht="12.95" customHeight="1">
      <c r="B5" s="2030"/>
      <c r="C5" s="1941" t="s">
        <v>1343</v>
      </c>
      <c r="D5" s="1942"/>
      <c r="E5" s="1942"/>
      <c r="F5" s="1943"/>
      <c r="G5" s="1941" t="s">
        <v>1344</v>
      </c>
      <c r="H5" s="1943"/>
      <c r="I5" s="1572" t="s">
        <v>1345</v>
      </c>
      <c r="J5" s="1551"/>
      <c r="K5" s="1572" t="s">
        <v>1346</v>
      </c>
      <c r="L5" s="1551"/>
      <c r="M5" s="1551"/>
      <c r="N5" s="1554"/>
      <c r="O5" s="1941" t="s">
        <v>1347</v>
      </c>
      <c r="P5" s="1942"/>
      <c r="Q5" s="1942"/>
      <c r="R5" s="1943"/>
      <c r="S5" s="1941" t="s">
        <v>1348</v>
      </c>
      <c r="T5" s="1943"/>
      <c r="U5" s="2033"/>
      <c r="V5" s="1941" t="s">
        <v>1349</v>
      </c>
      <c r="W5" s="1942"/>
      <c r="X5" s="1943"/>
      <c r="Y5" s="1551" t="s">
        <v>1346</v>
      </c>
      <c r="Z5" s="1551"/>
      <c r="AA5" s="1551"/>
      <c r="AB5" s="1554"/>
      <c r="AC5" s="1572" t="s">
        <v>1350</v>
      </c>
      <c r="AD5" s="1551"/>
      <c r="AE5" s="1551"/>
      <c r="AF5" s="1554"/>
      <c r="AG5" s="1572" t="s">
        <v>1351</v>
      </c>
      <c r="AH5" s="1554"/>
      <c r="AI5" s="1572" t="s">
        <v>1352</v>
      </c>
      <c r="AJ5" s="1551"/>
      <c r="AK5" s="1551"/>
      <c r="AL5" s="1554"/>
      <c r="AM5" s="1572" t="s">
        <v>1353</v>
      </c>
      <c r="AN5" s="1551"/>
      <c r="AO5" s="1941" t="s">
        <v>1354</v>
      </c>
      <c r="AP5" s="1942"/>
      <c r="AQ5" s="1941" t="s">
        <v>1355</v>
      </c>
      <c r="AR5" s="1942"/>
      <c r="AS5" s="1942"/>
      <c r="AT5" s="1942"/>
      <c r="AU5" s="1943"/>
    </row>
    <row r="6" spans="2:47" s="638" customFormat="1" ht="12.95" customHeight="1">
      <c r="B6" s="2030"/>
      <c r="C6" s="1941"/>
      <c r="D6" s="1942"/>
      <c r="E6" s="1942"/>
      <c r="F6" s="1943"/>
      <c r="G6" s="1941"/>
      <c r="H6" s="1943"/>
      <c r="I6" s="1572"/>
      <c r="J6" s="1551"/>
      <c r="K6" s="1572"/>
      <c r="L6" s="1551"/>
      <c r="M6" s="1551"/>
      <c r="N6" s="1554"/>
      <c r="O6" s="1941"/>
      <c r="P6" s="1942"/>
      <c r="Q6" s="1942"/>
      <c r="R6" s="1943"/>
      <c r="S6" s="1941"/>
      <c r="T6" s="1943"/>
      <c r="U6" s="2033"/>
      <c r="V6" s="1941"/>
      <c r="W6" s="1942"/>
      <c r="X6" s="1943"/>
      <c r="Y6" s="1551"/>
      <c r="Z6" s="1551"/>
      <c r="AA6" s="1551"/>
      <c r="AB6" s="1554"/>
      <c r="AC6" s="1572"/>
      <c r="AD6" s="1551"/>
      <c r="AE6" s="1551"/>
      <c r="AF6" s="1554"/>
      <c r="AG6" s="1572"/>
      <c r="AH6" s="1554"/>
      <c r="AI6" s="1572"/>
      <c r="AJ6" s="1551"/>
      <c r="AK6" s="1551"/>
      <c r="AL6" s="1554"/>
      <c r="AM6" s="1572"/>
      <c r="AN6" s="1551"/>
      <c r="AO6" s="1941"/>
      <c r="AP6" s="1942"/>
      <c r="AQ6" s="1941"/>
      <c r="AR6" s="1942"/>
      <c r="AS6" s="1942"/>
      <c r="AT6" s="1942"/>
      <c r="AU6" s="1943"/>
    </row>
    <row r="7" spans="2:47" s="638" customFormat="1" ht="12.95" customHeight="1">
      <c r="B7" s="2030"/>
      <c r="C7" s="1941"/>
      <c r="D7" s="1942"/>
      <c r="E7" s="1942"/>
      <c r="F7" s="1943"/>
      <c r="G7" s="1941"/>
      <c r="H7" s="1943"/>
      <c r="I7" s="1572"/>
      <c r="J7" s="1551"/>
      <c r="K7" s="1572"/>
      <c r="L7" s="1551"/>
      <c r="M7" s="1551"/>
      <c r="N7" s="1554"/>
      <c r="O7" s="1941"/>
      <c r="P7" s="1942"/>
      <c r="Q7" s="1942"/>
      <c r="R7" s="1943"/>
      <c r="S7" s="1941"/>
      <c r="T7" s="1943"/>
      <c r="U7" s="2033"/>
      <c r="V7" s="1941"/>
      <c r="W7" s="1942"/>
      <c r="X7" s="1943"/>
      <c r="Y7" s="1551"/>
      <c r="Z7" s="1551"/>
      <c r="AA7" s="1551"/>
      <c r="AB7" s="1554"/>
      <c r="AC7" s="1572"/>
      <c r="AD7" s="1551"/>
      <c r="AE7" s="1551"/>
      <c r="AF7" s="1554"/>
      <c r="AG7" s="1572"/>
      <c r="AH7" s="1554"/>
      <c r="AI7" s="1572"/>
      <c r="AJ7" s="1551"/>
      <c r="AK7" s="1551"/>
      <c r="AL7" s="1554"/>
      <c r="AM7" s="1572"/>
      <c r="AN7" s="1551"/>
      <c r="AO7" s="1941"/>
      <c r="AP7" s="1942"/>
      <c r="AQ7" s="1941"/>
      <c r="AR7" s="1942"/>
      <c r="AS7" s="1942"/>
      <c r="AT7" s="1942"/>
      <c r="AU7" s="1943"/>
    </row>
    <row r="8" spans="2:47" s="638" customFormat="1" ht="12.95" customHeight="1">
      <c r="B8" s="2030"/>
      <c r="C8" s="1941"/>
      <c r="D8" s="1942"/>
      <c r="E8" s="1942"/>
      <c r="F8" s="1943"/>
      <c r="G8" s="1941"/>
      <c r="H8" s="1943"/>
      <c r="I8" s="1572"/>
      <c r="J8" s="1551"/>
      <c r="K8" s="1572"/>
      <c r="L8" s="1551"/>
      <c r="M8" s="1551"/>
      <c r="N8" s="1554"/>
      <c r="O8" s="1939" t="s">
        <v>1356</v>
      </c>
      <c r="P8" s="1940"/>
      <c r="Q8" s="1940"/>
      <c r="R8" s="2015"/>
      <c r="S8" s="882"/>
      <c r="T8" s="613"/>
      <c r="U8" s="2033"/>
      <c r="V8" s="1941"/>
      <c r="W8" s="1942"/>
      <c r="X8" s="1943"/>
      <c r="Y8" s="1551"/>
      <c r="Z8" s="1551"/>
      <c r="AA8" s="1551"/>
      <c r="AB8" s="1554"/>
      <c r="AC8" s="1572"/>
      <c r="AD8" s="1551"/>
      <c r="AE8" s="1551"/>
      <c r="AF8" s="1554"/>
      <c r="AG8" s="882" t="s">
        <v>1357</v>
      </c>
      <c r="AH8" s="613" t="s">
        <v>1357</v>
      </c>
      <c r="AI8" s="1572"/>
      <c r="AJ8" s="1551"/>
      <c r="AK8" s="1551"/>
      <c r="AL8" s="1554"/>
      <c r="AM8" s="1572"/>
      <c r="AN8" s="1551"/>
      <c r="AO8" s="1572" t="s">
        <v>1358</v>
      </c>
      <c r="AP8" s="1551"/>
      <c r="AQ8" s="1941"/>
      <c r="AR8" s="1942"/>
      <c r="AS8" s="1942"/>
      <c r="AT8" s="1942"/>
      <c r="AU8" s="1943"/>
    </row>
    <row r="9" spans="2:47" s="638" customFormat="1" ht="12.95" customHeight="1">
      <c r="B9" s="2030"/>
      <c r="C9" s="882">
        <v>1</v>
      </c>
      <c r="D9" s="581" t="s">
        <v>81</v>
      </c>
      <c r="E9" s="581"/>
      <c r="F9" s="613"/>
      <c r="G9" s="1941"/>
      <c r="H9" s="1943"/>
      <c r="I9" s="1572"/>
      <c r="J9" s="1551"/>
      <c r="K9" s="1572"/>
      <c r="L9" s="1551"/>
      <c r="M9" s="1551"/>
      <c r="N9" s="1554"/>
      <c r="O9" s="882">
        <v>1</v>
      </c>
      <c r="P9" s="581" t="s">
        <v>81</v>
      </c>
      <c r="Q9" s="581"/>
      <c r="R9" s="613"/>
      <c r="S9" s="882"/>
      <c r="T9" s="613"/>
      <c r="U9" s="2033"/>
      <c r="V9" s="1941"/>
      <c r="W9" s="1942"/>
      <c r="X9" s="1943"/>
      <c r="Y9" s="1551"/>
      <c r="Z9" s="1551"/>
      <c r="AA9" s="1551"/>
      <c r="AB9" s="1554"/>
      <c r="AC9" s="1572"/>
      <c r="AD9" s="1551"/>
      <c r="AE9" s="1551"/>
      <c r="AF9" s="1554"/>
      <c r="AG9" s="882" t="s">
        <v>1357</v>
      </c>
      <c r="AH9" s="613" t="s">
        <v>1357</v>
      </c>
      <c r="AI9" s="1572"/>
      <c r="AJ9" s="1551"/>
      <c r="AK9" s="1551"/>
      <c r="AL9" s="1554"/>
      <c r="AM9" s="1572"/>
      <c r="AN9" s="1551"/>
      <c r="AO9" s="1572"/>
      <c r="AP9" s="1551"/>
      <c r="AQ9" s="1941"/>
      <c r="AR9" s="1942"/>
      <c r="AS9" s="1942"/>
      <c r="AT9" s="1942"/>
      <c r="AU9" s="1943"/>
    </row>
    <row r="10" spans="2:47" s="638" customFormat="1" ht="12.95" customHeight="1">
      <c r="B10" s="2030"/>
      <c r="C10" s="882">
        <v>2</v>
      </c>
      <c r="D10" s="581" t="s">
        <v>82</v>
      </c>
      <c r="E10" s="649" t="s">
        <v>124</v>
      </c>
      <c r="F10" s="887">
        <f>O4</f>
        <v>-7.2599999999999989</v>
      </c>
      <c r="G10" s="882">
        <v>1</v>
      </c>
      <c r="H10" s="613" t="s">
        <v>1359</v>
      </c>
      <c r="I10" s="880"/>
      <c r="J10" s="873"/>
      <c r="K10" s="1572"/>
      <c r="L10" s="1551"/>
      <c r="M10" s="1551"/>
      <c r="N10" s="1554"/>
      <c r="O10" s="882">
        <v>2</v>
      </c>
      <c r="P10" s="581" t="s">
        <v>82</v>
      </c>
      <c r="Q10" s="649" t="s">
        <v>124</v>
      </c>
      <c r="R10" s="887">
        <f>AC4</f>
        <v>-7.299999999999998</v>
      </c>
      <c r="S10" s="882">
        <v>1</v>
      </c>
      <c r="T10" s="613" t="s">
        <v>1359</v>
      </c>
      <c r="U10" s="2033"/>
      <c r="V10" s="690">
        <v>1</v>
      </c>
      <c r="W10" s="581" t="s">
        <v>1303</v>
      </c>
      <c r="X10" s="1313"/>
      <c r="Y10" s="1551"/>
      <c r="Z10" s="1551"/>
      <c r="AA10" s="1551"/>
      <c r="AB10" s="1554"/>
      <c r="AC10" s="882">
        <v>1</v>
      </c>
      <c r="AD10" s="581" t="s">
        <v>81</v>
      </c>
      <c r="AE10" s="581"/>
      <c r="AF10" s="613"/>
      <c r="AG10" s="882">
        <v>1</v>
      </c>
      <c r="AH10" s="613" t="s">
        <v>1359</v>
      </c>
      <c r="AI10" s="690">
        <v>1</v>
      </c>
      <c r="AJ10" s="581" t="s">
        <v>1303</v>
      </c>
      <c r="AK10" s="649"/>
      <c r="AL10" s="887"/>
      <c r="AM10" s="1572"/>
      <c r="AN10" s="1551"/>
      <c r="AO10" s="1572"/>
      <c r="AP10" s="1551"/>
      <c r="AQ10" s="1941"/>
      <c r="AR10" s="1942"/>
      <c r="AS10" s="1942"/>
      <c r="AT10" s="1942"/>
      <c r="AU10" s="1943"/>
    </row>
    <row r="11" spans="2:47" s="638" customFormat="1" ht="12.95" customHeight="1">
      <c r="B11" s="2030"/>
      <c r="C11" s="882"/>
      <c r="D11" s="581"/>
      <c r="E11" s="649"/>
      <c r="F11" s="887"/>
      <c r="G11" s="882">
        <v>2</v>
      </c>
      <c r="H11" s="613" t="s">
        <v>695</v>
      </c>
      <c r="I11" s="880">
        <v>1</v>
      </c>
      <c r="J11" s="873" t="s">
        <v>1303</v>
      </c>
      <c r="K11" s="1572"/>
      <c r="L11" s="1551"/>
      <c r="M11" s="1551"/>
      <c r="N11" s="1554"/>
      <c r="O11" s="882"/>
      <c r="P11" s="581"/>
      <c r="Q11" s="649"/>
      <c r="R11" s="887"/>
      <c r="S11" s="882">
        <v>2</v>
      </c>
      <c r="T11" s="613" t="s">
        <v>695</v>
      </c>
      <c r="U11" s="2033"/>
      <c r="V11" s="2014">
        <v>2</v>
      </c>
      <c r="W11" s="1551" t="s">
        <v>1360</v>
      </c>
      <c r="X11" s="1554"/>
      <c r="Y11" s="1551"/>
      <c r="Z11" s="1551"/>
      <c r="AA11" s="1551"/>
      <c r="AB11" s="1554"/>
      <c r="AC11" s="882">
        <v>2</v>
      </c>
      <c r="AD11" s="581" t="s">
        <v>82</v>
      </c>
      <c r="AE11" s="649" t="s">
        <v>124</v>
      </c>
      <c r="AF11" s="887">
        <f>AO4</f>
        <v>-7.3399999999999972</v>
      </c>
      <c r="AG11" s="882">
        <v>2</v>
      </c>
      <c r="AH11" s="613" t="s">
        <v>695</v>
      </c>
      <c r="AI11" s="2014">
        <v>2</v>
      </c>
      <c r="AJ11" s="1551" t="s">
        <v>1360</v>
      </c>
      <c r="AK11" s="1551"/>
      <c r="AL11" s="1554"/>
      <c r="AM11" s="1572"/>
      <c r="AN11" s="1551"/>
      <c r="AO11" s="1572"/>
      <c r="AP11" s="1551"/>
      <c r="AQ11" s="1941"/>
      <c r="AR11" s="1942"/>
      <c r="AS11" s="1942"/>
      <c r="AT11" s="1942"/>
      <c r="AU11" s="1943"/>
    </row>
    <row r="12" spans="2:47" s="638" customFormat="1" ht="12.95" customHeight="1">
      <c r="B12" s="2030"/>
      <c r="C12" s="882"/>
      <c r="D12" s="581"/>
      <c r="E12" s="649"/>
      <c r="F12" s="887"/>
      <c r="G12" s="882">
        <v>3</v>
      </c>
      <c r="H12" s="613" t="s">
        <v>465</v>
      </c>
      <c r="I12" s="880">
        <v>2</v>
      </c>
      <c r="J12" s="1721" t="s">
        <v>1360</v>
      </c>
      <c r="K12" s="614"/>
      <c r="L12" s="567"/>
      <c r="M12" s="567"/>
      <c r="N12" s="572"/>
      <c r="O12" s="882"/>
      <c r="P12" s="581"/>
      <c r="Q12" s="649"/>
      <c r="R12" s="887"/>
      <c r="S12" s="882">
        <v>3</v>
      </c>
      <c r="T12" s="613" t="s">
        <v>465</v>
      </c>
      <c r="U12" s="2033"/>
      <c r="V12" s="2014"/>
      <c r="W12" s="1551"/>
      <c r="X12" s="1554"/>
      <c r="Y12" s="567"/>
      <c r="Z12" s="567"/>
      <c r="AA12" s="567"/>
      <c r="AB12" s="572"/>
      <c r="AC12" s="882"/>
      <c r="AD12" s="581"/>
      <c r="AE12" s="649"/>
      <c r="AF12" s="887"/>
      <c r="AG12" s="882">
        <v>3</v>
      </c>
      <c r="AH12" s="613" t="s">
        <v>465</v>
      </c>
      <c r="AI12" s="2014"/>
      <c r="AJ12" s="1551"/>
      <c r="AK12" s="1551"/>
      <c r="AL12" s="1554"/>
      <c r="AM12" s="614"/>
      <c r="AN12" s="567"/>
      <c r="AO12" s="616"/>
      <c r="AP12" s="581"/>
      <c r="AQ12" s="882">
        <v>1</v>
      </c>
      <c r="AR12" s="581" t="s">
        <v>81</v>
      </c>
      <c r="AS12" s="666"/>
      <c r="AT12" s="666"/>
      <c r="AU12" s="613"/>
    </row>
    <row r="13" spans="2:47" s="638" customFormat="1" ht="12.95" customHeight="1">
      <c r="B13" s="2030"/>
      <c r="C13" s="616"/>
      <c r="D13" s="581"/>
      <c r="E13" s="581"/>
      <c r="F13" s="613"/>
      <c r="G13" s="882">
        <v>4</v>
      </c>
      <c r="H13" s="1554" t="s">
        <v>1361</v>
      </c>
      <c r="I13" s="880"/>
      <c r="J13" s="1721"/>
      <c r="K13" s="882"/>
      <c r="L13" s="581"/>
      <c r="M13" s="581"/>
      <c r="N13" s="613"/>
      <c r="O13" s="581"/>
      <c r="P13" s="581"/>
      <c r="Q13" s="581"/>
      <c r="R13" s="581"/>
      <c r="S13" s="882">
        <v>4</v>
      </c>
      <c r="T13" s="1554" t="s">
        <v>1361</v>
      </c>
      <c r="U13" s="2033"/>
      <c r="V13" s="2014">
        <v>3</v>
      </c>
      <c r="W13" s="1551" t="s">
        <v>1362</v>
      </c>
      <c r="X13" s="1554"/>
      <c r="Y13" s="666"/>
      <c r="Z13" s="581"/>
      <c r="AA13" s="581"/>
      <c r="AB13" s="613"/>
      <c r="AC13" s="1572" t="s">
        <v>1363</v>
      </c>
      <c r="AD13" s="1551"/>
      <c r="AE13" s="1551"/>
      <c r="AF13" s="1554"/>
      <c r="AG13" s="882">
        <v>4</v>
      </c>
      <c r="AH13" s="1554" t="s">
        <v>1361</v>
      </c>
      <c r="AI13" s="2014">
        <v>3</v>
      </c>
      <c r="AJ13" s="1551" t="s">
        <v>1364</v>
      </c>
      <c r="AK13" s="1551"/>
      <c r="AL13" s="1554"/>
      <c r="AM13" s="882"/>
      <c r="AN13" s="581"/>
      <c r="AO13" s="882">
        <v>1</v>
      </c>
      <c r="AP13" s="581" t="s">
        <v>81</v>
      </c>
      <c r="AQ13" s="882">
        <v>2</v>
      </c>
      <c r="AR13" s="581" t="s">
        <v>82</v>
      </c>
      <c r="AS13" s="666"/>
      <c r="AT13" s="666"/>
      <c r="AU13" s="613"/>
    </row>
    <row r="14" spans="2:47" s="638" customFormat="1" ht="12.95" customHeight="1">
      <c r="B14" s="2030"/>
      <c r="C14" s="1939" t="s">
        <v>1363</v>
      </c>
      <c r="D14" s="1940"/>
      <c r="E14" s="1940"/>
      <c r="F14" s="2015"/>
      <c r="G14" s="882"/>
      <c r="H14" s="1554"/>
      <c r="I14" s="880">
        <v>3</v>
      </c>
      <c r="J14" s="873" t="s">
        <v>1365</v>
      </c>
      <c r="K14" s="882"/>
      <c r="L14" s="581"/>
      <c r="M14" s="649"/>
      <c r="N14" s="887"/>
      <c r="O14" s="1572" t="s">
        <v>1363</v>
      </c>
      <c r="P14" s="1551"/>
      <c r="Q14" s="1551"/>
      <c r="R14" s="1554"/>
      <c r="S14" s="882"/>
      <c r="T14" s="1554"/>
      <c r="U14" s="2033"/>
      <c r="V14" s="2014"/>
      <c r="W14" s="1551"/>
      <c r="X14" s="1554"/>
      <c r="Y14" s="666"/>
      <c r="Z14" s="581"/>
      <c r="AA14" s="649"/>
      <c r="AB14" s="887"/>
      <c r="AC14" s="1572"/>
      <c r="AD14" s="1551"/>
      <c r="AE14" s="1551"/>
      <c r="AF14" s="1554"/>
      <c r="AG14" s="882"/>
      <c r="AH14" s="1554"/>
      <c r="AI14" s="2014"/>
      <c r="AJ14" s="1551"/>
      <c r="AK14" s="1551"/>
      <c r="AL14" s="1554"/>
      <c r="AM14" s="882"/>
      <c r="AN14" s="581"/>
      <c r="AO14" s="882">
        <v>2</v>
      </c>
      <c r="AP14" s="581" t="s">
        <v>82</v>
      </c>
      <c r="AQ14" s="961"/>
      <c r="AR14" s="661"/>
      <c r="AS14" s="962"/>
      <c r="AT14" s="962"/>
      <c r="AU14" s="695"/>
    </row>
    <row r="15" spans="2:47" s="638" customFormat="1" ht="12.95" customHeight="1">
      <c r="B15" s="2030"/>
      <c r="C15" s="1939"/>
      <c r="D15" s="1940"/>
      <c r="E15" s="1940"/>
      <c r="F15" s="2015"/>
      <c r="G15" s="882">
        <v>5</v>
      </c>
      <c r="H15" s="1554" t="s">
        <v>1366</v>
      </c>
      <c r="I15" s="880">
        <v>4</v>
      </c>
      <c r="J15" s="873" t="s">
        <v>1364</v>
      </c>
      <c r="K15" s="882"/>
      <c r="L15" s="581"/>
      <c r="M15" s="649"/>
      <c r="N15" s="887"/>
      <c r="O15" s="1572"/>
      <c r="P15" s="1551"/>
      <c r="Q15" s="1551"/>
      <c r="R15" s="1554"/>
      <c r="S15" s="882">
        <v>5</v>
      </c>
      <c r="T15" s="1554" t="s">
        <v>1366</v>
      </c>
      <c r="U15" s="2033"/>
      <c r="V15" s="2014">
        <v>4</v>
      </c>
      <c r="W15" s="1551" t="s">
        <v>1364</v>
      </c>
      <c r="X15" s="1554"/>
      <c r="Y15" s="666"/>
      <c r="Z15" s="581"/>
      <c r="AA15" s="649"/>
      <c r="AB15" s="887"/>
      <c r="AC15" s="1572"/>
      <c r="AD15" s="1551"/>
      <c r="AE15" s="1551"/>
      <c r="AF15" s="1554"/>
      <c r="AG15" s="882">
        <v>5</v>
      </c>
      <c r="AH15" s="1554" t="s">
        <v>1366</v>
      </c>
      <c r="AI15" s="2014">
        <v>4</v>
      </c>
      <c r="AJ15" s="2019" t="s">
        <v>1367</v>
      </c>
      <c r="AK15" s="649" t="s">
        <v>124</v>
      </c>
      <c r="AL15" s="887">
        <f>AO4</f>
        <v>-7.3399999999999972</v>
      </c>
      <c r="AM15" s="882"/>
      <c r="AN15" s="581"/>
      <c r="AO15" s="882"/>
      <c r="AP15" s="613"/>
      <c r="AQ15" s="2008" t="s">
        <v>1368</v>
      </c>
      <c r="AR15" s="2008" t="s">
        <v>1369</v>
      </c>
      <c r="AS15" s="2008" t="s">
        <v>1370</v>
      </c>
      <c r="AT15" s="2008" t="s">
        <v>1371</v>
      </c>
      <c r="AU15" s="2008" t="s">
        <v>1372</v>
      </c>
    </row>
    <row r="16" spans="2:47" s="638" customFormat="1" ht="12.95" customHeight="1">
      <c r="B16" s="2030"/>
      <c r="C16" s="1939"/>
      <c r="D16" s="1940"/>
      <c r="E16" s="1940"/>
      <c r="F16" s="2015"/>
      <c r="H16" s="1554"/>
      <c r="I16" s="880">
        <v>5</v>
      </c>
      <c r="J16" s="873" t="s">
        <v>1373</v>
      </c>
      <c r="K16" s="882"/>
      <c r="L16" s="581"/>
      <c r="M16" s="649"/>
      <c r="N16" s="887"/>
      <c r="O16" s="1572"/>
      <c r="P16" s="1551"/>
      <c r="Q16" s="1551"/>
      <c r="R16" s="1554"/>
      <c r="T16" s="1554"/>
      <c r="U16" s="2033"/>
      <c r="V16" s="2014">
        <v>4</v>
      </c>
      <c r="W16" s="1551"/>
      <c r="X16" s="1554"/>
      <c r="Y16" s="666"/>
      <c r="Z16" s="581"/>
      <c r="AA16" s="649"/>
      <c r="AB16" s="887"/>
      <c r="AC16" s="1572"/>
      <c r="AD16" s="1551"/>
      <c r="AE16" s="1551"/>
      <c r="AF16" s="1554"/>
      <c r="AH16" s="1554"/>
      <c r="AI16" s="2014">
        <v>4</v>
      </c>
      <c r="AJ16" s="2019"/>
      <c r="AK16" s="567"/>
      <c r="AL16" s="572"/>
      <c r="AM16" s="882"/>
      <c r="AN16" s="581"/>
      <c r="AO16" s="882"/>
      <c r="AP16" s="613"/>
      <c r="AQ16" s="2008"/>
      <c r="AR16" s="2008"/>
      <c r="AS16" s="2008"/>
      <c r="AT16" s="2008"/>
      <c r="AU16" s="2008"/>
    </row>
    <row r="17" spans="2:47" s="638" customFormat="1" ht="12.95" customHeight="1">
      <c r="B17" s="2030"/>
      <c r="C17" s="1939"/>
      <c r="D17" s="1940"/>
      <c r="E17" s="1940"/>
      <c r="F17" s="2015"/>
      <c r="G17" s="882">
        <v>6</v>
      </c>
      <c r="H17" s="1442" t="s">
        <v>1374</v>
      </c>
      <c r="I17" s="616"/>
      <c r="J17" s="567"/>
      <c r="K17" s="616"/>
      <c r="L17" s="581"/>
      <c r="M17" s="2034" t="s">
        <v>367</v>
      </c>
      <c r="N17" s="2564"/>
      <c r="O17" s="1551"/>
      <c r="P17" s="1551"/>
      <c r="Q17" s="1551"/>
      <c r="R17" s="1554"/>
      <c r="S17" s="882">
        <v>6</v>
      </c>
      <c r="T17" s="1442" t="s">
        <v>1374</v>
      </c>
      <c r="U17" s="2033"/>
      <c r="V17" s="616">
        <v>5</v>
      </c>
      <c r="W17" s="1551" t="s">
        <v>1375</v>
      </c>
      <c r="X17" s="1554"/>
      <c r="Y17" s="581"/>
      <c r="Z17" s="581"/>
      <c r="AA17" s="2034" t="s">
        <v>367</v>
      </c>
      <c r="AB17" s="2564"/>
      <c r="AC17" s="1572"/>
      <c r="AD17" s="1551"/>
      <c r="AE17" s="1551"/>
      <c r="AF17" s="1554"/>
      <c r="AG17" s="882">
        <v>6</v>
      </c>
      <c r="AH17" s="613" t="s">
        <v>1374</v>
      </c>
      <c r="AI17" s="616"/>
      <c r="AJ17" s="567"/>
      <c r="AK17" s="567"/>
      <c r="AL17" s="572"/>
      <c r="AM17" s="616"/>
      <c r="AN17" s="581"/>
      <c r="AO17" s="616"/>
      <c r="AP17" s="613"/>
      <c r="AQ17" s="2008"/>
      <c r="AR17" s="2008"/>
      <c r="AS17" s="2008"/>
      <c r="AT17" s="2008"/>
      <c r="AU17" s="2008"/>
    </row>
    <row r="18" spans="2:47" s="638" customFormat="1" ht="12.95" customHeight="1">
      <c r="B18" s="2030"/>
      <c r="C18" s="616"/>
      <c r="D18" s="581"/>
      <c r="E18" s="581"/>
      <c r="F18" s="613"/>
      <c r="G18" s="882">
        <v>7</v>
      </c>
      <c r="H18" s="1443" t="s">
        <v>1376</v>
      </c>
      <c r="I18" s="616"/>
      <c r="J18" s="581"/>
      <c r="K18" s="616"/>
      <c r="L18" s="581"/>
      <c r="M18" s="1941" t="s">
        <v>1377</v>
      </c>
      <c r="N18" s="1943"/>
      <c r="O18" s="2031" t="s">
        <v>1378</v>
      </c>
      <c r="P18" s="2031"/>
      <c r="Q18" s="2031"/>
      <c r="R18" s="2011"/>
      <c r="S18" s="882">
        <v>7</v>
      </c>
      <c r="T18" s="1443" t="s">
        <v>1376</v>
      </c>
      <c r="U18" s="2033"/>
      <c r="V18" s="616"/>
      <c r="W18" s="581"/>
      <c r="X18" s="613"/>
      <c r="Y18" s="581"/>
      <c r="Z18" s="581"/>
      <c r="AA18" s="1941" t="s">
        <v>1377</v>
      </c>
      <c r="AB18" s="1943"/>
      <c r="AC18" s="2010" t="s">
        <v>1379</v>
      </c>
      <c r="AD18" s="2031"/>
      <c r="AE18" s="2031"/>
      <c r="AF18" s="2011"/>
      <c r="AG18" s="882">
        <v>7</v>
      </c>
      <c r="AH18" s="572" t="s">
        <v>1376</v>
      </c>
      <c r="AI18" s="616"/>
      <c r="AJ18" s="581"/>
      <c r="AK18" s="581"/>
      <c r="AL18" s="613"/>
      <c r="AM18" s="581"/>
      <c r="AN18" s="581"/>
      <c r="AO18" s="616"/>
      <c r="AP18" s="613"/>
      <c r="AQ18" s="2008"/>
      <c r="AR18" s="2008"/>
      <c r="AS18" s="2008"/>
      <c r="AT18" s="2008"/>
      <c r="AU18" s="2008"/>
    </row>
    <row r="19" spans="2:47" s="638" customFormat="1" ht="12.95" customHeight="1">
      <c r="B19" s="2030"/>
      <c r="C19" s="2010" t="s">
        <v>1380</v>
      </c>
      <c r="D19" s="2031"/>
      <c r="E19" s="2031"/>
      <c r="F19" s="2011"/>
      <c r="G19" s="882">
        <v>66</v>
      </c>
      <c r="H19" s="613" t="s">
        <v>1381</v>
      </c>
      <c r="I19" s="1939"/>
      <c r="J19" s="1940"/>
      <c r="K19" s="614"/>
      <c r="L19" s="567"/>
      <c r="M19" s="1941" t="s">
        <v>1382</v>
      </c>
      <c r="N19" s="1943"/>
      <c r="O19" s="2031"/>
      <c r="P19" s="2031"/>
      <c r="Q19" s="2031"/>
      <c r="R19" s="2011"/>
      <c r="S19" s="882">
        <v>66</v>
      </c>
      <c r="T19" s="613" t="s">
        <v>1381</v>
      </c>
      <c r="U19" s="2033"/>
      <c r="V19" s="1939"/>
      <c r="W19" s="1940"/>
      <c r="X19" s="2015"/>
      <c r="Y19" s="567"/>
      <c r="Z19" s="567"/>
      <c r="AA19" s="1941" t="s">
        <v>1382</v>
      </c>
      <c r="AB19" s="1943"/>
      <c r="AC19" s="2010"/>
      <c r="AD19" s="2031"/>
      <c r="AE19" s="2031"/>
      <c r="AF19" s="2011"/>
      <c r="AG19" s="882">
        <v>66</v>
      </c>
      <c r="AH19" s="613" t="s">
        <v>1381</v>
      </c>
      <c r="AI19" s="1939"/>
      <c r="AJ19" s="1940"/>
      <c r="AK19" s="1940"/>
      <c r="AL19" s="2015"/>
      <c r="AM19" s="614"/>
      <c r="AN19" s="567"/>
      <c r="AO19" s="2010" t="s">
        <v>1380</v>
      </c>
      <c r="AP19" s="2011"/>
      <c r="AQ19" s="2008"/>
      <c r="AR19" s="2008"/>
      <c r="AS19" s="2008"/>
      <c r="AT19" s="2008"/>
      <c r="AU19" s="2008"/>
    </row>
    <row r="20" spans="2:47" s="638" customFormat="1" ht="12.95" customHeight="1">
      <c r="B20" s="2030"/>
      <c r="C20" s="2012"/>
      <c r="D20" s="2032"/>
      <c r="E20" s="2032"/>
      <c r="F20" s="2013"/>
      <c r="G20" s="882"/>
      <c r="H20" s="613"/>
      <c r="I20" s="2016"/>
      <c r="J20" s="2017"/>
      <c r="K20" s="726"/>
      <c r="L20" s="725"/>
      <c r="M20" s="1444" t="s">
        <v>1383</v>
      </c>
      <c r="N20" s="1445"/>
      <c r="O20" s="2032"/>
      <c r="P20" s="2032"/>
      <c r="Q20" s="2032"/>
      <c r="R20" s="2013"/>
      <c r="S20" s="660"/>
      <c r="T20" s="695"/>
      <c r="U20" s="2033"/>
      <c r="V20" s="2016"/>
      <c r="W20" s="2017"/>
      <c r="X20" s="2018"/>
      <c r="Y20" s="725"/>
      <c r="Z20" s="725"/>
      <c r="AA20" s="1444" t="s">
        <v>1384</v>
      </c>
      <c r="AB20" s="1445"/>
      <c r="AC20" s="2012"/>
      <c r="AD20" s="2032"/>
      <c r="AE20" s="2032"/>
      <c r="AF20" s="2013"/>
      <c r="AG20" s="616"/>
      <c r="AH20" s="613"/>
      <c r="AI20" s="2016"/>
      <c r="AJ20" s="2017"/>
      <c r="AK20" s="2017"/>
      <c r="AL20" s="2018"/>
      <c r="AM20" s="726"/>
      <c r="AN20" s="725"/>
      <c r="AO20" s="2012"/>
      <c r="AP20" s="2013"/>
      <c r="AQ20" s="2009"/>
      <c r="AR20" s="2009"/>
      <c r="AS20" s="2009"/>
      <c r="AT20" s="2009"/>
      <c r="AU20" s="2009"/>
    </row>
    <row r="21" spans="2:47" s="638" customFormat="1" ht="12.95" customHeight="1">
      <c r="B21" s="2030"/>
      <c r="C21" s="1809" t="s">
        <v>251</v>
      </c>
      <c r="D21" s="1811"/>
      <c r="E21" s="1811"/>
      <c r="F21" s="1810"/>
      <c r="G21" s="1809" t="s">
        <v>251</v>
      </c>
      <c r="H21" s="1810"/>
      <c r="I21" s="1809" t="s">
        <v>251</v>
      </c>
      <c r="J21" s="1811"/>
      <c r="K21" s="1809" t="s">
        <v>1385</v>
      </c>
      <c r="L21" s="1811"/>
      <c r="M21" s="1440"/>
      <c r="N21" s="1441" t="s">
        <v>367</v>
      </c>
      <c r="O21" s="1809" t="s">
        <v>251</v>
      </c>
      <c r="P21" s="1811"/>
      <c r="Q21" s="1811"/>
      <c r="R21" s="1810"/>
      <c r="S21" s="1809" t="s">
        <v>251</v>
      </c>
      <c r="T21" s="1810"/>
      <c r="U21" s="2033"/>
      <c r="V21" s="1809" t="s">
        <v>251</v>
      </c>
      <c r="W21" s="1811"/>
      <c r="X21" s="1811"/>
      <c r="Y21" s="1809" t="s">
        <v>1385</v>
      </c>
      <c r="Z21" s="1811"/>
      <c r="AA21" s="819"/>
      <c r="AB21" s="963" t="s">
        <v>367</v>
      </c>
      <c r="AC21" s="1809" t="s">
        <v>251</v>
      </c>
      <c r="AD21" s="1811"/>
      <c r="AE21" s="1811"/>
      <c r="AF21" s="1810"/>
      <c r="AG21" s="1809" t="s">
        <v>251</v>
      </c>
      <c r="AH21" s="1810"/>
      <c r="AI21" s="1809" t="s">
        <v>251</v>
      </c>
      <c r="AJ21" s="1811"/>
      <c r="AK21" s="1811"/>
      <c r="AL21" s="1810"/>
      <c r="AM21" s="1809" t="s">
        <v>1386</v>
      </c>
      <c r="AN21" s="1811"/>
      <c r="AO21" s="1809" t="s">
        <v>251</v>
      </c>
      <c r="AP21" s="1810"/>
      <c r="AQ21" s="932" t="s">
        <v>237</v>
      </c>
      <c r="AR21" s="932" t="s">
        <v>239</v>
      </c>
      <c r="AS21" s="932" t="s">
        <v>242</v>
      </c>
      <c r="AT21" s="932" t="s">
        <v>501</v>
      </c>
      <c r="AU21" s="932" t="s">
        <v>502</v>
      </c>
    </row>
    <row r="22" spans="2:47" ht="3" customHeight="1" thickBot="1">
      <c r="B22" s="964"/>
      <c r="U22" s="964"/>
    </row>
    <row r="23" spans="2:47" ht="12.95" customHeight="1">
      <c r="B23" s="763">
        <v>1</v>
      </c>
      <c r="C23" s="2020"/>
      <c r="D23" s="2029"/>
      <c r="E23" s="2029"/>
      <c r="F23" s="2021"/>
      <c r="G23" s="2020"/>
      <c r="H23" s="2021"/>
      <c r="I23" s="2020"/>
      <c r="J23" s="2029"/>
      <c r="K23" s="965"/>
      <c r="L23" s="966"/>
      <c r="M23" s="967"/>
      <c r="N23" s="966"/>
      <c r="O23" s="2020"/>
      <c r="P23" s="2029"/>
      <c r="Q23" s="2029"/>
      <c r="R23" s="2021"/>
      <c r="S23" s="2020"/>
      <c r="T23" s="2021"/>
      <c r="U23" s="763">
        <v>1</v>
      </c>
      <c r="V23" s="2020"/>
      <c r="W23" s="2029"/>
      <c r="X23" s="2029"/>
      <c r="Y23" s="965"/>
      <c r="Z23" s="966"/>
      <c r="AA23" s="967"/>
      <c r="AB23" s="966"/>
      <c r="AC23" s="2020"/>
      <c r="AD23" s="2029"/>
      <c r="AE23" s="2029"/>
      <c r="AF23" s="2021"/>
      <c r="AG23" s="2020"/>
      <c r="AH23" s="2021"/>
      <c r="AI23" s="2020"/>
      <c r="AJ23" s="2029"/>
      <c r="AK23" s="2029"/>
      <c r="AL23" s="2021"/>
      <c r="AM23" s="965"/>
      <c r="AN23" s="966"/>
      <c r="AO23" s="2020"/>
      <c r="AP23" s="2021"/>
      <c r="AQ23" s="968"/>
      <c r="AR23" s="968"/>
      <c r="AS23" s="968"/>
      <c r="AT23" s="968"/>
      <c r="AU23" s="968"/>
    </row>
    <row r="24" spans="2:47" ht="12.95" customHeight="1">
      <c r="B24" s="774">
        <f>B23+1</f>
        <v>2</v>
      </c>
      <c r="C24" s="2022"/>
      <c r="D24" s="2028"/>
      <c r="E24" s="2028"/>
      <c r="F24" s="2023"/>
      <c r="G24" s="2022"/>
      <c r="H24" s="2023"/>
      <c r="I24" s="2022"/>
      <c r="J24" s="2028"/>
      <c r="K24" s="969"/>
      <c r="L24" s="970"/>
      <c r="M24" s="971"/>
      <c r="N24" s="970"/>
      <c r="O24" s="2022"/>
      <c r="P24" s="2028"/>
      <c r="Q24" s="2028"/>
      <c r="R24" s="2023"/>
      <c r="S24" s="2022"/>
      <c r="T24" s="2023"/>
      <c r="U24" s="774">
        <f>U23+1</f>
        <v>2</v>
      </c>
      <c r="V24" s="2022"/>
      <c r="W24" s="2028"/>
      <c r="X24" s="2028"/>
      <c r="Y24" s="969"/>
      <c r="Z24" s="970"/>
      <c r="AA24" s="971"/>
      <c r="AB24" s="970"/>
      <c r="AC24" s="2022"/>
      <c r="AD24" s="2028"/>
      <c r="AE24" s="2028"/>
      <c r="AF24" s="2023"/>
      <c r="AG24" s="2022"/>
      <c r="AH24" s="2023"/>
      <c r="AI24" s="2022"/>
      <c r="AJ24" s="2028"/>
      <c r="AK24" s="2028"/>
      <c r="AL24" s="2023"/>
      <c r="AM24" s="969"/>
      <c r="AN24" s="970"/>
      <c r="AO24" s="2022"/>
      <c r="AP24" s="2023"/>
      <c r="AQ24" s="972"/>
      <c r="AR24" s="972"/>
      <c r="AS24" s="972"/>
      <c r="AT24" s="972"/>
      <c r="AU24" s="972"/>
    </row>
    <row r="25" spans="2:47" ht="12.95" customHeight="1" thickBot="1">
      <c r="B25" s="784">
        <f>B24+1</f>
        <v>3</v>
      </c>
      <c r="C25" s="2024"/>
      <c r="D25" s="2027"/>
      <c r="E25" s="2027"/>
      <c r="F25" s="2025"/>
      <c r="G25" s="2024"/>
      <c r="H25" s="2025"/>
      <c r="I25" s="2024"/>
      <c r="J25" s="2027"/>
      <c r="K25" s="973"/>
      <c r="L25" s="974"/>
      <c r="M25" s="975"/>
      <c r="N25" s="974"/>
      <c r="O25" s="2024"/>
      <c r="P25" s="2027"/>
      <c r="Q25" s="2027"/>
      <c r="R25" s="2025"/>
      <c r="S25" s="2024"/>
      <c r="T25" s="2025"/>
      <c r="U25" s="784">
        <f>U24+1</f>
        <v>3</v>
      </c>
      <c r="V25" s="2024"/>
      <c r="W25" s="2027"/>
      <c r="X25" s="2027"/>
      <c r="Y25" s="973"/>
      <c r="Z25" s="974"/>
      <c r="AA25" s="975"/>
      <c r="AB25" s="974"/>
      <c r="AC25" s="2024"/>
      <c r="AD25" s="2027"/>
      <c r="AE25" s="2027"/>
      <c r="AF25" s="2025"/>
      <c r="AG25" s="2024"/>
      <c r="AH25" s="2025"/>
      <c r="AI25" s="2024"/>
      <c r="AJ25" s="2027"/>
      <c r="AK25" s="2027"/>
      <c r="AL25" s="2025"/>
      <c r="AM25" s="973"/>
      <c r="AN25" s="974"/>
      <c r="AO25" s="2024"/>
      <c r="AP25" s="2025"/>
      <c r="AQ25" s="976"/>
      <c r="AR25" s="663"/>
      <c r="AS25" s="976"/>
      <c r="AT25" s="976"/>
      <c r="AU25" s="976"/>
    </row>
    <row r="26" spans="2:47" ht="3" customHeight="1" thickBot="1">
      <c r="B26" s="738"/>
      <c r="C26" s="977"/>
      <c r="D26" s="978"/>
      <c r="E26" s="978"/>
      <c r="F26" s="978"/>
      <c r="G26" s="2026"/>
      <c r="H26" s="2026"/>
      <c r="I26" s="977"/>
      <c r="J26" s="978"/>
      <c r="K26" s="978"/>
      <c r="L26" s="978"/>
      <c r="M26" s="978"/>
      <c r="N26" s="978"/>
      <c r="O26" s="978"/>
      <c r="P26" s="2026"/>
      <c r="Q26" s="2026"/>
      <c r="R26" s="2026"/>
      <c r="S26" s="2026"/>
      <c r="T26" s="2026"/>
      <c r="U26" s="738"/>
      <c r="V26" s="977"/>
      <c r="W26" s="978"/>
      <c r="X26" s="978"/>
      <c r="Y26" s="978"/>
      <c r="Z26" s="978"/>
      <c r="AA26" s="978"/>
      <c r="AB26" s="978"/>
      <c r="AC26" s="978"/>
      <c r="AD26" s="2026"/>
      <c r="AE26" s="2026"/>
      <c r="AF26" s="2026"/>
      <c r="AG26" s="2026"/>
      <c r="AH26" s="2026"/>
      <c r="AI26" s="977"/>
      <c r="AJ26" s="978"/>
      <c r="AK26" s="978"/>
      <c r="AL26" s="978"/>
      <c r="AM26" s="978"/>
      <c r="AN26" s="978"/>
      <c r="AO26" s="2026"/>
      <c r="AP26" s="2026"/>
      <c r="AQ26" s="979"/>
      <c r="AR26" s="979"/>
      <c r="AS26" s="979"/>
      <c r="AT26" s="979"/>
      <c r="AU26" s="979"/>
    </row>
    <row r="27" spans="2:47" ht="12.95" customHeight="1">
      <c r="B27" s="797">
        <f>B25+1</f>
        <v>4</v>
      </c>
      <c r="C27" s="2020"/>
      <c r="D27" s="2029"/>
      <c r="E27" s="2029"/>
      <c r="F27" s="2021"/>
      <c r="G27" s="2020"/>
      <c r="H27" s="2021"/>
      <c r="I27" s="2020"/>
      <c r="J27" s="2029"/>
      <c r="K27" s="965"/>
      <c r="L27" s="966"/>
      <c r="M27" s="967"/>
      <c r="N27" s="966"/>
      <c r="O27" s="2020"/>
      <c r="P27" s="2029"/>
      <c r="Q27" s="2029"/>
      <c r="R27" s="2021"/>
      <c r="S27" s="2020"/>
      <c r="T27" s="2021"/>
      <c r="U27" s="797">
        <f>U25+1</f>
        <v>4</v>
      </c>
      <c r="V27" s="2020"/>
      <c r="W27" s="2029"/>
      <c r="X27" s="2029"/>
      <c r="Y27" s="965"/>
      <c r="Z27" s="966"/>
      <c r="AA27" s="967"/>
      <c r="AB27" s="966"/>
      <c r="AC27" s="2020"/>
      <c r="AD27" s="2029"/>
      <c r="AE27" s="2029"/>
      <c r="AF27" s="2021"/>
      <c r="AG27" s="2020"/>
      <c r="AH27" s="2021"/>
      <c r="AI27" s="2020"/>
      <c r="AJ27" s="2029"/>
      <c r="AK27" s="2029"/>
      <c r="AL27" s="2021"/>
      <c r="AM27" s="965"/>
      <c r="AN27" s="966"/>
      <c r="AO27" s="2020"/>
      <c r="AP27" s="2021"/>
      <c r="AQ27" s="968"/>
      <c r="AR27" s="968"/>
      <c r="AS27" s="968"/>
      <c r="AT27" s="968"/>
      <c r="AU27" s="968"/>
    </row>
    <row r="28" spans="2:47" ht="12.95" customHeight="1">
      <c r="B28" s="774">
        <f>B27+1</f>
        <v>5</v>
      </c>
      <c r="C28" s="2022"/>
      <c r="D28" s="2028"/>
      <c r="E28" s="2028"/>
      <c r="F28" s="2023"/>
      <c r="G28" s="2022"/>
      <c r="H28" s="2023"/>
      <c r="I28" s="2022"/>
      <c r="J28" s="2028"/>
      <c r="K28" s="969"/>
      <c r="L28" s="970"/>
      <c r="M28" s="971"/>
      <c r="N28" s="970"/>
      <c r="O28" s="2022"/>
      <c r="P28" s="2028"/>
      <c r="Q28" s="2028"/>
      <c r="R28" s="2023"/>
      <c r="S28" s="2022"/>
      <c r="T28" s="2023"/>
      <c r="U28" s="774">
        <f>U27+1</f>
        <v>5</v>
      </c>
      <c r="V28" s="2022"/>
      <c r="W28" s="2028"/>
      <c r="X28" s="2028"/>
      <c r="Y28" s="969"/>
      <c r="Z28" s="970"/>
      <c r="AA28" s="971"/>
      <c r="AB28" s="970"/>
      <c r="AC28" s="2022"/>
      <c r="AD28" s="2028"/>
      <c r="AE28" s="2028"/>
      <c r="AF28" s="2023"/>
      <c r="AG28" s="2022"/>
      <c r="AH28" s="2023"/>
      <c r="AI28" s="2022"/>
      <c r="AJ28" s="2028"/>
      <c r="AK28" s="2028"/>
      <c r="AL28" s="2023"/>
      <c r="AM28" s="969"/>
      <c r="AN28" s="970"/>
      <c r="AO28" s="2022"/>
      <c r="AP28" s="2023"/>
      <c r="AQ28" s="972"/>
      <c r="AR28" s="972"/>
      <c r="AS28" s="972"/>
      <c r="AT28" s="972"/>
      <c r="AU28" s="972"/>
    </row>
    <row r="29" spans="2:47" ht="12.95" customHeight="1" thickBot="1">
      <c r="B29" s="784">
        <f>B28+1</f>
        <v>6</v>
      </c>
      <c r="C29" s="2024"/>
      <c r="D29" s="2027"/>
      <c r="E29" s="2027"/>
      <c r="F29" s="2025"/>
      <c r="G29" s="2024"/>
      <c r="H29" s="2025"/>
      <c r="I29" s="2024"/>
      <c r="J29" s="2027"/>
      <c r="K29" s="973"/>
      <c r="L29" s="974"/>
      <c r="M29" s="975"/>
      <c r="N29" s="974"/>
      <c r="O29" s="2024"/>
      <c r="P29" s="2027"/>
      <c r="Q29" s="2027"/>
      <c r="R29" s="2025"/>
      <c r="S29" s="2024"/>
      <c r="T29" s="2025"/>
      <c r="U29" s="784">
        <f>U28+1</f>
        <v>6</v>
      </c>
      <c r="V29" s="2024"/>
      <c r="W29" s="2027"/>
      <c r="X29" s="2027"/>
      <c r="Y29" s="973"/>
      <c r="Z29" s="974"/>
      <c r="AA29" s="975"/>
      <c r="AB29" s="974"/>
      <c r="AC29" s="2024"/>
      <c r="AD29" s="2027"/>
      <c r="AE29" s="2027"/>
      <c r="AF29" s="2025"/>
      <c r="AG29" s="2024"/>
      <c r="AH29" s="2025"/>
      <c r="AI29" s="2024"/>
      <c r="AJ29" s="2027"/>
      <c r="AK29" s="2027"/>
      <c r="AL29" s="2025"/>
      <c r="AM29" s="973"/>
      <c r="AN29" s="974"/>
      <c r="AO29" s="2024"/>
      <c r="AP29" s="2025"/>
      <c r="AQ29" s="976"/>
      <c r="AR29" s="976"/>
      <c r="AS29" s="976"/>
      <c r="AT29" s="976"/>
      <c r="AU29" s="976"/>
    </row>
    <row r="30" spans="2:47" ht="3" customHeight="1" thickBot="1">
      <c r="B30" s="738"/>
      <c r="C30" s="2026"/>
      <c r="D30" s="2026"/>
      <c r="E30" s="977"/>
      <c r="F30" s="978"/>
      <c r="G30" s="2026"/>
      <c r="H30" s="2026"/>
      <c r="I30" s="2026"/>
      <c r="J30" s="2026"/>
      <c r="K30" s="978"/>
      <c r="L30" s="978"/>
      <c r="M30" s="978"/>
      <c r="N30" s="978"/>
      <c r="O30" s="978"/>
      <c r="P30" s="2026"/>
      <c r="Q30" s="2026"/>
      <c r="R30" s="2026"/>
      <c r="S30" s="2026"/>
      <c r="T30" s="2026"/>
      <c r="U30" s="738"/>
      <c r="V30" s="2026"/>
      <c r="W30" s="2026"/>
      <c r="X30" s="977"/>
      <c r="Y30" s="978"/>
      <c r="Z30" s="978"/>
      <c r="AA30" s="978"/>
      <c r="AB30" s="978"/>
      <c r="AC30" s="978"/>
      <c r="AD30" s="2026"/>
      <c r="AE30" s="2026"/>
      <c r="AF30" s="2026"/>
      <c r="AG30" s="2026"/>
      <c r="AH30" s="2026"/>
      <c r="AI30" s="2026"/>
      <c r="AJ30" s="2026"/>
      <c r="AK30" s="977"/>
      <c r="AL30" s="978"/>
      <c r="AM30" s="978"/>
      <c r="AN30" s="978"/>
      <c r="AO30" s="2026"/>
      <c r="AP30" s="2026"/>
      <c r="AQ30" s="979"/>
      <c r="AR30" s="979"/>
      <c r="AS30" s="979"/>
      <c r="AT30" s="979"/>
      <c r="AU30" s="979"/>
    </row>
    <row r="31" spans="2:47" ht="12.95" customHeight="1">
      <c r="B31" s="763">
        <f>B29+1</f>
        <v>7</v>
      </c>
      <c r="C31" s="2020"/>
      <c r="D31" s="2029"/>
      <c r="E31" s="2029"/>
      <c r="F31" s="2021"/>
      <c r="G31" s="2020"/>
      <c r="H31" s="2021"/>
      <c r="I31" s="2020"/>
      <c r="J31" s="2029"/>
      <c r="K31" s="965"/>
      <c r="L31" s="966"/>
      <c r="M31" s="967"/>
      <c r="N31" s="966"/>
      <c r="O31" s="2020"/>
      <c r="P31" s="2029"/>
      <c r="Q31" s="2029"/>
      <c r="R31" s="2021"/>
      <c r="S31" s="2020"/>
      <c r="T31" s="2021"/>
      <c r="U31" s="763">
        <f>U29+1</f>
        <v>7</v>
      </c>
      <c r="V31" s="2020"/>
      <c r="W31" s="2029"/>
      <c r="X31" s="2029"/>
      <c r="Y31" s="965"/>
      <c r="Z31" s="966"/>
      <c r="AA31" s="967"/>
      <c r="AB31" s="966"/>
      <c r="AC31" s="2020"/>
      <c r="AD31" s="2029"/>
      <c r="AE31" s="2029"/>
      <c r="AF31" s="2021"/>
      <c r="AG31" s="2020"/>
      <c r="AH31" s="2021"/>
      <c r="AI31" s="2020"/>
      <c r="AJ31" s="2029"/>
      <c r="AK31" s="2029"/>
      <c r="AL31" s="2021"/>
      <c r="AM31" s="965"/>
      <c r="AN31" s="966"/>
      <c r="AO31" s="2020"/>
      <c r="AP31" s="2021"/>
      <c r="AQ31" s="968"/>
      <c r="AR31" s="968"/>
      <c r="AS31" s="968"/>
      <c r="AT31" s="968"/>
      <c r="AU31" s="968"/>
    </row>
    <row r="32" spans="2:47" ht="12.95" customHeight="1">
      <c r="B32" s="774">
        <f>B31+1</f>
        <v>8</v>
      </c>
      <c r="C32" s="2022"/>
      <c r="D32" s="2028"/>
      <c r="E32" s="2028"/>
      <c r="F32" s="2023"/>
      <c r="G32" s="2022"/>
      <c r="H32" s="2023"/>
      <c r="I32" s="2022"/>
      <c r="J32" s="2028"/>
      <c r="K32" s="969"/>
      <c r="L32" s="970"/>
      <c r="M32" s="971"/>
      <c r="N32" s="970"/>
      <c r="O32" s="2022"/>
      <c r="P32" s="2028"/>
      <c r="Q32" s="2028"/>
      <c r="R32" s="2023"/>
      <c r="S32" s="2022"/>
      <c r="T32" s="2023"/>
      <c r="U32" s="774">
        <f>U31+1</f>
        <v>8</v>
      </c>
      <c r="V32" s="2022"/>
      <c r="W32" s="2028"/>
      <c r="X32" s="2028"/>
      <c r="Y32" s="969"/>
      <c r="Z32" s="970"/>
      <c r="AA32" s="971"/>
      <c r="AB32" s="970"/>
      <c r="AC32" s="2022"/>
      <c r="AD32" s="2028"/>
      <c r="AE32" s="2028"/>
      <c r="AF32" s="2023"/>
      <c r="AG32" s="2022"/>
      <c r="AH32" s="2023"/>
      <c r="AI32" s="2022"/>
      <c r="AJ32" s="2028"/>
      <c r="AK32" s="2028"/>
      <c r="AL32" s="2023"/>
      <c r="AM32" s="969"/>
      <c r="AN32" s="970"/>
      <c r="AO32" s="2022"/>
      <c r="AP32" s="2023"/>
      <c r="AQ32" s="972"/>
      <c r="AR32" s="972"/>
      <c r="AS32" s="972"/>
      <c r="AT32" s="972"/>
      <c r="AU32" s="972"/>
    </row>
    <row r="33" spans="2:47" ht="12.95" customHeight="1" thickBot="1">
      <c r="B33" s="784">
        <f>B32+1</f>
        <v>9</v>
      </c>
      <c r="C33" s="2024"/>
      <c r="D33" s="2027"/>
      <c r="E33" s="2027"/>
      <c r="F33" s="2025"/>
      <c r="G33" s="2024"/>
      <c r="H33" s="2025"/>
      <c r="I33" s="2024"/>
      <c r="J33" s="2027"/>
      <c r="K33" s="973"/>
      <c r="L33" s="974"/>
      <c r="M33" s="975"/>
      <c r="N33" s="974"/>
      <c r="O33" s="2024"/>
      <c r="P33" s="2027"/>
      <c r="Q33" s="2027"/>
      <c r="R33" s="2025"/>
      <c r="S33" s="2024"/>
      <c r="T33" s="2025"/>
      <c r="U33" s="784">
        <f>U32+1</f>
        <v>9</v>
      </c>
      <c r="V33" s="2024"/>
      <c r="W33" s="2027"/>
      <c r="X33" s="2027"/>
      <c r="Y33" s="973"/>
      <c r="Z33" s="974"/>
      <c r="AA33" s="975"/>
      <c r="AB33" s="974"/>
      <c r="AC33" s="2024"/>
      <c r="AD33" s="2027"/>
      <c r="AE33" s="2027"/>
      <c r="AF33" s="2025"/>
      <c r="AG33" s="2024"/>
      <c r="AH33" s="2025"/>
      <c r="AI33" s="2024"/>
      <c r="AJ33" s="2027"/>
      <c r="AK33" s="2027"/>
      <c r="AL33" s="2025"/>
      <c r="AM33" s="973"/>
      <c r="AN33" s="974"/>
      <c r="AO33" s="2024"/>
      <c r="AP33" s="2025"/>
      <c r="AQ33" s="976"/>
      <c r="AR33" s="976"/>
      <c r="AS33" s="976"/>
      <c r="AT33" s="976"/>
      <c r="AU33" s="976"/>
    </row>
    <row r="34" spans="2:47" ht="3" customHeight="1" thickBot="1">
      <c r="B34" s="738"/>
      <c r="C34" s="2026"/>
      <c r="D34" s="2026"/>
      <c r="E34" s="977"/>
      <c r="F34" s="978"/>
      <c r="G34" s="2026"/>
      <c r="H34" s="2026"/>
      <c r="I34" s="2026"/>
      <c r="J34" s="2026"/>
      <c r="K34" s="978"/>
      <c r="L34" s="978"/>
      <c r="M34" s="978"/>
      <c r="N34" s="978"/>
      <c r="O34" s="978"/>
      <c r="P34" s="2026"/>
      <c r="Q34" s="2026"/>
      <c r="R34" s="2026"/>
      <c r="S34" s="2026"/>
      <c r="T34" s="2026"/>
      <c r="U34" s="738"/>
      <c r="V34" s="2026"/>
      <c r="W34" s="2026"/>
      <c r="X34" s="977"/>
      <c r="Y34" s="978"/>
      <c r="Z34" s="978"/>
      <c r="AA34" s="978"/>
      <c r="AB34" s="978"/>
      <c r="AC34" s="978"/>
      <c r="AD34" s="2026"/>
      <c r="AE34" s="2026"/>
      <c r="AF34" s="2026"/>
      <c r="AG34" s="2026"/>
      <c r="AH34" s="2026"/>
      <c r="AI34" s="2026"/>
      <c r="AJ34" s="2026"/>
      <c r="AK34" s="977"/>
      <c r="AL34" s="978"/>
      <c r="AM34" s="978"/>
      <c r="AN34" s="978"/>
      <c r="AO34" s="2026"/>
      <c r="AP34" s="2026"/>
      <c r="AQ34" s="979"/>
      <c r="AR34" s="979"/>
      <c r="AS34" s="979"/>
      <c r="AT34" s="979"/>
      <c r="AU34" s="979"/>
    </row>
    <row r="35" spans="2:47" ht="12.95" customHeight="1">
      <c r="B35" s="797">
        <f>B33+1</f>
        <v>10</v>
      </c>
      <c r="C35" s="2020"/>
      <c r="D35" s="2029"/>
      <c r="E35" s="2029"/>
      <c r="F35" s="2021"/>
      <c r="G35" s="2020"/>
      <c r="H35" s="2021"/>
      <c r="I35" s="2020"/>
      <c r="J35" s="2029"/>
      <c r="K35" s="965"/>
      <c r="L35" s="966"/>
      <c r="M35" s="967"/>
      <c r="N35" s="966"/>
      <c r="O35" s="2020"/>
      <c r="P35" s="2029"/>
      <c r="Q35" s="2029"/>
      <c r="R35" s="2021"/>
      <c r="S35" s="2020"/>
      <c r="T35" s="2021"/>
      <c r="U35" s="797">
        <f>U33+1</f>
        <v>10</v>
      </c>
      <c r="V35" s="2020"/>
      <c r="W35" s="2029"/>
      <c r="X35" s="2029"/>
      <c r="Y35" s="965"/>
      <c r="Z35" s="966"/>
      <c r="AA35" s="967"/>
      <c r="AB35" s="966"/>
      <c r="AC35" s="2020"/>
      <c r="AD35" s="2029"/>
      <c r="AE35" s="2029"/>
      <c r="AF35" s="2021"/>
      <c r="AG35" s="2020"/>
      <c r="AH35" s="2021"/>
      <c r="AI35" s="2020"/>
      <c r="AJ35" s="2029"/>
      <c r="AK35" s="2029"/>
      <c r="AL35" s="2021"/>
      <c r="AM35" s="965"/>
      <c r="AN35" s="966"/>
      <c r="AO35" s="2020"/>
      <c r="AP35" s="2021"/>
      <c r="AQ35" s="968"/>
      <c r="AR35" s="968"/>
      <c r="AS35" s="968"/>
      <c r="AT35" s="968"/>
      <c r="AU35" s="968"/>
    </row>
    <row r="36" spans="2:47" ht="12.95" customHeight="1">
      <c r="B36" s="774">
        <f>B35+1</f>
        <v>11</v>
      </c>
      <c r="C36" s="2022"/>
      <c r="D36" s="2028"/>
      <c r="E36" s="2028"/>
      <c r="F36" s="2023"/>
      <c r="G36" s="2022"/>
      <c r="H36" s="2023"/>
      <c r="I36" s="2022"/>
      <c r="J36" s="2028"/>
      <c r="K36" s="969"/>
      <c r="L36" s="970"/>
      <c r="M36" s="971"/>
      <c r="N36" s="970"/>
      <c r="O36" s="2022"/>
      <c r="P36" s="2028"/>
      <c r="Q36" s="2028"/>
      <c r="R36" s="2023"/>
      <c r="S36" s="2022"/>
      <c r="T36" s="2023"/>
      <c r="U36" s="774">
        <f>U35+1</f>
        <v>11</v>
      </c>
      <c r="V36" s="2022"/>
      <c r="W36" s="2028"/>
      <c r="X36" s="2028"/>
      <c r="Y36" s="969"/>
      <c r="Z36" s="970"/>
      <c r="AA36" s="971"/>
      <c r="AB36" s="970"/>
      <c r="AC36" s="2022"/>
      <c r="AD36" s="2028"/>
      <c r="AE36" s="2028"/>
      <c r="AF36" s="2023"/>
      <c r="AG36" s="2022"/>
      <c r="AH36" s="2023"/>
      <c r="AI36" s="2022"/>
      <c r="AJ36" s="2028"/>
      <c r="AK36" s="2028"/>
      <c r="AL36" s="2023"/>
      <c r="AM36" s="969"/>
      <c r="AN36" s="970"/>
      <c r="AO36" s="2022"/>
      <c r="AP36" s="2023"/>
      <c r="AQ36" s="972"/>
      <c r="AR36" s="972"/>
      <c r="AS36" s="972"/>
      <c r="AT36" s="972"/>
      <c r="AU36" s="972"/>
    </row>
    <row r="37" spans="2:47" ht="12.95" customHeight="1" thickBot="1">
      <c r="B37" s="784">
        <f>B36+1</f>
        <v>12</v>
      </c>
      <c r="C37" s="2024"/>
      <c r="D37" s="2027"/>
      <c r="E37" s="2027"/>
      <c r="F37" s="2025"/>
      <c r="G37" s="2024"/>
      <c r="H37" s="2025"/>
      <c r="I37" s="2024"/>
      <c r="J37" s="2027"/>
      <c r="K37" s="973"/>
      <c r="L37" s="974"/>
      <c r="M37" s="975"/>
      <c r="N37" s="974"/>
      <c r="O37" s="2024"/>
      <c r="P37" s="2027"/>
      <c r="Q37" s="2027"/>
      <c r="R37" s="2025"/>
      <c r="S37" s="2024"/>
      <c r="T37" s="2025"/>
      <c r="U37" s="784">
        <f>U36+1</f>
        <v>12</v>
      </c>
      <c r="V37" s="2024"/>
      <c r="W37" s="2027"/>
      <c r="X37" s="2027"/>
      <c r="Y37" s="973"/>
      <c r="Z37" s="974"/>
      <c r="AA37" s="975"/>
      <c r="AB37" s="974"/>
      <c r="AC37" s="2024"/>
      <c r="AD37" s="2027"/>
      <c r="AE37" s="2027"/>
      <c r="AF37" s="2025"/>
      <c r="AG37" s="2024"/>
      <c r="AH37" s="2025"/>
      <c r="AI37" s="2024"/>
      <c r="AJ37" s="2027"/>
      <c r="AK37" s="2027"/>
      <c r="AL37" s="2025"/>
      <c r="AM37" s="973"/>
      <c r="AN37" s="974"/>
      <c r="AO37" s="2024"/>
      <c r="AP37" s="2025"/>
      <c r="AQ37" s="976"/>
      <c r="AR37" s="976"/>
      <c r="AS37" s="976"/>
      <c r="AT37" s="976"/>
      <c r="AU37" s="976"/>
    </row>
  </sheetData>
  <customSheetViews>
    <customSheetView guid="{000667BC-C093-D04F-AC32-C2A57AD6DC40}" scale="128" showGridLines="0" topLeftCell="O1">
      <selection activeCell="AC28" sqref="AC28:AF28"/>
      <colBreaks count="1" manualBreakCount="1">
        <brk id="20" max="1048575" man="1"/>
      </colBreaks>
      <pageMargins left="0" right="0" top="0" bottom="0" header="0" footer="0"/>
      <pageSetup orientation="landscape"/>
      <headerFooter alignWithMargins="0">
        <oddFooter>&amp;L&amp;9&amp;F&amp;C&amp;9Página &amp;P&amp;R&amp;9Versión 17.08.05</oddFooter>
      </headerFooter>
    </customSheetView>
    <customSheetView guid="{49900754-E557-CE48-A1AC-7A29C54F6B80}" scale="128" showGridLines="0">
      <selection activeCell="AC28" sqref="AC28:AF28"/>
      <colBreaks count="1" manualBreakCount="1">
        <brk id="20" max="1048575" man="1"/>
      </colBreaks>
      <pageMargins left="0" right="0" top="0" bottom="0" header="0" footer="0"/>
      <pageSetup orientation="landscape"/>
      <headerFooter alignWithMargins="0">
        <oddFooter>&amp;L&amp;9&amp;F&amp;C&amp;9Página &amp;P&amp;R&amp;9Versión 17.08.05</oddFooter>
      </headerFooter>
    </customSheetView>
  </customSheetViews>
  <mergeCells count="235">
    <mergeCell ref="AC5:AF9"/>
    <mergeCell ref="AH13:AH14"/>
    <mergeCell ref="AH15:AH16"/>
    <mergeCell ref="W17:X17"/>
    <mergeCell ref="AC13:AF17"/>
    <mergeCell ref="O8:R8"/>
    <mergeCell ref="AC37:AF37"/>
    <mergeCell ref="AG37:AH37"/>
    <mergeCell ref="AI37:AL37"/>
    <mergeCell ref="AC35:AF35"/>
    <mergeCell ref="AG35:AH35"/>
    <mergeCell ref="AI35:AL35"/>
    <mergeCell ref="AC36:AF36"/>
    <mergeCell ref="AG36:AH36"/>
    <mergeCell ref="AI36:AL36"/>
    <mergeCell ref="AD34:AF34"/>
    <mergeCell ref="AG34:AH34"/>
    <mergeCell ref="AI34:AJ34"/>
    <mergeCell ref="AG30:AH30"/>
    <mergeCell ref="AI30:AJ30"/>
    <mergeCell ref="AC31:AF31"/>
    <mergeCell ref="AG31:AH31"/>
    <mergeCell ref="AI31:AL31"/>
    <mergeCell ref="AC32:AF32"/>
    <mergeCell ref="AG32:AH32"/>
    <mergeCell ref="AI32:AL32"/>
    <mergeCell ref="AG29:AH29"/>
    <mergeCell ref="AI29:AL29"/>
    <mergeCell ref="AI25:AL25"/>
    <mergeCell ref="AD26:AF26"/>
    <mergeCell ref="AG26:AH26"/>
    <mergeCell ref="AC27:AF27"/>
    <mergeCell ref="AG27:AH27"/>
    <mergeCell ref="AI27:AL27"/>
    <mergeCell ref="AC33:AF33"/>
    <mergeCell ref="AG33:AH33"/>
    <mergeCell ref="AI33:AL33"/>
    <mergeCell ref="AI11:AI12"/>
    <mergeCell ref="AJ11:AL12"/>
    <mergeCell ref="V24:X24"/>
    <mergeCell ref="W11:X12"/>
    <mergeCell ref="V13:V14"/>
    <mergeCell ref="W13:X14"/>
    <mergeCell ref="AC28:AF28"/>
    <mergeCell ref="AG28:AH28"/>
    <mergeCell ref="AI28:AL28"/>
    <mergeCell ref="V25:X25"/>
    <mergeCell ref="V27:X27"/>
    <mergeCell ref="AA18:AB18"/>
    <mergeCell ref="V19:X20"/>
    <mergeCell ref="AA19:AB19"/>
    <mergeCell ref="AI21:AL21"/>
    <mergeCell ref="AA17:AB17"/>
    <mergeCell ref="AM21:AN21"/>
    <mergeCell ref="AC23:AF23"/>
    <mergeCell ref="AG23:AH23"/>
    <mergeCell ref="AI23:AL23"/>
    <mergeCell ref="AC24:AF24"/>
    <mergeCell ref="AG24:AH24"/>
    <mergeCell ref="AI24:AL24"/>
    <mergeCell ref="C5:F8"/>
    <mergeCell ref="I5:J9"/>
    <mergeCell ref="K5:N8"/>
    <mergeCell ref="S5:T7"/>
    <mergeCell ref="K9:N11"/>
    <mergeCell ref="O14:R17"/>
    <mergeCell ref="M18:N18"/>
    <mergeCell ref="O18:R20"/>
    <mergeCell ref="M19:N19"/>
    <mergeCell ref="U4:U21"/>
    <mergeCell ref="C24:F24"/>
    <mergeCell ref="G24:H24"/>
    <mergeCell ref="I24:J24"/>
    <mergeCell ref="O24:R24"/>
    <mergeCell ref="S24:T24"/>
    <mergeCell ref="C23:F23"/>
    <mergeCell ref="G23:H23"/>
    <mergeCell ref="V37:X37"/>
    <mergeCell ref="AC4:AD4"/>
    <mergeCell ref="AG4:AH4"/>
    <mergeCell ref="AC18:AF20"/>
    <mergeCell ref="AC21:AF21"/>
    <mergeCell ref="AG21:AH21"/>
    <mergeCell ref="AC25:AF25"/>
    <mergeCell ref="AG25:AH25"/>
    <mergeCell ref="V28:X28"/>
    <mergeCell ref="V29:X29"/>
    <mergeCell ref="V30:W30"/>
    <mergeCell ref="V31:X31"/>
    <mergeCell ref="V32:X32"/>
    <mergeCell ref="V33:X33"/>
    <mergeCell ref="V21:X21"/>
    <mergeCell ref="Y21:Z21"/>
    <mergeCell ref="V23:X23"/>
    <mergeCell ref="Y9:AB11"/>
    <mergeCell ref="V11:V12"/>
    <mergeCell ref="V34:W34"/>
    <mergeCell ref="V35:X35"/>
    <mergeCell ref="V36:X36"/>
    <mergeCell ref="AD30:AF30"/>
    <mergeCell ref="AC29:AF29"/>
    <mergeCell ref="B4:B21"/>
    <mergeCell ref="C4:D4"/>
    <mergeCell ref="G4:H4"/>
    <mergeCell ref="I4:J4"/>
    <mergeCell ref="K4:L4"/>
    <mergeCell ref="I19:J20"/>
    <mergeCell ref="C14:F17"/>
    <mergeCell ref="C19:F20"/>
    <mergeCell ref="C21:F21"/>
    <mergeCell ref="G5:H9"/>
    <mergeCell ref="H15:H16"/>
    <mergeCell ref="O4:P4"/>
    <mergeCell ref="J12:J13"/>
    <mergeCell ref="H13:H14"/>
    <mergeCell ref="O5:R7"/>
    <mergeCell ref="S4:T4"/>
    <mergeCell ref="G21:H21"/>
    <mergeCell ref="I21:J21"/>
    <mergeCell ref="K21:L21"/>
    <mergeCell ref="O21:R21"/>
    <mergeCell ref="S21:T21"/>
    <mergeCell ref="T13:T14"/>
    <mergeCell ref="T15:T16"/>
    <mergeCell ref="M17:N17"/>
    <mergeCell ref="I23:J23"/>
    <mergeCell ref="O23:R23"/>
    <mergeCell ref="S23:T23"/>
    <mergeCell ref="G33:H33"/>
    <mergeCell ref="I33:J33"/>
    <mergeCell ref="O33:R33"/>
    <mergeCell ref="S33:T33"/>
    <mergeCell ref="C32:F32"/>
    <mergeCell ref="I25:J25"/>
    <mergeCell ref="O25:R25"/>
    <mergeCell ref="S25:T25"/>
    <mergeCell ref="C28:F28"/>
    <mergeCell ref="C27:F27"/>
    <mergeCell ref="G26:H26"/>
    <mergeCell ref="P26:R26"/>
    <mergeCell ref="S26:T26"/>
    <mergeCell ref="C25:F25"/>
    <mergeCell ref="G25:H25"/>
    <mergeCell ref="G27:H27"/>
    <mergeCell ref="I27:J27"/>
    <mergeCell ref="O27:R27"/>
    <mergeCell ref="S27:T27"/>
    <mergeCell ref="G28:H28"/>
    <mergeCell ref="I28:J28"/>
    <mergeCell ref="O28:R28"/>
    <mergeCell ref="S28:T28"/>
    <mergeCell ref="C31:F31"/>
    <mergeCell ref="G31:H31"/>
    <mergeCell ref="I31:J31"/>
    <mergeCell ref="O31:R31"/>
    <mergeCell ref="S31:T31"/>
    <mergeCell ref="C30:D30"/>
    <mergeCell ref="C29:F29"/>
    <mergeCell ref="G29:H29"/>
    <mergeCell ref="I29:J29"/>
    <mergeCell ref="O29:R29"/>
    <mergeCell ref="S29:T29"/>
    <mergeCell ref="G30:H30"/>
    <mergeCell ref="I30:J30"/>
    <mergeCell ref="P30:R30"/>
    <mergeCell ref="S30:T30"/>
    <mergeCell ref="C33:F33"/>
    <mergeCell ref="G34:H34"/>
    <mergeCell ref="I34:J34"/>
    <mergeCell ref="P34:R34"/>
    <mergeCell ref="S34:T34"/>
    <mergeCell ref="G32:H32"/>
    <mergeCell ref="I32:J32"/>
    <mergeCell ref="O32:R32"/>
    <mergeCell ref="S32:T32"/>
    <mergeCell ref="C35:F35"/>
    <mergeCell ref="G35:H35"/>
    <mergeCell ref="I35:J35"/>
    <mergeCell ref="O35:R35"/>
    <mergeCell ref="S35:T35"/>
    <mergeCell ref="C34:D34"/>
    <mergeCell ref="C37:F37"/>
    <mergeCell ref="G37:H37"/>
    <mergeCell ref="I37:J37"/>
    <mergeCell ref="O37:R37"/>
    <mergeCell ref="S37:T37"/>
    <mergeCell ref="G36:H36"/>
    <mergeCell ref="I36:J36"/>
    <mergeCell ref="O36:R36"/>
    <mergeCell ref="S36:T36"/>
    <mergeCell ref="C36:F36"/>
    <mergeCell ref="AO23:AP23"/>
    <mergeCell ref="AO32:AP32"/>
    <mergeCell ref="AO28:AP28"/>
    <mergeCell ref="AO5:AP7"/>
    <mergeCell ref="AT15:AT20"/>
    <mergeCell ref="AQ15:AQ20"/>
    <mergeCell ref="AO37:AP37"/>
    <mergeCell ref="AO34:AP34"/>
    <mergeCell ref="AO35:AP35"/>
    <mergeCell ref="AO36:AP36"/>
    <mergeCell ref="AO24:AP24"/>
    <mergeCell ref="AO25:AP25"/>
    <mergeCell ref="AO26:AP26"/>
    <mergeCell ref="AR15:AR20"/>
    <mergeCell ref="AO33:AP33"/>
    <mergeCell ref="AO30:AP30"/>
    <mergeCell ref="AO31:AP31"/>
    <mergeCell ref="AO27:AP27"/>
    <mergeCell ref="AO29:AP29"/>
    <mergeCell ref="AO21:AP21"/>
    <mergeCell ref="AO4:AP4"/>
    <mergeCell ref="AQ4:AU4"/>
    <mergeCell ref="AU15:AU20"/>
    <mergeCell ref="AS15:AS20"/>
    <mergeCell ref="AO19:AP20"/>
    <mergeCell ref="AQ5:AU11"/>
    <mergeCell ref="AO8:AP11"/>
    <mergeCell ref="V15:V16"/>
    <mergeCell ref="W15:X16"/>
    <mergeCell ref="AI13:AI14"/>
    <mergeCell ref="AJ13:AL14"/>
    <mergeCell ref="AI15:AI16"/>
    <mergeCell ref="AI19:AL20"/>
    <mergeCell ref="V4:W4"/>
    <mergeCell ref="Y4:Z4"/>
    <mergeCell ref="V5:X9"/>
    <mergeCell ref="Y5:AB8"/>
    <mergeCell ref="AJ15:AJ16"/>
    <mergeCell ref="AI4:AJ4"/>
    <mergeCell ref="AM4:AN4"/>
    <mergeCell ref="AG5:AH7"/>
    <mergeCell ref="AI5:AL9"/>
    <mergeCell ref="AM5:AN8"/>
    <mergeCell ref="AM9:AN11"/>
  </mergeCells>
  <phoneticPr fontId="58" type="noConversion"/>
  <pageMargins left="0.25" right="0.25" top="0.75000000000000011" bottom="0.75000000000000011" header="0.30000000000000004" footer="0.30000000000000004"/>
  <pageSetup orientation="landscape"/>
  <headerFooter alignWithMargins="0">
    <oddFooter>&amp;L&amp;9&amp;F&amp;C&amp;9Página &amp;P&amp;R&amp;9Versión 17.08.05</oddFooter>
  </headerFooter>
  <colBreaks count="1" manualBreakCount="1">
    <brk id="20" max="1048575" man="1"/>
  </colBreaks>
  <extLst>
    <ext xmlns:mx="http://schemas.microsoft.com/office/mac/excel/2008/main" uri="{64002731-A6B0-56B0-2670-7721B7C09600}">
      <mx:PLV Mode="0" OnePage="0" WScale="10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AV55"/>
  <sheetViews>
    <sheetView showGridLines="0" view="pageBreakPreview" topLeftCell="B1" zoomScale="125" zoomScaleNormal="125" zoomScaleSheetLayoutView="125" zoomScalePageLayoutView="125" workbookViewId="0">
      <selection activeCell="R15" sqref="R15"/>
    </sheetView>
  </sheetViews>
  <sheetFormatPr defaultColWidth="9" defaultRowHeight="12.95" customHeight="1"/>
  <cols>
    <col min="1" max="1" width="0.875" style="873" customWidth="1"/>
    <col min="2" max="2" width="3" style="873" customWidth="1"/>
    <col min="3" max="3" width="2.5" style="873" customWidth="1"/>
    <col min="4" max="4" width="6.875" style="873" customWidth="1"/>
    <col min="5" max="5" width="9" style="873" customWidth="1"/>
    <col min="6" max="6" width="1.625" style="873" customWidth="1"/>
    <col min="7" max="7" width="7" style="873" customWidth="1"/>
    <col min="8" max="8" width="2.125" style="873" bestFit="1" customWidth="1"/>
    <col min="9" max="9" width="8.375" style="873" customWidth="1"/>
    <col min="10" max="11" width="9.5" style="873" customWidth="1"/>
    <col min="12" max="12" width="3" style="761" customWidth="1"/>
    <col min="13" max="13" width="6.125" style="761" customWidth="1"/>
    <col min="14" max="14" width="2.875" style="761" customWidth="1"/>
    <col min="15" max="15" width="4.125" style="761" customWidth="1"/>
    <col min="16" max="16" width="2.125" style="873" bestFit="1" customWidth="1"/>
    <col min="17" max="17" width="4.125" style="873" customWidth="1"/>
    <col min="18" max="18" width="2.375" style="873" bestFit="1" customWidth="1"/>
    <col min="19" max="19" width="10" style="873" customWidth="1"/>
    <col min="20" max="20" width="2.625" style="873" bestFit="1" customWidth="1"/>
    <col min="21" max="21" width="13.875" style="873" customWidth="1"/>
    <col min="22" max="22" width="0.625" style="873" customWidth="1"/>
    <col min="23" max="16384" width="9" style="873"/>
  </cols>
  <sheetData>
    <row r="1" spans="2:21" ht="12.95" customHeight="1">
      <c r="C1" s="993" t="s">
        <v>1387</v>
      </c>
      <c r="D1" s="926"/>
      <c r="E1" s="926"/>
      <c r="F1" s="926"/>
      <c r="L1" s="63"/>
      <c r="M1" s="63"/>
      <c r="N1" s="63"/>
    </row>
    <row r="2" spans="2:21" ht="12.95" customHeight="1">
      <c r="C2" s="926" t="s">
        <v>1388</v>
      </c>
      <c r="L2" s="874"/>
      <c r="M2" s="181"/>
      <c r="N2" s="181"/>
      <c r="O2" s="740"/>
    </row>
    <row r="3" spans="2:21" ht="12.95" customHeight="1">
      <c r="C3" s="926"/>
      <c r="L3" s="874"/>
      <c r="M3" s="181"/>
      <c r="N3" s="181"/>
      <c r="O3" s="740"/>
    </row>
    <row r="4" spans="2:21" ht="12.95" customHeight="1">
      <c r="B4" s="2033" t="s">
        <v>1218</v>
      </c>
      <c r="C4" s="1905">
        <f>-(8.01)</f>
        <v>-8.01</v>
      </c>
      <c r="D4" s="2035"/>
      <c r="E4" s="980"/>
      <c r="F4" s="980"/>
      <c r="G4" s="2565"/>
      <c r="H4" s="1905">
        <f>C4-(0.01)</f>
        <v>-8.02</v>
      </c>
      <c r="I4" s="2035"/>
      <c r="J4" s="2035"/>
      <c r="K4" s="2312"/>
      <c r="L4" s="2037">
        <f>H4-0.01</f>
        <v>-8.0299999999999994</v>
      </c>
      <c r="M4" s="2038"/>
      <c r="N4" s="2038"/>
      <c r="O4" s="2039"/>
      <c r="P4" s="1905">
        <f>L4-0.01</f>
        <v>-8.0399999999999991</v>
      </c>
      <c r="Q4" s="2035"/>
      <c r="R4" s="980"/>
      <c r="S4" s="982"/>
      <c r="T4" s="1905">
        <f>P4-(0.01)</f>
        <v>-8.0499999999999989</v>
      </c>
      <c r="U4" s="2312"/>
    </row>
    <row r="5" spans="2:21" ht="12.95" customHeight="1">
      <c r="B5" s="2033"/>
      <c r="C5" s="1720" t="s">
        <v>1389</v>
      </c>
      <c r="D5" s="1721"/>
      <c r="E5" s="1721"/>
      <c r="F5" s="1721"/>
      <c r="G5" s="1722"/>
      <c r="H5" s="1720" t="s">
        <v>1390</v>
      </c>
      <c r="I5" s="1721"/>
      <c r="J5" s="1721"/>
      <c r="K5" s="1722"/>
      <c r="L5" s="1572" t="s">
        <v>1391</v>
      </c>
      <c r="M5" s="1551"/>
      <c r="N5" s="1551"/>
      <c r="O5" s="2040"/>
      <c r="P5" s="1720" t="s">
        <v>1392</v>
      </c>
      <c r="Q5" s="1721"/>
      <c r="R5" s="1721"/>
      <c r="S5" s="1722"/>
      <c r="T5" s="1720" t="s">
        <v>1393</v>
      </c>
      <c r="U5" s="1722"/>
    </row>
    <row r="6" spans="2:21" ht="12.95" customHeight="1">
      <c r="B6" s="2033"/>
      <c r="C6" s="1720"/>
      <c r="D6" s="1721"/>
      <c r="E6" s="1721"/>
      <c r="F6" s="1721"/>
      <c r="G6" s="1722"/>
      <c r="H6" s="1720"/>
      <c r="I6" s="1721"/>
      <c r="J6" s="1721"/>
      <c r="K6" s="1722"/>
      <c r="L6" s="1572"/>
      <c r="M6" s="1551"/>
      <c r="N6" s="1551"/>
      <c r="O6" s="2040"/>
      <c r="P6" s="1720"/>
      <c r="Q6" s="1721"/>
      <c r="R6" s="1721"/>
      <c r="S6" s="1722"/>
      <c r="T6" s="1720"/>
      <c r="U6" s="1722"/>
    </row>
    <row r="7" spans="2:21" ht="12.95" customHeight="1">
      <c r="B7" s="2033"/>
      <c r="C7" s="1720"/>
      <c r="D7" s="1721"/>
      <c r="E7" s="1721"/>
      <c r="F7" s="1721"/>
      <c r="G7" s="1722"/>
      <c r="H7" s="2051" t="s">
        <v>1394</v>
      </c>
      <c r="I7" s="2052"/>
      <c r="J7" s="2052"/>
      <c r="K7" s="2053"/>
      <c r="L7" s="1572"/>
      <c r="M7" s="1551"/>
      <c r="N7" s="1551"/>
      <c r="O7" s="2040"/>
      <c r="P7" s="1720"/>
      <c r="Q7" s="1721"/>
      <c r="R7" s="1721"/>
      <c r="S7" s="1722"/>
      <c r="T7" s="1720"/>
      <c r="U7" s="1722"/>
    </row>
    <row r="8" spans="2:21" ht="12.95" customHeight="1">
      <c r="B8" s="2033"/>
      <c r="C8" s="880">
        <v>1</v>
      </c>
      <c r="D8" s="873" t="s">
        <v>1395</v>
      </c>
      <c r="F8" s="610"/>
      <c r="G8" s="611"/>
      <c r="H8" s="880">
        <v>1</v>
      </c>
      <c r="I8" s="1721" t="s">
        <v>1396</v>
      </c>
      <c r="J8" s="1721"/>
      <c r="K8" s="1722"/>
      <c r="L8" s="1572"/>
      <c r="M8" s="1551"/>
      <c r="N8" s="1551"/>
      <c r="O8" s="2040"/>
      <c r="P8" s="880">
        <v>1</v>
      </c>
      <c r="Q8" s="873" t="s">
        <v>81</v>
      </c>
      <c r="S8" s="881"/>
      <c r="T8" s="880">
        <v>1</v>
      </c>
      <c r="U8" s="881" t="s">
        <v>1395</v>
      </c>
    </row>
    <row r="9" spans="2:21" ht="12.95" customHeight="1">
      <c r="B9" s="2033"/>
      <c r="C9" s="880">
        <v>2</v>
      </c>
      <c r="D9" s="873" t="s">
        <v>695</v>
      </c>
      <c r="F9" s="994"/>
      <c r="G9" s="953"/>
      <c r="H9" s="880">
        <v>2</v>
      </c>
      <c r="I9" s="1721" t="s">
        <v>1397</v>
      </c>
      <c r="J9" s="1721"/>
      <c r="K9" s="1722"/>
      <c r="L9" s="612">
        <v>1</v>
      </c>
      <c r="M9" s="1401" t="s">
        <v>1398</v>
      </c>
      <c r="N9" s="581"/>
      <c r="O9" s="581"/>
      <c r="P9" s="880">
        <v>2</v>
      </c>
      <c r="Q9" s="873" t="s">
        <v>82</v>
      </c>
      <c r="R9" s="885" t="s">
        <v>124</v>
      </c>
      <c r="S9" s="1506">
        <f>'9. MANEJO DE DIARREA'!C4</f>
        <v>-9.01</v>
      </c>
      <c r="T9" s="880">
        <v>2</v>
      </c>
      <c r="U9" s="881" t="s">
        <v>695</v>
      </c>
    </row>
    <row r="10" spans="2:21" ht="12.95" customHeight="1">
      <c r="B10" s="2033"/>
      <c r="C10" s="880">
        <v>3</v>
      </c>
      <c r="D10" s="873" t="s">
        <v>465</v>
      </c>
      <c r="F10" s="994"/>
      <c r="G10" s="953"/>
      <c r="H10" s="880">
        <v>3</v>
      </c>
      <c r="I10" s="1721" t="s">
        <v>1399</v>
      </c>
      <c r="J10" s="1721"/>
      <c r="K10" s="1722"/>
      <c r="L10" s="612">
        <v>2</v>
      </c>
      <c r="M10" s="761" t="s">
        <v>1400</v>
      </c>
      <c r="N10" s="581"/>
      <c r="O10" s="615"/>
      <c r="P10" s="880"/>
      <c r="R10" s="885"/>
      <c r="S10" s="886"/>
      <c r="T10" s="880">
        <v>3</v>
      </c>
      <c r="U10" s="881" t="s">
        <v>465</v>
      </c>
    </row>
    <row r="11" spans="2:21" ht="12.95" customHeight="1">
      <c r="B11" s="2033"/>
      <c r="C11" s="880">
        <v>4</v>
      </c>
      <c r="D11" s="873" t="s">
        <v>671</v>
      </c>
      <c r="F11" s="994"/>
      <c r="G11" s="995"/>
      <c r="H11" s="880">
        <v>4</v>
      </c>
      <c r="I11" s="1721" t="s">
        <v>1401</v>
      </c>
      <c r="J11" s="1721"/>
      <c r="K11" s="1722"/>
      <c r="L11" s="612"/>
      <c r="M11" s="1551"/>
      <c r="N11" s="1551"/>
      <c r="O11" s="1554"/>
      <c r="P11" s="880"/>
      <c r="R11" s="885"/>
      <c r="S11" s="886"/>
      <c r="T11" s="880">
        <v>4</v>
      </c>
      <c r="U11" s="881" t="s">
        <v>671</v>
      </c>
    </row>
    <row r="12" spans="2:21" ht="12.95" customHeight="1">
      <c r="B12" s="2033"/>
      <c r="C12" s="880">
        <v>5</v>
      </c>
      <c r="D12" s="873" t="s">
        <v>1402</v>
      </c>
      <c r="F12" s="994"/>
      <c r="G12" s="995"/>
      <c r="I12" s="1721"/>
      <c r="J12" s="1721"/>
      <c r="K12" s="1722"/>
      <c r="L12" s="612"/>
      <c r="M12" s="1551"/>
      <c r="N12" s="1551"/>
      <c r="O12" s="572"/>
      <c r="P12" s="891"/>
      <c r="S12" s="881"/>
      <c r="T12" s="880">
        <v>5</v>
      </c>
      <c r="U12" s="881" t="s">
        <v>1403</v>
      </c>
    </row>
    <row r="13" spans="2:21" ht="12.95" customHeight="1">
      <c r="B13" s="2033"/>
      <c r="C13" s="880">
        <v>66</v>
      </c>
      <c r="D13" s="873" t="s">
        <v>1404</v>
      </c>
      <c r="G13" s="881"/>
      <c r="H13" s="992">
        <v>5</v>
      </c>
      <c r="I13" s="1721" t="s">
        <v>1405</v>
      </c>
      <c r="J13" s="1721"/>
      <c r="K13" s="1722"/>
      <c r="L13" s="612"/>
      <c r="M13" s="581"/>
      <c r="N13" s="581"/>
      <c r="O13" s="615"/>
      <c r="P13" s="891"/>
      <c r="S13" s="881"/>
      <c r="T13" s="880">
        <v>6</v>
      </c>
      <c r="U13" s="881" t="s">
        <v>1376</v>
      </c>
    </row>
    <row r="14" spans="2:21" ht="12.95" customHeight="1">
      <c r="B14" s="2033"/>
      <c r="C14" s="880">
        <v>77</v>
      </c>
      <c r="D14" s="994" t="s">
        <v>1406</v>
      </c>
      <c r="E14" s="994"/>
      <c r="F14" s="885" t="s">
        <v>124</v>
      </c>
      <c r="G14" s="996">
        <f>L4</f>
        <v>-8.0299999999999994</v>
      </c>
      <c r="H14" s="992">
        <v>6</v>
      </c>
      <c r="I14" s="1721" t="s">
        <v>1407</v>
      </c>
      <c r="J14" s="1721"/>
      <c r="K14" s="1722"/>
      <c r="L14" s="612"/>
      <c r="M14" s="581"/>
      <c r="N14" s="581"/>
      <c r="O14" s="615"/>
      <c r="P14" s="891"/>
      <c r="S14" s="881"/>
      <c r="T14" s="880">
        <v>66</v>
      </c>
      <c r="U14" s="881" t="s">
        <v>1097</v>
      </c>
    </row>
    <row r="15" spans="2:21" ht="12.95" customHeight="1">
      <c r="B15" s="2033"/>
      <c r="C15" s="880"/>
      <c r="G15" s="881"/>
      <c r="H15" s="992">
        <v>7</v>
      </c>
      <c r="I15" s="1721" t="s">
        <v>1408</v>
      </c>
      <c r="J15" s="1721"/>
      <c r="K15" s="1722"/>
      <c r="L15" s="612">
        <v>6</v>
      </c>
      <c r="M15" s="581" t="s">
        <v>335</v>
      </c>
      <c r="N15" s="1031"/>
      <c r="O15" s="904"/>
      <c r="P15" s="891"/>
      <c r="S15" s="881"/>
      <c r="T15" s="891"/>
      <c r="U15" s="881"/>
    </row>
    <row r="16" spans="2:21" ht="12.95" customHeight="1">
      <c r="B16" s="2033"/>
      <c r="C16" s="880"/>
      <c r="G16" s="881"/>
      <c r="H16" s="873">
        <v>66</v>
      </c>
      <c r="I16" s="1721" t="s">
        <v>1409</v>
      </c>
      <c r="J16" s="1721"/>
      <c r="K16" s="1722"/>
      <c r="L16" s="870"/>
      <c r="M16" s="1551"/>
      <c r="N16" s="1551"/>
      <c r="O16" s="949"/>
      <c r="P16" s="891"/>
      <c r="S16" s="881"/>
      <c r="T16" s="880"/>
      <c r="U16" s="881"/>
    </row>
    <row r="17" spans="2:48" ht="12.95" customHeight="1">
      <c r="B17" s="2033"/>
      <c r="C17" s="880"/>
      <c r="D17" s="994"/>
      <c r="E17" s="994"/>
      <c r="F17" s="994"/>
      <c r="G17" s="995"/>
      <c r="H17" s="992"/>
      <c r="I17" s="1721"/>
      <c r="J17" s="1721"/>
      <c r="K17" s="1722"/>
      <c r="L17" s="616"/>
      <c r="M17" s="581"/>
      <c r="N17" s="581"/>
      <c r="O17" s="617"/>
      <c r="P17" s="891"/>
      <c r="S17" s="881"/>
      <c r="T17" s="880"/>
      <c r="U17" s="881"/>
    </row>
    <row r="18" spans="2:48" ht="12.95" customHeight="1">
      <c r="B18" s="2033"/>
      <c r="C18" s="891"/>
      <c r="G18" s="881"/>
      <c r="H18" s="992"/>
      <c r="I18" s="1721"/>
      <c r="J18" s="1721"/>
      <c r="K18" s="1722"/>
      <c r="L18" s="738"/>
      <c r="M18" s="738"/>
      <c r="N18" s="738"/>
      <c r="O18" s="738"/>
      <c r="P18" s="891"/>
      <c r="S18" s="881"/>
      <c r="T18" s="880"/>
      <c r="U18" s="881"/>
    </row>
    <row r="19" spans="2:48" ht="12.95" customHeight="1">
      <c r="B19" s="2033"/>
      <c r="C19" s="880"/>
      <c r="D19" s="997"/>
      <c r="E19" s="997"/>
      <c r="F19" s="997"/>
      <c r="G19" s="957"/>
      <c r="H19" s="992"/>
      <c r="I19" s="2048"/>
      <c r="J19" s="2048"/>
      <c r="K19" s="2049"/>
      <c r="L19" s="547"/>
      <c r="M19" s="412"/>
      <c r="N19" s="412"/>
      <c r="O19" s="548"/>
      <c r="P19" s="891"/>
      <c r="S19" s="881"/>
      <c r="T19" s="891"/>
      <c r="U19" s="881"/>
    </row>
    <row r="20" spans="2:48" ht="12.95" customHeight="1">
      <c r="B20" s="2033"/>
      <c r="C20" s="998"/>
      <c r="D20" s="999"/>
      <c r="E20" s="999"/>
      <c r="F20" s="999"/>
      <c r="G20" s="1000"/>
      <c r="L20" s="1001"/>
      <c r="M20" s="798"/>
      <c r="N20" s="798"/>
      <c r="O20" s="1002"/>
      <c r="P20" s="891"/>
      <c r="S20" s="881"/>
      <c r="T20" s="1003"/>
      <c r="U20" s="1000"/>
    </row>
    <row r="21" spans="2:48" s="926" customFormat="1" ht="12.95" customHeight="1">
      <c r="B21" s="2033"/>
      <c r="C21" s="1912" t="s">
        <v>368</v>
      </c>
      <c r="D21" s="1913"/>
      <c r="E21" s="1004" t="s">
        <v>1178</v>
      </c>
      <c r="F21" s="1912" t="s">
        <v>1281</v>
      </c>
      <c r="G21" s="1913"/>
      <c r="H21" s="1912" t="s">
        <v>368</v>
      </c>
      <c r="I21" s="1913"/>
      <c r="J21" s="1005" t="s">
        <v>1178</v>
      </c>
      <c r="K21" s="1004" t="s">
        <v>1281</v>
      </c>
      <c r="L21" s="2058" t="s">
        <v>251</v>
      </c>
      <c r="M21" s="2058"/>
      <c r="N21" s="2058"/>
      <c r="O21" s="2059"/>
      <c r="P21" s="1912" t="s">
        <v>251</v>
      </c>
      <c r="Q21" s="2050"/>
      <c r="R21" s="2050"/>
      <c r="S21" s="1913"/>
      <c r="T21" s="1912" t="s">
        <v>251</v>
      </c>
      <c r="U21" s="1913"/>
    </row>
    <row r="22" spans="2:48" ht="3" customHeight="1" thickBot="1">
      <c r="B22" s="698"/>
      <c r="K22" s="1026"/>
      <c r="L22" s="899"/>
      <c r="M22" s="899"/>
      <c r="N22" s="899"/>
      <c r="O22" s="900"/>
    </row>
    <row r="23" spans="2:48" ht="12.95" customHeight="1">
      <c r="B23" s="1006">
        <v>1</v>
      </c>
      <c r="C23" s="1007"/>
      <c r="D23" s="1008"/>
      <c r="E23" s="1009"/>
      <c r="F23" s="1007"/>
      <c r="G23" s="1008"/>
      <c r="H23" s="952"/>
      <c r="I23" s="1010"/>
      <c r="J23" s="952"/>
      <c r="K23" s="1027"/>
      <c r="L23" s="1635"/>
      <c r="M23" s="1635"/>
      <c r="N23" s="1635"/>
      <c r="O23" s="2041"/>
      <c r="P23" s="1634"/>
      <c r="Q23" s="1635"/>
      <c r="R23" s="1635"/>
      <c r="S23" s="2041"/>
      <c r="T23" s="1634"/>
      <c r="U23" s="2055"/>
    </row>
    <row r="24" spans="2:48" ht="12.95" customHeight="1">
      <c r="B24" s="1011">
        <f>B23+1</f>
        <v>2</v>
      </c>
      <c r="C24" s="1012"/>
      <c r="D24" s="1013"/>
      <c r="E24" s="1014"/>
      <c r="F24" s="1012"/>
      <c r="G24" s="1013"/>
      <c r="H24" s="1015"/>
      <c r="I24" s="1016"/>
      <c r="J24" s="1015"/>
      <c r="K24" s="1028"/>
      <c r="L24" s="2045"/>
      <c r="M24" s="2045"/>
      <c r="N24" s="2045"/>
      <c r="O24" s="2046"/>
      <c r="P24" s="2044"/>
      <c r="Q24" s="2045"/>
      <c r="R24" s="2045"/>
      <c r="S24" s="2046"/>
      <c r="T24" s="2044"/>
      <c r="U24" s="2054"/>
    </row>
    <row r="25" spans="2:48" ht="12.95" customHeight="1" thickBot="1">
      <c r="B25" s="1017">
        <f>B24+1</f>
        <v>3</v>
      </c>
      <c r="C25" s="1018"/>
      <c r="D25" s="1019"/>
      <c r="E25" s="1020"/>
      <c r="F25" s="1018"/>
      <c r="G25" s="1019"/>
      <c r="H25" s="1021"/>
      <c r="I25" s="1022"/>
      <c r="J25" s="1021"/>
      <c r="K25" s="1029"/>
      <c r="L25" s="2042"/>
      <c r="M25" s="2042"/>
      <c r="N25" s="2042"/>
      <c r="O25" s="2043"/>
      <c r="P25" s="2047"/>
      <c r="Q25" s="2042"/>
      <c r="R25" s="2042"/>
      <c r="S25" s="2043"/>
      <c r="T25" s="2047"/>
      <c r="U25" s="2056"/>
      <c r="AV25" s="663"/>
    </row>
    <row r="26" spans="2:48" ht="3" customHeight="1" thickBot="1">
      <c r="B26" s="837"/>
      <c r="C26" s="1023"/>
      <c r="D26" s="1023"/>
      <c r="E26" s="1023"/>
      <c r="F26" s="1023"/>
      <c r="G26" s="1023"/>
      <c r="H26" s="1023"/>
      <c r="I26" s="1023"/>
      <c r="J26" s="1023"/>
      <c r="K26" s="1030"/>
      <c r="L26" s="1023"/>
      <c r="M26" s="1023"/>
      <c r="N26" s="1023"/>
      <c r="O26" s="1023"/>
      <c r="P26" s="1023"/>
      <c r="Q26" s="1023"/>
      <c r="R26" s="1023"/>
      <c r="S26" s="1023"/>
      <c r="T26" s="2057"/>
      <c r="U26" s="2057"/>
    </row>
    <row r="27" spans="2:48" ht="12.95" customHeight="1">
      <c r="B27" s="1024">
        <f>B25+1</f>
        <v>4</v>
      </c>
      <c r="C27" s="1007"/>
      <c r="D27" s="1008"/>
      <c r="E27" s="1009"/>
      <c r="F27" s="1007"/>
      <c r="G27" s="1008"/>
      <c r="H27" s="952"/>
      <c r="I27" s="1010"/>
      <c r="J27" s="952"/>
      <c r="K27" s="1027"/>
      <c r="L27" s="1635"/>
      <c r="M27" s="1635"/>
      <c r="N27" s="1635"/>
      <c r="O27" s="2041"/>
      <c r="P27" s="1634"/>
      <c r="Q27" s="1635"/>
      <c r="R27" s="1635"/>
      <c r="S27" s="2041"/>
      <c r="T27" s="1634"/>
      <c r="U27" s="2055"/>
    </row>
    <row r="28" spans="2:48" ht="12.95" customHeight="1">
      <c r="B28" s="1011">
        <f>B27+1</f>
        <v>5</v>
      </c>
      <c r="C28" s="1012"/>
      <c r="D28" s="1013"/>
      <c r="E28" s="1014"/>
      <c r="F28" s="1012"/>
      <c r="G28" s="1013"/>
      <c r="H28" s="1015"/>
      <c r="I28" s="1016"/>
      <c r="J28" s="1015"/>
      <c r="K28" s="1028"/>
      <c r="L28" s="2045"/>
      <c r="M28" s="2045"/>
      <c r="N28" s="2045"/>
      <c r="O28" s="2046"/>
      <c r="P28" s="2044"/>
      <c r="Q28" s="2045"/>
      <c r="R28" s="2045"/>
      <c r="S28" s="2046"/>
      <c r="T28" s="2044"/>
      <c r="U28" s="2054"/>
    </row>
    <row r="29" spans="2:48" ht="12.95" customHeight="1" thickBot="1">
      <c r="B29" s="1017">
        <f>B28+1</f>
        <v>6</v>
      </c>
      <c r="C29" s="1018"/>
      <c r="D29" s="1019"/>
      <c r="E29" s="1020"/>
      <c r="F29" s="1018"/>
      <c r="G29" s="1019"/>
      <c r="H29" s="1021"/>
      <c r="I29" s="1022"/>
      <c r="J29" s="1021"/>
      <c r="K29" s="1029"/>
      <c r="L29" s="2042"/>
      <c r="M29" s="2042"/>
      <c r="N29" s="2042"/>
      <c r="O29" s="2043"/>
      <c r="P29" s="2047"/>
      <c r="Q29" s="2042"/>
      <c r="R29" s="2042"/>
      <c r="S29" s="2043"/>
      <c r="T29" s="2047"/>
      <c r="U29" s="2056"/>
    </row>
    <row r="30" spans="2:48" ht="3" customHeight="1" thickBot="1">
      <c r="B30" s="837"/>
      <c r="C30" s="1023"/>
      <c r="D30" s="1023"/>
      <c r="E30" s="1023"/>
      <c r="F30" s="1023"/>
      <c r="G30" s="1023"/>
      <c r="H30" s="1023"/>
      <c r="I30" s="1023"/>
      <c r="J30" s="1023"/>
      <c r="K30" s="1030"/>
      <c r="L30" s="1023"/>
      <c r="M30" s="1023"/>
      <c r="N30" s="1023"/>
      <c r="O30" s="1023"/>
      <c r="P30" s="1023"/>
      <c r="Q30" s="1023"/>
      <c r="R30" s="1023"/>
      <c r="S30" s="1023"/>
      <c r="T30" s="2057"/>
      <c r="U30" s="2057"/>
    </row>
    <row r="31" spans="2:48" ht="12.95" customHeight="1">
      <c r="B31" s="1006">
        <f>B29+1</f>
        <v>7</v>
      </c>
      <c r="C31" s="1007"/>
      <c r="D31" s="1008"/>
      <c r="E31" s="1009"/>
      <c r="F31" s="1007"/>
      <c r="G31" s="1008"/>
      <c r="H31" s="952"/>
      <c r="I31" s="1010"/>
      <c r="J31" s="952"/>
      <c r="K31" s="1027"/>
      <c r="L31" s="1635"/>
      <c r="M31" s="1635"/>
      <c r="N31" s="1635"/>
      <c r="O31" s="2041"/>
      <c r="P31" s="1634"/>
      <c r="Q31" s="1635"/>
      <c r="R31" s="1635"/>
      <c r="S31" s="2041"/>
      <c r="T31" s="1634"/>
      <c r="U31" s="2055"/>
    </row>
    <row r="32" spans="2:48" ht="12.95" customHeight="1">
      <c r="B32" s="1011">
        <f>B31+1</f>
        <v>8</v>
      </c>
      <c r="C32" s="1012"/>
      <c r="D32" s="1013"/>
      <c r="E32" s="1014"/>
      <c r="F32" s="1012"/>
      <c r="G32" s="1013"/>
      <c r="H32" s="1015"/>
      <c r="I32" s="1016"/>
      <c r="J32" s="1015"/>
      <c r="K32" s="1028"/>
      <c r="L32" s="2045"/>
      <c r="M32" s="2045"/>
      <c r="N32" s="2045"/>
      <c r="O32" s="2046"/>
      <c r="P32" s="2044"/>
      <c r="Q32" s="2045"/>
      <c r="R32" s="2045"/>
      <c r="S32" s="2046"/>
      <c r="T32" s="2044"/>
      <c r="U32" s="2054"/>
    </row>
    <row r="33" spans="2:21" ht="12.95" customHeight="1" thickBot="1">
      <c r="B33" s="1017">
        <f>B32+1</f>
        <v>9</v>
      </c>
      <c r="C33" s="1018"/>
      <c r="D33" s="1019"/>
      <c r="E33" s="1020"/>
      <c r="F33" s="1018"/>
      <c r="G33" s="1019"/>
      <c r="H33" s="1021"/>
      <c r="I33" s="1022"/>
      <c r="J33" s="1021"/>
      <c r="K33" s="1029"/>
      <c r="L33" s="2042"/>
      <c r="M33" s="2042"/>
      <c r="N33" s="2042"/>
      <c r="O33" s="2043"/>
      <c r="P33" s="2047"/>
      <c r="Q33" s="2042"/>
      <c r="R33" s="2042"/>
      <c r="S33" s="2043"/>
      <c r="T33" s="2047"/>
      <c r="U33" s="2056"/>
    </row>
    <row r="34" spans="2:21" ht="3" customHeight="1" thickBot="1">
      <c r="B34" s="738"/>
      <c r="C34" s="1023"/>
      <c r="D34" s="1023"/>
      <c r="E34" s="1023"/>
      <c r="F34" s="1023"/>
      <c r="G34" s="1023"/>
      <c r="H34" s="1023"/>
      <c r="I34" s="1023"/>
      <c r="J34" s="1023"/>
      <c r="K34" s="1030"/>
      <c r="L34" s="1023"/>
      <c r="M34" s="1023"/>
      <c r="N34" s="1023"/>
      <c r="O34" s="1023"/>
      <c r="P34" s="1023"/>
      <c r="Q34" s="1023"/>
      <c r="R34" s="1023"/>
      <c r="S34" s="1023"/>
      <c r="T34" s="2057"/>
      <c r="U34" s="2057"/>
    </row>
    <row r="35" spans="2:21" ht="12.95" customHeight="1">
      <c r="B35" s="1024">
        <f>B33+1</f>
        <v>10</v>
      </c>
      <c r="C35" s="1007"/>
      <c r="D35" s="1008"/>
      <c r="E35" s="1009"/>
      <c r="F35" s="1007"/>
      <c r="G35" s="1008"/>
      <c r="H35" s="952"/>
      <c r="I35" s="1010"/>
      <c r="J35" s="952"/>
      <c r="K35" s="1027"/>
      <c r="L35" s="1635"/>
      <c r="M35" s="1635"/>
      <c r="N35" s="1635"/>
      <c r="O35" s="2041"/>
      <c r="P35" s="1634"/>
      <c r="Q35" s="1635"/>
      <c r="R35" s="1635"/>
      <c r="S35" s="2041"/>
      <c r="T35" s="1634"/>
      <c r="U35" s="2055"/>
    </row>
    <row r="36" spans="2:21" ht="12.95" customHeight="1">
      <c r="B36" s="1011">
        <f>B35+1</f>
        <v>11</v>
      </c>
      <c r="C36" s="1012"/>
      <c r="D36" s="1013"/>
      <c r="E36" s="1014"/>
      <c r="F36" s="1012"/>
      <c r="G36" s="1013"/>
      <c r="H36" s="1015"/>
      <c r="I36" s="1016"/>
      <c r="J36" s="1015"/>
      <c r="K36" s="1028"/>
      <c r="L36" s="2045"/>
      <c r="M36" s="2045"/>
      <c r="N36" s="2045"/>
      <c r="O36" s="2046"/>
      <c r="P36" s="2044"/>
      <c r="Q36" s="2045"/>
      <c r="R36" s="2045"/>
      <c r="S36" s="2046"/>
      <c r="T36" s="2044"/>
      <c r="U36" s="2054"/>
    </row>
    <row r="37" spans="2:21" ht="12.95" customHeight="1" thickBot="1">
      <c r="B37" s="1017">
        <f>B36+1</f>
        <v>12</v>
      </c>
      <c r="C37" s="1018"/>
      <c r="D37" s="1019"/>
      <c r="E37" s="1020"/>
      <c r="F37" s="1018"/>
      <c r="G37" s="1019"/>
      <c r="H37" s="1021"/>
      <c r="I37" s="1022"/>
      <c r="J37" s="1021"/>
      <c r="K37" s="1029"/>
      <c r="L37" s="2042"/>
      <c r="M37" s="2042"/>
      <c r="N37" s="2042"/>
      <c r="O37" s="2043"/>
      <c r="P37" s="2047"/>
      <c r="Q37" s="2042"/>
      <c r="R37" s="2042"/>
      <c r="S37" s="2043"/>
      <c r="T37" s="2047"/>
      <c r="U37" s="2056"/>
    </row>
    <row r="38" spans="2:21" ht="12.95" customHeight="1">
      <c r="L38" s="2036"/>
      <c r="M38" s="2036"/>
      <c r="N38" s="2036"/>
      <c r="O38" s="2036"/>
    </row>
    <row r="39" spans="2:21" ht="12.95" customHeight="1">
      <c r="L39" s="873"/>
      <c r="M39" s="873"/>
      <c r="N39" s="873"/>
      <c r="O39" s="873"/>
    </row>
    <row r="54" s="873" customFormat="1" ht="12.95" customHeight="1"/>
    <row r="55" s="873" customFormat="1" ht="12.95" customHeight="1"/>
  </sheetData>
  <customSheetViews>
    <customSheetView guid="{000667BC-C093-D04F-AC32-C2A57AD6DC40}" scale="98" showPageBreaks="1" showGridLines="0" printArea="1">
      <selection activeCell="C3" sqref="C3"/>
      <pageMargins left="0" right="0" top="0" bottom="0" header="0" footer="0"/>
      <pageSetup orientation="landscape"/>
      <headerFooter alignWithMargins="0">
        <oddFooter>&amp;L&amp;9&amp;F&amp;C&amp;9Página &amp;P&amp;R&amp;9Versión 17.08.05</oddFooter>
      </headerFooter>
    </customSheetView>
    <customSheetView guid="{49900754-E557-CE48-A1AC-7A29C54F6B80}" scale="150" showPageBreaks="1" showGridLines="0" printArea="1" topLeftCell="C1">
      <selection activeCell="C3" sqref="C3"/>
      <pageMargins left="0" right="0" top="0" bottom="0" header="0" footer="0"/>
      <pageSetup orientation="landscape"/>
      <headerFooter alignWithMargins="0">
        <oddFooter>&amp;L&amp;9&amp;F&amp;C&amp;9Página &amp;P&amp;R&amp;9Versión 17.08.05</oddFooter>
      </headerFooter>
    </customSheetView>
  </customSheetViews>
  <mergeCells count="72">
    <mergeCell ref="C21:D21"/>
    <mergeCell ref="L35:O35"/>
    <mergeCell ref="L36:O36"/>
    <mergeCell ref="P31:S31"/>
    <mergeCell ref="P29:S29"/>
    <mergeCell ref="L32:O32"/>
    <mergeCell ref="L33:O33"/>
    <mergeCell ref="L31:O31"/>
    <mergeCell ref="L28:O28"/>
    <mergeCell ref="L29:O29"/>
    <mergeCell ref="P28:S28"/>
    <mergeCell ref="F21:G21"/>
    <mergeCell ref="L21:O21"/>
    <mergeCell ref="L27:O27"/>
    <mergeCell ref="P23:S23"/>
    <mergeCell ref="L24:O24"/>
    <mergeCell ref="P35:S35"/>
    <mergeCell ref="P27:S27"/>
    <mergeCell ref="P32:S32"/>
    <mergeCell ref="T37:U37"/>
    <mergeCell ref="P37:S37"/>
    <mergeCell ref="T30:U30"/>
    <mergeCell ref="T33:U33"/>
    <mergeCell ref="T29:U29"/>
    <mergeCell ref="T34:U34"/>
    <mergeCell ref="P36:S36"/>
    <mergeCell ref="T36:U36"/>
    <mergeCell ref="P33:S33"/>
    <mergeCell ref="T4:U4"/>
    <mergeCell ref="T28:U28"/>
    <mergeCell ref="T31:U31"/>
    <mergeCell ref="T35:U35"/>
    <mergeCell ref="T21:U21"/>
    <mergeCell ref="T23:U23"/>
    <mergeCell ref="T27:U27"/>
    <mergeCell ref="T5:U7"/>
    <mergeCell ref="T24:U24"/>
    <mergeCell ref="T25:U25"/>
    <mergeCell ref="T26:U26"/>
    <mergeCell ref="T32:U32"/>
    <mergeCell ref="B4:B21"/>
    <mergeCell ref="P21:S21"/>
    <mergeCell ref="C5:G7"/>
    <mergeCell ref="C4:D4"/>
    <mergeCell ref="P4:Q4"/>
    <mergeCell ref="P5:S7"/>
    <mergeCell ref="H21:I21"/>
    <mergeCell ref="H5:K6"/>
    <mergeCell ref="M11:O11"/>
    <mergeCell ref="I15:K15"/>
    <mergeCell ref="I9:K9"/>
    <mergeCell ref="I10:K10"/>
    <mergeCell ref="I11:K12"/>
    <mergeCell ref="H7:K7"/>
    <mergeCell ref="I14:K14"/>
    <mergeCell ref="I17:K17"/>
    <mergeCell ref="P24:S24"/>
    <mergeCell ref="P25:S25"/>
    <mergeCell ref="I8:K8"/>
    <mergeCell ref="I18:K18"/>
    <mergeCell ref="I19:K19"/>
    <mergeCell ref="H4:K4"/>
    <mergeCell ref="M12:N12"/>
    <mergeCell ref="I13:K13"/>
    <mergeCell ref="I16:K16"/>
    <mergeCell ref="L38:O38"/>
    <mergeCell ref="L4:O4"/>
    <mergeCell ref="L5:O8"/>
    <mergeCell ref="M16:N16"/>
    <mergeCell ref="L23:O23"/>
    <mergeCell ref="L37:O37"/>
    <mergeCell ref="L25:O25"/>
  </mergeCells>
  <phoneticPr fontId="50" type="noConversion"/>
  <pageMargins left="0.25" right="0.25" top="0.75000000000000011" bottom="0.75000000000000011" header="0.30000000000000004" footer="0.30000000000000004"/>
  <pageSetup orientation="landscape"/>
  <headerFooter alignWithMargins="0">
    <oddFooter>&amp;L&amp;9&amp;F&amp;C&amp;9Página &amp;P&amp;R&amp;9Versión 17.08.05</oddFoot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</sheetPr>
  <dimension ref="A1:BE36"/>
  <sheetViews>
    <sheetView showGridLines="0" topLeftCell="V1" zoomScale="150" zoomScaleNormal="150" zoomScaleSheetLayoutView="136" zoomScalePageLayoutView="150" workbookViewId="0">
      <selection activeCell="B1" sqref="B1:C65536"/>
    </sheetView>
  </sheetViews>
  <sheetFormatPr defaultColWidth="9" defaultRowHeight="12"/>
  <cols>
    <col min="1" max="1" width="3.125" style="127" customWidth="1"/>
    <col min="2" max="2" width="2.125" style="127" bestFit="1" customWidth="1"/>
    <col min="3" max="3" width="10.625" style="127" customWidth="1"/>
    <col min="4" max="4" width="2.125" style="127" bestFit="1" customWidth="1"/>
    <col min="5" max="5" width="5.125" style="127" customWidth="1"/>
    <col min="6" max="6" width="2" style="127" customWidth="1"/>
    <col min="7" max="7" width="4.625" style="127" customWidth="1"/>
    <col min="8" max="8" width="2.125" style="127" bestFit="1" customWidth="1"/>
    <col min="9" max="9" width="10.875" style="127" customWidth="1"/>
    <col min="10" max="10" width="2.125" style="127" bestFit="1" customWidth="1"/>
    <col min="11" max="11" width="7.625" style="127" customWidth="1"/>
    <col min="12" max="12" width="2.125" style="127" bestFit="1" customWidth="1"/>
    <col min="13" max="13" width="6.125" style="127" bestFit="1" customWidth="1"/>
    <col min="14" max="14" width="7.625" style="127" customWidth="1"/>
    <col min="15" max="15" width="2.125" style="127" bestFit="1" customWidth="1"/>
    <col min="16" max="16" width="5.625" style="127" customWidth="1"/>
    <col min="17" max="17" width="8.375" style="127" customWidth="1"/>
    <col min="18" max="18" width="2.125" style="127" bestFit="1" customWidth="1"/>
    <col min="19" max="19" width="6.125" style="127" bestFit="1" customWidth="1"/>
    <col min="20" max="20" width="8.5" style="127" customWidth="1"/>
    <col min="21" max="21" width="2.125" style="127" bestFit="1" customWidth="1"/>
    <col min="22" max="22" width="6.125" style="127" bestFit="1" customWidth="1"/>
    <col min="23" max="23" width="8.5" style="127" customWidth="1"/>
    <col min="24" max="24" width="3.125" style="127" customWidth="1"/>
    <col min="25" max="25" width="2.125" style="127" bestFit="1" customWidth="1"/>
    <col min="26" max="26" width="6.125" style="127" bestFit="1" customWidth="1"/>
    <col min="27" max="27" width="8.5" style="127" customWidth="1"/>
    <col min="28" max="28" width="2.125" style="127" bestFit="1" customWidth="1"/>
    <col min="29" max="29" width="6.125" style="127" bestFit="1" customWidth="1"/>
    <col min="30" max="30" width="8.5" style="127" customWidth="1"/>
    <col min="31" max="31" width="2.125" style="127" bestFit="1" customWidth="1"/>
    <col min="32" max="32" width="6.125" style="127" bestFit="1" customWidth="1"/>
    <col min="33" max="16384" width="9" style="127"/>
  </cols>
  <sheetData>
    <row r="1" spans="1:57" ht="15.75" customHeight="1">
      <c r="A1" s="560"/>
      <c r="B1" s="149" t="s">
        <v>1410</v>
      </c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  <c r="O1" s="560"/>
      <c r="P1" s="560"/>
      <c r="Q1" s="560"/>
      <c r="R1" s="560"/>
      <c r="S1" s="560"/>
      <c r="T1" s="560"/>
      <c r="U1" s="560"/>
      <c r="V1" s="560"/>
      <c r="W1" s="560"/>
      <c r="X1" s="560"/>
      <c r="Y1" s="560"/>
      <c r="Z1" s="560"/>
      <c r="AA1" s="560"/>
      <c r="AB1" s="560"/>
      <c r="AC1" s="560"/>
      <c r="AD1" s="560"/>
      <c r="AE1" s="560"/>
      <c r="AF1" s="560"/>
      <c r="AG1" s="560"/>
      <c r="AH1" s="560"/>
      <c r="AI1" s="560"/>
      <c r="AJ1" s="560"/>
      <c r="AK1" s="560"/>
      <c r="AL1" s="560"/>
      <c r="AM1" s="560"/>
      <c r="AN1" s="560"/>
      <c r="AO1" s="560"/>
      <c r="AP1" s="560"/>
      <c r="AQ1" s="560"/>
      <c r="AR1" s="560"/>
      <c r="AS1" s="560"/>
      <c r="AT1" s="560"/>
      <c r="AU1" s="560"/>
      <c r="AV1" s="560"/>
      <c r="AW1" s="560"/>
      <c r="AX1" s="560"/>
      <c r="AY1" s="560"/>
      <c r="AZ1" s="560"/>
      <c r="BA1" s="560"/>
      <c r="BB1" s="560"/>
      <c r="BC1" s="560"/>
      <c r="BD1" s="560"/>
      <c r="BE1" s="560"/>
    </row>
    <row r="2" spans="1:57" ht="15.75" customHeight="1">
      <c r="A2" s="560"/>
      <c r="B2" s="558" t="s">
        <v>1411</v>
      </c>
      <c r="C2" s="560"/>
      <c r="D2" s="560"/>
      <c r="E2" s="560"/>
      <c r="F2" s="560"/>
      <c r="G2" s="560"/>
      <c r="H2" s="560"/>
      <c r="I2" s="560"/>
      <c r="J2" s="560"/>
      <c r="K2" s="560"/>
      <c r="L2" s="560"/>
      <c r="M2" s="560"/>
      <c r="N2" s="560"/>
      <c r="O2" s="560"/>
      <c r="P2" s="560"/>
      <c r="Q2" s="560"/>
      <c r="R2" s="560"/>
      <c r="S2" s="560"/>
      <c r="T2" s="560"/>
      <c r="U2" s="560"/>
      <c r="V2" s="560"/>
      <c r="W2" s="560"/>
      <c r="X2" s="560"/>
      <c r="Y2" s="560"/>
      <c r="Z2" s="560"/>
      <c r="AA2" s="560"/>
      <c r="AB2" s="560"/>
      <c r="AC2" s="560"/>
      <c r="AD2" s="560"/>
      <c r="AE2" s="560"/>
      <c r="AF2" s="560"/>
      <c r="AG2" s="560"/>
      <c r="AH2" s="560"/>
      <c r="AI2" s="560"/>
      <c r="AJ2" s="560"/>
      <c r="AK2" s="560"/>
      <c r="AL2" s="560"/>
      <c r="AM2" s="560"/>
      <c r="AN2" s="560"/>
      <c r="AO2" s="560"/>
      <c r="AP2" s="560"/>
      <c r="AQ2" s="560"/>
      <c r="AR2" s="560"/>
      <c r="AS2" s="560"/>
      <c r="AT2" s="560"/>
      <c r="AU2" s="560"/>
      <c r="AV2" s="560"/>
      <c r="AW2" s="560"/>
      <c r="AX2" s="560"/>
      <c r="AY2" s="560"/>
      <c r="AZ2" s="560"/>
      <c r="BA2" s="560"/>
      <c r="BB2" s="560"/>
      <c r="BC2" s="560"/>
      <c r="BD2" s="560"/>
      <c r="BE2" s="560"/>
    </row>
    <row r="3" spans="1:57" ht="12.75" customHeight="1">
      <c r="A3" s="2060" t="s">
        <v>271</v>
      </c>
      <c r="B3" s="2566">
        <f>-(9.01)</f>
        <v>-9.01</v>
      </c>
      <c r="C3" s="2567"/>
      <c r="D3" s="2566">
        <f>B3-(0.01)</f>
        <v>-9.02</v>
      </c>
      <c r="E3" s="2568"/>
      <c r="F3" s="2568"/>
      <c r="G3" s="2480"/>
      <c r="H3" s="2566">
        <f>D3-(0.01)</f>
        <v>-9.0299999999999994</v>
      </c>
      <c r="I3" s="2567"/>
      <c r="J3" s="2566">
        <f>H3-(0.01)</f>
        <v>-9.0399999999999991</v>
      </c>
      <c r="K3" s="2567"/>
      <c r="L3" s="2566">
        <f>J3-(0.01)</f>
        <v>-9.0499999999999989</v>
      </c>
      <c r="M3" s="2567"/>
      <c r="N3" s="2309">
        <f>L3-(0.01)</f>
        <v>-9.0599999999999987</v>
      </c>
      <c r="O3" s="2566">
        <f>N3-(0.01)</f>
        <v>-9.0699999999999985</v>
      </c>
      <c r="P3" s="2567"/>
      <c r="Q3" s="2309">
        <f>O3-(0.01)</f>
        <v>-9.0799999999999983</v>
      </c>
      <c r="R3" s="2566">
        <f>Q3-(0.01)</f>
        <v>-9.0899999999999981</v>
      </c>
      <c r="S3" s="2567"/>
      <c r="T3" s="2569">
        <f>R3-(0.01)</f>
        <v>-9.0999999999999979</v>
      </c>
      <c r="U3" s="2566">
        <f>T3-(0.01)</f>
        <v>-9.1099999999999977</v>
      </c>
      <c r="V3" s="2567"/>
      <c r="W3" s="2569">
        <f>U3-(0.01)</f>
        <v>-9.1199999999999974</v>
      </c>
      <c r="X3" s="2060" t="s">
        <v>271</v>
      </c>
      <c r="Y3" s="2566">
        <f>W3-(0.01)</f>
        <v>-9.1299999999999972</v>
      </c>
      <c r="Z3" s="2567"/>
      <c r="AA3" s="2569">
        <f>Y3-(0.01)</f>
        <v>-9.139999999999997</v>
      </c>
      <c r="AB3" s="2566">
        <f>AA3-(0.01)</f>
        <v>-9.1499999999999968</v>
      </c>
      <c r="AC3" s="2567"/>
      <c r="AD3" s="2569">
        <f>AB3-(0.01)</f>
        <v>-9.1599999999999966</v>
      </c>
      <c r="AE3" s="2566">
        <f>AD3-(0.01)</f>
        <v>-9.1699999999999964</v>
      </c>
      <c r="AF3" s="2567"/>
      <c r="AG3" s="560"/>
      <c r="AH3" s="560"/>
      <c r="AI3" s="560"/>
      <c r="AJ3" s="560"/>
      <c r="AK3" s="560"/>
      <c r="AL3" s="560"/>
      <c r="AM3" s="560"/>
      <c r="AN3" s="560"/>
      <c r="AO3" s="560"/>
      <c r="AP3" s="560"/>
      <c r="AQ3" s="560"/>
      <c r="AR3" s="560"/>
      <c r="AS3" s="560"/>
      <c r="AT3" s="560"/>
      <c r="AU3" s="560"/>
      <c r="AV3" s="560"/>
      <c r="AW3" s="560"/>
      <c r="AX3" s="560"/>
      <c r="AY3" s="560"/>
      <c r="AZ3" s="560"/>
      <c r="BA3" s="560"/>
      <c r="BB3" s="560"/>
      <c r="BC3" s="560"/>
      <c r="BD3" s="560"/>
      <c r="BE3" s="560"/>
    </row>
    <row r="4" spans="1:57" ht="12.75" customHeight="1">
      <c r="A4" s="1818"/>
      <c r="B4" s="2136" t="s">
        <v>1412</v>
      </c>
      <c r="C4" s="2049"/>
      <c r="D4" s="2136" t="s">
        <v>1413</v>
      </c>
      <c r="E4" s="2048"/>
      <c r="F4" s="2048"/>
      <c r="G4" s="2049"/>
      <c r="H4" s="2136" t="s">
        <v>1414</v>
      </c>
      <c r="I4" s="2049"/>
      <c r="J4" s="2136" t="s">
        <v>1415</v>
      </c>
      <c r="K4" s="2049"/>
      <c r="L4" s="2048" t="s">
        <v>1416</v>
      </c>
      <c r="M4" s="2049"/>
      <c r="N4" s="2128" t="s">
        <v>1417</v>
      </c>
      <c r="O4" s="2136" t="s">
        <v>1418</v>
      </c>
      <c r="P4" s="2049"/>
      <c r="Q4" s="2128" t="s">
        <v>1419</v>
      </c>
      <c r="R4" s="2048" t="s">
        <v>1420</v>
      </c>
      <c r="S4" s="2049"/>
      <c r="T4" s="2128" t="s">
        <v>1421</v>
      </c>
      <c r="U4" s="2048" t="s">
        <v>1422</v>
      </c>
      <c r="V4" s="2049"/>
      <c r="W4" s="2128" t="s">
        <v>1423</v>
      </c>
      <c r="X4" s="1818"/>
      <c r="Y4" s="2048" t="s">
        <v>1424</v>
      </c>
      <c r="Z4" s="2049"/>
      <c r="AA4" s="2128" t="s">
        <v>1425</v>
      </c>
      <c r="AB4" s="2048" t="s">
        <v>1426</v>
      </c>
      <c r="AC4" s="2049"/>
      <c r="AD4" s="2128" t="s">
        <v>1427</v>
      </c>
      <c r="AE4" s="2136" t="s">
        <v>1428</v>
      </c>
      <c r="AF4" s="2049"/>
      <c r="AG4" s="560"/>
      <c r="AH4" s="560"/>
      <c r="AI4" s="560"/>
      <c r="AJ4" s="560"/>
      <c r="AK4" s="560"/>
      <c r="AL4" s="560"/>
      <c r="AM4" s="560"/>
      <c r="AN4" s="560"/>
      <c r="AO4" s="560"/>
      <c r="AP4" s="560"/>
      <c r="AQ4" s="560"/>
      <c r="AR4" s="560"/>
      <c r="AS4" s="560"/>
      <c r="AT4" s="560"/>
      <c r="AU4" s="560"/>
      <c r="AV4" s="560"/>
      <c r="AW4" s="560"/>
      <c r="AX4" s="560"/>
      <c r="AY4" s="560"/>
      <c r="AZ4" s="560"/>
      <c r="BA4" s="560"/>
      <c r="BB4" s="560"/>
      <c r="BC4" s="560"/>
      <c r="BD4" s="560"/>
      <c r="BE4" s="560"/>
    </row>
    <row r="5" spans="1:57" ht="12.75" customHeight="1">
      <c r="A5" s="1818"/>
      <c r="B5" s="2136"/>
      <c r="C5" s="2049"/>
      <c r="D5" s="2136"/>
      <c r="E5" s="2048"/>
      <c r="F5" s="2048"/>
      <c r="G5" s="2049"/>
      <c r="H5" s="2368"/>
      <c r="I5" s="1183"/>
      <c r="J5" s="2136"/>
      <c r="K5" s="2049"/>
      <c r="L5" s="2048"/>
      <c r="M5" s="2049"/>
      <c r="N5" s="2128"/>
      <c r="O5" s="2136"/>
      <c r="P5" s="2049"/>
      <c r="Q5" s="2128"/>
      <c r="R5" s="2048"/>
      <c r="S5" s="2049"/>
      <c r="T5" s="2128"/>
      <c r="U5" s="2048"/>
      <c r="V5" s="2049"/>
      <c r="W5" s="2128"/>
      <c r="X5" s="1818"/>
      <c r="Y5" s="2048"/>
      <c r="Z5" s="2049"/>
      <c r="AA5" s="2128"/>
      <c r="AB5" s="2048"/>
      <c r="AC5" s="2049"/>
      <c r="AD5" s="2128"/>
      <c r="AE5" s="2136"/>
      <c r="AF5" s="2049"/>
      <c r="AG5" s="560"/>
      <c r="AH5" s="560"/>
      <c r="AI5" s="560"/>
      <c r="AJ5" s="560"/>
      <c r="AK5" s="560"/>
      <c r="AL5" s="560"/>
      <c r="AM5" s="560"/>
      <c r="AN5" s="560"/>
      <c r="AO5" s="560"/>
      <c r="AP5" s="560"/>
      <c r="AQ5" s="560"/>
      <c r="AR5" s="560"/>
      <c r="AS5" s="560"/>
      <c r="AT5" s="560"/>
      <c r="AU5" s="560"/>
      <c r="AV5" s="560"/>
      <c r="AW5" s="560"/>
      <c r="AX5" s="560"/>
      <c r="AY5" s="560"/>
      <c r="AZ5" s="560"/>
      <c r="BA5" s="560"/>
      <c r="BB5" s="560"/>
      <c r="BC5" s="560"/>
      <c r="BD5" s="560"/>
      <c r="BE5" s="560"/>
    </row>
    <row r="6" spans="1:57" ht="12.75" customHeight="1">
      <c r="A6" s="1818"/>
      <c r="B6" s="2136"/>
      <c r="C6" s="2049"/>
      <c r="D6" s="2136"/>
      <c r="E6" s="2048"/>
      <c r="F6" s="2048"/>
      <c r="G6" s="2049"/>
      <c r="H6" s="2368"/>
      <c r="I6" s="1183"/>
      <c r="J6" s="2136"/>
      <c r="K6" s="2049"/>
      <c r="L6" s="2048"/>
      <c r="M6" s="2049"/>
      <c r="N6" s="2128"/>
      <c r="O6" s="2136"/>
      <c r="P6" s="2049"/>
      <c r="Q6" s="2128"/>
      <c r="R6" s="2048"/>
      <c r="S6" s="2049"/>
      <c r="T6" s="2128"/>
      <c r="U6" s="2048"/>
      <c r="V6" s="2049"/>
      <c r="W6" s="2128"/>
      <c r="X6" s="1818"/>
      <c r="Y6" s="2048"/>
      <c r="Z6" s="2049"/>
      <c r="AA6" s="2128"/>
      <c r="AB6" s="2048"/>
      <c r="AC6" s="2049"/>
      <c r="AD6" s="2128"/>
      <c r="AE6" s="2136"/>
      <c r="AF6" s="2049"/>
      <c r="AG6" s="560"/>
      <c r="AH6" s="560"/>
      <c r="AI6" s="560"/>
      <c r="AJ6" s="560"/>
      <c r="AK6" s="560"/>
      <c r="AL6" s="560"/>
      <c r="AM6" s="560"/>
      <c r="AN6" s="560"/>
      <c r="AO6" s="560"/>
      <c r="AP6" s="560"/>
      <c r="AQ6" s="560"/>
      <c r="AR6" s="560"/>
      <c r="AS6" s="560"/>
      <c r="AT6" s="560"/>
      <c r="AU6" s="560"/>
      <c r="AV6" s="560"/>
      <c r="AW6" s="560"/>
      <c r="AX6" s="560"/>
      <c r="AY6" s="560"/>
      <c r="AZ6" s="560" t="s">
        <v>1429</v>
      </c>
      <c r="BA6" s="560"/>
      <c r="BB6" s="560"/>
      <c r="BC6" s="560"/>
      <c r="BD6" s="560"/>
      <c r="BE6" s="560" t="s">
        <v>1430</v>
      </c>
    </row>
    <row r="7" spans="1:57" ht="12.75" customHeight="1">
      <c r="A7" s="1818"/>
      <c r="B7" s="2136"/>
      <c r="C7" s="2049"/>
      <c r="D7" s="2136"/>
      <c r="E7" s="2048"/>
      <c r="F7" s="2048"/>
      <c r="G7" s="2049"/>
      <c r="H7" s="2368"/>
      <c r="I7" s="1183"/>
      <c r="J7" s="2136"/>
      <c r="K7" s="2049"/>
      <c r="L7" s="2048"/>
      <c r="M7" s="2049"/>
      <c r="N7" s="2128"/>
      <c r="O7" s="2136"/>
      <c r="P7" s="2049"/>
      <c r="Q7" s="2128"/>
      <c r="R7" s="2048"/>
      <c r="S7" s="2049"/>
      <c r="T7" s="2128"/>
      <c r="U7" s="2048"/>
      <c r="V7" s="2049"/>
      <c r="W7" s="2128"/>
      <c r="X7" s="1818"/>
      <c r="Y7" s="2048"/>
      <c r="Z7" s="2049"/>
      <c r="AA7" s="2128"/>
      <c r="AB7" s="2048"/>
      <c r="AC7" s="2049"/>
      <c r="AD7" s="2128"/>
      <c r="AE7" s="2136"/>
      <c r="AF7" s="2049"/>
      <c r="AG7" s="560"/>
      <c r="AH7" s="560"/>
      <c r="AI7" s="560"/>
      <c r="AJ7" s="560"/>
      <c r="AK7" s="560"/>
      <c r="AL7" s="560"/>
      <c r="AM7" s="560"/>
      <c r="AN7" s="560"/>
      <c r="AO7" s="560"/>
      <c r="AP7" s="560"/>
      <c r="AQ7" s="560"/>
      <c r="AR7" s="560"/>
      <c r="AS7" s="560"/>
      <c r="AT7" s="560"/>
      <c r="AU7" s="560"/>
      <c r="AV7" s="560"/>
      <c r="AW7" s="560"/>
      <c r="AX7" s="560"/>
      <c r="AY7" s="560"/>
      <c r="AZ7" s="560"/>
      <c r="BA7" s="560"/>
      <c r="BB7" s="560"/>
      <c r="BC7" s="560"/>
      <c r="BD7" s="560"/>
      <c r="BE7" s="560"/>
    </row>
    <row r="8" spans="1:57" ht="12.75" customHeight="1">
      <c r="A8" s="1818"/>
      <c r="B8" s="2136"/>
      <c r="C8" s="2049"/>
      <c r="D8" s="2368"/>
      <c r="E8" s="560"/>
      <c r="F8" s="560"/>
      <c r="G8" s="560"/>
      <c r="H8" s="2368"/>
      <c r="I8" s="1183"/>
      <c r="J8" s="2136"/>
      <c r="K8" s="2049"/>
      <c r="L8" s="2048"/>
      <c r="M8" s="2049"/>
      <c r="N8" s="2128"/>
      <c r="O8" s="2136"/>
      <c r="P8" s="2049"/>
      <c r="Q8" s="2128"/>
      <c r="R8" s="2048"/>
      <c r="S8" s="2049"/>
      <c r="T8" s="2128"/>
      <c r="U8" s="2048"/>
      <c r="V8" s="2049"/>
      <c r="W8" s="2128"/>
      <c r="X8" s="1818"/>
      <c r="Y8" s="2048"/>
      <c r="Z8" s="2049"/>
      <c r="AA8" s="2128"/>
      <c r="AB8" s="2048"/>
      <c r="AC8" s="2049"/>
      <c r="AD8" s="2128"/>
      <c r="AE8" s="2136"/>
      <c r="AF8" s="2049"/>
      <c r="AG8" s="560"/>
      <c r="AH8" s="560"/>
      <c r="AI8" s="560"/>
      <c r="AJ8" s="560"/>
      <c r="AK8" s="560"/>
      <c r="AL8" s="560"/>
      <c r="AM8" s="560"/>
      <c r="AN8" s="560"/>
      <c r="AO8" s="560"/>
      <c r="AP8" s="560"/>
      <c r="AQ8" s="560"/>
      <c r="AR8" s="560"/>
      <c r="AS8" s="560"/>
      <c r="AT8" s="560"/>
      <c r="AU8" s="560"/>
      <c r="AV8" s="560"/>
      <c r="AW8" s="560"/>
      <c r="AX8" s="560"/>
      <c r="AY8" s="560"/>
      <c r="AZ8" s="560"/>
      <c r="BA8" s="560"/>
      <c r="BB8" s="560"/>
      <c r="BC8" s="560"/>
      <c r="BD8" s="560"/>
      <c r="BE8" s="560"/>
    </row>
    <row r="9" spans="1:57" ht="12.75" customHeight="1">
      <c r="A9" s="1818"/>
      <c r="B9" s="2136"/>
      <c r="C9" s="2049"/>
      <c r="D9" s="2368"/>
      <c r="E9" s="560"/>
      <c r="F9" s="560"/>
      <c r="G9" s="560"/>
      <c r="H9" s="2570">
        <v>1</v>
      </c>
      <c r="I9" s="2048" t="s">
        <v>1431</v>
      </c>
      <c r="J9" s="2136"/>
      <c r="K9" s="2049"/>
      <c r="L9" s="2048"/>
      <c r="M9" s="2049"/>
      <c r="N9" s="2128"/>
      <c r="O9" s="2136"/>
      <c r="P9" s="2049"/>
      <c r="Q9" s="2128"/>
      <c r="R9" s="2048"/>
      <c r="S9" s="2049"/>
      <c r="T9" s="2128"/>
      <c r="U9" s="2048"/>
      <c r="V9" s="2049"/>
      <c r="W9" s="2128"/>
      <c r="X9" s="1818"/>
      <c r="Y9" s="2048"/>
      <c r="Z9" s="2049"/>
      <c r="AA9" s="2128"/>
      <c r="AB9" s="2048"/>
      <c r="AC9" s="2049"/>
      <c r="AD9" s="2128"/>
      <c r="AE9" s="2136"/>
      <c r="AF9" s="2049"/>
      <c r="AG9" s="560"/>
      <c r="AH9" s="560"/>
      <c r="AI9" s="560"/>
      <c r="AJ9" s="560"/>
      <c r="AK9" s="560"/>
      <c r="AL9" s="560"/>
      <c r="AM9" s="560"/>
      <c r="AN9" s="560"/>
      <c r="AO9" s="560"/>
      <c r="AP9" s="560"/>
      <c r="AQ9" s="560"/>
      <c r="AR9" s="560"/>
      <c r="AS9" s="560"/>
      <c r="AT9" s="560"/>
      <c r="AU9" s="560"/>
      <c r="AV9" s="560"/>
      <c r="AW9" s="560"/>
      <c r="AX9" s="560"/>
      <c r="AY9" s="560"/>
      <c r="AZ9" s="560"/>
      <c r="BA9" s="560"/>
      <c r="BB9" s="560"/>
      <c r="BC9" s="560"/>
      <c r="BD9" s="560"/>
      <c r="BE9" s="560"/>
    </row>
    <row r="10" spans="1:57" s="147" customFormat="1" ht="12.75" customHeight="1">
      <c r="A10" s="1818"/>
      <c r="B10" s="2136"/>
      <c r="C10" s="2049"/>
      <c r="D10" s="2570">
        <v>1</v>
      </c>
      <c r="E10" s="2357" t="s">
        <v>495</v>
      </c>
      <c r="F10" s="2357"/>
      <c r="G10" s="2341"/>
      <c r="H10" s="2305"/>
      <c r="I10" s="2048"/>
      <c r="J10" s="2571"/>
      <c r="K10" s="2377"/>
      <c r="L10" s="2048"/>
      <c r="M10" s="2049"/>
      <c r="N10" s="2128"/>
      <c r="O10" s="2136"/>
      <c r="P10" s="2049"/>
      <c r="Q10" s="2572"/>
      <c r="R10" s="2048"/>
      <c r="S10" s="2049"/>
      <c r="T10" s="2128"/>
      <c r="U10" s="2048"/>
      <c r="V10" s="2049"/>
      <c r="W10" s="2128"/>
      <c r="X10" s="1818"/>
      <c r="Y10" s="2048"/>
      <c r="Z10" s="2049"/>
      <c r="AA10" s="2128"/>
      <c r="AB10" s="2048"/>
      <c r="AC10" s="2049"/>
      <c r="AD10" s="2128"/>
      <c r="AE10" s="2136"/>
      <c r="AF10" s="2049"/>
      <c r="AG10" s="2305"/>
      <c r="AH10" s="2305"/>
      <c r="AI10" s="2305"/>
      <c r="AJ10" s="2305"/>
      <c r="AK10" s="2305"/>
      <c r="AL10" s="2305"/>
      <c r="AM10" s="2305"/>
      <c r="AN10" s="2305"/>
      <c r="AO10" s="2305"/>
      <c r="AP10" s="2305"/>
      <c r="AQ10" s="2305"/>
      <c r="AR10" s="2305"/>
      <c r="AS10" s="2305"/>
      <c r="AT10" s="2305"/>
      <c r="AU10" s="2305"/>
      <c r="AV10" s="2305"/>
      <c r="AW10" s="2305"/>
      <c r="AX10" s="2305"/>
      <c r="AY10" s="2305"/>
      <c r="AZ10" s="2305"/>
      <c r="BA10" s="2305"/>
      <c r="BB10" s="2305"/>
      <c r="BC10" s="2305"/>
      <c r="BD10" s="2305"/>
      <c r="BE10" s="2305"/>
    </row>
    <row r="11" spans="1:57" ht="12.75" customHeight="1">
      <c r="A11" s="1818"/>
      <c r="B11" s="2136"/>
      <c r="C11" s="2049"/>
      <c r="D11" s="2573">
        <v>2</v>
      </c>
      <c r="E11" s="888" t="s">
        <v>506</v>
      </c>
      <c r="F11" s="888"/>
      <c r="G11" s="890"/>
      <c r="H11" s="2574">
        <v>2</v>
      </c>
      <c r="I11" s="2048" t="s">
        <v>1432</v>
      </c>
      <c r="J11" s="2368"/>
      <c r="K11" s="1183"/>
      <c r="L11" s="2048"/>
      <c r="M11" s="2049"/>
      <c r="N11" s="2128"/>
      <c r="O11" s="560"/>
      <c r="P11" s="560"/>
      <c r="Q11" s="1173"/>
      <c r="R11" s="560"/>
      <c r="S11" s="560"/>
      <c r="T11" s="2128"/>
      <c r="U11" s="560"/>
      <c r="V11" s="560"/>
      <c r="W11" s="2128"/>
      <c r="X11" s="1818"/>
      <c r="Y11" s="560"/>
      <c r="Z11" s="560"/>
      <c r="AA11" s="2128"/>
      <c r="AB11" s="560"/>
      <c r="AC11" s="560"/>
      <c r="AD11" s="2128"/>
      <c r="AE11" s="2368"/>
      <c r="AF11" s="1183"/>
      <c r="AG11" s="560"/>
      <c r="AH11" s="560"/>
      <c r="AI11" s="560"/>
      <c r="AJ11" s="560"/>
      <c r="AK11" s="560"/>
      <c r="AL11" s="560"/>
      <c r="AM11" s="560"/>
      <c r="AN11" s="560"/>
      <c r="AO11" s="560"/>
      <c r="AP11" s="560"/>
      <c r="AQ11" s="560"/>
      <c r="AR11" s="560"/>
      <c r="AS11" s="560"/>
      <c r="AT11" s="560"/>
      <c r="AU11" s="560"/>
      <c r="AV11" s="560"/>
      <c r="AW11" s="560"/>
      <c r="AX11" s="560"/>
      <c r="AY11" s="560"/>
      <c r="AZ11" s="560"/>
      <c r="BA11" s="560"/>
      <c r="BB11" s="560"/>
      <c r="BC11" s="560"/>
      <c r="BD11" s="560"/>
      <c r="BE11" s="560"/>
    </row>
    <row r="12" spans="1:57" ht="12.75" customHeight="1">
      <c r="A12" s="1818"/>
      <c r="B12" s="2570">
        <v>1</v>
      </c>
      <c r="C12" s="2357" t="s">
        <v>1433</v>
      </c>
      <c r="D12" s="1178">
        <v>98</v>
      </c>
      <c r="E12" s="560" t="s">
        <v>1434</v>
      </c>
      <c r="F12" s="1180" t="s">
        <v>124</v>
      </c>
      <c r="G12" s="2532">
        <f>J3</f>
        <v>-9.0399999999999991</v>
      </c>
      <c r="H12" s="560"/>
      <c r="I12" s="2048"/>
      <c r="J12" s="2570">
        <v>1</v>
      </c>
      <c r="K12" s="2357" t="s">
        <v>495</v>
      </c>
      <c r="L12" s="2570">
        <v>1</v>
      </c>
      <c r="M12" s="2357" t="s">
        <v>495</v>
      </c>
      <c r="N12" s="1173"/>
      <c r="O12" s="2355">
        <v>1</v>
      </c>
      <c r="P12" s="2357" t="s">
        <v>495</v>
      </c>
      <c r="Q12" s="2368"/>
      <c r="R12" s="2570">
        <v>1</v>
      </c>
      <c r="S12" s="2357" t="s">
        <v>495</v>
      </c>
      <c r="T12" s="1173"/>
      <c r="U12" s="2570">
        <v>1</v>
      </c>
      <c r="V12" s="2357" t="s">
        <v>495</v>
      </c>
      <c r="W12" s="1173"/>
      <c r="X12" s="1818"/>
      <c r="Y12" s="2570">
        <v>1</v>
      </c>
      <c r="Z12" s="2357" t="s">
        <v>495</v>
      </c>
      <c r="AA12" s="1173"/>
      <c r="AB12" s="2570">
        <v>1</v>
      </c>
      <c r="AC12" s="2357" t="s">
        <v>495</v>
      </c>
      <c r="AD12" s="1173"/>
      <c r="AE12" s="2570">
        <v>1</v>
      </c>
      <c r="AF12" s="2341" t="s">
        <v>495</v>
      </c>
      <c r="AG12" s="560"/>
      <c r="AH12" s="560"/>
      <c r="AI12" s="560"/>
      <c r="AJ12" s="560"/>
      <c r="AK12" s="560"/>
      <c r="AL12" s="560"/>
      <c r="AM12" s="560"/>
      <c r="AN12" s="560"/>
      <c r="AO12" s="560"/>
      <c r="AP12" s="560"/>
      <c r="AQ12" s="560"/>
      <c r="AR12" s="560"/>
      <c r="AS12" s="560"/>
      <c r="AT12" s="560"/>
      <c r="AU12" s="560"/>
      <c r="AV12" s="560"/>
      <c r="AW12" s="560"/>
      <c r="AX12" s="560"/>
      <c r="AY12" s="560"/>
      <c r="AZ12" s="560"/>
      <c r="BA12" s="560"/>
      <c r="BB12" s="560"/>
      <c r="BC12" s="560"/>
      <c r="BD12" s="560"/>
      <c r="BE12" s="560"/>
    </row>
    <row r="13" spans="1:57" ht="12.75" customHeight="1">
      <c r="A13" s="1818"/>
      <c r="B13" s="2573">
        <v>2</v>
      </c>
      <c r="C13" s="888" t="s">
        <v>1435</v>
      </c>
      <c r="D13" s="1178"/>
      <c r="E13" s="560"/>
      <c r="F13" s="1180"/>
      <c r="G13" s="2399"/>
      <c r="H13" s="1178">
        <v>98</v>
      </c>
      <c r="I13" s="1183" t="s">
        <v>1436</v>
      </c>
      <c r="J13" s="2573">
        <v>2</v>
      </c>
      <c r="K13" s="888" t="s">
        <v>506</v>
      </c>
      <c r="L13" s="2573">
        <v>2</v>
      </c>
      <c r="M13" s="888" t="s">
        <v>506</v>
      </c>
      <c r="N13" s="1173"/>
      <c r="O13" s="2574">
        <v>2</v>
      </c>
      <c r="P13" s="888" t="s">
        <v>506</v>
      </c>
      <c r="Q13" s="2368"/>
      <c r="R13" s="2573">
        <v>2</v>
      </c>
      <c r="S13" s="888" t="s">
        <v>506</v>
      </c>
      <c r="T13" s="1173"/>
      <c r="U13" s="2573">
        <v>2</v>
      </c>
      <c r="V13" s="888" t="s">
        <v>506</v>
      </c>
      <c r="W13" s="1173"/>
      <c r="X13" s="1818"/>
      <c r="Y13" s="2573">
        <v>2</v>
      </c>
      <c r="Z13" s="888" t="s">
        <v>506</v>
      </c>
      <c r="AA13" s="1173"/>
      <c r="AB13" s="2573">
        <v>2</v>
      </c>
      <c r="AC13" s="888" t="s">
        <v>506</v>
      </c>
      <c r="AD13" s="1173"/>
      <c r="AE13" s="2573">
        <v>2</v>
      </c>
      <c r="AF13" s="890" t="s">
        <v>506</v>
      </c>
      <c r="AG13" s="560"/>
      <c r="AH13" s="560"/>
      <c r="AI13" s="560"/>
      <c r="AJ13" s="560"/>
      <c r="AK13" s="560"/>
      <c r="AL13" s="560"/>
      <c r="AM13" s="560"/>
      <c r="AN13" s="560"/>
      <c r="AO13" s="560"/>
      <c r="AP13" s="560"/>
      <c r="AQ13" s="560"/>
      <c r="AR13" s="560"/>
      <c r="AS13" s="560"/>
      <c r="AT13" s="560"/>
      <c r="AU13" s="560"/>
      <c r="AV13" s="560"/>
      <c r="AW13" s="560"/>
      <c r="AX13" s="560"/>
      <c r="AY13" s="560"/>
      <c r="AZ13" s="560"/>
      <c r="BA13" s="560"/>
      <c r="BB13" s="560"/>
      <c r="BC13" s="560"/>
      <c r="BD13" s="560"/>
      <c r="BE13" s="560"/>
    </row>
    <row r="14" spans="1:57" ht="12.75" customHeight="1">
      <c r="A14" s="1818"/>
      <c r="B14" s="1178">
        <v>98</v>
      </c>
      <c r="C14" s="560" t="s">
        <v>1437</v>
      </c>
      <c r="D14" s="1178"/>
      <c r="E14" s="560"/>
      <c r="F14" s="1180"/>
      <c r="G14" s="2399"/>
      <c r="H14" s="1178"/>
      <c r="I14" s="560"/>
      <c r="J14" s="1178">
        <v>98</v>
      </c>
      <c r="K14" s="560" t="s">
        <v>1434</v>
      </c>
      <c r="L14" s="1178">
        <v>98</v>
      </c>
      <c r="M14" s="560" t="s">
        <v>1434</v>
      </c>
      <c r="N14" s="2368"/>
      <c r="O14" s="1178">
        <v>98</v>
      </c>
      <c r="P14" s="560" t="s">
        <v>1434</v>
      </c>
      <c r="Q14" s="2368"/>
      <c r="R14" s="1178">
        <v>98</v>
      </c>
      <c r="S14" s="1183" t="s">
        <v>1434</v>
      </c>
      <c r="T14" s="1173"/>
      <c r="U14" s="1178">
        <v>98</v>
      </c>
      <c r="V14" s="1183" t="s">
        <v>1434</v>
      </c>
      <c r="W14" s="1173"/>
      <c r="X14" s="1818"/>
      <c r="Y14" s="1178">
        <v>98</v>
      </c>
      <c r="Z14" s="1183" t="s">
        <v>1434</v>
      </c>
      <c r="AA14" s="1173"/>
      <c r="AB14" s="1178">
        <v>98</v>
      </c>
      <c r="AC14" s="1183" t="s">
        <v>1434</v>
      </c>
      <c r="AD14" s="1173"/>
      <c r="AE14" s="1178">
        <v>98</v>
      </c>
      <c r="AF14" s="1183" t="s">
        <v>1434</v>
      </c>
      <c r="AG14" s="560"/>
      <c r="AH14" s="560"/>
      <c r="AI14" s="560"/>
      <c r="AJ14" s="560"/>
      <c r="AK14" s="560"/>
      <c r="AL14" s="560"/>
      <c r="AM14" s="560"/>
      <c r="AN14" s="560"/>
      <c r="AO14" s="560"/>
      <c r="AP14" s="560"/>
      <c r="AQ14" s="560"/>
      <c r="AR14" s="560"/>
      <c r="AS14" s="560"/>
      <c r="AT14" s="560"/>
      <c r="AU14" s="560"/>
      <c r="AV14" s="560"/>
      <c r="AW14" s="560"/>
      <c r="AX14" s="560"/>
      <c r="AY14" s="560"/>
      <c r="AZ14" s="560"/>
      <c r="BA14" s="560"/>
      <c r="BB14" s="560"/>
      <c r="BC14" s="560"/>
      <c r="BD14" s="560"/>
      <c r="BE14" s="560"/>
    </row>
    <row r="15" spans="1:57" ht="12.75" customHeight="1">
      <c r="A15" s="1818"/>
      <c r="B15" s="1178"/>
      <c r="C15" s="560"/>
      <c r="D15" s="1178"/>
      <c r="E15" s="560"/>
      <c r="F15" s="1180"/>
      <c r="G15" s="2399"/>
      <c r="H15" s="1178"/>
      <c r="I15" s="560"/>
      <c r="J15" s="1178"/>
      <c r="K15" s="560"/>
      <c r="L15" s="1178"/>
      <c r="M15" s="560"/>
      <c r="N15" s="2368"/>
      <c r="O15" s="1178"/>
      <c r="P15" s="560"/>
      <c r="Q15" s="2368"/>
      <c r="R15" s="1178"/>
      <c r="S15" s="1183"/>
      <c r="T15" s="1173"/>
      <c r="U15" s="1178"/>
      <c r="V15" s="1183"/>
      <c r="W15" s="1173"/>
      <c r="X15" s="1818"/>
      <c r="Y15" s="1178"/>
      <c r="Z15" s="1183"/>
      <c r="AA15" s="1173"/>
      <c r="AB15" s="1178"/>
      <c r="AC15" s="1183"/>
      <c r="AD15" s="1173"/>
      <c r="AE15" s="1178"/>
      <c r="AF15" s="1183"/>
      <c r="AG15" s="560"/>
      <c r="AH15" s="560"/>
      <c r="AI15" s="560"/>
      <c r="AJ15" s="560"/>
      <c r="AK15" s="560"/>
      <c r="AL15" s="560"/>
      <c r="AM15" s="560"/>
      <c r="AN15" s="560"/>
      <c r="AO15" s="560"/>
      <c r="AP15" s="560"/>
      <c r="AQ15" s="560"/>
      <c r="AR15" s="560"/>
      <c r="AS15" s="560"/>
      <c r="AT15" s="560"/>
      <c r="AU15" s="560"/>
      <c r="AV15" s="560"/>
      <c r="AW15" s="560"/>
      <c r="AX15" s="560"/>
      <c r="AY15" s="560"/>
      <c r="AZ15" s="560"/>
      <c r="BA15" s="560"/>
      <c r="BB15" s="560"/>
      <c r="BC15" s="560"/>
      <c r="BD15" s="560"/>
      <c r="BE15" s="560"/>
    </row>
    <row r="16" spans="1:57" ht="12.75" customHeight="1">
      <c r="A16" s="1818"/>
      <c r="B16" s="1178"/>
      <c r="C16" s="560"/>
      <c r="D16" s="1178"/>
      <c r="E16" s="560"/>
      <c r="F16" s="1180"/>
      <c r="G16" s="2399"/>
      <c r="H16" s="1178"/>
      <c r="I16" s="560"/>
      <c r="J16" s="1178"/>
      <c r="K16" s="560"/>
      <c r="L16" s="1178"/>
      <c r="M16" s="560"/>
      <c r="N16" s="2368"/>
      <c r="O16" s="1178"/>
      <c r="P16" s="560"/>
      <c r="Q16" s="2368"/>
      <c r="R16" s="1178"/>
      <c r="S16" s="560"/>
      <c r="T16" s="1173"/>
      <c r="U16" s="1178"/>
      <c r="V16" s="560"/>
      <c r="W16" s="1173"/>
      <c r="X16" s="1818"/>
      <c r="Y16" s="1178"/>
      <c r="Z16" s="560"/>
      <c r="AA16" s="1173"/>
      <c r="AB16" s="1178"/>
      <c r="AC16" s="560"/>
      <c r="AD16" s="1173"/>
      <c r="AE16" s="1178"/>
      <c r="AF16" s="1183"/>
      <c r="AG16" s="560"/>
      <c r="AH16" s="560"/>
      <c r="AI16" s="560"/>
      <c r="AJ16" s="560"/>
      <c r="AK16" s="560"/>
      <c r="AL16" s="560"/>
      <c r="AM16" s="560"/>
      <c r="AN16" s="560"/>
      <c r="AO16" s="560"/>
      <c r="AP16" s="560"/>
      <c r="AQ16" s="560"/>
      <c r="AR16" s="560"/>
      <c r="AS16" s="560"/>
      <c r="AT16" s="560"/>
      <c r="AU16" s="560"/>
      <c r="AV16" s="560"/>
      <c r="AW16" s="560"/>
      <c r="AX16" s="560"/>
      <c r="AY16" s="560"/>
      <c r="AZ16" s="560"/>
      <c r="BA16" s="560"/>
      <c r="BB16" s="560"/>
      <c r="BC16" s="560"/>
      <c r="BD16" s="560"/>
      <c r="BE16" s="560"/>
    </row>
    <row r="17" spans="1:32" ht="12.75" customHeight="1">
      <c r="A17" s="1818"/>
      <c r="B17" s="1178"/>
      <c r="C17" s="560"/>
      <c r="D17" s="1178"/>
      <c r="E17" s="560"/>
      <c r="F17" s="1180"/>
      <c r="G17" s="2399"/>
      <c r="H17" s="1178"/>
      <c r="I17" s="560"/>
      <c r="J17" s="1178"/>
      <c r="K17" s="560"/>
      <c r="L17" s="1178"/>
      <c r="M17" s="560"/>
      <c r="N17" s="2368"/>
      <c r="O17" s="1178"/>
      <c r="P17" s="560"/>
      <c r="Q17" s="2368"/>
      <c r="R17" s="1178"/>
      <c r="S17" s="560"/>
      <c r="T17" s="1173"/>
      <c r="U17" s="1178"/>
      <c r="V17" s="560"/>
      <c r="W17" s="1173"/>
      <c r="X17" s="1818"/>
      <c r="Y17" s="1178"/>
      <c r="Z17" s="560"/>
      <c r="AA17" s="1173"/>
      <c r="AB17" s="1178"/>
      <c r="AC17" s="560"/>
      <c r="AD17" s="1173"/>
      <c r="AE17" s="1178"/>
      <c r="AF17" s="1183"/>
    </row>
    <row r="18" spans="1:32" ht="12.75" customHeight="1">
      <c r="A18" s="1818"/>
      <c r="B18" s="1178"/>
      <c r="C18" s="560"/>
      <c r="D18" s="1178"/>
      <c r="E18" s="560"/>
      <c r="F18" s="1180"/>
      <c r="G18" s="2399"/>
      <c r="H18" s="1178"/>
      <c r="I18" s="560"/>
      <c r="J18" s="1178"/>
      <c r="K18" s="560"/>
      <c r="L18" s="1178"/>
      <c r="M18" s="560"/>
      <c r="N18" s="2368"/>
      <c r="O18" s="1178"/>
      <c r="P18" s="560"/>
      <c r="Q18" s="2368"/>
      <c r="R18" s="1178"/>
      <c r="S18" s="560"/>
      <c r="T18" s="1173"/>
      <c r="U18" s="1178"/>
      <c r="V18" s="560"/>
      <c r="W18" s="1173"/>
      <c r="X18" s="1818"/>
      <c r="Y18" s="1178"/>
      <c r="Z18" s="560"/>
      <c r="AA18" s="1173"/>
      <c r="AB18" s="1178"/>
      <c r="AC18" s="560"/>
      <c r="AD18" s="1173"/>
      <c r="AE18" s="1178"/>
      <c r="AF18" s="1183"/>
    </row>
    <row r="19" spans="1:32" ht="12.75" customHeight="1">
      <c r="A19" s="1818"/>
      <c r="B19" s="1184"/>
      <c r="C19" s="1185"/>
      <c r="D19" s="2575"/>
      <c r="E19" s="2576"/>
      <c r="F19" s="2576"/>
      <c r="G19" s="2429"/>
      <c r="H19" s="1184"/>
      <c r="I19" s="2429"/>
      <c r="J19" s="1184"/>
      <c r="K19" s="2429"/>
      <c r="L19" s="1184"/>
      <c r="M19" s="2429"/>
      <c r="N19" s="1184"/>
      <c r="O19" s="1184"/>
      <c r="P19" s="2429"/>
      <c r="Q19" s="1184"/>
      <c r="R19" s="1184"/>
      <c r="S19" s="2429"/>
      <c r="T19" s="2577"/>
      <c r="U19" s="1184"/>
      <c r="V19" s="2429"/>
      <c r="W19" s="2577"/>
      <c r="X19" s="1818"/>
      <c r="Y19" s="1184"/>
      <c r="Z19" s="2429"/>
      <c r="AA19" s="2577"/>
      <c r="AB19" s="1184"/>
      <c r="AC19" s="2429"/>
      <c r="AD19" s="2577"/>
      <c r="AE19" s="1184"/>
      <c r="AF19" s="2429"/>
    </row>
    <row r="20" spans="1:32" s="146" customFormat="1" ht="12.75" customHeight="1">
      <c r="A20" s="1819"/>
      <c r="B20" s="2538" t="s">
        <v>251</v>
      </c>
      <c r="C20" s="2578"/>
      <c r="D20" s="2538" t="s">
        <v>251</v>
      </c>
      <c r="E20" s="2578"/>
      <c r="F20" s="2578"/>
      <c r="G20" s="2539"/>
      <c r="H20" s="2538" t="s">
        <v>251</v>
      </c>
      <c r="I20" s="2539"/>
      <c r="J20" s="2538" t="s">
        <v>251</v>
      </c>
      <c r="K20" s="2539"/>
      <c r="L20" s="2538" t="s">
        <v>251</v>
      </c>
      <c r="M20" s="2539"/>
      <c r="N20" s="2579" t="s">
        <v>431</v>
      </c>
      <c r="O20" s="2538" t="s">
        <v>251</v>
      </c>
      <c r="P20" s="2539"/>
      <c r="Q20" s="2579" t="s">
        <v>431</v>
      </c>
      <c r="R20" s="2538" t="s">
        <v>251</v>
      </c>
      <c r="S20" s="2539"/>
      <c r="T20" s="2580" t="s">
        <v>431</v>
      </c>
      <c r="U20" s="2538" t="s">
        <v>251</v>
      </c>
      <c r="V20" s="2539"/>
      <c r="W20" s="2580" t="s">
        <v>431</v>
      </c>
      <c r="X20" s="1819"/>
      <c r="Y20" s="2538" t="s">
        <v>251</v>
      </c>
      <c r="Z20" s="2539"/>
      <c r="AA20" s="2580" t="s">
        <v>431</v>
      </c>
      <c r="AB20" s="2538" t="s">
        <v>251</v>
      </c>
      <c r="AC20" s="2539"/>
      <c r="AD20" s="2580" t="s">
        <v>431</v>
      </c>
      <c r="AE20" s="2538" t="s">
        <v>251</v>
      </c>
      <c r="AF20" s="2539"/>
    </row>
    <row r="21" spans="1:32" ht="3" customHeight="1" thickBot="1">
      <c r="A21" s="148"/>
      <c r="B21" s="609"/>
      <c r="C21" s="609"/>
      <c r="D21" s="609"/>
      <c r="E21" s="609"/>
      <c r="F21" s="609"/>
      <c r="G21" s="609"/>
      <c r="H21" s="609"/>
      <c r="I21" s="609"/>
      <c r="J21" s="609"/>
      <c r="K21" s="609"/>
      <c r="L21" s="609"/>
      <c r="M21" s="609"/>
      <c r="N21" s="609"/>
      <c r="O21" s="609"/>
      <c r="P21" s="609"/>
      <c r="Q21" s="609"/>
      <c r="R21" s="609"/>
      <c r="S21" s="609"/>
      <c r="T21" s="609"/>
      <c r="U21" s="609"/>
      <c r="V21" s="609"/>
      <c r="W21" s="609"/>
      <c r="X21" s="148"/>
      <c r="Y21" s="609"/>
      <c r="Z21" s="609"/>
      <c r="AA21" s="609"/>
      <c r="AB21" s="609"/>
      <c r="AC21" s="609"/>
      <c r="AD21" s="609"/>
      <c r="AE21" s="609"/>
      <c r="AF21" s="609"/>
    </row>
    <row r="22" spans="1:32" ht="14.1">
      <c r="A22" s="357">
        <v>1</v>
      </c>
      <c r="B22" s="2581"/>
      <c r="C22" s="2455"/>
      <c r="D22" s="2454"/>
      <c r="E22" s="2455"/>
      <c r="F22" s="2455"/>
      <c r="G22" s="2455"/>
      <c r="H22" s="2454"/>
      <c r="I22" s="2455"/>
      <c r="J22" s="2454"/>
      <c r="K22" s="2455"/>
      <c r="L22" s="2454"/>
      <c r="M22" s="2455"/>
      <c r="N22" s="2454"/>
      <c r="O22" s="2454"/>
      <c r="P22" s="2455"/>
      <c r="Q22" s="2454"/>
      <c r="R22" s="2454"/>
      <c r="S22" s="2455"/>
      <c r="T22" s="2453"/>
      <c r="U22" s="2455"/>
      <c r="V22" s="2455"/>
      <c r="W22" s="2453"/>
      <c r="X22" s="357">
        <v>1</v>
      </c>
      <c r="Y22" s="2455"/>
      <c r="Z22" s="2455"/>
      <c r="AA22" s="2453"/>
      <c r="AB22" s="2455"/>
      <c r="AC22" s="2455"/>
      <c r="AD22" s="2582"/>
      <c r="AE22" s="2581"/>
      <c r="AF22" s="2466"/>
    </row>
    <row r="23" spans="1:32" ht="14.1">
      <c r="A23" s="2303">
        <f>A22+1</f>
        <v>2</v>
      </c>
      <c r="B23" s="2512"/>
      <c r="C23" s="609"/>
      <c r="D23" s="983"/>
      <c r="E23" s="609"/>
      <c r="F23" s="609"/>
      <c r="G23" s="609"/>
      <c r="H23" s="983"/>
      <c r="I23" s="609"/>
      <c r="J23" s="983"/>
      <c r="K23" s="609"/>
      <c r="L23" s="983"/>
      <c r="M23" s="609"/>
      <c r="N23" s="983"/>
      <c r="O23" s="983"/>
      <c r="P23" s="609"/>
      <c r="Q23" s="983"/>
      <c r="R23" s="983"/>
      <c r="S23" s="609"/>
      <c r="T23" s="1032"/>
      <c r="U23" s="609"/>
      <c r="V23" s="609"/>
      <c r="W23" s="1032"/>
      <c r="X23" s="2303">
        <f>X22+1</f>
        <v>2</v>
      </c>
      <c r="Y23" s="609"/>
      <c r="Z23" s="609"/>
      <c r="AA23" s="1032"/>
      <c r="AB23" s="609"/>
      <c r="AC23" s="609"/>
      <c r="AD23" s="2583"/>
      <c r="AE23" s="2512"/>
      <c r="AF23" s="1198"/>
    </row>
    <row r="24" spans="1:32" ht="15" thickBot="1">
      <c r="A24" s="358">
        <f>A23+1</f>
        <v>3</v>
      </c>
      <c r="B24" s="2584"/>
      <c r="C24" s="2446"/>
      <c r="D24" s="2493"/>
      <c r="E24" s="2446"/>
      <c r="F24" s="2446"/>
      <c r="G24" s="2446"/>
      <c r="H24" s="2493"/>
      <c r="I24" s="2446"/>
      <c r="J24" s="2493"/>
      <c r="K24" s="2446"/>
      <c r="L24" s="2493"/>
      <c r="M24" s="2446"/>
      <c r="N24" s="2493"/>
      <c r="O24" s="2493"/>
      <c r="P24" s="2446"/>
      <c r="Q24" s="2493"/>
      <c r="R24" s="2493"/>
      <c r="S24" s="2446"/>
      <c r="T24" s="2492"/>
      <c r="U24" s="2446"/>
      <c r="V24" s="2446"/>
      <c r="W24" s="2492"/>
      <c r="X24" s="358">
        <f>X23+1</f>
        <v>3</v>
      </c>
      <c r="Y24" s="2446"/>
      <c r="Z24" s="2446"/>
      <c r="AA24" s="2492"/>
      <c r="AB24" s="2446"/>
      <c r="AC24" s="2446"/>
      <c r="AD24" s="2585"/>
      <c r="AE24" s="2584"/>
      <c r="AF24" s="2497"/>
    </row>
    <row r="25" spans="1:32" ht="3.75" customHeight="1" thickBot="1">
      <c r="A25" s="8"/>
      <c r="B25" s="609"/>
      <c r="C25" s="609"/>
      <c r="D25" s="609"/>
      <c r="E25" s="609"/>
      <c r="F25" s="609"/>
      <c r="G25" s="609"/>
      <c r="H25" s="609"/>
      <c r="I25" s="609"/>
      <c r="J25" s="609"/>
      <c r="K25" s="609"/>
      <c r="L25" s="609"/>
      <c r="M25" s="609"/>
      <c r="N25" s="609"/>
      <c r="O25" s="609"/>
      <c r="P25" s="609"/>
      <c r="Q25" s="609"/>
      <c r="R25" s="609"/>
      <c r="S25" s="609"/>
      <c r="T25" s="984"/>
      <c r="U25" s="609"/>
      <c r="V25" s="609"/>
      <c r="W25" s="984"/>
      <c r="X25" s="8"/>
      <c r="Y25" s="609"/>
      <c r="Z25" s="609"/>
      <c r="AA25" s="984"/>
      <c r="AB25" s="609"/>
      <c r="AC25" s="609"/>
      <c r="AD25" s="609"/>
      <c r="AE25" s="609"/>
      <c r="AF25" s="609"/>
    </row>
    <row r="26" spans="1:32" ht="14.1">
      <c r="A26" s="359">
        <f>A24+1</f>
        <v>4</v>
      </c>
      <c r="B26" s="2581"/>
      <c r="C26" s="2455"/>
      <c r="D26" s="2454"/>
      <c r="E26" s="2455"/>
      <c r="F26" s="2455"/>
      <c r="G26" s="2455"/>
      <c r="H26" s="2454"/>
      <c r="I26" s="2455"/>
      <c r="J26" s="2454"/>
      <c r="K26" s="2455"/>
      <c r="L26" s="2454"/>
      <c r="M26" s="2455"/>
      <c r="N26" s="2454"/>
      <c r="O26" s="2454"/>
      <c r="P26" s="2455"/>
      <c r="Q26" s="2454"/>
      <c r="R26" s="2454"/>
      <c r="S26" s="2455"/>
      <c r="T26" s="2453"/>
      <c r="U26" s="2455"/>
      <c r="V26" s="2455"/>
      <c r="W26" s="2453"/>
      <c r="X26" s="359">
        <f>X24+1</f>
        <v>4</v>
      </c>
      <c r="Y26" s="2455"/>
      <c r="Z26" s="2455"/>
      <c r="AA26" s="2453"/>
      <c r="AB26" s="2455"/>
      <c r="AC26" s="2455"/>
      <c r="AD26" s="2582"/>
      <c r="AE26" s="2581"/>
      <c r="AF26" s="2466"/>
    </row>
    <row r="27" spans="1:32" ht="14.1">
      <c r="A27" s="2303">
        <f>A26+1</f>
        <v>5</v>
      </c>
      <c r="B27" s="2512"/>
      <c r="C27" s="609"/>
      <c r="D27" s="983"/>
      <c r="E27" s="609"/>
      <c r="F27" s="609"/>
      <c r="G27" s="609"/>
      <c r="H27" s="983"/>
      <c r="I27" s="609"/>
      <c r="J27" s="983"/>
      <c r="K27" s="609"/>
      <c r="L27" s="983"/>
      <c r="M27" s="609"/>
      <c r="N27" s="983"/>
      <c r="O27" s="983"/>
      <c r="P27" s="609"/>
      <c r="Q27" s="983"/>
      <c r="R27" s="983"/>
      <c r="S27" s="609"/>
      <c r="T27" s="1032"/>
      <c r="U27" s="609"/>
      <c r="V27" s="609"/>
      <c r="W27" s="1032"/>
      <c r="X27" s="2303">
        <f>X26+1</f>
        <v>5</v>
      </c>
      <c r="Y27" s="609"/>
      <c r="Z27" s="609"/>
      <c r="AA27" s="1032"/>
      <c r="AB27" s="609"/>
      <c r="AC27" s="609"/>
      <c r="AD27" s="2583"/>
      <c r="AE27" s="2512"/>
      <c r="AF27" s="1198"/>
    </row>
    <row r="28" spans="1:32" ht="15" thickBot="1">
      <c r="A28" s="358">
        <f>A27+1</f>
        <v>6</v>
      </c>
      <c r="B28" s="2584"/>
      <c r="C28" s="2446"/>
      <c r="D28" s="2493"/>
      <c r="E28" s="2446"/>
      <c r="F28" s="2446"/>
      <c r="G28" s="2446"/>
      <c r="H28" s="2493"/>
      <c r="I28" s="2446"/>
      <c r="J28" s="2493"/>
      <c r="K28" s="2446"/>
      <c r="L28" s="2493"/>
      <c r="M28" s="2446"/>
      <c r="N28" s="2493"/>
      <c r="O28" s="2493"/>
      <c r="P28" s="2446"/>
      <c r="Q28" s="2493"/>
      <c r="R28" s="2493"/>
      <c r="S28" s="2446"/>
      <c r="T28" s="2492"/>
      <c r="U28" s="2446"/>
      <c r="V28" s="2446"/>
      <c r="W28" s="2492"/>
      <c r="X28" s="358">
        <f>X27+1</f>
        <v>6</v>
      </c>
      <c r="Y28" s="2446"/>
      <c r="Z28" s="2446"/>
      <c r="AA28" s="2492"/>
      <c r="AB28" s="2446"/>
      <c r="AC28" s="2446"/>
      <c r="AD28" s="2585"/>
      <c r="AE28" s="2584"/>
      <c r="AF28" s="2497"/>
    </row>
    <row r="29" spans="1:32" ht="3.75" customHeight="1" thickBot="1">
      <c r="A29" s="8"/>
      <c r="B29" s="609"/>
      <c r="C29" s="609"/>
      <c r="D29" s="609"/>
      <c r="E29" s="609"/>
      <c r="F29" s="609"/>
      <c r="G29" s="609"/>
      <c r="H29" s="609"/>
      <c r="I29" s="609"/>
      <c r="J29" s="609"/>
      <c r="K29" s="609"/>
      <c r="L29" s="609"/>
      <c r="M29" s="609"/>
      <c r="N29" s="609"/>
      <c r="O29" s="609"/>
      <c r="P29" s="609"/>
      <c r="Q29" s="609"/>
      <c r="R29" s="609"/>
      <c r="S29" s="609"/>
      <c r="T29" s="984"/>
      <c r="U29" s="609"/>
      <c r="V29" s="609"/>
      <c r="W29" s="984"/>
      <c r="X29" s="8"/>
      <c r="Y29" s="609"/>
      <c r="Z29" s="609"/>
      <c r="AA29" s="984"/>
      <c r="AB29" s="609"/>
      <c r="AC29" s="609"/>
      <c r="AD29" s="609"/>
      <c r="AE29" s="609"/>
      <c r="AF29" s="609"/>
    </row>
    <row r="30" spans="1:32" ht="14.1">
      <c r="A30" s="357">
        <f>A28+1</f>
        <v>7</v>
      </c>
      <c r="B30" s="2581"/>
      <c r="C30" s="2455"/>
      <c r="D30" s="2454"/>
      <c r="E30" s="2455"/>
      <c r="F30" s="2455"/>
      <c r="G30" s="2455"/>
      <c r="H30" s="2454"/>
      <c r="I30" s="2455"/>
      <c r="J30" s="2454"/>
      <c r="K30" s="2455"/>
      <c r="L30" s="2454"/>
      <c r="M30" s="2455"/>
      <c r="N30" s="2454"/>
      <c r="O30" s="2454"/>
      <c r="P30" s="2455"/>
      <c r="Q30" s="2454"/>
      <c r="R30" s="2454"/>
      <c r="S30" s="2455"/>
      <c r="T30" s="2453"/>
      <c r="U30" s="2455"/>
      <c r="V30" s="2455"/>
      <c r="W30" s="2453"/>
      <c r="X30" s="357">
        <f>X28+1</f>
        <v>7</v>
      </c>
      <c r="Y30" s="2455"/>
      <c r="Z30" s="2455"/>
      <c r="AA30" s="2453"/>
      <c r="AB30" s="2455"/>
      <c r="AC30" s="2455"/>
      <c r="AD30" s="2582"/>
      <c r="AE30" s="2581"/>
      <c r="AF30" s="2466"/>
    </row>
    <row r="31" spans="1:32" ht="14.1">
      <c r="A31" s="2303">
        <f>A30+1</f>
        <v>8</v>
      </c>
      <c r="B31" s="2512"/>
      <c r="C31" s="609"/>
      <c r="D31" s="983"/>
      <c r="E31" s="609"/>
      <c r="F31" s="609"/>
      <c r="G31" s="609"/>
      <c r="H31" s="983"/>
      <c r="I31" s="609"/>
      <c r="J31" s="983"/>
      <c r="K31" s="609"/>
      <c r="L31" s="983"/>
      <c r="M31" s="609"/>
      <c r="N31" s="983"/>
      <c r="O31" s="983"/>
      <c r="P31" s="609"/>
      <c r="Q31" s="983"/>
      <c r="R31" s="983"/>
      <c r="S31" s="609"/>
      <c r="T31" s="1032"/>
      <c r="U31" s="609"/>
      <c r="V31" s="609"/>
      <c r="W31" s="1032"/>
      <c r="X31" s="2303">
        <f>X30+1</f>
        <v>8</v>
      </c>
      <c r="Y31" s="609"/>
      <c r="Z31" s="609"/>
      <c r="AA31" s="1032"/>
      <c r="AB31" s="609"/>
      <c r="AC31" s="609"/>
      <c r="AD31" s="2583"/>
      <c r="AE31" s="2512"/>
      <c r="AF31" s="1198"/>
    </row>
    <row r="32" spans="1:32" ht="15" thickBot="1">
      <c r="A32" s="358">
        <f>A31+1</f>
        <v>9</v>
      </c>
      <c r="B32" s="2584"/>
      <c r="C32" s="2446"/>
      <c r="D32" s="2493"/>
      <c r="E32" s="2446"/>
      <c r="F32" s="2446"/>
      <c r="G32" s="2446"/>
      <c r="H32" s="2493"/>
      <c r="I32" s="2446"/>
      <c r="J32" s="2493"/>
      <c r="K32" s="2446"/>
      <c r="L32" s="2493"/>
      <c r="M32" s="2446"/>
      <c r="N32" s="2493"/>
      <c r="O32" s="2493"/>
      <c r="P32" s="2446"/>
      <c r="Q32" s="2493"/>
      <c r="R32" s="2493"/>
      <c r="S32" s="2446"/>
      <c r="T32" s="2492"/>
      <c r="U32" s="2446"/>
      <c r="V32" s="2446"/>
      <c r="W32" s="2492"/>
      <c r="X32" s="358">
        <f>X31+1</f>
        <v>9</v>
      </c>
      <c r="Y32" s="2446"/>
      <c r="Z32" s="2446"/>
      <c r="AA32" s="2492"/>
      <c r="AB32" s="2446"/>
      <c r="AC32" s="2446"/>
      <c r="AD32" s="2585"/>
      <c r="AE32" s="2584"/>
      <c r="AF32" s="2497"/>
    </row>
    <row r="33" spans="1:32" ht="3.75" customHeight="1" thickBot="1">
      <c r="A33" s="8"/>
      <c r="B33" s="609"/>
      <c r="C33" s="609"/>
      <c r="D33" s="609"/>
      <c r="E33" s="609"/>
      <c r="F33" s="609"/>
      <c r="G33" s="609"/>
      <c r="H33" s="609"/>
      <c r="I33" s="609"/>
      <c r="J33" s="609"/>
      <c r="K33" s="609"/>
      <c r="L33" s="609"/>
      <c r="M33" s="609"/>
      <c r="N33" s="609"/>
      <c r="O33" s="609"/>
      <c r="P33" s="609"/>
      <c r="Q33" s="609"/>
      <c r="R33" s="609"/>
      <c r="S33" s="609"/>
      <c r="T33" s="984"/>
      <c r="U33" s="609"/>
      <c r="V33" s="609"/>
      <c r="W33" s="984"/>
      <c r="X33" s="8"/>
      <c r="Y33" s="609"/>
      <c r="Z33" s="609"/>
      <c r="AA33" s="984"/>
      <c r="AB33" s="609"/>
      <c r="AC33" s="609"/>
      <c r="AD33" s="609"/>
      <c r="AE33" s="609"/>
      <c r="AF33" s="609"/>
    </row>
    <row r="34" spans="1:32" ht="14.1">
      <c r="A34" s="359">
        <f>A32+1</f>
        <v>10</v>
      </c>
      <c r="B34" s="2581"/>
      <c r="C34" s="2455"/>
      <c r="D34" s="2454"/>
      <c r="E34" s="2455"/>
      <c r="F34" s="2455"/>
      <c r="G34" s="2455"/>
      <c r="H34" s="2454"/>
      <c r="I34" s="2455"/>
      <c r="J34" s="2454"/>
      <c r="K34" s="2455"/>
      <c r="L34" s="2454"/>
      <c r="M34" s="2455"/>
      <c r="N34" s="2454"/>
      <c r="O34" s="2454"/>
      <c r="P34" s="2455"/>
      <c r="Q34" s="2454"/>
      <c r="R34" s="2454"/>
      <c r="S34" s="2455"/>
      <c r="T34" s="2453"/>
      <c r="U34" s="2455"/>
      <c r="V34" s="2455"/>
      <c r="W34" s="2453"/>
      <c r="X34" s="359">
        <f>X32+1</f>
        <v>10</v>
      </c>
      <c r="Y34" s="2455"/>
      <c r="Z34" s="2455"/>
      <c r="AA34" s="2453"/>
      <c r="AB34" s="2455"/>
      <c r="AC34" s="2455"/>
      <c r="AD34" s="2582"/>
      <c r="AE34" s="2581"/>
      <c r="AF34" s="2466"/>
    </row>
    <row r="35" spans="1:32" ht="14.1">
      <c r="A35" s="2303">
        <f>A34+1</f>
        <v>11</v>
      </c>
      <c r="B35" s="2512"/>
      <c r="C35" s="609"/>
      <c r="D35" s="983"/>
      <c r="E35" s="609"/>
      <c r="F35" s="609"/>
      <c r="G35" s="609"/>
      <c r="H35" s="983"/>
      <c r="I35" s="609"/>
      <c r="J35" s="983"/>
      <c r="K35" s="609"/>
      <c r="L35" s="983"/>
      <c r="M35" s="609"/>
      <c r="N35" s="983"/>
      <c r="O35" s="983"/>
      <c r="P35" s="609"/>
      <c r="Q35" s="983"/>
      <c r="R35" s="983"/>
      <c r="S35" s="609"/>
      <c r="T35" s="1032"/>
      <c r="U35" s="609"/>
      <c r="V35" s="609"/>
      <c r="W35" s="1032"/>
      <c r="X35" s="2303">
        <f>X34+1</f>
        <v>11</v>
      </c>
      <c r="Y35" s="609"/>
      <c r="Z35" s="609"/>
      <c r="AA35" s="1032"/>
      <c r="AB35" s="609"/>
      <c r="AC35" s="609"/>
      <c r="AD35" s="2583"/>
      <c r="AE35" s="2512"/>
      <c r="AF35" s="1198"/>
    </row>
    <row r="36" spans="1:32" ht="15" thickBot="1">
      <c r="A36" s="358">
        <f>A35+1</f>
        <v>12</v>
      </c>
      <c r="B36" s="2584"/>
      <c r="C36" s="2446"/>
      <c r="D36" s="2493"/>
      <c r="E36" s="2446"/>
      <c r="F36" s="2446"/>
      <c r="G36" s="2446"/>
      <c r="H36" s="2493"/>
      <c r="I36" s="2446"/>
      <c r="J36" s="2493"/>
      <c r="K36" s="2446"/>
      <c r="L36" s="2493"/>
      <c r="M36" s="2446"/>
      <c r="N36" s="2493"/>
      <c r="O36" s="2493"/>
      <c r="P36" s="2446"/>
      <c r="Q36" s="2493"/>
      <c r="R36" s="2493"/>
      <c r="S36" s="2446"/>
      <c r="T36" s="2492"/>
      <c r="U36" s="2446"/>
      <c r="V36" s="2446"/>
      <c r="W36" s="2492"/>
      <c r="X36" s="358">
        <f>X35+1</f>
        <v>12</v>
      </c>
      <c r="Y36" s="2446"/>
      <c r="Z36" s="2446"/>
      <c r="AA36" s="2492"/>
      <c r="AB36" s="2446"/>
      <c r="AC36" s="2446"/>
      <c r="AD36" s="2585"/>
      <c r="AE36" s="2584"/>
      <c r="AF36" s="2497"/>
    </row>
  </sheetData>
  <customSheetViews>
    <customSheetView guid="{000667BC-C093-D04F-AC32-C2A57AD6DC40}" scale="150" showPageBreaks="1" showGridLines="0" printArea="1" state="hidden" topLeftCell="V1">
      <selection activeCell="B1" sqref="B1:C65536"/>
      <colBreaks count="1" manualBreakCount="1">
        <brk id="23" max="1048575" man="1"/>
      </colBreaks>
      <pageMargins left="0" right="0" top="0" bottom="0" header="0" footer="0"/>
      <pageSetup paperSize="119" orientation="landscape"/>
      <headerFooter alignWithMargins="0"/>
    </customSheetView>
    <customSheetView guid="{49900754-E557-CE48-A1AC-7A29C54F6B80}" scale="150" showPageBreaks="1" showGridLines="0" printArea="1" state="hidden" topLeftCell="V1">
      <selection activeCell="B1" sqref="B1:C65536"/>
      <colBreaks count="1" manualBreakCount="1">
        <brk id="23" max="1048575" man="1"/>
      </colBreaks>
      <pageMargins left="0" right="0" top="0" bottom="0" header="0" footer="0"/>
      <pageSetup paperSize="119" orientation="landscape"/>
      <headerFooter alignWithMargins="0"/>
    </customSheetView>
  </customSheetViews>
  <mergeCells count="43">
    <mergeCell ref="AA4:AA11"/>
    <mergeCell ref="Y20:Z20"/>
    <mergeCell ref="AB3:AC3"/>
    <mergeCell ref="AB4:AC10"/>
    <mergeCell ref="AD4:AD11"/>
    <mergeCell ref="AB20:AC20"/>
    <mergeCell ref="Y3:Z3"/>
    <mergeCell ref="Y4:Z10"/>
    <mergeCell ref="U3:V3"/>
    <mergeCell ref="U4:V10"/>
    <mergeCell ref="R20:S20"/>
    <mergeCell ref="H4:I4"/>
    <mergeCell ref="W4:W11"/>
    <mergeCell ref="U20:V20"/>
    <mergeCell ref="J3:K3"/>
    <mergeCell ref="N4:N11"/>
    <mergeCell ref="O4:P10"/>
    <mergeCell ref="Q4:Q9"/>
    <mergeCell ref="L3:M3"/>
    <mergeCell ref="O3:P3"/>
    <mergeCell ref="R3:S3"/>
    <mergeCell ref="B4:C11"/>
    <mergeCell ref="I11:I12"/>
    <mergeCell ref="I9:I10"/>
    <mergeCell ref="R4:S10"/>
    <mergeCell ref="L4:M11"/>
    <mergeCell ref="D4:G7"/>
    <mergeCell ref="AE3:AF3"/>
    <mergeCell ref="AE4:AF10"/>
    <mergeCell ref="AE20:AF20"/>
    <mergeCell ref="D20:G20"/>
    <mergeCell ref="A3:A20"/>
    <mergeCell ref="L20:M20"/>
    <mergeCell ref="O20:P20"/>
    <mergeCell ref="D3:F3"/>
    <mergeCell ref="J4:K9"/>
    <mergeCell ref="B3:C3"/>
    <mergeCell ref="X3:X20"/>
    <mergeCell ref="H3:I3"/>
    <mergeCell ref="T4:T11"/>
    <mergeCell ref="B20:C20"/>
    <mergeCell ref="H20:I20"/>
    <mergeCell ref="J20:K20"/>
  </mergeCells>
  <phoneticPr fontId="50" type="noConversion"/>
  <pageMargins left="0.7" right="0.7" top="0.75" bottom="0.75" header="0.3" footer="0.3"/>
  <pageSetup paperSize="119" orientation="landscape"/>
  <headerFooter alignWithMargins="0"/>
  <colBreaks count="1" manualBreakCount="1">
    <brk id="23" max="1048575" man="1"/>
  </colBreaks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B4:D4"/>
  <sheetViews>
    <sheetView zoomScale="70" zoomScaleNormal="70" zoomScalePageLayoutView="70" workbookViewId="0">
      <selection activeCell="AM27" sqref="AM27:AN30"/>
    </sheetView>
  </sheetViews>
  <sheetFormatPr defaultColWidth="9" defaultRowHeight="15.95"/>
  <cols>
    <col min="1" max="1" width="11" style="6" customWidth="1"/>
    <col min="2" max="2" width="19.375" style="6" bestFit="1" customWidth="1"/>
    <col min="3" max="16384" width="9" style="6"/>
  </cols>
  <sheetData>
    <row r="4" spans="2:4" ht="26.1">
      <c r="B4" s="7" t="s">
        <v>35</v>
      </c>
      <c r="C4" s="7" t="s">
        <v>36</v>
      </c>
      <c r="D4" s="7"/>
    </row>
  </sheetData>
  <customSheetViews>
    <customSheetView guid="{000667BC-C093-D04F-AC32-C2A57AD6DC40}" scale="70" state="hidden">
      <selection activeCell="AM27" sqref="AM27:AN30"/>
      <pageMargins left="0" right="0" top="0" bottom="0" header="0" footer="0"/>
      <headerFooter alignWithMargins="0"/>
    </customSheetView>
    <customSheetView guid="{49900754-E557-CE48-A1AC-7A29C54F6B80}" scale="70" state="hidden">
      <selection activeCell="AM27" sqref="AM27:AN30"/>
      <pageMargins left="0" right="0" top="0" bottom="0" header="0" footer="0"/>
      <headerFooter alignWithMargins="0"/>
    </customSheetView>
  </customSheetViews>
  <pageMargins left="0.7" right="0.7" top="0.75" bottom="0.75" header="0.3" footer="0.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92D050"/>
  </sheetPr>
  <dimension ref="A1:W56"/>
  <sheetViews>
    <sheetView topLeftCell="C1" zoomScale="110" zoomScaleNormal="110" zoomScaleSheetLayoutView="90" zoomScalePageLayoutView="110" workbookViewId="0">
      <selection activeCell="S22" sqref="S22"/>
    </sheetView>
  </sheetViews>
  <sheetFormatPr defaultColWidth="9" defaultRowHeight="11.1"/>
  <cols>
    <col min="1" max="1" width="2.875" style="76" customWidth="1"/>
    <col min="2" max="2" width="5.375" style="76" bestFit="1" customWidth="1"/>
    <col min="3" max="3" width="35.125" style="76" customWidth="1"/>
    <col min="4" max="4" width="2.125" style="76" customWidth="1"/>
    <col min="5" max="5" width="5.375" style="111" bestFit="1" customWidth="1"/>
    <col min="6" max="6" width="23.125" style="76" customWidth="1"/>
    <col min="7" max="7" width="11" style="76" customWidth="1"/>
    <col min="8" max="8" width="7.5" style="76" customWidth="1"/>
    <col min="9" max="10" width="2.125" style="76" customWidth="1"/>
    <col min="11" max="11" width="5.375" style="77" bestFit="1" customWidth="1"/>
    <col min="12" max="12" width="15" style="76" customWidth="1"/>
    <col min="13" max="13" width="6" style="76" customWidth="1"/>
    <col min="14" max="14" width="7.125" style="76" customWidth="1"/>
    <col min="15" max="15" width="6.375" style="76" customWidth="1"/>
    <col min="16" max="16" width="2" style="76" customWidth="1"/>
    <col min="17" max="17" width="2.125" style="76" customWidth="1"/>
    <col min="18" max="18" width="4.625" style="76" bestFit="1" customWidth="1"/>
    <col min="19" max="19" width="10.125" style="76" customWidth="1"/>
    <col min="20" max="20" width="11" style="76" customWidth="1"/>
    <col min="21" max="21" width="10" style="76" customWidth="1"/>
    <col min="22" max="22" width="7.875" style="76" customWidth="1"/>
    <col min="23" max="23" width="2.5" style="76" customWidth="1"/>
    <col min="24" max="16384" width="9" style="76"/>
  </cols>
  <sheetData>
    <row r="1" spans="1:23">
      <c r="A1" s="2586" t="s">
        <v>22</v>
      </c>
      <c r="B1" s="2586"/>
      <c r="C1" s="2587"/>
      <c r="D1" s="2587"/>
      <c r="F1" s="2587"/>
      <c r="G1" s="2587"/>
      <c r="H1" s="2587"/>
      <c r="I1" s="2587"/>
      <c r="J1" s="2587"/>
      <c r="L1" s="2587"/>
      <c r="M1" s="2587"/>
      <c r="N1" s="2587"/>
      <c r="O1" s="2587"/>
      <c r="P1" s="2587"/>
      <c r="Q1" s="2587"/>
      <c r="R1" s="2587"/>
      <c r="S1" s="2587"/>
      <c r="T1" s="2587"/>
      <c r="U1" s="2587"/>
      <c r="V1" s="2587"/>
      <c r="W1" s="2587"/>
    </row>
    <row r="2" spans="1:23">
      <c r="A2" s="2586" t="s">
        <v>1438</v>
      </c>
      <c r="B2" s="2586"/>
      <c r="C2" s="2587"/>
      <c r="D2" s="2587"/>
      <c r="F2" s="2587"/>
      <c r="G2" s="2587"/>
      <c r="H2" s="2587"/>
      <c r="I2" s="2587"/>
      <c r="J2" s="2587"/>
      <c r="L2" s="2587"/>
      <c r="M2" s="2587"/>
      <c r="N2" s="2587"/>
      <c r="O2" s="2587"/>
      <c r="P2" s="2587"/>
      <c r="Q2" s="2587"/>
      <c r="R2" s="2587"/>
      <c r="S2" s="2587"/>
      <c r="T2" s="2587"/>
      <c r="U2" s="2587"/>
      <c r="V2" s="2587"/>
      <c r="W2" s="2587"/>
    </row>
    <row r="3" spans="1:23" ht="12" thickBot="1">
      <c r="A3" s="2587"/>
      <c r="B3" s="2587"/>
      <c r="C3" s="2587"/>
      <c r="D3" s="2587"/>
      <c r="F3" s="2587"/>
      <c r="G3" s="2587"/>
      <c r="H3" s="2587"/>
      <c r="I3" s="2587"/>
      <c r="J3" s="2587"/>
      <c r="L3" s="2587"/>
      <c r="M3" s="2587"/>
      <c r="N3" s="2587"/>
      <c r="O3" s="2587"/>
      <c r="P3" s="2587"/>
      <c r="Q3" s="2587"/>
      <c r="R3" s="2587"/>
      <c r="S3" s="2587"/>
      <c r="T3" s="2587"/>
      <c r="U3" s="2587"/>
      <c r="V3" s="2587"/>
      <c r="W3" s="2587"/>
    </row>
    <row r="4" spans="1:23">
      <c r="A4" s="2587"/>
      <c r="B4" s="2588"/>
      <c r="C4" s="2589"/>
      <c r="D4" s="2587"/>
      <c r="E4" s="112"/>
      <c r="F4" s="2590"/>
      <c r="G4" s="2590"/>
      <c r="H4" s="2590"/>
      <c r="I4" s="2589"/>
      <c r="J4" s="2587"/>
      <c r="K4" s="79"/>
      <c r="L4" s="2590"/>
      <c r="M4" s="2590"/>
      <c r="N4" s="2590"/>
      <c r="O4" s="2590"/>
      <c r="P4" s="2589"/>
      <c r="Q4" s="2587"/>
      <c r="R4" s="79"/>
      <c r="S4" s="2590"/>
      <c r="T4" s="2590"/>
      <c r="U4" s="2590"/>
      <c r="V4" s="2590"/>
      <c r="W4" s="2589"/>
    </row>
    <row r="5" spans="1:23" ht="12" thickBot="1">
      <c r="A5" s="2587"/>
      <c r="B5" s="110">
        <f>' 9. INMUNIZACIÓN Y SUPLEMENTOS'!T3+1</f>
        <v>-8.0999999999999979</v>
      </c>
      <c r="C5" s="2591" t="s">
        <v>1439</v>
      </c>
      <c r="D5" s="2587"/>
      <c r="E5" s="110">
        <f>B49+1</f>
        <v>1.9000000000000021</v>
      </c>
      <c r="F5" s="2587" t="s">
        <v>1440</v>
      </c>
      <c r="G5" s="2587"/>
      <c r="H5" s="2587"/>
      <c r="I5" s="2591"/>
      <c r="J5" s="2587"/>
      <c r="K5" s="110">
        <f>E47+1</f>
        <v>7.9000000000000021</v>
      </c>
      <c r="L5" s="2587" t="s">
        <v>1441</v>
      </c>
      <c r="M5" s="2587"/>
      <c r="N5" s="2587"/>
      <c r="O5" s="2587"/>
      <c r="P5" s="2591"/>
      <c r="Q5" s="2587"/>
      <c r="R5" s="110">
        <f>K22+1</f>
        <v>10.900000000000002</v>
      </c>
      <c r="S5" s="2587" t="s">
        <v>1442</v>
      </c>
      <c r="T5" s="2587"/>
      <c r="U5" s="2587"/>
      <c r="V5" s="2587"/>
      <c r="W5" s="2591"/>
    </row>
    <row r="6" spans="1:23" ht="12" thickBot="1">
      <c r="A6" s="2587"/>
      <c r="B6" s="2592"/>
      <c r="C6" s="2593" t="s">
        <v>1443</v>
      </c>
      <c r="D6" s="2587"/>
      <c r="E6" s="113"/>
      <c r="F6" s="2587" t="s">
        <v>1444</v>
      </c>
      <c r="G6" s="2587"/>
      <c r="H6" s="2594"/>
      <c r="I6" s="2591"/>
      <c r="J6" s="2587"/>
      <c r="K6" s="78"/>
      <c r="L6" s="2587" t="s">
        <v>1445</v>
      </c>
      <c r="M6" s="2587"/>
      <c r="N6" s="2587"/>
      <c r="O6" s="2587"/>
      <c r="P6" s="2591"/>
      <c r="Q6" s="2587"/>
      <c r="R6" s="78"/>
      <c r="S6" s="2587" t="s">
        <v>1446</v>
      </c>
      <c r="T6" s="2587"/>
      <c r="U6" s="2587"/>
      <c r="V6" s="2587"/>
      <c r="W6" s="2591"/>
    </row>
    <row r="7" spans="1:23" ht="12" thickBot="1">
      <c r="A7" s="2587"/>
      <c r="B7" s="2592"/>
      <c r="C7" s="2591"/>
      <c r="D7" s="2587"/>
      <c r="E7" s="113"/>
      <c r="F7" s="2587" t="s">
        <v>1447</v>
      </c>
      <c r="G7" s="2587"/>
      <c r="H7" s="2594"/>
      <c r="I7" s="2591"/>
      <c r="J7" s="2587"/>
      <c r="K7" s="78"/>
      <c r="L7" s="2587" t="s">
        <v>1448</v>
      </c>
      <c r="M7" s="2587"/>
      <c r="N7" s="2587"/>
      <c r="O7" s="2587"/>
      <c r="P7" s="2591"/>
      <c r="Q7" s="2587"/>
      <c r="R7" s="78"/>
      <c r="S7" s="2587" t="s">
        <v>1449</v>
      </c>
      <c r="T7" s="2587"/>
      <c r="U7" s="2587"/>
      <c r="V7" s="2594"/>
      <c r="W7" s="2591"/>
    </row>
    <row r="8" spans="1:23" ht="12" thickBot="1">
      <c r="A8" s="2587"/>
      <c r="B8" s="2595"/>
      <c r="C8" s="2596"/>
      <c r="D8" s="2587"/>
      <c r="E8" s="2597"/>
      <c r="F8" s="2598"/>
      <c r="G8" s="2598"/>
      <c r="H8" s="2598"/>
      <c r="I8" s="2596"/>
      <c r="J8" s="2587"/>
      <c r="K8" s="78"/>
      <c r="L8" s="2587" t="s">
        <v>1450</v>
      </c>
      <c r="M8" s="2587"/>
      <c r="N8" s="2587"/>
      <c r="O8" s="2587"/>
      <c r="P8" s="2591"/>
      <c r="Q8" s="2587"/>
      <c r="R8" s="78"/>
      <c r="S8" s="2587" t="s">
        <v>1451</v>
      </c>
      <c r="T8" s="2587"/>
      <c r="U8" s="2587"/>
      <c r="V8" s="2594"/>
      <c r="W8" s="2591"/>
    </row>
    <row r="9" spans="1:23" ht="12" thickBot="1">
      <c r="A9" s="2587"/>
      <c r="B9" s="2587"/>
      <c r="C9" s="2587"/>
      <c r="D9" s="2587"/>
      <c r="F9" s="2587"/>
      <c r="G9" s="2587"/>
      <c r="H9" s="2587"/>
      <c r="I9" s="2587"/>
      <c r="J9" s="2587"/>
      <c r="K9" s="78"/>
      <c r="L9" s="2587" t="s">
        <v>1452</v>
      </c>
      <c r="M9" s="2587"/>
      <c r="N9" s="2587"/>
      <c r="O9" s="2587"/>
      <c r="P9" s="2591"/>
      <c r="Q9" s="2587"/>
      <c r="R9" s="78"/>
      <c r="S9" s="2587" t="s">
        <v>1453</v>
      </c>
      <c r="T9" s="2587"/>
      <c r="U9" s="2587"/>
      <c r="V9" s="2594"/>
      <c r="W9" s="2591"/>
    </row>
    <row r="10" spans="1:23">
      <c r="A10" s="2587"/>
      <c r="B10" s="2588"/>
      <c r="C10" s="2589"/>
      <c r="D10" s="2587"/>
      <c r="E10" s="112"/>
      <c r="F10" s="2590"/>
      <c r="G10" s="2590"/>
      <c r="H10" s="2590"/>
      <c r="I10" s="2589"/>
      <c r="J10" s="2587"/>
      <c r="K10" s="78"/>
      <c r="L10" s="2587" t="s">
        <v>1454</v>
      </c>
      <c r="M10" s="2587"/>
      <c r="N10" s="2587"/>
      <c r="O10" s="2587"/>
      <c r="P10" s="2591"/>
      <c r="Q10" s="2587"/>
      <c r="R10" s="78"/>
      <c r="S10" s="2587" t="s">
        <v>1455</v>
      </c>
      <c r="T10" s="2587" t="s">
        <v>1456</v>
      </c>
      <c r="U10" s="2587" t="s">
        <v>1456</v>
      </c>
      <c r="V10" s="2587" t="s">
        <v>1456</v>
      </c>
      <c r="W10" s="2591"/>
    </row>
    <row r="11" spans="1:23" ht="12" thickBot="1">
      <c r="A11" s="2587"/>
      <c r="B11" s="110">
        <f>B5+1</f>
        <v>-7.0999999999999979</v>
      </c>
      <c r="C11" s="2591" t="s">
        <v>1457</v>
      </c>
      <c r="D11" s="2587"/>
      <c r="E11" s="110">
        <f>E5+1</f>
        <v>2.9000000000000021</v>
      </c>
      <c r="F11" s="2587" t="s">
        <v>1458</v>
      </c>
      <c r="G11" s="2587"/>
      <c r="H11" s="2587"/>
      <c r="I11" s="2591"/>
      <c r="J11" s="2587"/>
      <c r="K11" s="2599"/>
      <c r="L11" s="2598"/>
      <c r="M11" s="2598"/>
      <c r="N11" s="2598"/>
      <c r="O11" s="2598"/>
      <c r="P11" s="2596"/>
      <c r="Q11" s="2587"/>
      <c r="R11" s="2599"/>
      <c r="S11" s="2598"/>
      <c r="T11" s="2598"/>
      <c r="U11" s="2598"/>
      <c r="V11" s="2598"/>
      <c r="W11" s="2596"/>
    </row>
    <row r="12" spans="1:23" ht="12" thickBot="1">
      <c r="A12" s="2587"/>
      <c r="B12" s="2595"/>
      <c r="C12" s="2596"/>
      <c r="D12" s="2587"/>
      <c r="E12" s="113"/>
      <c r="F12" s="2587" t="s">
        <v>1459</v>
      </c>
      <c r="G12" s="2587"/>
      <c r="H12" s="2587"/>
      <c r="I12" s="2591"/>
      <c r="J12" s="2587"/>
      <c r="L12" s="2587"/>
      <c r="M12" s="2587"/>
      <c r="N12" s="2587"/>
      <c r="O12" s="2587"/>
      <c r="P12" s="2587"/>
      <c r="Q12" s="2587"/>
      <c r="R12" s="77"/>
      <c r="S12" s="2587"/>
      <c r="T12" s="2587"/>
      <c r="U12" s="2587"/>
      <c r="V12" s="2587"/>
      <c r="W12" s="2587"/>
    </row>
    <row r="13" spans="1:23" ht="12" thickBot="1">
      <c r="A13" s="2587"/>
      <c r="B13" s="2587"/>
      <c r="C13" s="2587"/>
      <c r="D13" s="2587"/>
      <c r="E13" s="113"/>
      <c r="F13" s="2587"/>
      <c r="G13" s="2587"/>
      <c r="H13" s="2587"/>
      <c r="I13" s="2591"/>
      <c r="J13" s="2587"/>
      <c r="K13" s="79"/>
      <c r="L13" s="2590"/>
      <c r="M13" s="2590"/>
      <c r="N13" s="2590"/>
      <c r="O13" s="2590"/>
      <c r="P13" s="2589"/>
      <c r="Q13" s="2587"/>
      <c r="R13" s="79"/>
      <c r="S13" s="2590"/>
      <c r="T13" s="2590"/>
      <c r="U13" s="2590"/>
      <c r="V13" s="2590"/>
      <c r="W13" s="2589"/>
    </row>
    <row r="14" spans="1:23">
      <c r="A14" s="2587"/>
      <c r="B14" s="2588"/>
      <c r="C14" s="2589"/>
      <c r="D14" s="2587"/>
      <c r="E14" s="113"/>
      <c r="F14" s="2600" t="s">
        <v>1460</v>
      </c>
      <c r="G14" s="2600"/>
      <c r="H14" s="2600"/>
      <c r="I14" s="2601"/>
      <c r="J14" s="2587"/>
      <c r="K14" s="110">
        <f>K5+1</f>
        <v>8.9000000000000021</v>
      </c>
      <c r="L14" s="2587" t="s">
        <v>1461</v>
      </c>
      <c r="M14" s="2587"/>
      <c r="N14" s="2587"/>
      <c r="O14" s="2587"/>
      <c r="P14" s="2591"/>
      <c r="Q14" s="2587"/>
      <c r="R14" s="110">
        <f>R5+1</f>
        <v>11.900000000000002</v>
      </c>
      <c r="S14" s="2587" t="s">
        <v>1462</v>
      </c>
      <c r="T14" s="2587"/>
      <c r="U14" s="2587"/>
      <c r="V14" s="2587"/>
      <c r="W14" s="2591"/>
    </row>
    <row r="15" spans="1:23">
      <c r="A15" s="2587"/>
      <c r="B15" s="110">
        <f>B11+1</f>
        <v>-6.0999999999999979</v>
      </c>
      <c r="C15" s="2591" t="s">
        <v>1463</v>
      </c>
      <c r="D15" s="2587"/>
      <c r="E15" s="113"/>
      <c r="F15" s="2602" t="s">
        <v>1443</v>
      </c>
      <c r="G15" s="2602"/>
      <c r="H15" s="2602"/>
      <c r="I15" s="2603"/>
      <c r="J15" s="2587"/>
      <c r="K15" s="78"/>
      <c r="L15" s="2587" t="s">
        <v>1464</v>
      </c>
      <c r="M15" s="2587"/>
      <c r="N15" s="2587"/>
      <c r="O15" s="2587"/>
      <c r="P15" s="2591"/>
      <c r="Q15" s="2587"/>
      <c r="R15" s="78"/>
      <c r="S15" s="2587" t="s">
        <v>1465</v>
      </c>
      <c r="T15" s="2587"/>
      <c r="U15" s="2587"/>
      <c r="V15" s="2587"/>
      <c r="W15" s="2591"/>
    </row>
    <row r="16" spans="1:23" ht="12" thickBot="1">
      <c r="A16" s="2587"/>
      <c r="B16" s="2595"/>
      <c r="C16" s="2596"/>
      <c r="D16" s="2587"/>
      <c r="E16" s="2597"/>
      <c r="F16" s="2598"/>
      <c r="G16" s="2598"/>
      <c r="H16" s="2598"/>
      <c r="I16" s="2596"/>
      <c r="J16" s="2587"/>
      <c r="K16" s="78"/>
      <c r="L16" s="2587"/>
      <c r="M16" s="2587"/>
      <c r="N16" s="2587"/>
      <c r="O16" s="2587"/>
      <c r="P16" s="2591"/>
      <c r="Q16" s="2587"/>
      <c r="R16" s="78"/>
      <c r="S16" s="2587" t="s">
        <v>1466</v>
      </c>
      <c r="T16" s="2587"/>
      <c r="U16" s="2587"/>
      <c r="V16" s="2587"/>
      <c r="W16" s="2591"/>
    </row>
    <row r="17" spans="2:23" ht="12" thickBot="1">
      <c r="B17" s="2587"/>
      <c r="C17" s="2587"/>
      <c r="D17" s="2587"/>
      <c r="F17" s="2587"/>
      <c r="G17" s="2587"/>
      <c r="H17" s="2587"/>
      <c r="I17" s="2587"/>
      <c r="J17" s="2587"/>
      <c r="K17" s="78"/>
      <c r="L17" s="2587" t="s">
        <v>819</v>
      </c>
      <c r="M17" s="2587"/>
      <c r="N17" s="2587"/>
      <c r="O17" s="2594"/>
      <c r="P17" s="2591"/>
      <c r="Q17" s="2587"/>
      <c r="R17" s="78"/>
      <c r="S17" s="2587" t="s">
        <v>1467</v>
      </c>
      <c r="T17" s="2587"/>
      <c r="U17" s="2587"/>
      <c r="V17" s="2587"/>
      <c r="W17" s="2591"/>
    </row>
    <row r="18" spans="2:23" ht="12" thickBot="1">
      <c r="B18" s="2588"/>
      <c r="C18" s="2589"/>
      <c r="D18" s="2587"/>
      <c r="E18" s="112"/>
      <c r="F18" s="2590"/>
      <c r="G18" s="2590"/>
      <c r="H18" s="2590"/>
      <c r="I18" s="2589"/>
      <c r="J18" s="2587"/>
      <c r="K18" s="78"/>
      <c r="L18" s="2587" t="s">
        <v>823</v>
      </c>
      <c r="M18" s="2587"/>
      <c r="N18" s="2587"/>
      <c r="O18" s="2594"/>
      <c r="P18" s="2591"/>
      <c r="Q18" s="2587"/>
      <c r="R18" s="2599"/>
      <c r="S18" s="2598"/>
      <c r="T18" s="2598"/>
      <c r="U18" s="2598"/>
      <c r="V18" s="2598"/>
      <c r="W18" s="2596"/>
    </row>
    <row r="19" spans="2:23" ht="12" thickBot="1">
      <c r="B19" s="110">
        <f>B15+1</f>
        <v>-5.0999999999999979</v>
      </c>
      <c r="C19" s="2591" t="s">
        <v>1468</v>
      </c>
      <c r="D19" s="2587"/>
      <c r="E19" s="110">
        <f>E11+1</f>
        <v>3.9000000000000021</v>
      </c>
      <c r="F19" s="2587" t="s">
        <v>1469</v>
      </c>
      <c r="G19" s="2587"/>
      <c r="H19" s="2587"/>
      <c r="I19" s="2591"/>
      <c r="J19" s="2587"/>
      <c r="K19" s="2599"/>
      <c r="L19" s="2598"/>
      <c r="M19" s="2598"/>
      <c r="N19" s="2598"/>
      <c r="O19" s="2598"/>
      <c r="P19" s="2596"/>
      <c r="Q19" s="2587"/>
      <c r="R19" s="77"/>
      <c r="S19" s="2587"/>
      <c r="T19" s="2587"/>
      <c r="U19" s="2587"/>
      <c r="V19" s="2587"/>
      <c r="W19" s="2587"/>
    </row>
    <row r="20" spans="2:23" ht="12" thickBot="1">
      <c r="B20" s="2595"/>
      <c r="C20" s="2596"/>
      <c r="D20" s="2587"/>
      <c r="E20" s="113"/>
      <c r="F20" s="2587" t="s">
        <v>1446</v>
      </c>
      <c r="G20" s="2587"/>
      <c r="H20" s="2587"/>
      <c r="I20" s="2591"/>
      <c r="J20" s="2587"/>
      <c r="L20" s="2587"/>
      <c r="M20" s="2587"/>
      <c r="N20" s="2587"/>
      <c r="O20" s="2587"/>
      <c r="P20" s="2587"/>
      <c r="Q20" s="2587"/>
      <c r="R20" s="79"/>
      <c r="S20" s="2590"/>
      <c r="T20" s="2590"/>
      <c r="U20" s="2590"/>
      <c r="V20" s="2590"/>
      <c r="W20" s="2589"/>
    </row>
    <row r="21" spans="2:23" ht="12" thickBot="1">
      <c r="B21" s="2587"/>
      <c r="C21" s="2587"/>
      <c r="D21" s="2587"/>
      <c r="E21" s="113"/>
      <c r="F21" s="2587"/>
      <c r="G21" s="2587"/>
      <c r="H21" s="2587"/>
      <c r="I21" s="2591"/>
      <c r="J21" s="2587"/>
      <c r="K21" s="79"/>
      <c r="L21" s="2590"/>
      <c r="M21" s="2590"/>
      <c r="N21" s="2590"/>
      <c r="O21" s="2590"/>
      <c r="P21" s="2589"/>
      <c r="Q21" s="2587"/>
      <c r="R21" s="110">
        <f>R14+1</f>
        <v>12.900000000000002</v>
      </c>
      <c r="S21" s="2587" t="s">
        <v>1470</v>
      </c>
      <c r="T21" s="2587"/>
      <c r="U21" s="2587"/>
      <c r="V21" s="2587"/>
      <c r="W21" s="2591"/>
    </row>
    <row r="22" spans="2:23" ht="12" thickBot="1">
      <c r="B22" s="2588"/>
      <c r="C22" s="2589"/>
      <c r="D22" s="2587"/>
      <c r="E22" s="113"/>
      <c r="F22" s="2587" t="s">
        <v>1471</v>
      </c>
      <c r="G22" s="2587"/>
      <c r="H22" s="2594"/>
      <c r="I22" s="2591"/>
      <c r="J22" s="2587"/>
      <c r="K22" s="110">
        <f>K14+1</f>
        <v>9.9000000000000021</v>
      </c>
      <c r="L22" s="2587" t="s">
        <v>1472</v>
      </c>
      <c r="M22" s="2587"/>
      <c r="N22" s="2587"/>
      <c r="O22" s="2587"/>
      <c r="P22" s="2591"/>
      <c r="Q22" s="2587"/>
      <c r="R22" s="78"/>
      <c r="S22" s="2587" t="s">
        <v>1464</v>
      </c>
      <c r="T22" s="2587"/>
      <c r="U22" s="2587"/>
      <c r="V22" s="2587"/>
      <c r="W22" s="2591"/>
    </row>
    <row r="23" spans="2:23" ht="12" thickBot="1">
      <c r="B23" s="110">
        <f>B19+1</f>
        <v>-4.0999999999999979</v>
      </c>
      <c r="C23" s="2591" t="s">
        <v>1473</v>
      </c>
      <c r="D23" s="2587"/>
      <c r="E23" s="113"/>
      <c r="F23" s="2587" t="s">
        <v>1474</v>
      </c>
      <c r="G23" s="2587"/>
      <c r="H23" s="2594"/>
      <c r="I23" s="2591"/>
      <c r="J23" s="2587"/>
      <c r="K23" s="78"/>
      <c r="L23" s="2587" t="s">
        <v>1464</v>
      </c>
      <c r="M23" s="2587"/>
      <c r="N23" s="2587"/>
      <c r="O23" s="2587"/>
      <c r="P23" s="2591"/>
      <c r="Q23" s="2587"/>
      <c r="R23" s="78"/>
      <c r="S23" s="2587"/>
      <c r="T23" s="2587"/>
      <c r="U23" s="2587"/>
      <c r="V23" s="2587"/>
      <c r="W23" s="2591"/>
    </row>
    <row r="24" spans="2:23" ht="12" thickBot="1">
      <c r="B24" s="2595"/>
      <c r="C24" s="2596"/>
      <c r="D24" s="2587"/>
      <c r="E24" s="113"/>
      <c r="F24" s="2587" t="s">
        <v>1475</v>
      </c>
      <c r="G24" s="2604" t="s">
        <v>1476</v>
      </c>
      <c r="H24" s="2604"/>
      <c r="I24" s="2605"/>
      <c r="J24" s="2587"/>
      <c r="K24" s="78"/>
      <c r="L24" s="2587"/>
      <c r="M24" s="2587"/>
      <c r="N24" s="2587"/>
      <c r="O24" s="2587"/>
      <c r="P24" s="2591"/>
      <c r="Q24" s="2587"/>
      <c r="R24" s="78"/>
      <c r="S24" s="2587" t="s">
        <v>819</v>
      </c>
      <c r="T24" s="2587"/>
      <c r="U24" s="2587"/>
      <c r="V24" s="2594"/>
      <c r="W24" s="2591"/>
    </row>
    <row r="25" spans="2:23" ht="12" thickBot="1">
      <c r="B25" s="2587"/>
      <c r="C25" s="2587"/>
      <c r="D25" s="2587"/>
      <c r="E25" s="2597"/>
      <c r="F25" s="2598"/>
      <c r="G25" s="2598"/>
      <c r="H25" s="2598"/>
      <c r="I25" s="2596"/>
      <c r="J25" s="2587"/>
      <c r="K25" s="78"/>
      <c r="L25" s="2587" t="s">
        <v>819</v>
      </c>
      <c r="M25" s="2587"/>
      <c r="N25" s="2587"/>
      <c r="O25" s="2594"/>
      <c r="P25" s="2591"/>
      <c r="Q25" s="2587"/>
      <c r="R25" s="78"/>
      <c r="S25" s="2587" t="s">
        <v>823</v>
      </c>
      <c r="T25" s="2587"/>
      <c r="U25" s="2587"/>
      <c r="V25" s="2594"/>
      <c r="W25" s="2591"/>
    </row>
    <row r="26" spans="2:23" ht="12" thickBot="1">
      <c r="B26" s="2588"/>
      <c r="C26" s="2589"/>
      <c r="D26" s="2587"/>
      <c r="F26" s="2587"/>
      <c r="G26" s="2587"/>
      <c r="H26" s="2587"/>
      <c r="I26" s="2587"/>
      <c r="J26" s="2587"/>
      <c r="K26" s="78"/>
      <c r="L26" s="2587" t="s">
        <v>823</v>
      </c>
      <c r="M26" s="2587"/>
      <c r="N26" s="2587"/>
      <c r="O26" s="2594"/>
      <c r="P26" s="2591"/>
      <c r="Q26" s="2587"/>
      <c r="R26" s="2599"/>
      <c r="S26" s="2598"/>
      <c r="T26" s="2598"/>
      <c r="U26" s="2598"/>
      <c r="V26" s="2598"/>
      <c r="W26" s="2596"/>
    </row>
    <row r="27" spans="2:23" ht="12" thickBot="1">
      <c r="B27" s="110">
        <f>B23+1</f>
        <v>-3.0999999999999979</v>
      </c>
      <c r="C27" s="2591" t="s">
        <v>1477</v>
      </c>
      <c r="D27" s="2587"/>
      <c r="E27" s="112"/>
      <c r="F27" s="2590"/>
      <c r="G27" s="2590"/>
      <c r="H27" s="2590"/>
      <c r="I27" s="2589"/>
      <c r="J27" s="2587"/>
      <c r="K27" s="2599"/>
      <c r="L27" s="2598"/>
      <c r="M27" s="2598"/>
      <c r="N27" s="2598"/>
      <c r="O27" s="2598"/>
      <c r="P27" s="2596"/>
      <c r="Q27" s="2587"/>
      <c r="R27" s="2587"/>
      <c r="S27" s="2587"/>
      <c r="T27" s="2587"/>
      <c r="U27" s="2587"/>
      <c r="V27" s="2587"/>
      <c r="W27" s="2587"/>
    </row>
    <row r="28" spans="2:23" ht="12" thickBot="1">
      <c r="B28" s="2595"/>
      <c r="C28" s="2596"/>
      <c r="D28" s="2587"/>
      <c r="E28" s="110">
        <f>E19+1</f>
        <v>4.9000000000000021</v>
      </c>
      <c r="F28" s="2587" t="s">
        <v>1478</v>
      </c>
      <c r="G28" s="2587"/>
      <c r="H28" s="2587"/>
      <c r="I28" s="2591"/>
      <c r="J28" s="2587"/>
      <c r="L28" s="2587"/>
      <c r="M28" s="2587"/>
      <c r="N28" s="2587"/>
      <c r="O28" s="2587"/>
      <c r="P28" s="2587"/>
      <c r="Q28" s="2587"/>
      <c r="R28" s="2587"/>
      <c r="S28" s="2587"/>
      <c r="T28" s="2587"/>
      <c r="U28" s="2587"/>
      <c r="V28" s="2587"/>
      <c r="W28" s="2587"/>
    </row>
    <row r="29" spans="2:23" ht="12" thickBot="1">
      <c r="B29" s="2587"/>
      <c r="C29" s="2587"/>
      <c r="D29" s="2587"/>
      <c r="E29" s="113"/>
      <c r="F29" s="2587" t="s">
        <v>1479</v>
      </c>
      <c r="G29" s="2587"/>
      <c r="H29" s="2587"/>
      <c r="I29" s="2591"/>
      <c r="J29" s="2587"/>
      <c r="K29" s="2587"/>
      <c r="L29" s="2587"/>
      <c r="M29" s="2587"/>
      <c r="N29" s="2587"/>
      <c r="O29" s="2587"/>
      <c r="P29" s="2587"/>
      <c r="Q29" s="2587"/>
      <c r="R29" s="2587"/>
      <c r="S29" s="2587"/>
      <c r="T29" s="2587"/>
      <c r="U29" s="2587"/>
      <c r="V29" s="2587"/>
      <c r="W29" s="2587"/>
    </row>
    <row r="30" spans="2:23">
      <c r="B30" s="2588"/>
      <c r="C30" s="2589"/>
      <c r="D30" s="2587"/>
      <c r="E30" s="113"/>
      <c r="F30" s="2587" t="s">
        <v>1446</v>
      </c>
      <c r="G30" s="2587"/>
      <c r="H30" s="2587"/>
      <c r="I30" s="2591"/>
      <c r="J30" s="2587"/>
      <c r="K30" s="2587"/>
      <c r="L30" s="2587"/>
      <c r="M30" s="2587"/>
      <c r="N30" s="2587"/>
      <c r="O30" s="2587"/>
      <c r="P30" s="2587"/>
      <c r="Q30" s="2587"/>
      <c r="R30" s="2587"/>
      <c r="S30" s="2587"/>
      <c r="T30" s="2587"/>
      <c r="U30" s="2587"/>
      <c r="V30" s="2587"/>
      <c r="W30" s="2587"/>
    </row>
    <row r="31" spans="2:23" ht="12" thickBot="1">
      <c r="B31" s="110">
        <f>B27+1</f>
        <v>-2.0999999999999979</v>
      </c>
      <c r="C31" s="2591" t="s">
        <v>1480</v>
      </c>
      <c r="D31" s="2587"/>
      <c r="E31" s="113"/>
      <c r="F31" s="2587"/>
      <c r="G31" s="2587"/>
      <c r="H31" s="2587"/>
      <c r="I31" s="2591"/>
      <c r="J31" s="2587"/>
      <c r="K31" s="2587"/>
      <c r="L31" s="2587"/>
      <c r="M31" s="2587"/>
      <c r="N31" s="2587"/>
      <c r="O31" s="2587"/>
      <c r="P31" s="2587"/>
      <c r="Q31" s="2587"/>
      <c r="R31" s="2587"/>
      <c r="S31" s="2587"/>
      <c r="T31" s="2587"/>
      <c r="U31" s="2587"/>
      <c r="V31" s="2587"/>
      <c r="W31" s="2587"/>
    </row>
    <row r="32" spans="2:23" ht="12" thickBot="1">
      <c r="B32" s="2595"/>
      <c r="C32" s="2596"/>
      <c r="D32" s="2587"/>
      <c r="E32" s="113"/>
      <c r="F32" s="2587" t="s">
        <v>819</v>
      </c>
      <c r="G32" s="2587"/>
      <c r="H32" s="2594"/>
      <c r="I32" s="2591"/>
      <c r="J32" s="2587"/>
      <c r="K32" s="2587"/>
      <c r="L32" s="2587"/>
      <c r="M32" s="2587"/>
      <c r="N32" s="2587"/>
      <c r="O32" s="2587"/>
      <c r="P32" s="2587"/>
      <c r="Q32" s="2587"/>
      <c r="R32" s="2587"/>
      <c r="S32" s="2587"/>
      <c r="T32" s="2587"/>
      <c r="U32" s="2587"/>
      <c r="V32" s="2587"/>
      <c r="W32" s="2587"/>
    </row>
    <row r="33" spans="2:11" ht="12" thickBot="1">
      <c r="B33" s="2587"/>
      <c r="C33" s="2587"/>
      <c r="D33" s="2587"/>
      <c r="E33" s="113"/>
      <c r="F33" s="2587" t="s">
        <v>823</v>
      </c>
      <c r="G33" s="2587"/>
      <c r="H33" s="2594"/>
      <c r="I33" s="2591"/>
      <c r="J33" s="2587"/>
      <c r="K33" s="2587"/>
    </row>
    <row r="34" spans="2:11" ht="12" thickBot="1">
      <c r="B34" s="2588"/>
      <c r="C34" s="2589"/>
      <c r="D34" s="2587"/>
      <c r="E34" s="2597"/>
      <c r="F34" s="2598"/>
      <c r="G34" s="2598"/>
      <c r="H34" s="2598"/>
      <c r="I34" s="2596"/>
      <c r="J34" s="2587"/>
      <c r="K34" s="2587"/>
    </row>
    <row r="35" spans="2:11" ht="12" thickBot="1">
      <c r="B35" s="110">
        <f>B31+1</f>
        <v>-1.0999999999999979</v>
      </c>
      <c r="C35" s="2591" t="s">
        <v>1481</v>
      </c>
      <c r="D35" s="2587"/>
      <c r="F35" s="2587"/>
      <c r="G35" s="2587"/>
      <c r="H35" s="2587"/>
      <c r="I35" s="2587"/>
      <c r="J35" s="2587"/>
      <c r="K35" s="2587"/>
    </row>
    <row r="36" spans="2:11">
      <c r="B36" s="2592"/>
      <c r="C36" s="2591"/>
      <c r="D36" s="2587"/>
      <c r="E36" s="112"/>
      <c r="F36" s="2590"/>
      <c r="G36" s="2590"/>
      <c r="H36" s="2590"/>
      <c r="I36" s="2589"/>
      <c r="J36" s="2587"/>
      <c r="K36" s="2587"/>
    </row>
    <row r="37" spans="2:11">
      <c r="B37" s="2592"/>
      <c r="C37" s="2591" t="s">
        <v>1482</v>
      </c>
      <c r="D37" s="2587"/>
      <c r="E37" s="110">
        <f>E28+1</f>
        <v>5.9000000000000021</v>
      </c>
      <c r="F37" s="2587" t="s">
        <v>1483</v>
      </c>
      <c r="G37" s="2587"/>
      <c r="H37" s="2587"/>
      <c r="I37" s="2591"/>
      <c r="J37" s="2587"/>
      <c r="K37" s="2587"/>
    </row>
    <row r="38" spans="2:11">
      <c r="B38" s="2592"/>
      <c r="C38" s="2591"/>
      <c r="D38" s="2587"/>
      <c r="E38" s="113"/>
      <c r="F38" s="2587" t="s">
        <v>1464</v>
      </c>
      <c r="G38" s="2587"/>
      <c r="H38" s="2587"/>
      <c r="I38" s="2591"/>
      <c r="J38" s="2587"/>
      <c r="K38" s="2587"/>
    </row>
    <row r="39" spans="2:11" ht="12" thickBot="1">
      <c r="B39" s="2592"/>
      <c r="C39" s="2591" t="s">
        <v>1484</v>
      </c>
      <c r="D39" s="2587"/>
      <c r="E39" s="113"/>
      <c r="F39" s="2587"/>
      <c r="G39" s="2587"/>
      <c r="H39" s="2587"/>
      <c r="I39" s="2591"/>
      <c r="J39" s="2587"/>
      <c r="K39" s="2587"/>
    </row>
    <row r="40" spans="2:11" ht="12" thickBot="1">
      <c r="B40" s="2592"/>
      <c r="C40" s="2591"/>
      <c r="D40" s="2587"/>
      <c r="E40" s="113"/>
      <c r="F40" s="2587" t="s">
        <v>1485</v>
      </c>
      <c r="G40" s="2587"/>
      <c r="H40" s="2594"/>
      <c r="I40" s="2591"/>
      <c r="J40" s="2587"/>
      <c r="K40" s="2587"/>
    </row>
    <row r="41" spans="2:11" ht="12" thickBot="1">
      <c r="B41" s="2592"/>
      <c r="C41" s="2591" t="s">
        <v>1486</v>
      </c>
      <c r="D41" s="2587"/>
      <c r="E41" s="113"/>
      <c r="F41" s="2587" t="s">
        <v>1487</v>
      </c>
      <c r="G41" s="2587"/>
      <c r="H41" s="2594"/>
      <c r="I41" s="2591"/>
      <c r="J41" s="2587"/>
      <c r="K41" s="2587"/>
    </row>
    <row r="42" spans="2:11" ht="12" thickBot="1">
      <c r="B42" s="2595"/>
      <c r="C42" s="2596"/>
      <c r="D42" s="2587"/>
      <c r="E42" s="113"/>
      <c r="F42" s="2587" t="s">
        <v>1488</v>
      </c>
      <c r="G42" s="2587"/>
      <c r="H42" s="2594"/>
      <c r="I42" s="2591"/>
      <c r="J42" s="2587"/>
      <c r="K42" s="2587"/>
    </row>
    <row r="43" spans="2:11" ht="12" thickBot="1">
      <c r="B43" s="2587"/>
      <c r="C43" s="2587"/>
      <c r="D43" s="2587"/>
      <c r="E43" s="113"/>
      <c r="F43" s="2587" t="s">
        <v>1455</v>
      </c>
      <c r="G43" s="2587"/>
      <c r="H43" s="2594"/>
      <c r="I43" s="2591"/>
      <c r="J43" s="2587"/>
      <c r="K43" s="2587"/>
    </row>
    <row r="44" spans="2:11" ht="12" thickBot="1">
      <c r="B44" s="2588"/>
      <c r="C44" s="2589"/>
      <c r="D44" s="2587"/>
      <c r="E44" s="2597"/>
      <c r="F44" s="2598"/>
      <c r="G44" s="2598"/>
      <c r="H44" s="2598"/>
      <c r="I44" s="2596"/>
      <c r="J44" s="2587"/>
      <c r="K44" s="2587"/>
    </row>
    <row r="45" spans="2:11" ht="12" thickBot="1">
      <c r="B45" s="110">
        <f>B35+1</f>
        <v>-9.9999999999997868E-2</v>
      </c>
      <c r="C45" s="2591" t="s">
        <v>1489</v>
      </c>
      <c r="D45" s="2587"/>
      <c r="F45" s="2587"/>
      <c r="G45" s="2587"/>
      <c r="H45" s="2587"/>
      <c r="I45" s="2587"/>
      <c r="J45" s="2587"/>
      <c r="K45" s="2587"/>
    </row>
    <row r="46" spans="2:11" ht="12" thickBot="1">
      <c r="B46" s="2595"/>
      <c r="C46" s="2596"/>
      <c r="D46" s="2587"/>
      <c r="E46" s="112"/>
      <c r="F46" s="2590"/>
      <c r="G46" s="2590"/>
      <c r="H46" s="2590"/>
      <c r="I46" s="2589"/>
      <c r="J46" s="2587"/>
      <c r="K46" s="2587"/>
    </row>
    <row r="47" spans="2:11" ht="12" thickBot="1">
      <c r="B47" s="2587"/>
      <c r="C47" s="2587"/>
      <c r="D47" s="2587"/>
      <c r="E47" s="110">
        <f>E37+1</f>
        <v>6.9000000000000021</v>
      </c>
      <c r="F47" s="2587" t="s">
        <v>1490</v>
      </c>
      <c r="G47" s="2587"/>
      <c r="H47" s="2587"/>
      <c r="I47" s="2591"/>
      <c r="J47" s="2587"/>
      <c r="K47" s="2587"/>
    </row>
    <row r="48" spans="2:11">
      <c r="B48" s="2588"/>
      <c r="C48" s="2589"/>
      <c r="D48" s="2587"/>
      <c r="E48" s="113"/>
      <c r="F48" s="2587" t="s">
        <v>1491</v>
      </c>
      <c r="G48" s="2587"/>
      <c r="H48" s="2587"/>
      <c r="I48" s="2591"/>
      <c r="J48" s="2587"/>
      <c r="K48" s="2587"/>
    </row>
    <row r="49" spans="2:11" ht="12" thickBot="1">
      <c r="B49" s="110">
        <f>B45+1</f>
        <v>0.90000000000000213</v>
      </c>
      <c r="C49" s="2591" t="s">
        <v>1492</v>
      </c>
      <c r="D49" s="2587"/>
      <c r="E49" s="113"/>
      <c r="F49" s="2587"/>
      <c r="G49" s="2587"/>
      <c r="H49" s="2587"/>
      <c r="I49" s="2591"/>
      <c r="J49" s="2587"/>
      <c r="K49" s="2587"/>
    </row>
    <row r="50" spans="2:11" ht="12" thickBot="1">
      <c r="B50" s="2592"/>
      <c r="C50" s="2591"/>
      <c r="D50" s="2587"/>
      <c r="E50" s="113"/>
      <c r="F50" s="2587" t="s">
        <v>1493</v>
      </c>
      <c r="G50" s="2587"/>
      <c r="H50" s="2594"/>
      <c r="I50" s="2591"/>
      <c r="J50" s="2587"/>
      <c r="K50" s="2587"/>
    </row>
    <row r="51" spans="2:11" ht="12" thickBot="1">
      <c r="B51" s="2592"/>
      <c r="C51" s="2591" t="s">
        <v>1482</v>
      </c>
      <c r="D51" s="2587"/>
      <c r="E51" s="113"/>
      <c r="F51" s="2587" t="s">
        <v>1494</v>
      </c>
      <c r="G51" s="2587"/>
      <c r="H51" s="2594"/>
      <c r="I51" s="2591"/>
      <c r="J51" s="2587"/>
      <c r="K51" s="2587"/>
    </row>
    <row r="52" spans="2:11" ht="12" thickBot="1">
      <c r="B52" s="2592"/>
      <c r="C52" s="2591"/>
      <c r="D52" s="2587"/>
      <c r="E52" s="2597"/>
      <c r="F52" s="2598"/>
      <c r="G52" s="2598"/>
      <c r="H52" s="2598"/>
      <c r="I52" s="2596"/>
      <c r="J52" s="2587"/>
    </row>
    <row r="53" spans="2:11">
      <c r="B53" s="2592"/>
      <c r="C53" s="2591" t="s">
        <v>1484</v>
      </c>
      <c r="D53" s="2587"/>
      <c r="F53" s="2587"/>
      <c r="G53" s="2587"/>
      <c r="H53" s="2587"/>
      <c r="I53" s="2587"/>
      <c r="J53" s="2587"/>
    </row>
    <row r="54" spans="2:11">
      <c r="B54" s="2592"/>
      <c r="C54" s="2591"/>
      <c r="D54" s="2587"/>
      <c r="F54" s="2587"/>
      <c r="G54" s="2587"/>
      <c r="H54" s="2587"/>
      <c r="I54" s="2587"/>
      <c r="J54" s="2587"/>
    </row>
    <row r="55" spans="2:11">
      <c r="B55" s="2592"/>
      <c r="C55" s="2591" t="s">
        <v>1486</v>
      </c>
      <c r="D55" s="2587"/>
      <c r="F55" s="2587"/>
      <c r="G55" s="2587"/>
      <c r="H55" s="2587"/>
      <c r="I55" s="2587"/>
      <c r="J55" s="2587"/>
    </row>
    <row r="56" spans="2:11" ht="12" thickBot="1">
      <c r="B56" s="2595"/>
      <c r="C56" s="2596"/>
      <c r="D56" s="2587"/>
      <c r="F56" s="2587"/>
      <c r="G56" s="2587"/>
      <c r="H56" s="2587"/>
      <c r="I56" s="2587"/>
      <c r="J56" s="2587"/>
    </row>
  </sheetData>
  <customSheetViews>
    <customSheetView guid="{000667BC-C093-D04F-AC32-C2A57AD6DC40}" scale="110" state="hidden" topLeftCell="C1">
      <selection activeCell="S22" sqref="S22"/>
      <pageMargins left="0" right="0" top="0" bottom="0" header="0" footer="0"/>
      <headerFooter alignWithMargins="0"/>
    </customSheetView>
    <customSheetView guid="{49900754-E557-CE48-A1AC-7A29C54F6B80}" scale="110" state="hidden" topLeftCell="C1">
      <selection activeCell="S22" sqref="S22"/>
      <pageMargins left="0" right="0" top="0" bottom="0" header="0" footer="0"/>
      <headerFooter alignWithMargins="0"/>
    </customSheetView>
  </customSheetViews>
  <mergeCells count="3">
    <mergeCell ref="F14:I14"/>
    <mergeCell ref="F15:I15"/>
    <mergeCell ref="G24:I24"/>
  </mergeCells>
  <pageMargins left="0.7" right="0.7" top="0.75" bottom="0.75" header="0.3" footer="0.3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Z37"/>
  <sheetViews>
    <sheetView showGridLines="0" view="pageBreakPreview" zoomScale="125" zoomScaleNormal="125" zoomScaleSheetLayoutView="125" zoomScalePageLayoutView="125" workbookViewId="0">
      <selection activeCell="C4" sqref="C4:D4"/>
    </sheetView>
  </sheetViews>
  <sheetFormatPr defaultColWidth="9" defaultRowHeight="12.95" customHeight="1"/>
  <cols>
    <col min="1" max="1" width="0.5" style="873" customWidth="1"/>
    <col min="2" max="2" width="3.125" style="873" customWidth="1"/>
    <col min="3" max="3" width="2.625" style="873" customWidth="1"/>
    <col min="4" max="4" width="7.875" style="873" customWidth="1"/>
    <col min="5" max="5" width="2.375" style="873" bestFit="1" customWidth="1"/>
    <col min="6" max="6" width="10.875" style="873" customWidth="1"/>
    <col min="7" max="7" width="2.625" style="873" customWidth="1"/>
    <col min="8" max="8" width="5.5" style="873" customWidth="1"/>
    <col min="9" max="9" width="2.375" style="873" bestFit="1" customWidth="1"/>
    <col min="10" max="10" width="1.375" style="873" customWidth="1"/>
    <col min="11" max="11" width="2.625" style="873" customWidth="1"/>
    <col min="12" max="12" width="7.375" style="873" customWidth="1"/>
    <col min="13" max="13" width="2.375" style="873" bestFit="1" customWidth="1"/>
    <col min="14" max="14" width="4" style="873" customWidth="1"/>
    <col min="15" max="15" width="3.125" style="873" customWidth="1"/>
    <col min="16" max="16" width="11.5" style="873" customWidth="1"/>
    <col min="17" max="17" width="2.875" style="873" customWidth="1"/>
    <col min="18" max="18" width="7.125" style="873" customWidth="1"/>
    <col min="19" max="19" width="2.375" style="873" bestFit="1" customWidth="1"/>
    <col min="20" max="20" width="5.125" style="873" customWidth="1"/>
    <col min="21" max="21" width="3" style="873" customWidth="1"/>
    <col min="22" max="22" width="16.125" style="873" customWidth="1"/>
    <col min="23" max="23" width="2.5" style="873" customWidth="1"/>
    <col min="24" max="24" width="3.625" style="873" customWidth="1"/>
    <col min="25" max="25" width="2.375" style="873" bestFit="1" customWidth="1"/>
    <col min="26" max="26" width="6.5" style="873" customWidth="1"/>
    <col min="27" max="38" width="11.125" style="873" customWidth="1"/>
    <col min="39" max="16384" width="9" style="873"/>
  </cols>
  <sheetData>
    <row r="1" spans="2:26" ht="12.95" customHeight="1">
      <c r="C1" s="993" t="s">
        <v>1495</v>
      </c>
    </row>
    <row r="2" spans="2:26" ht="12.95" customHeight="1">
      <c r="C2" s="926" t="s">
        <v>1217</v>
      </c>
    </row>
    <row r="3" spans="2:26" ht="12.95" customHeight="1">
      <c r="C3" s="926"/>
    </row>
    <row r="4" spans="2:26" s="927" customFormat="1" ht="12.95" customHeight="1">
      <c r="B4" s="1588" t="s">
        <v>1218</v>
      </c>
      <c r="C4" s="1905">
        <f>-(9.01)</f>
        <v>-9.01</v>
      </c>
      <c r="D4" s="2035"/>
      <c r="E4" s="980"/>
      <c r="F4" s="982"/>
      <c r="G4" s="1905">
        <f>C4-(0.01)</f>
        <v>-9.02</v>
      </c>
      <c r="H4" s="2035"/>
      <c r="I4" s="980"/>
      <c r="J4" s="981"/>
      <c r="K4" s="1905">
        <f>G4-(0.01)</f>
        <v>-9.0299999999999994</v>
      </c>
      <c r="L4" s="2035"/>
      <c r="M4" s="980"/>
      <c r="N4" s="981"/>
      <c r="O4" s="1905">
        <f>K4-(0.01)</f>
        <v>-9.0399999999999991</v>
      </c>
      <c r="P4" s="1906"/>
      <c r="Q4" s="1905">
        <f>O4-(0.01)</f>
        <v>-9.0499999999999989</v>
      </c>
      <c r="R4" s="2035"/>
      <c r="S4" s="980"/>
      <c r="T4" s="981"/>
      <c r="U4" s="1905">
        <f>Q4-(0.01)</f>
        <v>-9.0599999999999987</v>
      </c>
      <c r="V4" s="2035"/>
      <c r="W4" s="1905">
        <f>U4-(0.01)</f>
        <v>-9.0699999999999985</v>
      </c>
      <c r="X4" s="2035"/>
      <c r="Y4" s="980"/>
      <c r="Z4" s="981"/>
    </row>
    <row r="5" spans="2:26" ht="12.95" customHeight="1">
      <c r="B5" s="1589"/>
      <c r="C5" s="1941" t="s">
        <v>1496</v>
      </c>
      <c r="D5" s="1942"/>
      <c r="E5" s="1942"/>
      <c r="F5" s="1943"/>
      <c r="G5" s="1941" t="s">
        <v>1497</v>
      </c>
      <c r="H5" s="1942"/>
      <c r="I5" s="1942"/>
      <c r="J5" s="1943"/>
      <c r="K5" s="1942" t="s">
        <v>1498</v>
      </c>
      <c r="L5" s="1942"/>
      <c r="M5" s="1942"/>
      <c r="N5" s="1943"/>
      <c r="O5" s="1720" t="s">
        <v>1499</v>
      </c>
      <c r="P5" s="1721"/>
      <c r="Q5" s="1720" t="s">
        <v>1500</v>
      </c>
      <c r="R5" s="1721"/>
      <c r="S5" s="1721"/>
      <c r="T5" s="1722"/>
      <c r="U5" s="1720" t="s">
        <v>1501</v>
      </c>
      <c r="V5" s="1721"/>
      <c r="W5" s="1720" t="s">
        <v>1502</v>
      </c>
      <c r="X5" s="1721"/>
      <c r="Y5" s="1721"/>
      <c r="Z5" s="1722"/>
    </row>
    <row r="6" spans="2:26" ht="12.95" customHeight="1">
      <c r="B6" s="1589"/>
      <c r="C6" s="1941"/>
      <c r="D6" s="1942"/>
      <c r="E6" s="1942"/>
      <c r="F6" s="1943"/>
      <c r="G6" s="1941"/>
      <c r="H6" s="1942"/>
      <c r="I6" s="1942"/>
      <c r="J6" s="1943"/>
      <c r="K6" s="1942"/>
      <c r="L6" s="1942"/>
      <c r="M6" s="1942"/>
      <c r="N6" s="1943"/>
      <c r="O6" s="1720"/>
      <c r="P6" s="1721"/>
      <c r="Q6" s="1720"/>
      <c r="R6" s="1721"/>
      <c r="S6" s="1721"/>
      <c r="T6" s="1722"/>
      <c r="U6" s="1720"/>
      <c r="V6" s="1721"/>
      <c r="W6" s="1720"/>
      <c r="X6" s="1721"/>
      <c r="Y6" s="1721"/>
      <c r="Z6" s="1722"/>
    </row>
    <row r="7" spans="2:26" ht="12.95" customHeight="1">
      <c r="B7" s="1589"/>
      <c r="C7" s="1941"/>
      <c r="D7" s="1942"/>
      <c r="E7" s="1942"/>
      <c r="F7" s="1943"/>
      <c r="G7" s="1941"/>
      <c r="H7" s="1942"/>
      <c r="I7" s="1942"/>
      <c r="J7" s="1943"/>
      <c r="K7" s="1942"/>
      <c r="L7" s="1942"/>
      <c r="M7" s="1942"/>
      <c r="N7" s="1943"/>
      <c r="O7" s="1720"/>
      <c r="P7" s="1721"/>
      <c r="Q7" s="1720"/>
      <c r="R7" s="1721"/>
      <c r="S7" s="1721"/>
      <c r="T7" s="1722"/>
      <c r="U7" s="1720"/>
      <c r="V7" s="1721"/>
      <c r="W7" s="1720"/>
      <c r="X7" s="1721"/>
      <c r="Y7" s="1721"/>
      <c r="Z7" s="1722"/>
    </row>
    <row r="8" spans="2:26" ht="12.95" customHeight="1">
      <c r="B8" s="1589"/>
      <c r="C8" s="2061" t="s">
        <v>1503</v>
      </c>
      <c r="D8" s="2062"/>
      <c r="E8" s="2062"/>
      <c r="F8" s="2063"/>
      <c r="G8" s="1941"/>
      <c r="H8" s="1942"/>
      <c r="I8" s="1942"/>
      <c r="J8" s="1943"/>
      <c r="K8" s="1942"/>
      <c r="L8" s="1942"/>
      <c r="M8" s="1942"/>
      <c r="N8" s="1943"/>
      <c r="O8" s="1720"/>
      <c r="P8" s="1721"/>
      <c r="Q8" s="1720"/>
      <c r="R8" s="1721"/>
      <c r="S8" s="1721"/>
      <c r="T8" s="1722"/>
      <c r="U8" s="1720"/>
      <c r="V8" s="1721"/>
      <c r="W8" s="1720"/>
      <c r="X8" s="1721"/>
      <c r="Y8" s="1721"/>
      <c r="Z8" s="1722"/>
    </row>
    <row r="9" spans="2:26" ht="12.95" customHeight="1">
      <c r="B9" s="1589"/>
      <c r="C9" s="2061"/>
      <c r="D9" s="2062"/>
      <c r="E9" s="2062"/>
      <c r="F9" s="2063"/>
      <c r="G9" s="1941"/>
      <c r="H9" s="1942"/>
      <c r="I9" s="1942"/>
      <c r="J9" s="1943"/>
      <c r="N9" s="881"/>
      <c r="O9" s="1720"/>
      <c r="P9" s="1721"/>
      <c r="Q9" s="1720"/>
      <c r="R9" s="1721"/>
      <c r="S9" s="1721"/>
      <c r="T9" s="1722"/>
      <c r="U9" s="1720"/>
      <c r="V9" s="1721"/>
      <c r="W9" s="891"/>
      <c r="Z9" s="881"/>
    </row>
    <row r="10" spans="2:26" ht="12.95" customHeight="1">
      <c r="B10" s="1589"/>
      <c r="C10" s="2061"/>
      <c r="D10" s="2062"/>
      <c r="E10" s="2062"/>
      <c r="F10" s="2063"/>
      <c r="J10" s="881"/>
      <c r="N10" s="881"/>
      <c r="O10" s="1720"/>
      <c r="P10" s="1721"/>
      <c r="Q10" s="891"/>
      <c r="T10" s="881"/>
      <c r="U10" s="1720"/>
      <c r="V10" s="1721"/>
      <c r="W10" s="891"/>
      <c r="Z10" s="881"/>
    </row>
    <row r="11" spans="2:26" ht="12.95" customHeight="1">
      <c r="B11" s="1589"/>
      <c r="C11" s="2061"/>
      <c r="D11" s="2062"/>
      <c r="E11" s="2062"/>
      <c r="F11" s="2063"/>
      <c r="J11" s="881"/>
      <c r="N11" s="881"/>
      <c r="O11" s="1720"/>
      <c r="P11" s="1721"/>
      <c r="Q11" s="891"/>
      <c r="T11" s="881"/>
      <c r="U11" s="1720"/>
      <c r="V11" s="1721"/>
      <c r="W11" s="891"/>
      <c r="Z11" s="881"/>
    </row>
    <row r="12" spans="2:26" ht="12.95" customHeight="1">
      <c r="B12" s="1589"/>
      <c r="C12" s="2061"/>
      <c r="D12" s="2062"/>
      <c r="E12" s="2062"/>
      <c r="F12" s="2063"/>
      <c r="G12" s="992">
        <v>1</v>
      </c>
      <c r="H12" s="873" t="s">
        <v>81</v>
      </c>
      <c r="J12" s="881"/>
      <c r="K12" s="992">
        <v>1</v>
      </c>
      <c r="L12" s="873" t="s">
        <v>81</v>
      </c>
      <c r="N12" s="881"/>
      <c r="O12" s="1720"/>
      <c r="P12" s="1721"/>
      <c r="Q12" s="880">
        <v>1</v>
      </c>
      <c r="R12" s="873" t="s">
        <v>81</v>
      </c>
      <c r="T12" s="881"/>
      <c r="U12" s="992">
        <v>1</v>
      </c>
      <c r="V12" s="1721" t="s">
        <v>1504</v>
      </c>
      <c r="W12" s="880">
        <v>1</v>
      </c>
      <c r="X12" s="994" t="s">
        <v>81</v>
      </c>
      <c r="Y12" s="885"/>
      <c r="Z12" s="996"/>
    </row>
    <row r="13" spans="2:26" ht="12.95" customHeight="1">
      <c r="B13" s="1589"/>
      <c r="C13" s="2061"/>
      <c r="D13" s="2062"/>
      <c r="E13" s="2062"/>
      <c r="F13" s="2063"/>
      <c r="G13" s="992">
        <v>2</v>
      </c>
      <c r="H13" s="873" t="s">
        <v>82</v>
      </c>
      <c r="I13" s="885"/>
      <c r="J13" s="996"/>
      <c r="K13" s="992">
        <v>2</v>
      </c>
      <c r="L13" s="873" t="s">
        <v>82</v>
      </c>
      <c r="M13" s="885" t="s">
        <v>124</v>
      </c>
      <c r="N13" s="996">
        <f>Q4</f>
        <v>-9.0499999999999989</v>
      </c>
      <c r="O13" s="992">
        <v>1</v>
      </c>
      <c r="P13" s="881" t="s">
        <v>1505</v>
      </c>
      <c r="Q13" s="880">
        <v>2</v>
      </c>
      <c r="R13" s="873" t="s">
        <v>82</v>
      </c>
      <c r="S13" s="885" t="s">
        <v>124</v>
      </c>
      <c r="T13" s="996">
        <f>W4</f>
        <v>-9.0699999999999985</v>
      </c>
      <c r="V13" s="1721"/>
      <c r="W13" s="880">
        <v>2</v>
      </c>
      <c r="X13" s="994" t="s">
        <v>82</v>
      </c>
      <c r="Y13" s="994"/>
      <c r="Z13" s="1036"/>
    </row>
    <row r="14" spans="2:26" ht="12.95" customHeight="1">
      <c r="B14" s="1589"/>
      <c r="C14" s="2061"/>
      <c r="D14" s="2062"/>
      <c r="E14" s="2062"/>
      <c r="F14" s="2063"/>
      <c r="G14" s="873">
        <v>77</v>
      </c>
      <c r="H14" s="873" t="s">
        <v>1267</v>
      </c>
      <c r="I14" s="885"/>
      <c r="J14" s="996"/>
      <c r="K14" s="873">
        <v>77</v>
      </c>
      <c r="L14" s="873" t="s">
        <v>1267</v>
      </c>
      <c r="M14" s="885" t="s">
        <v>124</v>
      </c>
      <c r="N14" s="996">
        <f>Q4</f>
        <v>-9.0499999999999989</v>
      </c>
      <c r="O14" s="992">
        <v>2</v>
      </c>
      <c r="P14" s="881" t="s">
        <v>1506</v>
      </c>
      <c r="Q14" s="873">
        <v>77</v>
      </c>
      <c r="R14" s="873" t="s">
        <v>1267</v>
      </c>
      <c r="S14" s="885" t="s">
        <v>124</v>
      </c>
      <c r="T14" s="996">
        <f>W4</f>
        <v>-9.0699999999999985</v>
      </c>
      <c r="U14" s="992">
        <v>2</v>
      </c>
      <c r="V14" s="873" t="s">
        <v>1506</v>
      </c>
      <c r="W14" s="891"/>
      <c r="X14" s="994"/>
      <c r="Y14" s="885"/>
      <c r="Z14" s="996"/>
    </row>
    <row r="15" spans="2:26" ht="12.95" customHeight="1">
      <c r="B15" s="1589"/>
      <c r="C15" s="2061"/>
      <c r="D15" s="2062"/>
      <c r="E15" s="2062"/>
      <c r="F15" s="2063"/>
      <c r="G15" s="891"/>
      <c r="I15" s="885"/>
      <c r="J15" s="996"/>
      <c r="K15" s="891"/>
      <c r="M15" s="885"/>
      <c r="N15" s="996"/>
      <c r="O15" s="880">
        <v>3</v>
      </c>
      <c r="P15" s="881" t="s">
        <v>1507</v>
      </c>
      <c r="Q15" s="891"/>
      <c r="S15" s="885"/>
      <c r="T15" s="996"/>
      <c r="U15" s="880">
        <v>3</v>
      </c>
      <c r="V15" s="873" t="s">
        <v>1507</v>
      </c>
      <c r="W15" s="891"/>
      <c r="X15" s="994"/>
      <c r="Y15" s="885"/>
      <c r="Z15" s="996"/>
    </row>
    <row r="16" spans="2:26" ht="12.95" customHeight="1">
      <c r="B16" s="1589"/>
      <c r="C16" s="880">
        <v>1</v>
      </c>
      <c r="D16" s="873" t="s">
        <v>81</v>
      </c>
      <c r="F16" s="881"/>
      <c r="G16" s="891"/>
      <c r="J16" s="881"/>
      <c r="K16" s="891"/>
      <c r="N16" s="881"/>
      <c r="O16" s="992">
        <v>4</v>
      </c>
      <c r="P16" s="881" t="s">
        <v>1508</v>
      </c>
      <c r="Q16" s="891"/>
      <c r="T16" s="995"/>
      <c r="U16" s="992">
        <v>4</v>
      </c>
      <c r="V16" s="873" t="s">
        <v>1508</v>
      </c>
      <c r="W16" s="891"/>
      <c r="Z16" s="881"/>
    </row>
    <row r="17" spans="2:26" ht="12.95" customHeight="1">
      <c r="B17" s="1589"/>
      <c r="C17" s="880">
        <v>2</v>
      </c>
      <c r="D17" s="873" t="s">
        <v>82</v>
      </c>
      <c r="E17" s="873" t="s">
        <v>124</v>
      </c>
      <c r="F17" s="1314" t="s">
        <v>1509</v>
      </c>
      <c r="G17" s="891"/>
      <c r="J17" s="881"/>
      <c r="K17" s="891"/>
      <c r="N17" s="881"/>
      <c r="O17" s="992">
        <v>5</v>
      </c>
      <c r="P17" s="881" t="s">
        <v>1510</v>
      </c>
      <c r="Q17" s="891"/>
      <c r="T17" s="881"/>
      <c r="U17" s="992">
        <v>5</v>
      </c>
      <c r="V17" s="873" t="s">
        <v>1510</v>
      </c>
      <c r="W17" s="891"/>
      <c r="Z17" s="881"/>
    </row>
    <row r="18" spans="2:26" ht="12.95" customHeight="1">
      <c r="B18" s="1589"/>
      <c r="C18" s="891"/>
      <c r="F18" s="1316" t="s">
        <v>340</v>
      </c>
      <c r="G18" s="891"/>
      <c r="J18" s="881"/>
      <c r="K18" s="891"/>
      <c r="N18" s="881"/>
      <c r="O18" s="891"/>
      <c r="P18" s="890"/>
      <c r="Q18" s="891"/>
      <c r="T18" s="881"/>
      <c r="U18" s="891"/>
      <c r="V18" s="888"/>
      <c r="W18" s="891"/>
      <c r="Z18" s="881"/>
    </row>
    <row r="19" spans="2:26" ht="12.95" customHeight="1">
      <c r="B19" s="1589"/>
      <c r="C19" s="891"/>
      <c r="F19" s="1315"/>
      <c r="G19" s="891"/>
      <c r="J19" s="881"/>
      <c r="K19" s="891"/>
      <c r="N19" s="881"/>
      <c r="O19" s="891"/>
      <c r="P19" s="890"/>
      <c r="Q19" s="891"/>
      <c r="T19" s="881"/>
      <c r="U19" s="891"/>
      <c r="V19" s="888"/>
      <c r="W19" s="891"/>
      <c r="Z19" s="881"/>
    </row>
    <row r="20" spans="2:26" ht="12.95" customHeight="1">
      <c r="B20" s="1589"/>
      <c r="C20" s="1003"/>
      <c r="D20" s="1034"/>
      <c r="E20" s="1034"/>
      <c r="F20" s="1000"/>
      <c r="G20" s="891"/>
      <c r="J20" s="881"/>
      <c r="K20" s="891"/>
      <c r="N20" s="881"/>
      <c r="O20" s="891"/>
      <c r="P20" s="881"/>
      <c r="Q20" s="1003"/>
      <c r="R20" s="1034"/>
      <c r="S20" s="1034"/>
      <c r="T20" s="1000"/>
      <c r="U20" s="891"/>
      <c r="W20" s="1003"/>
      <c r="X20" s="1034"/>
      <c r="Y20" s="1034"/>
      <c r="Z20" s="1000"/>
    </row>
    <row r="21" spans="2:26" s="926" customFormat="1" ht="12.95" customHeight="1">
      <c r="B21" s="1590"/>
      <c r="C21" s="1912" t="s">
        <v>251</v>
      </c>
      <c r="D21" s="2050"/>
      <c r="E21" s="2050"/>
      <c r="F21" s="1913"/>
      <c r="G21" s="1912" t="s">
        <v>251</v>
      </c>
      <c r="H21" s="2050"/>
      <c r="I21" s="2050"/>
      <c r="J21" s="1913"/>
      <c r="K21" s="1912" t="s">
        <v>251</v>
      </c>
      <c r="L21" s="2050"/>
      <c r="M21" s="2050"/>
      <c r="N21" s="1913"/>
      <c r="O21" s="1912" t="s">
        <v>251</v>
      </c>
      <c r="P21" s="1913"/>
      <c r="Q21" s="1912" t="s">
        <v>251</v>
      </c>
      <c r="R21" s="2050"/>
      <c r="S21" s="2050"/>
      <c r="T21" s="1913"/>
      <c r="U21" s="1912" t="s">
        <v>251</v>
      </c>
      <c r="V21" s="1913"/>
      <c r="W21" s="1912" t="s">
        <v>251</v>
      </c>
      <c r="X21" s="2050"/>
      <c r="Y21" s="2050"/>
      <c r="Z21" s="1913"/>
    </row>
    <row r="22" spans="2:26" ht="3" customHeight="1" thickBot="1"/>
    <row r="23" spans="2:26" ht="12.95" customHeight="1">
      <c r="B23" s="1006">
        <v>1</v>
      </c>
      <c r="C23" s="1037"/>
      <c r="D23" s="1038"/>
      <c r="E23" s="1038"/>
      <c r="F23" s="1039"/>
      <c r="G23" s="1038"/>
      <c r="H23" s="1038"/>
      <c r="I23" s="1038"/>
      <c r="J23" s="1039"/>
      <c r="K23" s="1038"/>
      <c r="L23" s="1038"/>
      <c r="M23" s="1038"/>
      <c r="N23" s="1039"/>
      <c r="O23" s="1038"/>
      <c r="P23" s="1039"/>
      <c r="Q23" s="1038"/>
      <c r="R23" s="1038"/>
      <c r="S23" s="1038"/>
      <c r="T23" s="1039"/>
      <c r="U23" s="1038"/>
      <c r="V23" s="1039"/>
      <c r="W23" s="1038"/>
      <c r="X23" s="1038"/>
      <c r="Y23" s="1038"/>
      <c r="Z23" s="1039"/>
    </row>
    <row r="24" spans="2:26" ht="12.95" customHeight="1">
      <c r="B24" s="1011">
        <f>B23+1</f>
        <v>2</v>
      </c>
      <c r="C24" s="1040"/>
      <c r="D24" s="1041"/>
      <c r="E24" s="1041"/>
      <c r="F24" s="1042"/>
      <c r="G24" s="1041"/>
      <c r="H24" s="1041"/>
      <c r="I24" s="1041"/>
      <c r="J24" s="1042"/>
      <c r="K24" s="1041"/>
      <c r="L24" s="1041"/>
      <c r="M24" s="1041"/>
      <c r="N24" s="1042"/>
      <c r="O24" s="1041"/>
      <c r="P24" s="1042"/>
      <c r="Q24" s="1041"/>
      <c r="R24" s="1041"/>
      <c r="S24" s="1041"/>
      <c r="T24" s="1042"/>
      <c r="U24" s="1041"/>
      <c r="V24" s="1042"/>
      <c r="W24" s="1041"/>
      <c r="X24" s="1041"/>
      <c r="Y24" s="1041"/>
      <c r="Z24" s="1042"/>
    </row>
    <row r="25" spans="2:26" ht="12.95" customHeight="1" thickBot="1">
      <c r="B25" s="1017">
        <f>B24+1</f>
        <v>3</v>
      </c>
      <c r="C25" s="2606"/>
      <c r="D25" s="2607"/>
      <c r="E25" s="2607"/>
      <c r="F25" s="1043"/>
      <c r="G25" s="2607"/>
      <c r="H25" s="2607"/>
      <c r="I25" s="2607"/>
      <c r="J25" s="1043"/>
      <c r="K25" s="2607"/>
      <c r="L25" s="2607"/>
      <c r="M25" s="2607"/>
      <c r="N25" s="1043"/>
      <c r="O25" s="2607"/>
      <c r="P25" s="1043"/>
      <c r="Q25" s="2607"/>
      <c r="R25" s="2607"/>
      <c r="S25" s="2607"/>
      <c r="T25" s="1043"/>
      <c r="U25" s="2607"/>
      <c r="V25" s="1043"/>
      <c r="W25" s="2607"/>
      <c r="X25" s="2607"/>
      <c r="Y25" s="2607"/>
      <c r="Z25" s="1043"/>
    </row>
    <row r="26" spans="2:26" ht="3" customHeight="1" thickBot="1">
      <c r="B26" s="1044"/>
    </row>
    <row r="27" spans="2:26" ht="12.95" customHeight="1">
      <c r="B27" s="797">
        <f>B25+1</f>
        <v>4</v>
      </c>
      <c r="C27" s="1038"/>
      <c r="D27" s="1038"/>
      <c r="E27" s="1038"/>
      <c r="F27" s="1039"/>
      <c r="G27" s="1038"/>
      <c r="H27" s="1038"/>
      <c r="I27" s="1038"/>
      <c r="J27" s="1039"/>
      <c r="K27" s="1038"/>
      <c r="L27" s="1038"/>
      <c r="M27" s="1038"/>
      <c r="N27" s="1039"/>
      <c r="O27" s="1038"/>
      <c r="P27" s="1039"/>
      <c r="Q27" s="1038"/>
      <c r="R27" s="1038"/>
      <c r="S27" s="1038"/>
      <c r="T27" s="1039"/>
      <c r="U27" s="1038"/>
      <c r="V27" s="1039"/>
      <c r="W27" s="1038"/>
      <c r="X27" s="1038"/>
      <c r="Y27" s="1038"/>
      <c r="Z27" s="1039"/>
    </row>
    <row r="28" spans="2:26" ht="12.95" customHeight="1">
      <c r="B28" s="1011">
        <f>B27+1</f>
        <v>5</v>
      </c>
      <c r="C28" s="1040"/>
      <c r="D28" s="1041"/>
      <c r="E28" s="1041"/>
      <c r="F28" s="1042"/>
      <c r="G28" s="1041"/>
      <c r="H28" s="1041"/>
      <c r="I28" s="1041"/>
      <c r="J28" s="1042"/>
      <c r="K28" s="1041"/>
      <c r="L28" s="1041"/>
      <c r="M28" s="1041"/>
      <c r="N28" s="1042"/>
      <c r="O28" s="1041"/>
      <c r="P28" s="1042"/>
      <c r="Q28" s="1041"/>
      <c r="R28" s="1041"/>
      <c r="S28" s="1041"/>
      <c r="T28" s="1042"/>
      <c r="U28" s="1041"/>
      <c r="V28" s="1042"/>
      <c r="W28" s="1041"/>
      <c r="X28" s="1041"/>
      <c r="Y28" s="1041"/>
      <c r="Z28" s="1042"/>
    </row>
    <row r="29" spans="2:26" ht="12.95" customHeight="1" thickBot="1">
      <c r="B29" s="784">
        <f>B28+1</f>
        <v>6</v>
      </c>
      <c r="C29" s="2607"/>
      <c r="D29" s="2607"/>
      <c r="E29" s="2607"/>
      <c r="F29" s="1043"/>
      <c r="G29" s="2607"/>
      <c r="H29" s="2607"/>
      <c r="I29" s="2607"/>
      <c r="J29" s="1043"/>
      <c r="K29" s="2607"/>
      <c r="L29" s="2607"/>
      <c r="M29" s="2607"/>
      <c r="N29" s="1043"/>
      <c r="O29" s="2607"/>
      <c r="P29" s="1043"/>
      <c r="Q29" s="2607"/>
      <c r="R29" s="2607"/>
      <c r="S29" s="2607"/>
      <c r="T29" s="1043"/>
      <c r="U29" s="2607"/>
      <c r="V29" s="1043"/>
      <c r="W29" s="2607"/>
      <c r="X29" s="2607"/>
      <c r="Y29" s="2607"/>
      <c r="Z29" s="1043"/>
    </row>
    <row r="30" spans="2:26" ht="3" customHeight="1" thickBot="1">
      <c r="B30" s="2608"/>
    </row>
    <row r="31" spans="2:26" ht="12.95" customHeight="1">
      <c r="B31" s="1025">
        <f>B29+1</f>
        <v>7</v>
      </c>
      <c r="C31" s="1037"/>
      <c r="D31" s="1038"/>
      <c r="E31" s="1038"/>
      <c r="F31" s="1039"/>
      <c r="G31" s="1038"/>
      <c r="H31" s="1038"/>
      <c r="I31" s="1038"/>
      <c r="J31" s="1039"/>
      <c r="K31" s="1038"/>
      <c r="L31" s="1038"/>
      <c r="M31" s="1038"/>
      <c r="N31" s="1039"/>
      <c r="O31" s="1038"/>
      <c r="P31" s="1039"/>
      <c r="Q31" s="1038"/>
      <c r="R31" s="1038"/>
      <c r="S31" s="1038"/>
      <c r="T31" s="1039"/>
      <c r="U31" s="1038"/>
      <c r="V31" s="1039"/>
      <c r="W31" s="1038"/>
      <c r="X31" s="1038"/>
      <c r="Y31" s="1038"/>
      <c r="Z31" s="1039"/>
    </row>
    <row r="32" spans="2:26" ht="12.95" customHeight="1">
      <c r="B32" s="1011">
        <f>B31+1</f>
        <v>8</v>
      </c>
      <c r="C32" s="1040"/>
      <c r="D32" s="1041"/>
      <c r="E32" s="1041"/>
      <c r="F32" s="1042"/>
      <c r="G32" s="1041"/>
      <c r="H32" s="1041"/>
      <c r="I32" s="1041"/>
      <c r="J32" s="1042"/>
      <c r="K32" s="1041"/>
      <c r="L32" s="1041"/>
      <c r="M32" s="1041"/>
      <c r="N32" s="1042"/>
      <c r="O32" s="1041"/>
      <c r="P32" s="1042"/>
      <c r="Q32" s="1041"/>
      <c r="R32" s="1041"/>
      <c r="S32" s="1041"/>
      <c r="T32" s="1042"/>
      <c r="U32" s="1041"/>
      <c r="V32" s="1042"/>
      <c r="W32" s="1041"/>
      <c r="X32" s="1041"/>
      <c r="Y32" s="1041"/>
      <c r="Z32" s="1042"/>
    </row>
    <row r="33" spans="2:26" ht="12.95" customHeight="1" thickBot="1">
      <c r="B33" s="1017">
        <f>B32+1</f>
        <v>9</v>
      </c>
      <c r="C33" s="2606"/>
      <c r="D33" s="2607"/>
      <c r="E33" s="2607"/>
      <c r="F33" s="1043"/>
      <c r="G33" s="2607"/>
      <c r="H33" s="2607"/>
      <c r="I33" s="2607"/>
      <c r="J33" s="1043"/>
      <c r="K33" s="2607"/>
      <c r="L33" s="2607"/>
      <c r="M33" s="2607"/>
      <c r="N33" s="1043"/>
      <c r="O33" s="2607"/>
      <c r="P33" s="1043"/>
      <c r="Q33" s="2607"/>
      <c r="R33" s="2607"/>
      <c r="S33" s="2607"/>
      <c r="T33" s="1043"/>
      <c r="U33" s="2607"/>
      <c r="V33" s="1043"/>
      <c r="W33" s="2607"/>
      <c r="X33" s="2607"/>
      <c r="Y33" s="2607"/>
      <c r="Z33" s="1043"/>
    </row>
    <row r="34" spans="2:26" ht="3" customHeight="1" thickBot="1">
      <c r="B34" s="738"/>
    </row>
    <row r="35" spans="2:26" ht="12.95" customHeight="1">
      <c r="B35" s="1024">
        <f>B33+1</f>
        <v>10</v>
      </c>
      <c r="C35" s="1037"/>
      <c r="D35" s="1038"/>
      <c r="E35" s="1038"/>
      <c r="F35" s="1039"/>
      <c r="G35" s="1038"/>
      <c r="H35" s="1038"/>
      <c r="I35" s="1038"/>
      <c r="J35" s="1039"/>
      <c r="K35" s="1038"/>
      <c r="L35" s="1038"/>
      <c r="M35" s="1038"/>
      <c r="N35" s="1039"/>
      <c r="O35" s="1038"/>
      <c r="P35" s="1039"/>
      <c r="Q35" s="1038"/>
      <c r="R35" s="1038"/>
      <c r="S35" s="1038"/>
      <c r="T35" s="1039"/>
      <c r="U35" s="1038"/>
      <c r="V35" s="1039"/>
      <c r="W35" s="1038"/>
      <c r="X35" s="1038"/>
      <c r="Y35" s="1038"/>
      <c r="Z35" s="1039"/>
    </row>
    <row r="36" spans="2:26" ht="12.95" customHeight="1">
      <c r="B36" s="1011">
        <f>B35+1</f>
        <v>11</v>
      </c>
      <c r="C36" s="1040"/>
      <c r="D36" s="1041"/>
      <c r="E36" s="1041"/>
      <c r="F36" s="1042"/>
      <c r="G36" s="1041"/>
      <c r="H36" s="1041"/>
      <c r="I36" s="1041"/>
      <c r="J36" s="1042"/>
      <c r="K36" s="1041"/>
      <c r="L36" s="1041"/>
      <c r="M36" s="1041"/>
      <c r="N36" s="1042"/>
      <c r="O36" s="1041"/>
      <c r="P36" s="1042"/>
      <c r="Q36" s="1041"/>
      <c r="R36" s="1041"/>
      <c r="S36" s="1041"/>
      <c r="T36" s="1042"/>
      <c r="U36" s="1041"/>
      <c r="V36" s="1042"/>
      <c r="W36" s="1041"/>
      <c r="X36" s="1041"/>
      <c r="Y36" s="1041"/>
      <c r="Z36" s="1042"/>
    </row>
    <row r="37" spans="2:26" ht="12.95" customHeight="1" thickBot="1">
      <c r="B37" s="1017">
        <f>B36+1</f>
        <v>12</v>
      </c>
      <c r="C37" s="2606"/>
      <c r="D37" s="2607"/>
      <c r="E37" s="2607"/>
      <c r="F37" s="1043"/>
      <c r="G37" s="2607"/>
      <c r="H37" s="2607"/>
      <c r="I37" s="2607"/>
      <c r="J37" s="1043"/>
      <c r="K37" s="2607"/>
      <c r="L37" s="2607"/>
      <c r="M37" s="2607"/>
      <c r="N37" s="1043"/>
      <c r="O37" s="2607"/>
      <c r="P37" s="1043"/>
      <c r="Q37" s="2607"/>
      <c r="R37" s="2607"/>
      <c r="S37" s="2607"/>
      <c r="T37" s="1043"/>
      <c r="U37" s="2607"/>
      <c r="V37" s="1043"/>
      <c r="W37" s="2607"/>
      <c r="X37" s="2607"/>
      <c r="Y37" s="2607"/>
      <c r="Z37" s="1043"/>
    </row>
  </sheetData>
  <customSheetViews>
    <customSheetView guid="{000667BC-C093-D04F-AC32-C2A57AD6DC40}" scale="121" showGridLines="0">
      <selection activeCell="S17" sqref="S17"/>
      <colBreaks count="3" manualBreakCount="3">
        <brk id="26" max="1048575" man="1"/>
        <brk id="43" max="1048575" man="1"/>
        <brk id="59" max="1048575" man="1"/>
      </colBreaks>
      <pageMargins left="0" right="0" top="0" bottom="0" header="0" footer="0"/>
      <pageSetup orientation="landscape"/>
      <headerFooter alignWithMargins="0">
        <oddFooter>&amp;L&amp;9&amp;F&amp;C&amp;9Página &amp;P&amp;R&amp;9Versión 17.08.05</oddFooter>
      </headerFooter>
    </customSheetView>
    <customSheetView guid="{49900754-E557-CE48-A1AC-7A29C54F6B80}" scale="150" showGridLines="0" topLeftCell="A4">
      <selection activeCell="AA12" sqref="AA12"/>
      <colBreaks count="1" manualBreakCount="1">
        <brk id="31" max="1048575" man="1"/>
      </colBreaks>
      <pageMargins left="0" right="0" top="0" bottom="0" header="0" footer="0"/>
      <pageSetup orientation="landscape"/>
      <headerFooter alignWithMargins="0">
        <oddFooter>&amp;L&amp;9&amp;F&amp;C&amp;9Página &amp;P&amp;R&amp;9Versión 17.08.05</oddFooter>
      </headerFooter>
    </customSheetView>
  </customSheetViews>
  <mergeCells count="24">
    <mergeCell ref="W4:X4"/>
    <mergeCell ref="W5:Z8"/>
    <mergeCell ref="C4:D4"/>
    <mergeCell ref="K4:L4"/>
    <mergeCell ref="O4:P4"/>
    <mergeCell ref="Q4:R4"/>
    <mergeCell ref="U4:V4"/>
    <mergeCell ref="G5:J9"/>
    <mergeCell ref="B4:B21"/>
    <mergeCell ref="G4:H4"/>
    <mergeCell ref="Q5:T9"/>
    <mergeCell ref="K21:N21"/>
    <mergeCell ref="Q21:T21"/>
    <mergeCell ref="C8:F15"/>
    <mergeCell ref="O5:P12"/>
    <mergeCell ref="W21:Z21"/>
    <mergeCell ref="U21:V21"/>
    <mergeCell ref="C5:F7"/>
    <mergeCell ref="U5:V11"/>
    <mergeCell ref="V12:V13"/>
    <mergeCell ref="O21:P21"/>
    <mergeCell ref="C21:F21"/>
    <mergeCell ref="G21:J21"/>
    <mergeCell ref="K5:N8"/>
  </mergeCells>
  <phoneticPr fontId="51" type="noConversion"/>
  <pageMargins left="0.25" right="0.25" top="0.75000000000000011" bottom="0.75000000000000011" header="0.30000000000000004" footer="0.30000000000000004"/>
  <pageSetup orientation="landscape"/>
  <headerFooter alignWithMargins="0">
    <oddFooter>&amp;L&amp;9&amp;F&amp;C&amp;9Página &amp;P&amp;R&amp;9Versión 17.08.05</oddFooter>
  </headerFooter>
  <colBreaks count="1" manualBreakCount="1">
    <brk id="31" max="1048575" man="1"/>
  </colBreaks>
  <extLst>
    <ext xmlns:mx="http://schemas.microsoft.com/office/mac/excel/2008/main" uri="{64002731-A6B0-56B0-2670-7721B7C09600}">
      <mx:PLV Mode="0" OnePage="0" WScale="10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</sheetPr>
  <dimension ref="A1:AI63"/>
  <sheetViews>
    <sheetView zoomScale="90" zoomScaleNormal="90" zoomScaleSheetLayoutView="90" zoomScalePageLayoutView="90" workbookViewId="0">
      <selection activeCell="AC38" sqref="AC38:AC41"/>
    </sheetView>
  </sheetViews>
  <sheetFormatPr defaultColWidth="9" defaultRowHeight="11.1"/>
  <cols>
    <col min="1" max="1" width="1.625" style="76" customWidth="1"/>
    <col min="2" max="2" width="5.375" style="76" bestFit="1" customWidth="1"/>
    <col min="3" max="3" width="11.125" style="76" customWidth="1"/>
    <col min="4" max="4" width="7.5" style="76" customWidth="1"/>
    <col min="5" max="5" width="11" style="76" customWidth="1"/>
    <col min="6" max="6" width="5.875" style="76" customWidth="1"/>
    <col min="7" max="7" width="4.625" style="76" customWidth="1"/>
    <col min="8" max="8" width="2.625" style="76" customWidth="1"/>
    <col min="9" max="9" width="1.125" style="76" customWidth="1"/>
    <col min="10" max="10" width="4.625" style="77" bestFit="1" customWidth="1"/>
    <col min="11" max="11" width="12.375" style="76" customWidth="1"/>
    <col min="12" max="12" width="7.875" style="76" customWidth="1"/>
    <col min="13" max="13" width="4.125" style="76" customWidth="1"/>
    <col min="14" max="14" width="4" style="76" customWidth="1"/>
    <col min="15" max="15" width="4.125" style="76" customWidth="1"/>
    <col min="16" max="16" width="4.625" style="76" customWidth="1"/>
    <col min="17" max="17" width="2.5" style="76" customWidth="1"/>
    <col min="18" max="18" width="2.125" style="76" customWidth="1"/>
    <col min="19" max="19" width="4.625" style="77" bestFit="1" customWidth="1"/>
    <col min="20" max="20" width="11.5" style="76" customWidth="1"/>
    <col min="21" max="21" width="11" style="76" customWidth="1"/>
    <col min="22" max="22" width="4.125" style="76" customWidth="1"/>
    <col min="23" max="23" width="11" style="76" customWidth="1"/>
    <col min="24" max="24" width="2" style="76" customWidth="1"/>
    <col min="25" max="25" width="4.625" style="76" customWidth="1"/>
    <col min="26" max="26" width="2" style="76" customWidth="1"/>
    <col min="27" max="27" width="1.625" style="76" customWidth="1"/>
    <col min="28" max="28" width="4.625" style="76" bestFit="1" customWidth="1"/>
    <col min="29" max="29" width="4.625" style="76" customWidth="1"/>
    <col min="30" max="30" width="2" style="76" customWidth="1"/>
    <col min="31" max="31" width="11" style="76" customWidth="1"/>
    <col min="32" max="32" width="3.125" style="76" customWidth="1"/>
    <col min="33" max="33" width="11" style="76" customWidth="1"/>
    <col min="34" max="34" width="4.125" style="76" customWidth="1"/>
    <col min="35" max="35" width="2.375" style="76" customWidth="1"/>
    <col min="36" max="16384" width="9" style="76"/>
  </cols>
  <sheetData>
    <row r="1" spans="1:35">
      <c r="A1" s="2609" t="s">
        <v>1511</v>
      </c>
      <c r="B1" s="2587"/>
      <c r="C1" s="2587"/>
      <c r="D1" s="2587"/>
      <c r="E1" s="2587"/>
      <c r="F1" s="2587"/>
      <c r="G1" s="2587"/>
      <c r="H1" s="2587"/>
      <c r="I1" s="2587"/>
      <c r="K1" s="2587"/>
      <c r="L1" s="2587"/>
      <c r="M1" s="2587"/>
      <c r="N1" s="2587"/>
      <c r="O1" s="2587"/>
      <c r="P1" s="2587"/>
      <c r="Q1" s="2587"/>
      <c r="R1" s="2587"/>
      <c r="T1" s="2587"/>
      <c r="U1" s="2587"/>
      <c r="V1" s="2587"/>
      <c r="W1" s="2587"/>
      <c r="X1" s="2587"/>
      <c r="Y1" s="2587"/>
      <c r="Z1" s="2587"/>
      <c r="AA1" s="2587"/>
      <c r="AB1" s="2587"/>
      <c r="AC1" s="2587"/>
      <c r="AD1" s="2587"/>
      <c r="AE1" s="2587"/>
      <c r="AF1" s="2587"/>
      <c r="AG1" s="2587"/>
      <c r="AH1" s="2587"/>
      <c r="AI1" s="2587"/>
    </row>
    <row r="2" spans="1:35" ht="12" thickBot="1">
      <c r="A2" s="2587"/>
      <c r="B2" s="2587"/>
      <c r="C2" s="2587"/>
      <c r="D2" s="2587"/>
      <c r="E2" s="2587"/>
      <c r="F2" s="2587"/>
      <c r="G2" s="2587"/>
      <c r="H2" s="2587"/>
      <c r="I2" s="2587"/>
      <c r="K2" s="2587"/>
      <c r="L2" s="2587"/>
      <c r="M2" s="2587"/>
      <c r="N2" s="2587"/>
      <c r="O2" s="2587"/>
      <c r="P2" s="2587"/>
      <c r="Q2" s="2587"/>
      <c r="R2" s="2587"/>
      <c r="T2" s="2587"/>
      <c r="U2" s="2587"/>
      <c r="V2" s="2587"/>
      <c r="W2" s="2587"/>
      <c r="X2" s="2587"/>
      <c r="Y2" s="2587"/>
      <c r="Z2" s="2587"/>
      <c r="AA2" s="2587"/>
      <c r="AB2" s="2587"/>
      <c r="AC2" s="2587"/>
      <c r="AD2" s="2587"/>
      <c r="AE2" s="2587"/>
      <c r="AF2" s="2587"/>
      <c r="AG2" s="2587"/>
      <c r="AH2" s="2587"/>
      <c r="AI2" s="2587"/>
    </row>
    <row r="3" spans="1:35">
      <c r="A3" s="2587"/>
      <c r="B3" s="2588"/>
      <c r="C3" s="2590"/>
      <c r="D3" s="2590"/>
      <c r="E3" s="2590"/>
      <c r="F3" s="2590"/>
      <c r="G3" s="2590"/>
      <c r="H3" s="2589"/>
      <c r="I3" s="2587"/>
      <c r="J3" s="2588"/>
      <c r="K3" s="2590"/>
      <c r="L3" s="2590"/>
      <c r="M3" s="2590"/>
      <c r="N3" s="2590"/>
      <c r="O3" s="2590"/>
      <c r="P3" s="2590"/>
      <c r="Q3" s="2589"/>
      <c r="R3" s="2587"/>
      <c r="S3" s="79"/>
      <c r="T3" s="2590"/>
      <c r="U3" s="2590"/>
      <c r="V3" s="2590"/>
      <c r="W3" s="2590"/>
      <c r="X3" s="2590"/>
      <c r="Y3" s="2590"/>
      <c r="Z3" s="2589"/>
      <c r="AA3" s="2587"/>
      <c r="AB3" s="79"/>
      <c r="AC3" s="2590"/>
      <c r="AD3" s="2590"/>
      <c r="AE3" s="2590"/>
      <c r="AF3" s="2590"/>
      <c r="AG3" s="2590"/>
      <c r="AH3" s="2590"/>
      <c r="AI3" s="2589"/>
    </row>
    <row r="4" spans="1:35">
      <c r="A4" s="2587"/>
      <c r="B4" s="110">
        <f>'Sección 8'!R21+1</f>
        <v>13.900000000000002</v>
      </c>
      <c r="C4" s="2587" t="s">
        <v>1512</v>
      </c>
      <c r="D4" s="2587"/>
      <c r="E4" s="2587"/>
      <c r="F4" s="2587"/>
      <c r="G4" s="2587"/>
      <c r="H4" s="2591"/>
      <c r="I4" s="2587"/>
      <c r="J4" s="110">
        <f>B40+1</f>
        <v>17.900000000000002</v>
      </c>
      <c r="K4" s="2587" t="s">
        <v>1513</v>
      </c>
      <c r="L4" s="2587"/>
      <c r="M4" s="2587"/>
      <c r="N4" s="2587"/>
      <c r="O4" s="2587"/>
      <c r="P4" s="2587"/>
      <c r="Q4" s="2591"/>
      <c r="R4" s="2587"/>
      <c r="S4" s="110">
        <f>J42+1</f>
        <v>21.900000000000002</v>
      </c>
      <c r="T4" s="2587" t="s">
        <v>1514</v>
      </c>
      <c r="U4" s="2587"/>
      <c r="V4" s="2587"/>
      <c r="W4" s="2587"/>
      <c r="X4" s="2587"/>
      <c r="Y4" s="2587"/>
      <c r="Z4" s="2591"/>
      <c r="AA4" s="2587"/>
      <c r="AB4" s="110">
        <f>S27+1</f>
        <v>24.900000000000002</v>
      </c>
      <c r="AC4" s="2610" t="s">
        <v>1515</v>
      </c>
      <c r="AD4" s="2587"/>
      <c r="AE4" s="2587"/>
      <c r="AF4" s="2587"/>
      <c r="AG4" s="2587"/>
      <c r="AH4" s="2587"/>
      <c r="AI4" s="2591"/>
    </row>
    <row r="5" spans="1:35" ht="12" thickBot="1">
      <c r="A5" s="2587"/>
      <c r="B5" s="2592"/>
      <c r="C5" s="2587" t="s">
        <v>1516</v>
      </c>
      <c r="D5" s="2587"/>
      <c r="E5" s="2587"/>
      <c r="F5" s="2587"/>
      <c r="G5" s="2587"/>
      <c r="H5" s="2591"/>
      <c r="I5" s="2587"/>
      <c r="J5" s="2592"/>
      <c r="K5" s="2587" t="s">
        <v>1517</v>
      </c>
      <c r="L5" s="2587"/>
      <c r="M5" s="2587"/>
      <c r="N5" s="2587"/>
      <c r="O5" s="2587"/>
      <c r="P5" s="2587"/>
      <c r="Q5" s="2591"/>
      <c r="R5" s="2587"/>
      <c r="S5" s="78"/>
      <c r="T5" s="2587" t="s">
        <v>1518</v>
      </c>
      <c r="U5" s="2587"/>
      <c r="V5" s="2587"/>
      <c r="W5" s="2587"/>
      <c r="X5" s="2587"/>
      <c r="Y5" s="2587"/>
      <c r="Z5" s="2591"/>
      <c r="AA5" s="2587"/>
      <c r="AB5" s="78"/>
      <c r="AC5" s="2587"/>
      <c r="AD5" s="2587"/>
      <c r="AE5" s="2587"/>
      <c r="AF5" s="2587"/>
      <c r="AG5" s="2587"/>
      <c r="AH5" s="2587"/>
      <c r="AI5" s="2591"/>
    </row>
    <row r="6" spans="1:35" ht="12" thickBot="1">
      <c r="A6" s="2587"/>
      <c r="B6" s="2592"/>
      <c r="C6" s="2587"/>
      <c r="D6" s="2587"/>
      <c r="E6" s="2587"/>
      <c r="F6" s="2587"/>
      <c r="G6" s="2587"/>
      <c r="H6" s="2591"/>
      <c r="I6" s="2587"/>
      <c r="J6" s="2592"/>
      <c r="K6" s="2587"/>
      <c r="L6" s="2587"/>
      <c r="M6" s="2587"/>
      <c r="N6" s="2587"/>
      <c r="O6" s="2587"/>
      <c r="P6" s="2587"/>
      <c r="Q6" s="2591"/>
      <c r="R6" s="2587"/>
      <c r="S6" s="78"/>
      <c r="T6" s="2587" t="s">
        <v>1446</v>
      </c>
      <c r="U6" s="2587"/>
      <c r="V6" s="2587"/>
      <c r="W6" s="2587"/>
      <c r="X6" s="2587"/>
      <c r="Y6" s="2587"/>
      <c r="Z6" s="2591"/>
      <c r="AA6" s="2587"/>
      <c r="AB6" s="78"/>
      <c r="AC6" s="80" t="s">
        <v>1519</v>
      </c>
      <c r="AD6" s="2587"/>
      <c r="AE6" s="2587"/>
      <c r="AF6" s="2587"/>
      <c r="AG6" s="2587"/>
      <c r="AH6" s="2594"/>
      <c r="AI6" s="2591"/>
    </row>
    <row r="7" spans="1:35" ht="12" thickBot="1">
      <c r="A7" s="2587"/>
      <c r="B7" s="2592"/>
      <c r="C7" s="81" t="s">
        <v>1520</v>
      </c>
      <c r="D7" s="2587"/>
      <c r="E7" s="2587"/>
      <c r="F7" s="2587"/>
      <c r="G7" s="2594"/>
      <c r="H7" s="2591"/>
      <c r="I7" s="2587"/>
      <c r="J7" s="2592"/>
      <c r="K7" s="80" t="s">
        <v>1521</v>
      </c>
      <c r="L7" s="2587"/>
      <c r="M7" s="2587"/>
      <c r="N7" s="2587"/>
      <c r="O7" s="2594"/>
      <c r="P7" s="2587"/>
      <c r="Q7" s="2591"/>
      <c r="R7" s="2587"/>
      <c r="S7" s="78"/>
      <c r="T7" s="2587"/>
      <c r="U7" s="2587"/>
      <c r="V7" s="2587"/>
      <c r="W7" s="2587"/>
      <c r="X7" s="2587"/>
      <c r="Y7" s="2587"/>
      <c r="Z7" s="2591"/>
      <c r="AA7" s="2587"/>
      <c r="AB7" s="78"/>
      <c r="AC7" s="80" t="s">
        <v>1522</v>
      </c>
      <c r="AD7" s="2587"/>
      <c r="AE7" s="2587"/>
      <c r="AF7" s="2587"/>
      <c r="AG7" s="2587"/>
      <c r="AH7" s="2594"/>
      <c r="AI7" s="2591"/>
    </row>
    <row r="8" spans="1:35" ht="12" thickBot="1">
      <c r="A8" s="2587"/>
      <c r="B8" s="2592"/>
      <c r="C8" s="81" t="s">
        <v>1523</v>
      </c>
      <c r="D8" s="2587"/>
      <c r="E8" s="2587"/>
      <c r="F8" s="2587"/>
      <c r="G8" s="2594"/>
      <c r="H8" s="2591"/>
      <c r="I8" s="2587"/>
      <c r="J8" s="2592"/>
      <c r="K8" s="80" t="s">
        <v>1524</v>
      </c>
      <c r="L8" s="2587"/>
      <c r="M8" s="2587"/>
      <c r="N8" s="2587"/>
      <c r="O8" s="2594"/>
      <c r="P8" s="2587"/>
      <c r="Q8" s="2591"/>
      <c r="R8" s="2587"/>
      <c r="S8" s="78"/>
      <c r="T8" s="80" t="s">
        <v>1519</v>
      </c>
      <c r="U8" s="2587"/>
      <c r="V8" s="2587"/>
      <c r="W8" s="2587"/>
      <c r="X8" s="2587"/>
      <c r="Y8" s="2594"/>
      <c r="Z8" s="2591"/>
      <c r="AA8" s="2587"/>
      <c r="AB8" s="78"/>
      <c r="AC8" s="80" t="s">
        <v>1525</v>
      </c>
      <c r="AD8" s="2587"/>
      <c r="AE8" s="2587"/>
      <c r="AF8" s="2587"/>
      <c r="AG8" s="2587"/>
      <c r="AH8" s="2594"/>
      <c r="AI8" s="2591"/>
    </row>
    <row r="9" spans="1:35" ht="12" thickBot="1">
      <c r="A9" s="2587"/>
      <c r="B9" s="2592"/>
      <c r="C9" s="81" t="s">
        <v>1526</v>
      </c>
      <c r="D9" s="2587"/>
      <c r="E9" s="2587"/>
      <c r="F9" s="2587"/>
      <c r="G9" s="2594"/>
      <c r="H9" s="2591"/>
      <c r="I9" s="2587"/>
      <c r="J9" s="2592"/>
      <c r="K9" s="80" t="s">
        <v>1527</v>
      </c>
      <c r="L9" s="2587"/>
      <c r="M9" s="2587"/>
      <c r="N9" s="2587"/>
      <c r="O9" s="2594"/>
      <c r="P9" s="2587"/>
      <c r="Q9" s="2591"/>
      <c r="R9" s="2587"/>
      <c r="S9" s="78"/>
      <c r="T9" s="80" t="s">
        <v>1522</v>
      </c>
      <c r="U9" s="2587"/>
      <c r="V9" s="2587"/>
      <c r="W9" s="2587"/>
      <c r="X9" s="2587"/>
      <c r="Y9" s="2594"/>
      <c r="Z9" s="2591"/>
      <c r="AA9" s="2587"/>
      <c r="AB9" s="78"/>
      <c r="AC9" s="80" t="s">
        <v>1528</v>
      </c>
      <c r="AD9" s="2587"/>
      <c r="AE9" s="2587"/>
      <c r="AF9" s="2587"/>
      <c r="AG9" s="2587"/>
      <c r="AH9" s="2594"/>
      <c r="AI9" s="2591"/>
    </row>
    <row r="10" spans="1:35" ht="12" thickBot="1">
      <c r="A10" s="2587"/>
      <c r="B10" s="2592"/>
      <c r="C10" s="81" t="s">
        <v>1529</v>
      </c>
      <c r="D10" s="2587"/>
      <c r="E10" s="2587"/>
      <c r="F10" s="2587"/>
      <c r="G10" s="2594"/>
      <c r="H10" s="2591"/>
      <c r="I10" s="2587"/>
      <c r="J10" s="2592"/>
      <c r="K10" s="80" t="s">
        <v>1530</v>
      </c>
      <c r="L10" s="2587"/>
      <c r="M10" s="2587"/>
      <c r="N10" s="2587"/>
      <c r="O10" s="2594"/>
      <c r="P10" s="2587"/>
      <c r="Q10" s="2591"/>
      <c r="R10" s="2587"/>
      <c r="S10" s="78"/>
      <c r="T10" s="80" t="s">
        <v>1525</v>
      </c>
      <c r="U10" s="2587"/>
      <c r="V10" s="2587"/>
      <c r="W10" s="2587"/>
      <c r="X10" s="2587"/>
      <c r="Y10" s="2594"/>
      <c r="Z10" s="2591"/>
      <c r="AA10" s="2587"/>
      <c r="AB10" s="2599"/>
      <c r="AC10" s="2598"/>
      <c r="AD10" s="2598"/>
      <c r="AE10" s="2598"/>
      <c r="AF10" s="2598"/>
      <c r="AG10" s="2598"/>
      <c r="AH10" s="2598"/>
      <c r="AI10" s="2596"/>
    </row>
    <row r="11" spans="1:35" ht="12" thickBot="1">
      <c r="A11" s="2587"/>
      <c r="B11" s="2592"/>
      <c r="C11" s="81" t="s">
        <v>1531</v>
      </c>
      <c r="D11" s="2587"/>
      <c r="E11" s="2587"/>
      <c r="F11" s="2587"/>
      <c r="G11" s="2594"/>
      <c r="H11" s="2591"/>
      <c r="I11" s="2587"/>
      <c r="J11" s="2595"/>
      <c r="K11" s="2598"/>
      <c r="L11" s="2598"/>
      <c r="M11" s="2598"/>
      <c r="N11" s="2598"/>
      <c r="O11" s="2598"/>
      <c r="P11" s="2598"/>
      <c r="Q11" s="2596"/>
      <c r="R11" s="2587"/>
      <c r="S11" s="78"/>
      <c r="T11" s="80" t="s">
        <v>1528</v>
      </c>
      <c r="U11" s="2587"/>
      <c r="V11" s="2587"/>
      <c r="W11" s="2587"/>
      <c r="X11" s="2587"/>
      <c r="Y11" s="2594"/>
      <c r="Z11" s="2591"/>
      <c r="AA11" s="2587"/>
      <c r="AB11" s="77"/>
      <c r="AC11" s="2587"/>
      <c r="AD11" s="2587"/>
      <c r="AE11" s="2587"/>
      <c r="AF11" s="2587"/>
      <c r="AG11" s="2587"/>
      <c r="AH11" s="2587"/>
      <c r="AI11" s="2587"/>
    </row>
    <row r="12" spans="1:35" ht="12" thickBot="1">
      <c r="A12" s="2587"/>
      <c r="B12" s="2592"/>
      <c r="C12" s="81" t="s">
        <v>1532</v>
      </c>
      <c r="D12" s="2587"/>
      <c r="E12" s="2587"/>
      <c r="F12" s="2587"/>
      <c r="G12" s="2594"/>
      <c r="H12" s="2591"/>
      <c r="I12" s="2587"/>
      <c r="J12" s="2587"/>
      <c r="K12" s="2587"/>
      <c r="L12" s="2587"/>
      <c r="M12" s="2587"/>
      <c r="N12" s="2587"/>
      <c r="O12" s="2587"/>
      <c r="P12" s="2587"/>
      <c r="Q12" s="2587"/>
      <c r="R12" s="2587"/>
      <c r="S12" s="2599"/>
      <c r="T12" s="2598"/>
      <c r="U12" s="2598"/>
      <c r="V12" s="2598"/>
      <c r="W12" s="2598"/>
      <c r="X12" s="2598"/>
      <c r="Y12" s="2598"/>
      <c r="Z12" s="2596"/>
      <c r="AA12" s="2587"/>
      <c r="AB12" s="79"/>
      <c r="AC12" s="2590"/>
      <c r="AD12" s="2590"/>
      <c r="AE12" s="2590"/>
      <c r="AF12" s="2590"/>
      <c r="AG12" s="2590"/>
      <c r="AH12" s="2590"/>
      <c r="AI12" s="2589"/>
    </row>
    <row r="13" spans="1:35" ht="12" thickBot="1">
      <c r="A13" s="2587"/>
      <c r="B13" s="2592"/>
      <c r="C13" s="81" t="s">
        <v>1533</v>
      </c>
      <c r="D13" s="2587"/>
      <c r="E13" s="2587"/>
      <c r="F13" s="2587"/>
      <c r="G13" s="2594"/>
      <c r="H13" s="2591"/>
      <c r="I13" s="2587"/>
      <c r="J13" s="79"/>
      <c r="K13" s="2590"/>
      <c r="L13" s="2590"/>
      <c r="M13" s="2590"/>
      <c r="N13" s="2590"/>
      <c r="O13" s="2590"/>
      <c r="P13" s="2590"/>
      <c r="Q13" s="2589"/>
      <c r="R13" s="2587"/>
      <c r="T13" s="2587"/>
      <c r="U13" s="2587"/>
      <c r="V13" s="2587"/>
      <c r="W13" s="2587"/>
      <c r="X13" s="2587"/>
      <c r="Y13" s="2587"/>
      <c r="Z13" s="2587"/>
      <c r="AA13" s="2587"/>
      <c r="AB13" s="110">
        <f>AB4+1</f>
        <v>25.900000000000002</v>
      </c>
      <c r="AC13" s="2610" t="s">
        <v>1534</v>
      </c>
      <c r="AD13" s="2587"/>
      <c r="AE13" s="2587"/>
      <c r="AF13" s="2587"/>
      <c r="AG13" s="2587"/>
      <c r="AH13" s="2587"/>
      <c r="AI13" s="2591"/>
    </row>
    <row r="14" spans="1:35" ht="12" thickBot="1">
      <c r="A14" s="2587"/>
      <c r="B14" s="2592"/>
      <c r="C14" s="81" t="s">
        <v>1535</v>
      </c>
      <c r="D14" s="2587"/>
      <c r="E14" s="2587"/>
      <c r="F14" s="2587"/>
      <c r="G14" s="2594"/>
      <c r="H14" s="2591"/>
      <c r="I14" s="2587"/>
      <c r="J14" s="110">
        <f>J4+1</f>
        <v>18.900000000000002</v>
      </c>
      <c r="K14" s="2587" t="s">
        <v>1536</v>
      </c>
      <c r="L14" s="2587"/>
      <c r="M14" s="2587"/>
      <c r="N14" s="2587"/>
      <c r="O14" s="2587"/>
      <c r="P14" s="2587"/>
      <c r="Q14" s="2591"/>
      <c r="R14" s="2587"/>
      <c r="S14" s="79"/>
      <c r="T14" s="2590"/>
      <c r="U14" s="2590"/>
      <c r="V14" s="2590"/>
      <c r="W14" s="2590"/>
      <c r="X14" s="2590"/>
      <c r="Y14" s="2590"/>
      <c r="Z14" s="2589"/>
      <c r="AA14" s="2587"/>
      <c r="AB14" s="78"/>
      <c r="AC14" s="2610"/>
      <c r="AD14" s="2587"/>
      <c r="AE14" s="2587"/>
      <c r="AF14" s="2587"/>
      <c r="AG14" s="2587"/>
      <c r="AH14" s="2587"/>
      <c r="AI14" s="2591"/>
    </row>
    <row r="15" spans="1:35" ht="12" thickBot="1">
      <c r="A15" s="2587"/>
      <c r="B15" s="2595"/>
      <c r="C15" s="2598"/>
      <c r="D15" s="2598"/>
      <c r="E15" s="2598"/>
      <c r="F15" s="2598"/>
      <c r="G15" s="2598"/>
      <c r="H15" s="2596"/>
      <c r="I15" s="2587"/>
      <c r="J15" s="78"/>
      <c r="K15" s="2587"/>
      <c r="L15" s="2587"/>
      <c r="M15" s="2587"/>
      <c r="N15" s="2587"/>
      <c r="O15" s="2587"/>
      <c r="P15" s="2587"/>
      <c r="Q15" s="2591"/>
      <c r="R15" s="2587"/>
      <c r="S15" s="110">
        <f>S4+1</f>
        <v>22.900000000000002</v>
      </c>
      <c r="T15" s="2610" t="s">
        <v>1537</v>
      </c>
      <c r="U15" s="2587"/>
      <c r="V15" s="2587"/>
      <c r="W15" s="2587"/>
      <c r="X15" s="2587"/>
      <c r="Y15" s="2587"/>
      <c r="Z15" s="2591"/>
      <c r="AA15" s="2587"/>
      <c r="AB15" s="2592"/>
      <c r="AC15" s="2587"/>
      <c r="AD15" s="2587"/>
      <c r="AE15" s="2587"/>
      <c r="AF15" s="2587"/>
      <c r="AG15" s="2587"/>
      <c r="AH15" s="2587"/>
      <c r="AI15" s="2591"/>
    </row>
    <row r="16" spans="1:35" ht="12" thickBot="1">
      <c r="A16" s="2587"/>
      <c r="B16" s="2587"/>
      <c r="C16" s="2587"/>
      <c r="D16" s="2587"/>
      <c r="E16" s="2587"/>
      <c r="F16" s="2587"/>
      <c r="G16" s="2587"/>
      <c r="H16" s="2587"/>
      <c r="I16" s="2587"/>
      <c r="J16" s="78"/>
      <c r="K16" s="80" t="s">
        <v>1520</v>
      </c>
      <c r="L16" s="2587"/>
      <c r="M16" s="2587"/>
      <c r="N16" s="2587"/>
      <c r="O16" s="2587"/>
      <c r="P16" s="2594"/>
      <c r="Q16" s="2591"/>
      <c r="R16" s="2587"/>
      <c r="S16" s="78"/>
      <c r="T16" s="2587" t="s">
        <v>1538</v>
      </c>
      <c r="U16" s="2587"/>
      <c r="V16" s="2587"/>
      <c r="W16" s="2587"/>
      <c r="X16" s="2587"/>
      <c r="Y16" s="2587"/>
      <c r="Z16" s="2591"/>
      <c r="AA16" s="2587"/>
      <c r="AB16" s="78"/>
      <c r="AC16" s="80" t="s">
        <v>1539</v>
      </c>
      <c r="AD16" s="2587"/>
      <c r="AE16" s="2587"/>
      <c r="AF16" s="2587"/>
      <c r="AG16" s="2587"/>
      <c r="AH16" s="2594"/>
      <c r="AI16" s="2591"/>
    </row>
    <row r="17" spans="2:35" ht="12" thickBot="1">
      <c r="B17" s="2588"/>
      <c r="C17" s="2590"/>
      <c r="D17" s="2590"/>
      <c r="E17" s="2590"/>
      <c r="F17" s="2590"/>
      <c r="G17" s="2590"/>
      <c r="H17" s="2589"/>
      <c r="I17" s="2587"/>
      <c r="J17" s="78"/>
      <c r="K17" s="80" t="s">
        <v>1523</v>
      </c>
      <c r="L17" s="2587"/>
      <c r="M17" s="2587"/>
      <c r="N17" s="2587"/>
      <c r="O17" s="2587"/>
      <c r="P17" s="2594"/>
      <c r="Q17" s="2591"/>
      <c r="R17" s="2587"/>
      <c r="S17" s="78"/>
      <c r="T17" s="2587" t="s">
        <v>1446</v>
      </c>
      <c r="U17" s="2587"/>
      <c r="V17" s="2587"/>
      <c r="W17" s="2587"/>
      <c r="X17" s="2587"/>
      <c r="Y17" s="2587"/>
      <c r="Z17" s="2591"/>
      <c r="AA17" s="2587"/>
      <c r="AB17" s="78"/>
      <c r="AC17" s="80" t="s">
        <v>1540</v>
      </c>
      <c r="AD17" s="2587"/>
      <c r="AE17" s="2587"/>
      <c r="AF17" s="2587"/>
      <c r="AG17" s="2587"/>
      <c r="AH17" s="2594"/>
      <c r="AI17" s="2591"/>
    </row>
    <row r="18" spans="2:35" ht="12" thickBot="1">
      <c r="B18" s="110">
        <f>B4+1</f>
        <v>14.900000000000002</v>
      </c>
      <c r="C18" s="2587" t="s">
        <v>1541</v>
      </c>
      <c r="D18" s="2587"/>
      <c r="E18" s="2587"/>
      <c r="F18" s="2587"/>
      <c r="G18" s="2587"/>
      <c r="H18" s="2591"/>
      <c r="I18" s="2587"/>
      <c r="J18" s="78"/>
      <c r="K18" s="80" t="s">
        <v>1526</v>
      </c>
      <c r="L18" s="2587"/>
      <c r="M18" s="2587"/>
      <c r="N18" s="2587"/>
      <c r="O18" s="2587"/>
      <c r="P18" s="2594"/>
      <c r="Q18" s="2591"/>
      <c r="R18" s="2587"/>
      <c r="S18" s="78"/>
      <c r="T18" s="2587"/>
      <c r="U18" s="2587"/>
      <c r="V18" s="2587"/>
      <c r="W18" s="2587"/>
      <c r="X18" s="2587"/>
      <c r="Y18" s="2587"/>
      <c r="Z18" s="2591"/>
      <c r="AA18" s="2587"/>
      <c r="AB18" s="78"/>
      <c r="AC18" s="80" t="s">
        <v>1542</v>
      </c>
      <c r="AD18" s="2587"/>
      <c r="AE18" s="2587"/>
      <c r="AF18" s="2587"/>
      <c r="AG18" s="2587"/>
      <c r="AH18" s="2594"/>
      <c r="AI18" s="2591"/>
    </row>
    <row r="19" spans="2:35" ht="12" thickBot="1">
      <c r="B19" s="2592"/>
      <c r="C19" s="2587" t="s">
        <v>1543</v>
      </c>
      <c r="D19" s="2587"/>
      <c r="E19" s="2587"/>
      <c r="F19" s="2587"/>
      <c r="G19" s="2587"/>
      <c r="H19" s="2591"/>
      <c r="I19" s="2587"/>
      <c r="J19" s="78"/>
      <c r="K19" s="80" t="s">
        <v>1544</v>
      </c>
      <c r="L19" s="2587"/>
      <c r="M19" s="2587"/>
      <c r="N19" s="2587"/>
      <c r="O19" s="2587"/>
      <c r="P19" s="2594"/>
      <c r="Q19" s="2591"/>
      <c r="R19" s="2587"/>
      <c r="S19" s="78"/>
      <c r="T19" s="80" t="s">
        <v>1545</v>
      </c>
      <c r="U19" s="2587"/>
      <c r="V19" s="2587"/>
      <c r="W19" s="2587"/>
      <c r="X19" s="2587"/>
      <c r="Y19" s="2594"/>
      <c r="Z19" s="2591"/>
      <c r="AA19" s="2587"/>
      <c r="AB19" s="78"/>
      <c r="AC19" s="80" t="s">
        <v>1546</v>
      </c>
      <c r="AD19" s="2587"/>
      <c r="AE19" s="2587"/>
      <c r="AF19" s="2587"/>
      <c r="AG19" s="2587"/>
      <c r="AH19" s="2594"/>
      <c r="AI19" s="2591"/>
    </row>
    <row r="20" spans="2:35" ht="12" thickBot="1">
      <c r="B20" s="2592"/>
      <c r="C20" s="2587"/>
      <c r="D20" s="2587"/>
      <c r="E20" s="2587"/>
      <c r="F20" s="2587"/>
      <c r="G20" s="2587"/>
      <c r="H20" s="2591"/>
      <c r="I20" s="2587"/>
      <c r="J20" s="78"/>
      <c r="K20" s="80" t="s">
        <v>1547</v>
      </c>
      <c r="L20" s="2587"/>
      <c r="M20" s="2587"/>
      <c r="N20" s="2587"/>
      <c r="O20" s="2587"/>
      <c r="P20" s="2594"/>
      <c r="Q20" s="2591"/>
      <c r="R20" s="2587"/>
      <c r="S20" s="78"/>
      <c r="T20" s="80" t="s">
        <v>1548</v>
      </c>
      <c r="U20" s="2587"/>
      <c r="V20" s="2587"/>
      <c r="W20" s="2587"/>
      <c r="X20" s="2587"/>
      <c r="Y20" s="2594"/>
      <c r="Z20" s="2591"/>
      <c r="AA20" s="2587"/>
      <c r="AB20" s="78"/>
      <c r="AC20" s="80" t="s">
        <v>1549</v>
      </c>
      <c r="AD20" s="2587"/>
      <c r="AE20" s="2587"/>
      <c r="AF20" s="2587"/>
      <c r="AG20" s="2587"/>
      <c r="AH20" s="2594"/>
      <c r="AI20" s="2591"/>
    </row>
    <row r="21" spans="2:35" ht="12" thickBot="1">
      <c r="B21" s="2592"/>
      <c r="C21" s="80" t="s">
        <v>1550</v>
      </c>
      <c r="D21" s="2587"/>
      <c r="E21" s="2587"/>
      <c r="F21" s="2587"/>
      <c r="G21" s="2594"/>
      <c r="H21" s="2591"/>
      <c r="I21" s="2587"/>
      <c r="J21" s="78"/>
      <c r="K21" s="80" t="s">
        <v>1551</v>
      </c>
      <c r="L21" s="2587"/>
      <c r="M21" s="2587"/>
      <c r="N21" s="2587"/>
      <c r="O21" s="2587"/>
      <c r="P21" s="2594"/>
      <c r="Q21" s="2591"/>
      <c r="R21" s="2587"/>
      <c r="S21" s="78"/>
      <c r="T21" s="80" t="s">
        <v>1552</v>
      </c>
      <c r="U21" s="2587"/>
      <c r="V21" s="2587"/>
      <c r="W21" s="2587"/>
      <c r="X21" s="2587"/>
      <c r="Y21" s="2594"/>
      <c r="Z21" s="2591"/>
      <c r="AA21" s="2587"/>
      <c r="AB21" s="78"/>
      <c r="AC21" s="80" t="s">
        <v>1528</v>
      </c>
      <c r="AD21" s="2587"/>
      <c r="AE21" s="2587"/>
      <c r="AF21" s="2587"/>
      <c r="AG21" s="2587"/>
      <c r="AH21" s="2594"/>
      <c r="AI21" s="2591"/>
    </row>
    <row r="22" spans="2:35" ht="12" thickBot="1">
      <c r="B22" s="2592"/>
      <c r="C22" s="80" t="s">
        <v>1553</v>
      </c>
      <c r="D22" s="2587"/>
      <c r="E22" s="2587"/>
      <c r="F22" s="2587"/>
      <c r="G22" s="2594"/>
      <c r="H22" s="2591"/>
      <c r="I22" s="2587"/>
      <c r="J22" s="78"/>
      <c r="K22" s="80" t="s">
        <v>1554</v>
      </c>
      <c r="L22" s="2587"/>
      <c r="M22" s="2587"/>
      <c r="N22" s="2587"/>
      <c r="O22" s="2587"/>
      <c r="P22" s="2594"/>
      <c r="Q22" s="2591"/>
      <c r="R22" s="2587"/>
      <c r="S22" s="78"/>
      <c r="T22" s="80" t="s">
        <v>1555</v>
      </c>
      <c r="U22" s="2587"/>
      <c r="V22" s="2587"/>
      <c r="W22" s="2587"/>
      <c r="X22" s="2587"/>
      <c r="Y22" s="2594"/>
      <c r="Z22" s="2591"/>
      <c r="AA22" s="2587"/>
      <c r="AB22" s="2599"/>
      <c r="AC22" s="2598"/>
      <c r="AD22" s="2598"/>
      <c r="AE22" s="2598"/>
      <c r="AF22" s="2598"/>
      <c r="AG22" s="2598"/>
      <c r="AH22" s="2598"/>
      <c r="AI22" s="2596"/>
    </row>
    <row r="23" spans="2:35" ht="12" thickBot="1">
      <c r="B23" s="2592"/>
      <c r="C23" s="80" t="s">
        <v>1556</v>
      </c>
      <c r="D23" s="2587"/>
      <c r="E23" s="2587"/>
      <c r="F23" s="2587"/>
      <c r="G23" s="2594"/>
      <c r="H23" s="2591"/>
      <c r="I23" s="2587"/>
      <c r="J23" s="78"/>
      <c r="K23" s="80" t="s">
        <v>1557</v>
      </c>
      <c r="L23" s="2587"/>
      <c r="M23" s="2587"/>
      <c r="N23" s="2587"/>
      <c r="O23" s="2587"/>
      <c r="P23" s="2594"/>
      <c r="Q23" s="2591"/>
      <c r="R23" s="2587"/>
      <c r="S23" s="78"/>
      <c r="T23" s="80" t="s">
        <v>1558</v>
      </c>
      <c r="U23" s="2587"/>
      <c r="V23" s="2587"/>
      <c r="W23" s="2587"/>
      <c r="X23" s="2587"/>
      <c r="Y23" s="2587"/>
      <c r="Z23" s="2591"/>
      <c r="AA23" s="2587"/>
      <c r="AB23" s="77"/>
      <c r="AC23" s="2587"/>
      <c r="AD23" s="2587"/>
      <c r="AE23" s="2587"/>
      <c r="AF23" s="2587"/>
      <c r="AG23" s="2587"/>
      <c r="AH23" s="2587"/>
      <c r="AI23" s="2587"/>
    </row>
    <row r="24" spans="2:35" ht="12" thickBot="1">
      <c r="B24" s="2592"/>
      <c r="C24" s="80" t="s">
        <v>1559</v>
      </c>
      <c r="D24" s="2587"/>
      <c r="E24" s="2587"/>
      <c r="F24" s="2587"/>
      <c r="G24" s="2594"/>
      <c r="H24" s="2591"/>
      <c r="I24" s="2587"/>
      <c r="J24" s="78"/>
      <c r="K24" s="80" t="s">
        <v>1525</v>
      </c>
      <c r="L24" s="2587"/>
      <c r="M24" s="2587"/>
      <c r="N24" s="2587"/>
      <c r="O24" s="2587"/>
      <c r="P24" s="2594"/>
      <c r="Q24" s="2591"/>
      <c r="R24" s="2587"/>
      <c r="S24" s="2599"/>
      <c r="T24" s="2598"/>
      <c r="U24" s="2598"/>
      <c r="V24" s="2598"/>
      <c r="W24" s="2598"/>
      <c r="X24" s="2598"/>
      <c r="Y24" s="2598"/>
      <c r="Z24" s="2596"/>
      <c r="AA24" s="2587"/>
      <c r="AB24" s="79"/>
      <c r="AC24" s="2590"/>
      <c r="AD24" s="2590"/>
      <c r="AE24" s="2590"/>
      <c r="AF24" s="2590"/>
      <c r="AG24" s="2590"/>
      <c r="AH24" s="2590"/>
      <c r="AI24" s="2589"/>
    </row>
    <row r="25" spans="2:35" ht="12" thickBot="1">
      <c r="B25" s="2592"/>
      <c r="C25" s="80" t="s">
        <v>1525</v>
      </c>
      <c r="D25" s="2587"/>
      <c r="E25" s="2587"/>
      <c r="F25" s="2587"/>
      <c r="G25" s="2594"/>
      <c r="H25" s="2591"/>
      <c r="I25" s="2587"/>
      <c r="J25" s="78"/>
      <c r="K25" s="80" t="s">
        <v>1528</v>
      </c>
      <c r="L25" s="2587"/>
      <c r="M25" s="2587"/>
      <c r="N25" s="2587"/>
      <c r="O25" s="2587"/>
      <c r="P25" s="2594"/>
      <c r="Q25" s="2591"/>
      <c r="R25" s="2587"/>
      <c r="S25" s="2587"/>
      <c r="T25" s="2587"/>
      <c r="U25" s="2587"/>
      <c r="V25" s="2587"/>
      <c r="W25" s="2587"/>
      <c r="X25" s="2587"/>
      <c r="Y25" s="2587"/>
      <c r="Z25" s="2587"/>
      <c r="AA25" s="2587"/>
      <c r="AB25" s="110">
        <f>AB13+1</f>
        <v>26.900000000000002</v>
      </c>
      <c r="AC25" s="2610" t="s">
        <v>1560</v>
      </c>
      <c r="AD25" s="2587"/>
      <c r="AE25" s="2587"/>
      <c r="AF25" s="2587"/>
      <c r="AG25" s="2587"/>
      <c r="AH25" s="2587"/>
      <c r="AI25" s="2591"/>
    </row>
    <row r="26" spans="2:35" ht="12" thickBot="1">
      <c r="B26" s="2592"/>
      <c r="C26" s="2587" t="s">
        <v>1535</v>
      </c>
      <c r="D26" s="2587"/>
      <c r="E26" s="2587"/>
      <c r="F26" s="2587"/>
      <c r="G26" s="2594"/>
      <c r="H26" s="2591"/>
      <c r="I26" s="2587"/>
      <c r="J26" s="2599"/>
      <c r="K26" s="2598"/>
      <c r="L26" s="2598"/>
      <c r="M26" s="2598"/>
      <c r="N26" s="2598"/>
      <c r="O26" s="2598"/>
      <c r="P26" s="2598"/>
      <c r="Q26" s="2596"/>
      <c r="R26" s="2587"/>
      <c r="S26" s="79"/>
      <c r="T26" s="2590"/>
      <c r="U26" s="2590"/>
      <c r="V26" s="2590"/>
      <c r="W26" s="2590"/>
      <c r="X26" s="2590"/>
      <c r="Y26" s="2590"/>
      <c r="Z26" s="2589"/>
      <c r="AA26" s="2587"/>
      <c r="AB26" s="78"/>
      <c r="AC26" s="2587" t="s">
        <v>1561</v>
      </c>
      <c r="AD26" s="2587"/>
      <c r="AE26" s="2587"/>
      <c r="AF26" s="2587"/>
      <c r="AG26" s="2587"/>
      <c r="AH26" s="2587"/>
      <c r="AI26" s="2591"/>
    </row>
    <row r="27" spans="2:35" ht="12" thickBot="1">
      <c r="B27" s="2595"/>
      <c r="C27" s="2598"/>
      <c r="D27" s="2598"/>
      <c r="E27" s="2598"/>
      <c r="F27" s="2598"/>
      <c r="G27" s="2598"/>
      <c r="H27" s="2596"/>
      <c r="I27" s="2587"/>
      <c r="K27" s="2587"/>
      <c r="L27" s="2587"/>
      <c r="M27" s="2587"/>
      <c r="N27" s="2587"/>
      <c r="O27" s="2587"/>
      <c r="P27" s="2587"/>
      <c r="Q27" s="2587"/>
      <c r="R27" s="2587"/>
      <c r="S27" s="110">
        <f>S15+1</f>
        <v>23.900000000000002</v>
      </c>
      <c r="T27" s="2610" t="s">
        <v>1562</v>
      </c>
      <c r="U27" s="2587"/>
      <c r="V27" s="2587"/>
      <c r="W27" s="2587"/>
      <c r="X27" s="2587"/>
      <c r="Y27" s="2587"/>
      <c r="Z27" s="2591"/>
      <c r="AA27" s="2587"/>
      <c r="AB27" s="2592"/>
      <c r="AC27" s="2587"/>
      <c r="AD27" s="2587"/>
      <c r="AE27" s="2587"/>
      <c r="AF27" s="2587"/>
      <c r="AG27" s="2587"/>
      <c r="AH27" s="2587"/>
      <c r="AI27" s="2591"/>
    </row>
    <row r="28" spans="2:35" ht="12" thickBot="1">
      <c r="B28" s="2587"/>
      <c r="C28" s="2587"/>
      <c r="D28" s="2587"/>
      <c r="E28" s="2587"/>
      <c r="F28" s="2587"/>
      <c r="G28" s="2587"/>
      <c r="H28" s="2587"/>
      <c r="I28" s="2587"/>
      <c r="J28" s="79"/>
      <c r="K28" s="2590"/>
      <c r="L28" s="2590"/>
      <c r="M28" s="2590"/>
      <c r="N28" s="2590"/>
      <c r="O28" s="2590"/>
      <c r="P28" s="2590"/>
      <c r="Q28" s="2589"/>
      <c r="R28" s="2587"/>
      <c r="S28" s="78"/>
      <c r="T28" s="2587" t="s">
        <v>1563</v>
      </c>
      <c r="U28" s="2587"/>
      <c r="V28" s="2587"/>
      <c r="W28" s="2587"/>
      <c r="X28" s="2587"/>
      <c r="Y28" s="2587"/>
      <c r="Z28" s="2591"/>
      <c r="AA28" s="2587"/>
      <c r="AB28" s="78"/>
      <c r="AC28" s="80" t="s">
        <v>1519</v>
      </c>
      <c r="AD28" s="2587"/>
      <c r="AE28" s="2587"/>
      <c r="AF28" s="2587"/>
      <c r="AG28" s="2587"/>
      <c r="AH28" s="2594"/>
      <c r="AI28" s="2591"/>
    </row>
    <row r="29" spans="2:35" ht="12" thickBot="1">
      <c r="B29" s="2588"/>
      <c r="C29" s="2590"/>
      <c r="D29" s="2590"/>
      <c r="E29" s="2590"/>
      <c r="F29" s="2590"/>
      <c r="G29" s="2590"/>
      <c r="H29" s="2589"/>
      <c r="I29" s="2587"/>
      <c r="J29" s="110">
        <f>J14+1</f>
        <v>19.900000000000002</v>
      </c>
      <c r="K29" s="2587" t="s">
        <v>1564</v>
      </c>
      <c r="L29" s="2587"/>
      <c r="M29" s="2587"/>
      <c r="N29" s="2587"/>
      <c r="O29" s="2587"/>
      <c r="P29" s="2587"/>
      <c r="Q29" s="2591"/>
      <c r="R29" s="2587"/>
      <c r="S29" s="78"/>
      <c r="T29" s="2587"/>
      <c r="U29" s="2587"/>
      <c r="V29" s="2587"/>
      <c r="W29" s="2587"/>
      <c r="X29" s="2587"/>
      <c r="Y29" s="2587"/>
      <c r="Z29" s="2591"/>
      <c r="AA29" s="2587"/>
      <c r="AB29" s="78"/>
      <c r="AC29" s="80" t="s">
        <v>1522</v>
      </c>
      <c r="AD29" s="2587"/>
      <c r="AE29" s="2587"/>
      <c r="AF29" s="2587"/>
      <c r="AG29" s="2587"/>
      <c r="AH29" s="2594"/>
      <c r="AI29" s="2591"/>
    </row>
    <row r="30" spans="2:35" ht="12" thickBot="1">
      <c r="B30" s="110">
        <f>B18+1</f>
        <v>15.900000000000002</v>
      </c>
      <c r="C30" s="2587" t="s">
        <v>1565</v>
      </c>
      <c r="D30" s="2587"/>
      <c r="E30" s="2587"/>
      <c r="F30" s="2587"/>
      <c r="G30" s="2587"/>
      <c r="H30" s="2591"/>
      <c r="I30" s="2587"/>
      <c r="J30" s="78"/>
      <c r="K30" s="2587" t="s">
        <v>1566</v>
      </c>
      <c r="L30" s="2587"/>
      <c r="M30" s="2587"/>
      <c r="N30" s="2587"/>
      <c r="O30" s="2587"/>
      <c r="P30" s="2587"/>
      <c r="Q30" s="2591"/>
      <c r="R30" s="2587"/>
      <c r="S30" s="78"/>
      <c r="T30" s="80" t="s">
        <v>1519</v>
      </c>
      <c r="U30" s="2587"/>
      <c r="V30" s="2587"/>
      <c r="W30" s="2587"/>
      <c r="X30" s="2587"/>
      <c r="Y30" s="2594"/>
      <c r="Z30" s="2591"/>
      <c r="AA30" s="2587"/>
      <c r="AB30" s="78"/>
      <c r="AC30" s="80" t="s">
        <v>1525</v>
      </c>
      <c r="AD30" s="2587"/>
      <c r="AE30" s="2587"/>
      <c r="AF30" s="2587"/>
      <c r="AG30" s="2587"/>
      <c r="AH30" s="2594"/>
      <c r="AI30" s="2591"/>
    </row>
    <row r="31" spans="2:35" ht="12" thickBot="1">
      <c r="B31" s="2592"/>
      <c r="C31" s="2587" t="s">
        <v>1567</v>
      </c>
      <c r="D31" s="2587"/>
      <c r="E31" s="2587"/>
      <c r="F31" s="2587"/>
      <c r="G31" s="2587"/>
      <c r="H31" s="2591"/>
      <c r="I31" s="2587"/>
      <c r="J31" s="2592"/>
      <c r="K31" s="2587" t="s">
        <v>1568</v>
      </c>
      <c r="L31" s="2587"/>
      <c r="M31" s="2587"/>
      <c r="N31" s="2587"/>
      <c r="O31" s="2587"/>
      <c r="P31" s="2587"/>
      <c r="Q31" s="2591"/>
      <c r="R31" s="2587"/>
      <c r="S31" s="78"/>
      <c r="T31" s="80" t="s">
        <v>1522</v>
      </c>
      <c r="U31" s="2587"/>
      <c r="V31" s="2587"/>
      <c r="W31" s="2587"/>
      <c r="X31" s="2587"/>
      <c r="Y31" s="2594"/>
      <c r="Z31" s="2591"/>
      <c r="AA31" s="2587"/>
      <c r="AB31" s="78"/>
      <c r="AC31" s="80" t="s">
        <v>1528</v>
      </c>
      <c r="AD31" s="2587"/>
      <c r="AE31" s="2587"/>
      <c r="AF31" s="2587"/>
      <c r="AG31" s="2587"/>
      <c r="AH31" s="2594"/>
      <c r="AI31" s="2591"/>
    </row>
    <row r="32" spans="2:35" ht="12" thickBot="1">
      <c r="B32" s="2592"/>
      <c r="C32" s="2587"/>
      <c r="D32" s="2587"/>
      <c r="E32" s="2587"/>
      <c r="F32" s="2587"/>
      <c r="G32" s="2587"/>
      <c r="H32" s="2591"/>
      <c r="I32" s="2587"/>
      <c r="J32" s="78"/>
      <c r="K32" s="2587" t="s">
        <v>1569</v>
      </c>
      <c r="L32" s="2587"/>
      <c r="M32" s="2587"/>
      <c r="N32" s="2587"/>
      <c r="O32" s="2587"/>
      <c r="P32" s="2587"/>
      <c r="Q32" s="2591"/>
      <c r="R32" s="2587"/>
      <c r="S32" s="78"/>
      <c r="T32" s="80" t="s">
        <v>1525</v>
      </c>
      <c r="U32" s="2587"/>
      <c r="V32" s="2587"/>
      <c r="W32" s="2587"/>
      <c r="X32" s="2587"/>
      <c r="Y32" s="2594"/>
      <c r="Z32" s="2591"/>
      <c r="AA32" s="2587"/>
      <c r="AB32" s="2599"/>
      <c r="AC32" s="2598"/>
      <c r="AD32" s="2598"/>
      <c r="AE32" s="2598"/>
      <c r="AF32" s="2598"/>
      <c r="AG32" s="2598"/>
      <c r="AH32" s="2598"/>
      <c r="AI32" s="2596"/>
    </row>
    <row r="33" spans="2:35" ht="12" thickBot="1">
      <c r="B33" s="2592"/>
      <c r="C33" s="80" t="s">
        <v>1521</v>
      </c>
      <c r="D33" s="2587"/>
      <c r="E33" s="2587"/>
      <c r="F33" s="2587"/>
      <c r="G33" s="2594"/>
      <c r="H33" s="2591"/>
      <c r="I33" s="2587"/>
      <c r="J33" s="78"/>
      <c r="K33" s="2587" t="s">
        <v>1570</v>
      </c>
      <c r="L33" s="2587"/>
      <c r="M33" s="2587"/>
      <c r="N33" s="2587"/>
      <c r="O33" s="2587"/>
      <c r="P33" s="2587"/>
      <c r="Q33" s="2591"/>
      <c r="R33" s="2587"/>
      <c r="S33" s="78"/>
      <c r="T33" s="80" t="s">
        <v>1528</v>
      </c>
      <c r="U33" s="2587"/>
      <c r="V33" s="2587"/>
      <c r="W33" s="2587"/>
      <c r="X33" s="2587"/>
      <c r="Y33" s="2594"/>
      <c r="Z33" s="2591"/>
      <c r="AA33" s="2587"/>
      <c r="AB33" s="77"/>
      <c r="AC33" s="2587"/>
      <c r="AD33" s="2587"/>
      <c r="AE33" s="2587"/>
      <c r="AF33" s="2587"/>
      <c r="AG33" s="2587"/>
      <c r="AH33" s="2587"/>
      <c r="AI33" s="2587"/>
    </row>
    <row r="34" spans="2:35" ht="12" thickBot="1">
      <c r="B34" s="2592"/>
      <c r="C34" s="80" t="s">
        <v>1571</v>
      </c>
      <c r="D34" s="2587"/>
      <c r="E34" s="2587"/>
      <c r="F34" s="2587"/>
      <c r="G34" s="2594"/>
      <c r="H34" s="2591"/>
      <c r="I34" s="2587"/>
      <c r="J34" s="2592"/>
      <c r="K34" s="2587"/>
      <c r="L34" s="2587"/>
      <c r="M34" s="2587"/>
      <c r="N34" s="2587"/>
      <c r="O34" s="2587"/>
      <c r="P34" s="2587"/>
      <c r="Q34" s="2591"/>
      <c r="R34" s="2587"/>
      <c r="S34" s="78"/>
      <c r="T34" s="2587"/>
      <c r="U34" s="2587"/>
      <c r="V34" s="2587"/>
      <c r="W34" s="2587"/>
      <c r="X34" s="2587"/>
      <c r="Y34" s="2587"/>
      <c r="Z34" s="2591"/>
      <c r="AA34" s="2587"/>
      <c r="AB34" s="79"/>
      <c r="AC34" s="2590"/>
      <c r="AD34" s="2590"/>
      <c r="AE34" s="2590"/>
      <c r="AF34" s="2590"/>
      <c r="AG34" s="2590"/>
      <c r="AH34" s="2590"/>
      <c r="AI34" s="2589"/>
    </row>
    <row r="35" spans="2:35" ht="12" thickBot="1">
      <c r="B35" s="2592"/>
      <c r="C35" s="80" t="s">
        <v>1572</v>
      </c>
      <c r="D35" s="2587"/>
      <c r="E35" s="2587"/>
      <c r="F35" s="2587"/>
      <c r="G35" s="2594"/>
      <c r="H35" s="2591"/>
      <c r="I35" s="2587"/>
      <c r="J35" s="78"/>
      <c r="K35" s="80" t="s">
        <v>1521</v>
      </c>
      <c r="L35" s="2587"/>
      <c r="M35" s="2587"/>
      <c r="N35" s="2587"/>
      <c r="O35" s="2587"/>
      <c r="P35" s="2594"/>
      <c r="Q35" s="2591"/>
      <c r="R35" s="2587"/>
      <c r="S35" s="78"/>
      <c r="T35" s="2591" t="s">
        <v>1573</v>
      </c>
      <c r="U35" s="2587"/>
      <c r="V35" s="2587"/>
      <c r="W35" s="2587"/>
      <c r="X35" s="2587"/>
      <c r="Y35" s="2587"/>
      <c r="Z35" s="2591"/>
      <c r="AA35" s="2587"/>
      <c r="AB35" s="110">
        <f>AB25+1</f>
        <v>27.900000000000002</v>
      </c>
      <c r="AC35" s="2610" t="s">
        <v>1574</v>
      </c>
      <c r="AD35" s="2587"/>
      <c r="AE35" s="2587"/>
      <c r="AF35" s="2587"/>
      <c r="AG35" s="2587"/>
      <c r="AH35" s="2587"/>
      <c r="AI35" s="2591"/>
    </row>
    <row r="36" spans="2:35" ht="12" thickBot="1">
      <c r="B36" s="2592"/>
      <c r="C36" s="80" t="s">
        <v>1575</v>
      </c>
      <c r="D36" s="2587"/>
      <c r="E36" s="2587"/>
      <c r="F36" s="2587"/>
      <c r="G36" s="2594"/>
      <c r="H36" s="2591"/>
      <c r="I36" s="2587"/>
      <c r="J36" s="78"/>
      <c r="K36" s="80" t="s">
        <v>1576</v>
      </c>
      <c r="L36" s="2587"/>
      <c r="M36" s="2587"/>
      <c r="N36" s="2587"/>
      <c r="O36" s="2587"/>
      <c r="P36" s="2594"/>
      <c r="Q36" s="2591"/>
      <c r="R36" s="2587"/>
      <c r="S36" s="78"/>
      <c r="T36" s="2587"/>
      <c r="U36" s="2587"/>
      <c r="V36" s="2587"/>
      <c r="W36" s="2587"/>
      <c r="X36" s="2587"/>
      <c r="Y36" s="2587"/>
      <c r="Z36" s="2591"/>
      <c r="AA36" s="2587"/>
      <c r="AB36" s="78"/>
      <c r="AC36" s="2587" t="s">
        <v>1577</v>
      </c>
      <c r="AD36" s="2587"/>
      <c r="AE36" s="2587"/>
      <c r="AF36" s="2587"/>
      <c r="AG36" s="2587"/>
      <c r="AH36" s="2587"/>
      <c r="AI36" s="2591"/>
    </row>
    <row r="37" spans="2:35" ht="12" thickBot="1">
      <c r="B37" s="2595"/>
      <c r="C37" s="2598"/>
      <c r="D37" s="2598"/>
      <c r="E37" s="2598"/>
      <c r="F37" s="2598"/>
      <c r="G37" s="2598"/>
      <c r="H37" s="2596"/>
      <c r="I37" s="2587"/>
      <c r="J37" s="78"/>
      <c r="K37" s="80" t="s">
        <v>1578</v>
      </c>
      <c r="L37" s="2587"/>
      <c r="M37" s="2587"/>
      <c r="N37" s="2587"/>
      <c r="O37" s="2587"/>
      <c r="P37" s="2594"/>
      <c r="Q37" s="2591"/>
      <c r="R37" s="2587"/>
      <c r="S37" s="78"/>
      <c r="T37" s="2591" t="s">
        <v>1579</v>
      </c>
      <c r="U37" s="2587"/>
      <c r="V37" s="2587"/>
      <c r="W37" s="2587"/>
      <c r="X37" s="2587"/>
      <c r="Y37" s="2587"/>
      <c r="Z37" s="2591"/>
      <c r="AA37" s="2587"/>
      <c r="AB37" s="2592"/>
      <c r="AC37" s="2587"/>
      <c r="AD37" s="2587"/>
      <c r="AE37" s="2587"/>
      <c r="AF37" s="2587"/>
      <c r="AG37" s="2587"/>
      <c r="AH37" s="2587"/>
      <c r="AI37" s="2591"/>
    </row>
    <row r="38" spans="2:35" ht="12" thickBot="1">
      <c r="B38" s="2587"/>
      <c r="C38" s="2587"/>
      <c r="D38" s="2587"/>
      <c r="E38" s="2587"/>
      <c r="F38" s="2587"/>
      <c r="G38" s="2587"/>
      <c r="H38" s="2587"/>
      <c r="I38" s="2587"/>
      <c r="J38" s="78"/>
      <c r="K38" s="80" t="s">
        <v>1580</v>
      </c>
      <c r="L38" s="2587"/>
      <c r="M38" s="2587"/>
      <c r="N38" s="2587"/>
      <c r="O38" s="2587"/>
      <c r="P38" s="2594"/>
      <c r="Q38" s="2591"/>
      <c r="R38" s="2587"/>
      <c r="S38" s="78"/>
      <c r="T38" s="2587"/>
      <c r="U38" s="2587"/>
      <c r="V38" s="2587"/>
      <c r="W38" s="2587"/>
      <c r="X38" s="2587"/>
      <c r="Y38" s="2587"/>
      <c r="Z38" s="2591"/>
      <c r="AA38" s="2587"/>
      <c r="AB38" s="78"/>
      <c r="AC38" s="80" t="s">
        <v>1519</v>
      </c>
      <c r="AD38" s="2587"/>
      <c r="AE38" s="2587"/>
      <c r="AF38" s="2587"/>
      <c r="AG38" s="2587"/>
      <c r="AH38" s="2594"/>
      <c r="AI38" s="2591"/>
    </row>
    <row r="39" spans="2:35" ht="12" thickBot="1">
      <c r="B39" s="2588"/>
      <c r="C39" s="2590"/>
      <c r="D39" s="2590"/>
      <c r="E39" s="2590"/>
      <c r="F39" s="2590"/>
      <c r="G39" s="2590"/>
      <c r="H39" s="2589"/>
      <c r="I39" s="2587"/>
      <c r="J39" s="2599"/>
      <c r="K39" s="2598"/>
      <c r="L39" s="2598"/>
      <c r="M39" s="2598"/>
      <c r="N39" s="2598"/>
      <c r="O39" s="2598"/>
      <c r="P39" s="2598"/>
      <c r="Q39" s="2596"/>
      <c r="R39" s="2587"/>
      <c r="S39" s="78"/>
      <c r="T39" s="2591" t="s">
        <v>1581</v>
      </c>
      <c r="U39" s="2587"/>
      <c r="V39" s="2587"/>
      <c r="W39" s="2587"/>
      <c r="X39" s="2587"/>
      <c r="Y39" s="2587"/>
      <c r="Z39" s="2591"/>
      <c r="AA39" s="2587"/>
      <c r="AB39" s="78"/>
      <c r="AC39" s="80" t="s">
        <v>1522</v>
      </c>
      <c r="AD39" s="2587"/>
      <c r="AE39" s="2587"/>
      <c r="AF39" s="2587"/>
      <c r="AG39" s="2587"/>
      <c r="AH39" s="2594"/>
      <c r="AI39" s="2591"/>
    </row>
    <row r="40" spans="2:35" ht="12" thickBot="1">
      <c r="B40" s="110">
        <f>B30+1</f>
        <v>16.900000000000002</v>
      </c>
      <c r="C40" s="2587" t="s">
        <v>1582</v>
      </c>
      <c r="D40" s="2587"/>
      <c r="E40" s="2587"/>
      <c r="F40" s="2587"/>
      <c r="G40" s="2587"/>
      <c r="H40" s="2591"/>
      <c r="I40" s="2587"/>
      <c r="K40" s="2587"/>
      <c r="L40" s="2587"/>
      <c r="M40" s="2587"/>
      <c r="N40" s="2587"/>
      <c r="O40" s="2587"/>
      <c r="P40" s="2587"/>
      <c r="Q40" s="2587"/>
      <c r="R40" s="2587"/>
      <c r="S40" s="2599"/>
      <c r="T40" s="2598"/>
      <c r="U40" s="2598"/>
      <c r="V40" s="2598"/>
      <c r="W40" s="2598"/>
      <c r="X40" s="2598"/>
      <c r="Y40" s="2598"/>
      <c r="Z40" s="2596"/>
      <c r="AA40" s="2587"/>
      <c r="AB40" s="78"/>
      <c r="AC40" s="80" t="s">
        <v>1525</v>
      </c>
      <c r="AD40" s="2587"/>
      <c r="AE40" s="2587"/>
      <c r="AF40" s="2587"/>
      <c r="AG40" s="2587"/>
      <c r="AH40" s="2594"/>
      <c r="AI40" s="2591"/>
    </row>
    <row r="41" spans="2:35" ht="12" thickBot="1">
      <c r="B41" s="2592"/>
      <c r="C41" s="2587"/>
      <c r="D41" s="2587"/>
      <c r="E41" s="2587"/>
      <c r="F41" s="2587"/>
      <c r="G41" s="2587"/>
      <c r="H41" s="2591"/>
      <c r="I41" s="2587"/>
      <c r="J41" s="79"/>
      <c r="K41" s="2590"/>
      <c r="L41" s="2590"/>
      <c r="M41" s="2590"/>
      <c r="N41" s="2590"/>
      <c r="O41" s="2590"/>
      <c r="P41" s="2590"/>
      <c r="Q41" s="2589"/>
      <c r="R41" s="2587"/>
      <c r="T41" s="2587"/>
      <c r="U41" s="2587"/>
      <c r="V41" s="2587"/>
      <c r="W41" s="2587"/>
      <c r="X41" s="2587"/>
      <c r="Y41" s="2587"/>
      <c r="Z41" s="2587"/>
      <c r="AA41" s="2587"/>
      <c r="AB41" s="78"/>
      <c r="AC41" s="80" t="s">
        <v>1528</v>
      </c>
      <c r="AD41" s="2587"/>
      <c r="AE41" s="2587"/>
      <c r="AF41" s="2587"/>
      <c r="AG41" s="2587"/>
      <c r="AH41" s="2594"/>
      <c r="AI41" s="2591"/>
    </row>
    <row r="42" spans="2:35" ht="12" thickBot="1">
      <c r="B42" s="2592"/>
      <c r="C42" s="80" t="s">
        <v>1520</v>
      </c>
      <c r="D42" s="2587"/>
      <c r="E42" s="2587"/>
      <c r="F42" s="2587"/>
      <c r="G42" s="2594"/>
      <c r="H42" s="2591"/>
      <c r="I42" s="2587"/>
      <c r="J42" s="110">
        <f>J29+1</f>
        <v>20.900000000000002</v>
      </c>
      <c r="K42" s="2587" t="s">
        <v>1583</v>
      </c>
      <c r="L42" s="2587"/>
      <c r="M42" s="2587"/>
      <c r="N42" s="2587"/>
      <c r="O42" s="2587"/>
      <c r="P42" s="2587"/>
      <c r="Q42" s="2591"/>
      <c r="R42" s="2587"/>
      <c r="S42" s="2587"/>
      <c r="T42" s="2587"/>
      <c r="U42" s="2587"/>
      <c r="V42" s="2587"/>
      <c r="W42" s="2587"/>
      <c r="X42" s="2587"/>
      <c r="Y42" s="2587"/>
      <c r="Z42" s="2587"/>
      <c r="AA42" s="2587"/>
      <c r="AB42" s="2599"/>
      <c r="AC42" s="2598"/>
      <c r="AD42" s="2598"/>
      <c r="AE42" s="2598"/>
      <c r="AF42" s="2598"/>
      <c r="AG42" s="2598"/>
      <c r="AH42" s="2598"/>
      <c r="AI42" s="2596"/>
    </row>
    <row r="43" spans="2:35" ht="12" thickBot="1">
      <c r="B43" s="2592"/>
      <c r="C43" s="80" t="s">
        <v>1584</v>
      </c>
      <c r="D43" s="2587"/>
      <c r="E43" s="2587"/>
      <c r="F43" s="2587"/>
      <c r="G43" s="2594"/>
      <c r="H43" s="2591"/>
      <c r="I43" s="2587"/>
      <c r="J43" s="78"/>
      <c r="K43" s="2587" t="s">
        <v>1585</v>
      </c>
      <c r="L43" s="2587"/>
      <c r="M43" s="2587"/>
      <c r="N43" s="2587"/>
      <c r="O43" s="2587"/>
      <c r="P43" s="2587"/>
      <c r="Q43" s="2591"/>
      <c r="R43" s="2587"/>
      <c r="S43" s="2587"/>
      <c r="T43" s="2587"/>
      <c r="U43" s="2587"/>
      <c r="V43" s="2587"/>
      <c r="W43" s="2587"/>
      <c r="X43" s="2587"/>
      <c r="Y43" s="2587"/>
      <c r="Z43" s="2587"/>
      <c r="AA43" s="2587"/>
      <c r="AB43" s="2587"/>
      <c r="AC43" s="2587"/>
      <c r="AD43" s="2587"/>
      <c r="AE43" s="2587"/>
      <c r="AF43" s="2587"/>
      <c r="AG43" s="2587"/>
      <c r="AH43" s="2587"/>
      <c r="AI43" s="2587"/>
    </row>
    <row r="44" spans="2:35" ht="12" thickBot="1">
      <c r="B44" s="2592"/>
      <c r="C44" s="80" t="s">
        <v>1586</v>
      </c>
      <c r="D44" s="2587"/>
      <c r="E44" s="2587"/>
      <c r="F44" s="2587"/>
      <c r="G44" s="2594"/>
      <c r="H44" s="2591"/>
      <c r="I44" s="2587"/>
      <c r="J44" s="2592"/>
      <c r="K44" s="2587"/>
      <c r="L44" s="2587"/>
      <c r="M44" s="2587"/>
      <c r="N44" s="2587"/>
      <c r="O44" s="2587"/>
      <c r="P44" s="2587"/>
      <c r="Q44" s="2591"/>
      <c r="R44" s="2587"/>
      <c r="S44" s="2587"/>
      <c r="T44" s="2587"/>
      <c r="U44" s="2587"/>
      <c r="V44" s="2587"/>
      <c r="W44" s="2587"/>
      <c r="X44" s="2587"/>
      <c r="Y44" s="2587"/>
      <c r="Z44" s="2587"/>
      <c r="AA44" s="2587"/>
      <c r="AB44" s="2587"/>
      <c r="AC44" s="2587"/>
      <c r="AD44" s="2587"/>
      <c r="AE44" s="2587"/>
      <c r="AF44" s="2587"/>
      <c r="AG44" s="2587"/>
      <c r="AH44" s="2587"/>
      <c r="AI44" s="2587"/>
    </row>
    <row r="45" spans="2:35" ht="12" thickBot="1">
      <c r="B45" s="2592"/>
      <c r="C45" s="80" t="s">
        <v>1587</v>
      </c>
      <c r="D45" s="2587"/>
      <c r="E45" s="2587"/>
      <c r="F45" s="2587"/>
      <c r="G45" s="2594"/>
      <c r="H45" s="2591"/>
      <c r="I45" s="2587"/>
      <c r="J45" s="78"/>
      <c r="K45" s="80" t="s">
        <v>1520</v>
      </c>
      <c r="L45" s="2587"/>
      <c r="M45" s="2587"/>
      <c r="N45" s="2587"/>
      <c r="O45" s="2587"/>
      <c r="P45" s="2594"/>
      <c r="Q45" s="2591"/>
      <c r="R45" s="2587"/>
      <c r="S45" s="2587"/>
      <c r="T45" s="2587"/>
      <c r="U45" s="2587"/>
      <c r="V45" s="2587"/>
      <c r="W45" s="2587"/>
      <c r="X45" s="2587"/>
      <c r="Y45" s="2587"/>
      <c r="Z45" s="2587"/>
      <c r="AA45" s="2587"/>
      <c r="AB45" s="2587"/>
      <c r="AC45" s="2587"/>
      <c r="AD45" s="2587"/>
      <c r="AE45" s="2587"/>
      <c r="AF45" s="2587"/>
      <c r="AG45" s="2587"/>
      <c r="AH45" s="2587"/>
      <c r="AI45" s="2587"/>
    </row>
    <row r="46" spans="2:35" ht="12" thickBot="1">
      <c r="B46" s="2592"/>
      <c r="C46" s="80" t="s">
        <v>1588</v>
      </c>
      <c r="D46" s="2587"/>
      <c r="E46" s="2587"/>
      <c r="F46" s="2587"/>
      <c r="G46" s="2594"/>
      <c r="H46" s="2591"/>
      <c r="I46" s="2587"/>
      <c r="J46" s="78"/>
      <c r="K46" s="80" t="s">
        <v>1523</v>
      </c>
      <c r="L46" s="2587"/>
      <c r="M46" s="2587"/>
      <c r="N46" s="2587"/>
      <c r="O46" s="2587"/>
      <c r="P46" s="2594"/>
      <c r="Q46" s="2591"/>
      <c r="R46" s="2587"/>
      <c r="S46" s="2587"/>
      <c r="T46" s="2587"/>
      <c r="U46" s="2587"/>
      <c r="V46" s="2587"/>
      <c r="W46" s="2587"/>
      <c r="X46" s="2587"/>
      <c r="Y46" s="2587"/>
      <c r="Z46" s="2587"/>
      <c r="AA46" s="2587"/>
      <c r="AB46" s="2587"/>
      <c r="AC46" s="2587"/>
      <c r="AD46" s="2587"/>
      <c r="AE46" s="2587"/>
      <c r="AF46" s="2587"/>
      <c r="AG46" s="2587"/>
      <c r="AH46" s="2587"/>
      <c r="AI46" s="2587"/>
    </row>
    <row r="47" spans="2:35" ht="12" thickBot="1">
      <c r="B47" s="2592"/>
      <c r="C47" s="80" t="s">
        <v>1589</v>
      </c>
      <c r="D47" s="2587"/>
      <c r="E47" s="2587"/>
      <c r="F47" s="2587"/>
      <c r="G47" s="2594"/>
      <c r="H47" s="2591"/>
      <c r="I47" s="2587"/>
      <c r="J47" s="78"/>
      <c r="K47" s="80" t="s">
        <v>1526</v>
      </c>
      <c r="L47" s="2587"/>
      <c r="M47" s="2587"/>
      <c r="N47" s="2587"/>
      <c r="O47" s="2587"/>
      <c r="P47" s="2594"/>
      <c r="Q47" s="2591"/>
      <c r="R47" s="2587"/>
      <c r="S47" s="2587"/>
      <c r="T47" s="2587"/>
      <c r="U47" s="2587"/>
      <c r="V47" s="2587"/>
      <c r="W47" s="2587"/>
      <c r="X47" s="2587"/>
      <c r="Y47" s="2587"/>
      <c r="Z47" s="2587"/>
      <c r="AA47" s="2587"/>
      <c r="AB47" s="2587"/>
      <c r="AC47" s="2587"/>
      <c r="AD47" s="2587"/>
      <c r="AE47" s="2587"/>
      <c r="AF47" s="2587"/>
      <c r="AG47" s="2587"/>
      <c r="AH47" s="2587"/>
      <c r="AI47" s="2587"/>
    </row>
    <row r="48" spans="2:35" ht="12" thickBot="1">
      <c r="B48" s="2592"/>
      <c r="C48" s="80" t="s">
        <v>1525</v>
      </c>
      <c r="D48" s="2587"/>
      <c r="E48" s="2587"/>
      <c r="F48" s="2587"/>
      <c r="G48" s="2594"/>
      <c r="H48" s="2591"/>
      <c r="I48" s="2587"/>
      <c r="J48" s="78"/>
      <c r="K48" s="80" t="s">
        <v>1544</v>
      </c>
      <c r="L48" s="2587"/>
      <c r="M48" s="2587"/>
      <c r="N48" s="2587"/>
      <c r="O48" s="2587"/>
      <c r="P48" s="2594"/>
      <c r="Q48" s="2591"/>
      <c r="R48" s="2587"/>
      <c r="S48" s="2587"/>
      <c r="T48" s="2587"/>
      <c r="U48" s="2587"/>
      <c r="V48" s="2587"/>
      <c r="W48" s="2587"/>
      <c r="X48" s="2587"/>
      <c r="Y48" s="2587"/>
      <c r="Z48" s="2587"/>
      <c r="AA48" s="2587"/>
      <c r="AB48" s="2587"/>
      <c r="AC48" s="2587"/>
      <c r="AD48" s="2587"/>
      <c r="AE48" s="2587"/>
      <c r="AF48" s="2587"/>
      <c r="AG48" s="2587"/>
      <c r="AH48" s="2587"/>
      <c r="AI48" s="2587"/>
    </row>
    <row r="49" spans="2:19" ht="12" thickBot="1">
      <c r="B49" s="2592"/>
      <c r="C49" s="80" t="s">
        <v>1590</v>
      </c>
      <c r="D49" s="2587"/>
      <c r="E49" s="2587"/>
      <c r="F49" s="2587"/>
      <c r="G49" s="2594"/>
      <c r="H49" s="2591"/>
      <c r="I49" s="2587"/>
      <c r="J49" s="78"/>
      <c r="K49" s="80" t="s">
        <v>1591</v>
      </c>
      <c r="L49" s="2587"/>
      <c r="M49" s="2587"/>
      <c r="N49" s="2587"/>
      <c r="O49" s="2587"/>
      <c r="P49" s="2594"/>
      <c r="Q49" s="2591"/>
      <c r="R49" s="2587"/>
      <c r="S49" s="2587"/>
    </row>
    <row r="50" spans="2:19" ht="12" thickBot="1">
      <c r="B50" s="2595"/>
      <c r="C50" s="2598"/>
      <c r="D50" s="2598"/>
      <c r="E50" s="2598"/>
      <c r="F50" s="2598"/>
      <c r="G50" s="2598"/>
      <c r="H50" s="2596"/>
      <c r="I50" s="2587"/>
      <c r="J50" s="78"/>
      <c r="K50" s="80" t="s">
        <v>1557</v>
      </c>
      <c r="L50" s="2587"/>
      <c r="M50" s="2587"/>
      <c r="N50" s="2587"/>
      <c r="O50" s="2587"/>
      <c r="P50" s="2594"/>
      <c r="Q50" s="2591"/>
      <c r="R50" s="2587"/>
      <c r="S50" s="2587"/>
    </row>
    <row r="51" spans="2:19" ht="12" thickBot="1">
      <c r="B51" s="2587"/>
      <c r="C51" s="2587"/>
      <c r="D51" s="2587"/>
      <c r="E51" s="2587"/>
      <c r="F51" s="2587"/>
      <c r="G51" s="2587"/>
      <c r="H51" s="2587"/>
      <c r="I51" s="2587"/>
      <c r="J51" s="78"/>
      <c r="K51" s="2610" t="s">
        <v>1533</v>
      </c>
      <c r="L51" s="2587"/>
      <c r="M51" s="2587"/>
      <c r="N51" s="2587"/>
      <c r="O51" s="2587"/>
      <c r="P51" s="2594"/>
      <c r="Q51" s="2591"/>
      <c r="R51" s="2587"/>
      <c r="S51" s="2587"/>
    </row>
    <row r="52" spans="2:19">
      <c r="B52" s="2587"/>
      <c r="C52" s="2587"/>
      <c r="D52" s="2587"/>
      <c r="E52" s="2587"/>
      <c r="F52" s="2587"/>
      <c r="G52" s="2587"/>
      <c r="H52" s="2587"/>
      <c r="I52" s="2587"/>
      <c r="J52" s="78"/>
      <c r="K52" s="2587" t="s">
        <v>1535</v>
      </c>
      <c r="L52" s="2587"/>
      <c r="M52" s="2587"/>
      <c r="N52" s="2587"/>
      <c r="O52" s="2587"/>
      <c r="P52" s="2587"/>
      <c r="Q52" s="2591"/>
      <c r="R52" s="2587"/>
      <c r="S52" s="2587"/>
    </row>
    <row r="53" spans="2:19" ht="12" thickBot="1">
      <c r="B53" s="2587"/>
      <c r="C53" s="2587"/>
      <c r="D53" s="2587"/>
      <c r="E53" s="2587"/>
      <c r="F53" s="2587"/>
      <c r="G53" s="2587"/>
      <c r="H53" s="2587"/>
      <c r="I53" s="2587"/>
      <c r="J53" s="2599"/>
      <c r="K53" s="2598"/>
      <c r="L53" s="2598"/>
      <c r="M53" s="2598"/>
      <c r="N53" s="2598"/>
      <c r="O53" s="2598"/>
      <c r="P53" s="2598"/>
      <c r="Q53" s="2596"/>
      <c r="R53" s="2587"/>
      <c r="S53" s="2587"/>
    </row>
    <row r="54" spans="2:19">
      <c r="B54" s="2587"/>
      <c r="C54" s="2587"/>
      <c r="D54" s="2587"/>
      <c r="E54" s="2587"/>
      <c r="F54" s="2587"/>
      <c r="G54" s="2587"/>
      <c r="H54" s="2587"/>
      <c r="I54" s="2587"/>
      <c r="J54" s="2587"/>
      <c r="K54" s="2587"/>
      <c r="L54" s="2587"/>
      <c r="M54" s="2587"/>
      <c r="N54" s="2587"/>
      <c r="O54" s="2587"/>
      <c r="P54" s="2587"/>
      <c r="Q54" s="2587"/>
      <c r="R54" s="2587"/>
      <c r="S54" s="2587"/>
    </row>
    <row r="55" spans="2:19">
      <c r="B55" s="2587"/>
      <c r="C55" s="2587"/>
      <c r="D55" s="2587"/>
      <c r="E55" s="2587"/>
      <c r="F55" s="2587"/>
      <c r="G55" s="2587"/>
      <c r="H55" s="2587"/>
      <c r="I55" s="2587"/>
      <c r="J55" s="2587"/>
      <c r="K55" s="2587"/>
      <c r="L55" s="2587"/>
      <c r="M55" s="2587"/>
      <c r="N55" s="2587"/>
      <c r="O55" s="2587"/>
      <c r="P55" s="2587"/>
      <c r="Q55" s="2587"/>
      <c r="R55" s="2587"/>
      <c r="S55" s="2587"/>
    </row>
    <row r="56" spans="2:19">
      <c r="B56" s="2587"/>
      <c r="C56" s="2587"/>
      <c r="D56" s="2587"/>
      <c r="E56" s="2587"/>
      <c r="F56" s="2587"/>
      <c r="G56" s="2587"/>
      <c r="H56" s="2587"/>
      <c r="I56" s="2587"/>
      <c r="J56" s="2587"/>
      <c r="K56" s="2587"/>
      <c r="L56" s="2587"/>
      <c r="M56" s="2587"/>
      <c r="N56" s="2587"/>
      <c r="O56" s="2587"/>
      <c r="P56" s="2587"/>
      <c r="Q56" s="2587"/>
      <c r="R56" s="2587"/>
      <c r="S56" s="2587"/>
    </row>
    <row r="57" spans="2:19">
      <c r="B57" s="2587"/>
      <c r="C57" s="2587"/>
      <c r="D57" s="2587"/>
      <c r="E57" s="2587"/>
      <c r="F57" s="2587"/>
      <c r="G57" s="2587"/>
      <c r="H57" s="2587"/>
      <c r="I57" s="2587"/>
      <c r="J57" s="2587"/>
      <c r="K57" s="2587"/>
      <c r="L57" s="2587"/>
      <c r="M57" s="2587"/>
      <c r="N57" s="2587"/>
      <c r="O57" s="2587"/>
      <c r="P57" s="2587"/>
      <c r="Q57" s="2587"/>
      <c r="R57" s="2587"/>
      <c r="S57" s="2587"/>
    </row>
    <row r="58" spans="2:19">
      <c r="B58" s="2587"/>
      <c r="C58" s="2587"/>
      <c r="D58" s="2587"/>
      <c r="E58" s="2587"/>
      <c r="F58" s="2587"/>
      <c r="G58" s="2587"/>
      <c r="H58" s="2587"/>
      <c r="I58" s="2587"/>
      <c r="J58" s="2587"/>
      <c r="K58" s="2587"/>
      <c r="L58" s="2587"/>
      <c r="M58" s="2587"/>
      <c r="N58" s="2587"/>
      <c r="O58" s="2587"/>
      <c r="P58" s="2587"/>
      <c r="Q58" s="2587"/>
      <c r="R58" s="2587"/>
      <c r="S58" s="2587"/>
    </row>
    <row r="59" spans="2:19">
      <c r="B59" s="2587"/>
      <c r="C59" s="2587"/>
      <c r="D59" s="2587"/>
      <c r="E59" s="2587"/>
      <c r="F59" s="2587"/>
      <c r="G59" s="2587"/>
      <c r="H59" s="2587"/>
      <c r="I59" s="2587"/>
      <c r="J59" s="2587"/>
      <c r="K59" s="2587"/>
      <c r="L59" s="2587"/>
      <c r="M59" s="2587"/>
      <c r="N59" s="2587"/>
      <c r="O59" s="2587"/>
      <c r="P59" s="2587"/>
      <c r="Q59" s="2587"/>
      <c r="R59" s="2587"/>
      <c r="S59" s="2587"/>
    </row>
    <row r="60" spans="2:19">
      <c r="B60" s="2587"/>
      <c r="C60" s="2587"/>
      <c r="D60" s="2587"/>
      <c r="E60" s="2587"/>
      <c r="F60" s="2587"/>
      <c r="G60" s="2587"/>
      <c r="H60" s="2587"/>
      <c r="I60" s="2587"/>
      <c r="J60" s="2587"/>
      <c r="K60" s="2587"/>
      <c r="L60" s="2587"/>
      <c r="M60" s="2587"/>
      <c r="N60" s="2587"/>
      <c r="O60" s="2587"/>
      <c r="P60" s="2587"/>
      <c r="Q60" s="2587"/>
      <c r="R60" s="2587"/>
      <c r="S60" s="2587"/>
    </row>
    <row r="61" spans="2:19">
      <c r="B61" s="2587"/>
      <c r="C61" s="2587"/>
      <c r="D61" s="2587"/>
      <c r="E61" s="2587"/>
      <c r="F61" s="2587"/>
      <c r="G61" s="2587"/>
      <c r="H61" s="2587"/>
      <c r="I61" s="2587"/>
      <c r="J61" s="2587"/>
      <c r="K61" s="2587"/>
      <c r="L61" s="2587"/>
      <c r="M61" s="2587"/>
      <c r="N61" s="2587"/>
      <c r="O61" s="2587"/>
      <c r="P61" s="2587"/>
      <c r="Q61" s="2587"/>
      <c r="R61" s="2587"/>
      <c r="S61" s="2587"/>
    </row>
    <row r="62" spans="2:19">
      <c r="B62" s="2587"/>
      <c r="C62" s="2587"/>
      <c r="D62" s="2587"/>
      <c r="E62" s="2587"/>
      <c r="F62" s="2587"/>
      <c r="G62" s="2587"/>
      <c r="H62" s="2587"/>
      <c r="I62" s="2587"/>
      <c r="J62" s="2587"/>
      <c r="K62" s="2587"/>
      <c r="L62" s="2587"/>
      <c r="M62" s="2587"/>
      <c r="N62" s="2587"/>
      <c r="O62" s="2587"/>
      <c r="P62" s="2587"/>
      <c r="Q62" s="2587"/>
      <c r="R62" s="2587"/>
      <c r="S62" s="2587"/>
    </row>
    <row r="63" spans="2:19">
      <c r="B63" s="2587"/>
      <c r="C63" s="2587"/>
      <c r="D63" s="2587"/>
      <c r="E63" s="2587"/>
      <c r="F63" s="2587"/>
      <c r="G63" s="2587"/>
      <c r="H63" s="2587"/>
      <c r="I63" s="2587"/>
      <c r="J63" s="2587"/>
      <c r="K63" s="2587"/>
      <c r="L63" s="2587"/>
      <c r="M63" s="2587"/>
      <c r="N63" s="2587"/>
      <c r="O63" s="2587"/>
      <c r="P63" s="2587"/>
      <c r="Q63" s="2587"/>
      <c r="R63" s="2587"/>
      <c r="S63" s="2587"/>
    </row>
  </sheetData>
  <customSheetViews>
    <customSheetView guid="{000667BC-C093-D04F-AC32-C2A57AD6DC40}" scale="90" showPageBreaks="1" printArea="1" state="hidden">
      <selection activeCell="AC38" sqref="AC38:AC41"/>
      <pageMargins left="0" right="0" top="0" bottom="0" header="0" footer="0"/>
      <pageSetup orientation="portrait" horizontalDpi="4294967292" verticalDpi="4294967292"/>
      <headerFooter alignWithMargins="0"/>
    </customSheetView>
    <customSheetView guid="{49900754-E557-CE48-A1AC-7A29C54F6B80}" scale="90" showPageBreaks="1" printArea="1" state="hidden">
      <selection activeCell="AC38" sqref="AC38:AC41"/>
      <pageMargins left="0" right="0" top="0" bottom="0" header="0" footer="0"/>
      <pageSetup orientation="portrait" horizontalDpi="4294967292" verticalDpi="4294967292"/>
      <headerFooter alignWithMargins="0"/>
    </customSheetView>
  </customSheetViews>
  <phoneticPr fontId="122" type="noConversion"/>
  <pageMargins left="0.7" right="0.7" top="0.75" bottom="0.75" header="0.3" footer="0.3"/>
  <pageSetup orientation="portrait" horizontalDpi="4294967292" verticalDpi="4294967292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</sheetPr>
  <dimension ref="A1:R66"/>
  <sheetViews>
    <sheetView topLeftCell="A41" zoomScale="125" zoomScaleNormal="125" zoomScaleSheetLayoutView="100" zoomScalePageLayoutView="125" workbookViewId="0">
      <selection activeCell="L51" sqref="L51:L54"/>
    </sheetView>
  </sheetViews>
  <sheetFormatPr defaultColWidth="9" defaultRowHeight="11.1"/>
  <cols>
    <col min="1" max="1" width="2.125" style="76" customWidth="1"/>
    <col min="2" max="2" width="5.375" style="77" bestFit="1" customWidth="1"/>
    <col min="3" max="3" width="11" style="76" customWidth="1"/>
    <col min="4" max="4" width="6.875" style="76" customWidth="1"/>
    <col min="5" max="5" width="5.625" style="76" customWidth="1"/>
    <col min="6" max="6" width="5.375" style="76" customWidth="1"/>
    <col min="7" max="7" width="6.5" style="76" customWidth="1"/>
    <col min="8" max="8" width="4.625" style="76" customWidth="1"/>
    <col min="9" max="10" width="2.125" style="76" customWidth="1"/>
    <col min="11" max="11" width="4.625" style="77" bestFit="1" customWidth="1"/>
    <col min="12" max="12" width="8.625" style="76" customWidth="1"/>
    <col min="13" max="13" width="5" style="76" customWidth="1"/>
    <col min="14" max="14" width="7.5" style="76" customWidth="1"/>
    <col min="15" max="16" width="5.625" style="76" customWidth="1"/>
    <col min="17" max="17" width="4.5" style="76" customWidth="1"/>
    <col min="18" max="18" width="1.875" style="76" customWidth="1"/>
    <col min="19" max="16384" width="9" style="76"/>
  </cols>
  <sheetData>
    <row r="1" spans="1:18">
      <c r="A1" s="2609" t="s">
        <v>1592</v>
      </c>
      <c r="C1" s="2587"/>
      <c r="D1" s="2587"/>
      <c r="E1" s="2587"/>
      <c r="F1" s="2587"/>
      <c r="G1" s="2587"/>
      <c r="H1" s="2587"/>
      <c r="I1" s="2587"/>
      <c r="J1" s="2587"/>
      <c r="L1" s="2587"/>
      <c r="M1" s="2587"/>
      <c r="N1" s="2587"/>
      <c r="O1" s="2587"/>
      <c r="P1" s="2587"/>
      <c r="Q1" s="2587"/>
      <c r="R1" s="2587"/>
    </row>
    <row r="2" spans="1:18" ht="12" thickBot="1">
      <c r="A2" s="2587"/>
      <c r="C2" s="2587"/>
      <c r="D2" s="2587"/>
      <c r="E2" s="2587"/>
      <c r="F2" s="2587"/>
      <c r="G2" s="2587"/>
      <c r="H2" s="2587"/>
      <c r="I2" s="2587"/>
      <c r="J2" s="2587"/>
      <c r="L2" s="2587"/>
      <c r="M2" s="2587"/>
      <c r="N2" s="2587"/>
      <c r="O2" s="2587"/>
      <c r="P2" s="2587"/>
      <c r="Q2" s="2587"/>
      <c r="R2" s="2587"/>
    </row>
    <row r="3" spans="1:18">
      <c r="A3" s="2587"/>
      <c r="B3" s="79"/>
      <c r="C3" s="2590"/>
      <c r="D3" s="2590"/>
      <c r="E3" s="2590"/>
      <c r="F3" s="2590"/>
      <c r="G3" s="2590"/>
      <c r="H3" s="2590"/>
      <c r="I3" s="2589"/>
      <c r="J3" s="2587"/>
      <c r="K3" s="79"/>
      <c r="L3" s="2590"/>
      <c r="M3" s="2590"/>
      <c r="N3" s="2590"/>
      <c r="O3" s="2590"/>
      <c r="P3" s="2590"/>
      <c r="Q3" s="2590"/>
      <c r="R3" s="2589"/>
    </row>
    <row r="4" spans="1:18">
      <c r="A4" s="2587"/>
      <c r="B4" s="110">
        <f>'Sección 9'!AB35+1</f>
        <v>28.900000000000002</v>
      </c>
      <c r="C4" s="2587" t="s">
        <v>1593</v>
      </c>
      <c r="D4" s="2587"/>
      <c r="E4" s="2587"/>
      <c r="F4" s="2587"/>
      <c r="G4" s="2587"/>
      <c r="H4" s="2587"/>
      <c r="I4" s="2591"/>
      <c r="J4" s="2587"/>
      <c r="K4" s="110">
        <f>B52+1</f>
        <v>34.900000000000006</v>
      </c>
      <c r="L4" s="2587" t="s">
        <v>1594</v>
      </c>
      <c r="M4" s="2587"/>
      <c r="N4" s="2587"/>
      <c r="O4" s="2587"/>
      <c r="P4" s="2587"/>
      <c r="Q4" s="2587"/>
      <c r="R4" s="2591"/>
    </row>
    <row r="5" spans="1:18" ht="12" thickBot="1">
      <c r="A5" s="2587"/>
      <c r="B5" s="78"/>
      <c r="C5" s="2587" t="s">
        <v>1595</v>
      </c>
      <c r="D5" s="2587"/>
      <c r="E5" s="2587"/>
      <c r="F5" s="2587"/>
      <c r="G5" s="2587"/>
      <c r="H5" s="2587"/>
      <c r="I5" s="2591"/>
      <c r="J5" s="2587"/>
      <c r="K5" s="78"/>
      <c r="L5" s="2587"/>
      <c r="M5" s="2587"/>
      <c r="N5" s="2587"/>
      <c r="O5" s="2587"/>
      <c r="P5" s="2587"/>
      <c r="Q5" s="2587"/>
      <c r="R5" s="2591"/>
    </row>
    <row r="6" spans="1:18" ht="12" thickBot="1">
      <c r="A6" s="2587"/>
      <c r="B6" s="78"/>
      <c r="C6" s="2587" t="s">
        <v>1596</v>
      </c>
      <c r="D6" s="2587"/>
      <c r="E6" s="2587"/>
      <c r="F6" s="2587"/>
      <c r="G6" s="2587"/>
      <c r="H6" s="2587"/>
      <c r="I6" s="2591"/>
      <c r="J6" s="2587"/>
      <c r="K6" s="78"/>
      <c r="L6" s="80" t="s">
        <v>1521</v>
      </c>
      <c r="M6" s="2587"/>
      <c r="N6" s="2587"/>
      <c r="O6" s="2587"/>
      <c r="P6" s="2587"/>
      <c r="Q6" s="2594"/>
      <c r="R6" s="2591"/>
    </row>
    <row r="7" spans="1:18" ht="12" thickBot="1">
      <c r="A7" s="2587"/>
      <c r="B7" s="78"/>
      <c r="C7" s="80" t="s">
        <v>1597</v>
      </c>
      <c r="D7" s="2587"/>
      <c r="E7" s="2587"/>
      <c r="F7" s="2587"/>
      <c r="G7" s="2587"/>
      <c r="H7" s="2594"/>
      <c r="I7" s="2591"/>
      <c r="J7" s="2587"/>
      <c r="K7" s="78"/>
      <c r="L7" s="80" t="s">
        <v>1598</v>
      </c>
      <c r="M7" s="2587"/>
      <c r="N7" s="2587"/>
      <c r="O7" s="2587"/>
      <c r="P7" s="2587"/>
      <c r="Q7" s="2594"/>
      <c r="R7" s="2591"/>
    </row>
    <row r="8" spans="1:18" ht="12" thickBot="1">
      <c r="A8" s="2587"/>
      <c r="B8" s="78"/>
      <c r="C8" s="80" t="s">
        <v>1599</v>
      </c>
      <c r="D8" s="2587"/>
      <c r="E8" s="2587"/>
      <c r="F8" s="2587"/>
      <c r="G8" s="2587"/>
      <c r="H8" s="2594"/>
      <c r="I8" s="2591"/>
      <c r="J8" s="2587"/>
      <c r="K8" s="78"/>
      <c r="L8" s="80" t="s">
        <v>1600</v>
      </c>
      <c r="M8" s="2587"/>
      <c r="N8" s="2587"/>
      <c r="O8" s="2587"/>
      <c r="P8" s="2587"/>
      <c r="Q8" s="2594"/>
      <c r="R8" s="2591"/>
    </row>
    <row r="9" spans="1:18" ht="12" thickBot="1">
      <c r="A9" s="2587"/>
      <c r="B9" s="78"/>
      <c r="C9" s="80" t="s">
        <v>1528</v>
      </c>
      <c r="D9" s="2587"/>
      <c r="E9" s="2587"/>
      <c r="F9" s="2587"/>
      <c r="G9" s="2587"/>
      <c r="H9" s="2594"/>
      <c r="I9" s="2591"/>
      <c r="J9" s="2587"/>
      <c r="K9" s="78"/>
      <c r="L9" s="80" t="s">
        <v>1601</v>
      </c>
      <c r="M9" s="2587"/>
      <c r="N9" s="2587"/>
      <c r="O9" s="2587"/>
      <c r="P9" s="2587"/>
      <c r="Q9" s="2594"/>
      <c r="R9" s="2591"/>
    </row>
    <row r="10" spans="1:18" ht="12" thickBot="1">
      <c r="A10" s="2587"/>
      <c r="B10" s="2599"/>
      <c r="C10" s="2598"/>
      <c r="D10" s="2598"/>
      <c r="E10" s="2598"/>
      <c r="F10" s="2598"/>
      <c r="G10" s="2598"/>
      <c r="H10" s="2598"/>
      <c r="I10" s="2596"/>
      <c r="J10" s="2587"/>
      <c r="K10" s="78"/>
      <c r="L10" s="80" t="s">
        <v>1602</v>
      </c>
      <c r="M10" s="2587"/>
      <c r="N10" s="2587"/>
      <c r="O10" s="2587"/>
      <c r="P10" s="2587"/>
      <c r="Q10" s="2594"/>
      <c r="R10" s="2591"/>
    </row>
    <row r="11" spans="1:18" ht="12" thickBot="1">
      <c r="A11" s="2587"/>
      <c r="C11" s="2587"/>
      <c r="D11" s="2587"/>
      <c r="E11" s="2587"/>
      <c r="F11" s="2587"/>
      <c r="G11" s="2587"/>
      <c r="H11" s="2587"/>
      <c r="I11" s="2587"/>
      <c r="J11" s="2587"/>
      <c r="K11" s="2599"/>
      <c r="L11" s="2598"/>
      <c r="M11" s="2598"/>
      <c r="N11" s="2598"/>
      <c r="O11" s="2598"/>
      <c r="P11" s="2598"/>
      <c r="Q11" s="2598"/>
      <c r="R11" s="2596"/>
    </row>
    <row r="12" spans="1:18" ht="12" thickBot="1">
      <c r="A12" s="2587"/>
      <c r="B12" s="79"/>
      <c r="C12" s="2590"/>
      <c r="D12" s="2590"/>
      <c r="E12" s="2590"/>
      <c r="F12" s="2590"/>
      <c r="G12" s="2590"/>
      <c r="H12" s="2590"/>
      <c r="I12" s="2589"/>
      <c r="J12" s="2587"/>
      <c r="L12" s="2587"/>
      <c r="M12" s="2587"/>
      <c r="N12" s="2587"/>
      <c r="O12" s="2587"/>
      <c r="P12" s="2587"/>
      <c r="Q12" s="2587"/>
      <c r="R12" s="2587"/>
    </row>
    <row r="13" spans="1:18" ht="12" thickBot="1">
      <c r="A13" s="2587"/>
      <c r="B13" s="110">
        <f>B4+1</f>
        <v>29.900000000000002</v>
      </c>
      <c r="C13" s="2610" t="s">
        <v>1603</v>
      </c>
      <c r="D13" s="2587"/>
      <c r="E13" s="2587"/>
      <c r="F13" s="2587"/>
      <c r="G13" s="2587"/>
      <c r="H13" s="2587"/>
      <c r="I13" s="2591"/>
      <c r="J13" s="2587"/>
      <c r="K13" s="79"/>
      <c r="L13" s="2590"/>
      <c r="M13" s="2590"/>
      <c r="N13" s="2590"/>
      <c r="O13" s="2590"/>
      <c r="P13" s="2590"/>
      <c r="Q13" s="2590"/>
      <c r="R13" s="2589"/>
    </row>
    <row r="14" spans="1:18" ht="12" thickBot="1">
      <c r="A14" s="2587"/>
      <c r="B14" s="78"/>
      <c r="C14" s="80" t="s">
        <v>1604</v>
      </c>
      <c r="D14" s="2587"/>
      <c r="E14" s="2587"/>
      <c r="F14" s="2587"/>
      <c r="G14" s="2587"/>
      <c r="H14" s="2594"/>
      <c r="I14" s="2591"/>
      <c r="J14" s="2587"/>
      <c r="K14" s="110">
        <f>K4+1</f>
        <v>35.900000000000006</v>
      </c>
      <c r="L14" s="2587" t="s">
        <v>1605</v>
      </c>
      <c r="M14" s="2587"/>
      <c r="N14" s="2587"/>
      <c r="O14" s="2587"/>
      <c r="P14" s="2587"/>
      <c r="Q14" s="2587"/>
      <c r="R14" s="2591"/>
    </row>
    <row r="15" spans="1:18" ht="12" thickBot="1">
      <c r="A15" s="2587"/>
      <c r="B15" s="78"/>
      <c r="C15" s="80" t="s">
        <v>1606</v>
      </c>
      <c r="D15" s="2587"/>
      <c r="E15" s="2587"/>
      <c r="F15" s="2587"/>
      <c r="G15" s="2587"/>
      <c r="H15" s="2594"/>
      <c r="I15" s="2591"/>
      <c r="J15" s="2587"/>
      <c r="K15" s="78"/>
      <c r="L15" s="2587"/>
      <c r="M15" s="2587"/>
      <c r="N15" s="2587"/>
      <c r="O15" s="2587"/>
      <c r="P15" s="2587"/>
      <c r="Q15" s="2587"/>
      <c r="R15" s="2591"/>
    </row>
    <row r="16" spans="1:18" ht="12" thickBot="1">
      <c r="A16" s="2587"/>
      <c r="B16" s="78"/>
      <c r="C16" s="80" t="s">
        <v>1607</v>
      </c>
      <c r="D16" s="2587"/>
      <c r="E16" s="2587"/>
      <c r="F16" s="2587"/>
      <c r="G16" s="2587"/>
      <c r="H16" s="2594"/>
      <c r="I16" s="2591"/>
      <c r="J16" s="2587"/>
      <c r="K16" s="78"/>
      <c r="L16" s="80" t="s">
        <v>1608</v>
      </c>
      <c r="M16" s="2587"/>
      <c r="N16" s="2587"/>
      <c r="O16" s="2587"/>
      <c r="P16" s="2587"/>
      <c r="Q16" s="2594"/>
      <c r="R16" s="2591"/>
    </row>
    <row r="17" spans="2:18" ht="12" thickBot="1">
      <c r="B17" s="78"/>
      <c r="C17" s="80" t="s">
        <v>1609</v>
      </c>
      <c r="D17" s="2587"/>
      <c r="E17" s="2587"/>
      <c r="F17" s="2587"/>
      <c r="G17" s="2587"/>
      <c r="H17" s="2594"/>
      <c r="I17" s="2591"/>
      <c r="J17" s="2587"/>
      <c r="K17" s="78"/>
      <c r="L17" s="80" t="s">
        <v>1610</v>
      </c>
      <c r="M17" s="2587"/>
      <c r="N17" s="2587"/>
      <c r="O17" s="2587"/>
      <c r="P17" s="2587"/>
      <c r="Q17" s="2594"/>
      <c r="R17" s="2591"/>
    </row>
    <row r="18" spans="2:18" ht="12" thickBot="1">
      <c r="B18" s="78"/>
      <c r="C18" s="80" t="s">
        <v>1611</v>
      </c>
      <c r="D18" s="2587"/>
      <c r="E18" s="2587"/>
      <c r="F18" s="2587"/>
      <c r="G18" s="2587"/>
      <c r="H18" s="2594"/>
      <c r="I18" s="2591"/>
      <c r="J18" s="2587"/>
      <c r="K18" s="78"/>
      <c r="L18" s="80" t="s">
        <v>1525</v>
      </c>
      <c r="M18" s="2587"/>
      <c r="N18" s="2587"/>
      <c r="O18" s="2587"/>
      <c r="P18" s="2587"/>
      <c r="Q18" s="2594"/>
      <c r="R18" s="2591"/>
    </row>
    <row r="19" spans="2:18" ht="12" thickBot="1">
      <c r="B19" s="78"/>
      <c r="C19" s="80" t="s">
        <v>1599</v>
      </c>
      <c r="D19" s="2587"/>
      <c r="E19" s="2587"/>
      <c r="F19" s="2587"/>
      <c r="G19" s="2587"/>
      <c r="H19" s="2594"/>
      <c r="I19" s="2591"/>
      <c r="J19" s="2587"/>
      <c r="K19" s="78"/>
      <c r="L19" s="80" t="s">
        <v>1612</v>
      </c>
      <c r="M19" s="2587"/>
      <c r="N19" s="2587"/>
      <c r="O19" s="2587"/>
      <c r="P19" s="2587"/>
      <c r="Q19" s="2594"/>
      <c r="R19" s="2591"/>
    </row>
    <row r="20" spans="2:18" ht="12" thickBot="1">
      <c r="B20" s="78"/>
      <c r="C20" s="80" t="s">
        <v>1528</v>
      </c>
      <c r="D20" s="2587"/>
      <c r="E20" s="2587"/>
      <c r="F20" s="2587"/>
      <c r="G20" s="2587"/>
      <c r="H20" s="2594"/>
      <c r="I20" s="2591"/>
      <c r="J20" s="2587"/>
      <c r="K20" s="2599"/>
      <c r="L20" s="2598"/>
      <c r="M20" s="2598"/>
      <c r="N20" s="2598"/>
      <c r="O20" s="2598"/>
      <c r="P20" s="2598"/>
      <c r="Q20" s="2598"/>
      <c r="R20" s="2596"/>
    </row>
    <row r="21" spans="2:18" ht="12" thickBot="1">
      <c r="B21" s="2599"/>
      <c r="C21" s="2598"/>
      <c r="D21" s="2598"/>
      <c r="E21" s="2598"/>
      <c r="F21" s="2598"/>
      <c r="G21" s="2598"/>
      <c r="H21" s="2598"/>
      <c r="I21" s="2596"/>
      <c r="J21" s="2587"/>
      <c r="L21" s="2587"/>
      <c r="M21" s="2587"/>
      <c r="N21" s="2587"/>
      <c r="O21" s="2587"/>
      <c r="P21" s="2587"/>
      <c r="Q21" s="2587"/>
      <c r="R21" s="2587"/>
    </row>
    <row r="22" spans="2:18" ht="12" thickBot="1">
      <c r="C22" s="2587"/>
      <c r="D22" s="2587"/>
      <c r="E22" s="2587"/>
      <c r="F22" s="2587"/>
      <c r="G22" s="2587"/>
      <c r="H22" s="2587"/>
      <c r="I22" s="2587"/>
      <c r="J22" s="2587"/>
      <c r="K22" s="79"/>
      <c r="L22" s="2590"/>
      <c r="M22" s="2590"/>
      <c r="N22" s="2590"/>
      <c r="O22" s="2590"/>
      <c r="P22" s="2590"/>
      <c r="Q22" s="2590"/>
      <c r="R22" s="2589"/>
    </row>
    <row r="23" spans="2:18">
      <c r="B23" s="79"/>
      <c r="C23" s="2590"/>
      <c r="D23" s="2590"/>
      <c r="E23" s="2590"/>
      <c r="F23" s="2590"/>
      <c r="G23" s="2590"/>
      <c r="H23" s="2590"/>
      <c r="I23" s="2589"/>
      <c r="J23" s="2587"/>
      <c r="K23" s="110">
        <f>K14+1</f>
        <v>36.900000000000006</v>
      </c>
      <c r="L23" s="2587" t="s">
        <v>1613</v>
      </c>
      <c r="M23" s="2587"/>
      <c r="N23" s="2587"/>
      <c r="O23" s="2587"/>
      <c r="P23" s="2587"/>
      <c r="Q23" s="2587"/>
      <c r="R23" s="2591"/>
    </row>
    <row r="24" spans="2:18" ht="12" thickBot="1">
      <c r="B24" s="110">
        <f>B13+1</f>
        <v>30.900000000000002</v>
      </c>
      <c r="C24" s="2587" t="s">
        <v>1614</v>
      </c>
      <c r="D24" s="2587"/>
      <c r="E24" s="2587"/>
      <c r="F24" s="2587"/>
      <c r="G24" s="2587"/>
      <c r="H24" s="2587"/>
      <c r="I24" s="2591"/>
      <c r="J24" s="2587"/>
      <c r="K24" s="78"/>
      <c r="L24" s="2587" t="s">
        <v>1615</v>
      </c>
      <c r="M24" s="2587"/>
      <c r="N24" s="2587"/>
      <c r="O24" s="2587"/>
      <c r="P24" s="2587"/>
      <c r="Q24" s="2587"/>
      <c r="R24" s="2591"/>
    </row>
    <row r="25" spans="2:18" ht="12" thickBot="1">
      <c r="B25" s="78"/>
      <c r="C25" s="80" t="s">
        <v>1616</v>
      </c>
      <c r="D25" s="2587"/>
      <c r="E25" s="2587"/>
      <c r="F25" s="2587"/>
      <c r="G25" s="2587"/>
      <c r="H25" s="2594"/>
      <c r="I25" s="2591"/>
      <c r="J25" s="2587"/>
      <c r="K25" s="78"/>
      <c r="L25" s="2587"/>
      <c r="M25" s="2587"/>
      <c r="N25" s="2587"/>
      <c r="O25" s="2587"/>
      <c r="P25" s="2587"/>
      <c r="Q25" s="2587"/>
      <c r="R25" s="2591"/>
    </row>
    <row r="26" spans="2:18" ht="12" thickBot="1">
      <c r="B26" s="78"/>
      <c r="C26" s="80" t="s">
        <v>1617</v>
      </c>
      <c r="D26" s="2587"/>
      <c r="E26" s="2587"/>
      <c r="F26" s="2587"/>
      <c r="G26" s="2587"/>
      <c r="H26" s="2594"/>
      <c r="I26" s="2591"/>
      <c r="J26" s="2587"/>
      <c r="K26" s="78"/>
      <c r="L26" s="80" t="s">
        <v>1618</v>
      </c>
      <c r="M26" s="2587"/>
      <c r="N26" s="2587"/>
      <c r="O26" s="2587"/>
      <c r="P26" s="2587"/>
      <c r="Q26" s="2594"/>
      <c r="R26" s="2591"/>
    </row>
    <row r="27" spans="2:18" ht="12" thickBot="1">
      <c r="B27" s="78"/>
      <c r="C27" s="80" t="s">
        <v>1619</v>
      </c>
      <c r="D27" s="2587"/>
      <c r="E27" s="2587"/>
      <c r="F27" s="2587"/>
      <c r="G27" s="2587"/>
      <c r="H27" s="2594"/>
      <c r="I27" s="2591"/>
      <c r="J27" s="2587"/>
      <c r="K27" s="78"/>
      <c r="L27" s="80" t="s">
        <v>1620</v>
      </c>
      <c r="M27" s="2587"/>
      <c r="N27" s="2587"/>
      <c r="O27" s="2587"/>
      <c r="P27" s="2587"/>
      <c r="Q27" s="2594"/>
      <c r="R27" s="2591"/>
    </row>
    <row r="28" spans="2:18" ht="12" thickBot="1">
      <c r="B28" s="78"/>
      <c r="C28" s="80" t="s">
        <v>1621</v>
      </c>
      <c r="D28" s="2587"/>
      <c r="E28" s="2587"/>
      <c r="F28" s="2587"/>
      <c r="G28" s="2587"/>
      <c r="H28" s="2594"/>
      <c r="I28" s="2591"/>
      <c r="J28" s="2587"/>
      <c r="K28" s="78"/>
      <c r="L28" s="80" t="s">
        <v>1622</v>
      </c>
      <c r="M28" s="2587"/>
      <c r="N28" s="2587"/>
      <c r="O28" s="2587"/>
      <c r="P28" s="2587"/>
      <c r="Q28" s="2594"/>
      <c r="R28" s="2591"/>
    </row>
    <row r="29" spans="2:18" ht="12" thickBot="1">
      <c r="B29" s="78"/>
      <c r="C29" s="80" t="s">
        <v>1623</v>
      </c>
      <c r="D29" s="2587"/>
      <c r="E29" s="2587"/>
      <c r="F29" s="2587"/>
      <c r="G29" s="2587"/>
      <c r="H29" s="2594"/>
      <c r="I29" s="2591"/>
      <c r="J29" s="2587"/>
      <c r="K29" s="78"/>
      <c r="L29" s="80" t="s">
        <v>1624</v>
      </c>
      <c r="M29" s="2587"/>
      <c r="N29" s="2587"/>
      <c r="O29" s="2587"/>
      <c r="P29" s="2587"/>
      <c r="Q29" s="2594"/>
      <c r="R29" s="2591"/>
    </row>
    <row r="30" spans="2:18" ht="12" thickBot="1">
      <c r="B30" s="78"/>
      <c r="C30" s="80" t="s">
        <v>1525</v>
      </c>
      <c r="D30" s="2587"/>
      <c r="E30" s="2587"/>
      <c r="F30" s="2587"/>
      <c r="G30" s="2587"/>
      <c r="H30" s="2594"/>
      <c r="I30" s="2591"/>
      <c r="J30" s="2587"/>
      <c r="K30" s="78"/>
      <c r="L30" s="80" t="s">
        <v>1625</v>
      </c>
      <c r="M30" s="2587"/>
      <c r="N30" s="2587"/>
      <c r="O30" s="2587"/>
      <c r="P30" s="2587"/>
      <c r="Q30" s="2594"/>
      <c r="R30" s="2591"/>
    </row>
    <row r="31" spans="2:18" ht="12" thickBot="1">
      <c r="B31" s="78"/>
      <c r="C31" s="80" t="s">
        <v>1612</v>
      </c>
      <c r="D31" s="2587"/>
      <c r="E31" s="2587"/>
      <c r="F31" s="2587"/>
      <c r="G31" s="2587"/>
      <c r="H31" s="2594"/>
      <c r="I31" s="2591"/>
      <c r="J31" s="2587"/>
      <c r="K31" s="78"/>
      <c r="L31" s="80" t="s">
        <v>1626</v>
      </c>
      <c r="M31" s="2587"/>
      <c r="N31" s="2587"/>
      <c r="O31" s="2587"/>
      <c r="P31" s="2587"/>
      <c r="Q31" s="2594"/>
      <c r="R31" s="2591"/>
    </row>
    <row r="32" spans="2:18" ht="12" thickBot="1">
      <c r="B32" s="2599"/>
      <c r="C32" s="2598"/>
      <c r="D32" s="2598"/>
      <c r="E32" s="2598"/>
      <c r="F32" s="2598"/>
      <c r="G32" s="2598"/>
      <c r="H32" s="2598"/>
      <c r="I32" s="2596"/>
      <c r="J32" s="2587"/>
      <c r="K32" s="78"/>
      <c r="L32" s="80" t="s">
        <v>1528</v>
      </c>
      <c r="M32" s="2587"/>
      <c r="N32" s="2587"/>
      <c r="O32" s="2587"/>
      <c r="P32" s="2587"/>
      <c r="Q32" s="2594"/>
      <c r="R32" s="2591"/>
    </row>
    <row r="33" spans="2:18" ht="12" thickBot="1">
      <c r="C33" s="2587"/>
      <c r="D33" s="2587"/>
      <c r="E33" s="2587"/>
      <c r="F33" s="2587"/>
      <c r="G33" s="2587"/>
      <c r="H33" s="2587"/>
      <c r="I33" s="2587"/>
      <c r="J33" s="2587"/>
      <c r="K33" s="2599"/>
      <c r="L33" s="2598"/>
      <c r="M33" s="2598"/>
      <c r="N33" s="2598"/>
      <c r="O33" s="2598"/>
      <c r="P33" s="2598"/>
      <c r="Q33" s="2598"/>
      <c r="R33" s="2596"/>
    </row>
    <row r="34" spans="2:18" ht="12" thickBot="1">
      <c r="B34" s="79"/>
      <c r="C34" s="2590"/>
      <c r="D34" s="2590"/>
      <c r="E34" s="2590"/>
      <c r="F34" s="2590"/>
      <c r="G34" s="2590"/>
      <c r="H34" s="2590"/>
      <c r="I34" s="2589"/>
      <c r="J34" s="2587"/>
      <c r="L34" s="2587"/>
      <c r="M34" s="2587"/>
      <c r="N34" s="2587"/>
      <c r="O34" s="2587"/>
      <c r="P34" s="2587"/>
      <c r="Q34" s="2587"/>
      <c r="R34" s="2587"/>
    </row>
    <row r="35" spans="2:18" ht="12" thickBot="1">
      <c r="B35" s="110">
        <f>B24+1</f>
        <v>31.900000000000002</v>
      </c>
      <c r="C35" s="2587" t="s">
        <v>1627</v>
      </c>
      <c r="D35" s="2587"/>
      <c r="E35" s="2587"/>
      <c r="F35" s="2587"/>
      <c r="G35" s="2587"/>
      <c r="H35" s="2587"/>
      <c r="I35" s="2591"/>
      <c r="J35" s="2587"/>
      <c r="K35" s="79"/>
      <c r="L35" s="2590"/>
      <c r="M35" s="2590"/>
      <c r="N35" s="2590"/>
      <c r="O35" s="2590"/>
      <c r="P35" s="2590"/>
      <c r="Q35" s="2590"/>
      <c r="R35" s="2589"/>
    </row>
    <row r="36" spans="2:18" ht="12" thickBot="1">
      <c r="B36" s="78"/>
      <c r="C36" s="80" t="s">
        <v>1521</v>
      </c>
      <c r="D36" s="2587"/>
      <c r="E36" s="2587"/>
      <c r="F36" s="2587"/>
      <c r="G36" s="2587"/>
      <c r="H36" s="2594"/>
      <c r="I36" s="2591"/>
      <c r="J36" s="2587"/>
      <c r="K36" s="110">
        <f>K23+1</f>
        <v>37.900000000000006</v>
      </c>
      <c r="L36" s="2587" t="s">
        <v>1613</v>
      </c>
      <c r="M36" s="2587"/>
      <c r="N36" s="2587"/>
      <c r="O36" s="2587"/>
      <c r="P36" s="2587"/>
      <c r="Q36" s="2587"/>
      <c r="R36" s="2591"/>
    </row>
    <row r="37" spans="2:18" ht="12" thickBot="1">
      <c r="B37" s="78"/>
      <c r="C37" s="80" t="s">
        <v>1628</v>
      </c>
      <c r="D37" s="2587"/>
      <c r="E37" s="2587"/>
      <c r="F37" s="2587"/>
      <c r="G37" s="2587"/>
      <c r="H37" s="2594"/>
      <c r="I37" s="2591"/>
      <c r="J37" s="2587"/>
      <c r="K37" s="78"/>
      <c r="L37" s="2587" t="s">
        <v>1629</v>
      </c>
      <c r="M37" s="2587"/>
      <c r="N37" s="2587"/>
      <c r="O37" s="2587"/>
      <c r="P37" s="2587"/>
      <c r="Q37" s="2587"/>
      <c r="R37" s="2591"/>
    </row>
    <row r="38" spans="2:18" ht="12" thickBot="1">
      <c r="B38" s="78"/>
      <c r="C38" s="80" t="s">
        <v>1630</v>
      </c>
      <c r="D38" s="2587"/>
      <c r="E38" s="2587"/>
      <c r="F38" s="2587"/>
      <c r="G38" s="2587"/>
      <c r="H38" s="2594"/>
      <c r="I38" s="2591"/>
      <c r="J38" s="2587"/>
      <c r="K38" s="78"/>
      <c r="L38" s="2587"/>
      <c r="M38" s="2587"/>
      <c r="N38" s="2587"/>
      <c r="O38" s="2587"/>
      <c r="P38" s="2587"/>
      <c r="Q38" s="2587"/>
      <c r="R38" s="2591"/>
    </row>
    <row r="39" spans="2:18" ht="12" thickBot="1">
      <c r="B39" s="78"/>
      <c r="C39" s="80" t="s">
        <v>1602</v>
      </c>
      <c r="D39" s="2587"/>
      <c r="E39" s="2587"/>
      <c r="F39" s="2587"/>
      <c r="G39" s="2587"/>
      <c r="H39" s="2594"/>
      <c r="I39" s="2591"/>
      <c r="J39" s="2587"/>
      <c r="K39" s="78"/>
      <c r="L39" s="80" t="s">
        <v>1631</v>
      </c>
      <c r="M39" s="2587"/>
      <c r="N39" s="2587"/>
      <c r="O39" s="2587"/>
      <c r="P39" s="2587"/>
      <c r="Q39" s="2594"/>
      <c r="R39" s="2591"/>
    </row>
    <row r="40" spans="2:18" ht="12" thickBot="1">
      <c r="B40" s="2599"/>
      <c r="C40" s="2598"/>
      <c r="D40" s="2598"/>
      <c r="E40" s="2598"/>
      <c r="F40" s="2598"/>
      <c r="G40" s="2598"/>
      <c r="H40" s="2598"/>
      <c r="I40" s="2596"/>
      <c r="J40" s="2587"/>
      <c r="K40" s="78"/>
      <c r="L40" s="80" t="s">
        <v>1632</v>
      </c>
      <c r="M40" s="2587"/>
      <c r="N40" s="2587"/>
      <c r="O40" s="2587"/>
      <c r="P40" s="2587"/>
      <c r="Q40" s="2594"/>
      <c r="R40" s="2591"/>
    </row>
    <row r="41" spans="2:18" ht="12" thickBot="1">
      <c r="B41" s="2587"/>
      <c r="C41" s="2587"/>
      <c r="D41" s="2587"/>
      <c r="E41" s="2587"/>
      <c r="F41" s="2587"/>
      <c r="G41" s="2587"/>
      <c r="H41" s="2587"/>
      <c r="I41" s="2587"/>
      <c r="J41" s="2587"/>
      <c r="K41" s="78"/>
      <c r="L41" s="80" t="s">
        <v>1633</v>
      </c>
      <c r="M41" s="2587"/>
      <c r="N41" s="2587"/>
      <c r="O41" s="2587"/>
      <c r="P41" s="2587"/>
      <c r="Q41" s="2594"/>
      <c r="R41" s="2591"/>
    </row>
    <row r="42" spans="2:18" ht="12" thickBot="1">
      <c r="B42" s="79"/>
      <c r="C42" s="2590"/>
      <c r="D42" s="2590"/>
      <c r="E42" s="2590"/>
      <c r="F42" s="2590"/>
      <c r="G42" s="2590"/>
      <c r="H42" s="2590"/>
      <c r="I42" s="2589"/>
      <c r="J42" s="2587"/>
      <c r="K42" s="78"/>
      <c r="L42" s="80" t="s">
        <v>1634</v>
      </c>
      <c r="M42" s="2587"/>
      <c r="N42" s="2587"/>
      <c r="O42" s="2587"/>
      <c r="P42" s="2587"/>
      <c r="Q42" s="2594"/>
      <c r="R42" s="2591"/>
    </row>
    <row r="43" spans="2:18" ht="12" thickBot="1">
      <c r="B43" s="110">
        <f>B35+1</f>
        <v>32.900000000000006</v>
      </c>
      <c r="C43" s="2587" t="s">
        <v>1635</v>
      </c>
      <c r="D43" s="2587"/>
      <c r="E43" s="2587"/>
      <c r="F43" s="2587"/>
      <c r="G43" s="2587"/>
      <c r="H43" s="2587"/>
      <c r="I43" s="2591"/>
      <c r="J43" s="2587"/>
      <c r="K43" s="78"/>
      <c r="L43" s="80" t="s">
        <v>1636</v>
      </c>
      <c r="M43" s="2587"/>
      <c r="N43" s="2587"/>
      <c r="O43" s="2587"/>
      <c r="P43" s="2587"/>
      <c r="Q43" s="2594"/>
      <c r="R43" s="2591"/>
    </row>
    <row r="44" spans="2:18" ht="12" thickBot="1">
      <c r="B44" s="78"/>
      <c r="C44" s="80" t="s">
        <v>1637</v>
      </c>
      <c r="D44" s="2587"/>
      <c r="E44" s="2587"/>
      <c r="F44" s="2587"/>
      <c r="G44" s="2587"/>
      <c r="H44" s="2594"/>
      <c r="I44" s="2591"/>
      <c r="J44" s="2587"/>
      <c r="K44" s="78"/>
      <c r="L44" s="80" t="s">
        <v>1599</v>
      </c>
      <c r="M44" s="2587"/>
      <c r="N44" s="2587"/>
      <c r="O44" s="2587"/>
      <c r="P44" s="2587"/>
      <c r="Q44" s="2594"/>
      <c r="R44" s="2591"/>
    </row>
    <row r="45" spans="2:18" ht="12" thickBot="1">
      <c r="B45" s="78"/>
      <c r="C45" s="80" t="s">
        <v>1638</v>
      </c>
      <c r="D45" s="2587"/>
      <c r="E45" s="2587"/>
      <c r="F45" s="2587"/>
      <c r="G45" s="2587"/>
      <c r="H45" s="2594"/>
      <c r="I45" s="2591"/>
      <c r="J45" s="2587"/>
      <c r="K45" s="78"/>
      <c r="L45" s="80" t="s">
        <v>1528</v>
      </c>
      <c r="M45" s="2587"/>
      <c r="N45" s="2587"/>
      <c r="O45" s="2587"/>
      <c r="P45" s="2587"/>
      <c r="Q45" s="2594"/>
      <c r="R45" s="2591"/>
    </row>
    <row r="46" spans="2:18" ht="12" thickBot="1">
      <c r="B46" s="78"/>
      <c r="C46" s="80" t="s">
        <v>1639</v>
      </c>
      <c r="D46" s="2587"/>
      <c r="E46" s="2587"/>
      <c r="F46" s="2587"/>
      <c r="G46" s="2587"/>
      <c r="H46" s="2594"/>
      <c r="I46" s="2591"/>
      <c r="J46" s="2587"/>
      <c r="K46" s="2599"/>
      <c r="L46" s="2598"/>
      <c r="M46" s="2598"/>
      <c r="N46" s="2598"/>
      <c r="O46" s="2598"/>
      <c r="P46" s="2598"/>
      <c r="Q46" s="2598"/>
      <c r="R46" s="2596"/>
    </row>
    <row r="47" spans="2:18" ht="12" thickBot="1">
      <c r="B47" s="78"/>
      <c r="C47" s="80" t="s">
        <v>1525</v>
      </c>
      <c r="D47" s="2587"/>
      <c r="E47" s="2587"/>
      <c r="F47" s="2587"/>
      <c r="G47" s="2587"/>
      <c r="H47" s="2594"/>
      <c r="I47" s="2591"/>
      <c r="J47" s="2587"/>
      <c r="L47" s="2587"/>
      <c r="M47" s="2587"/>
      <c r="N47" s="2587"/>
      <c r="O47" s="2587"/>
      <c r="P47" s="2587"/>
      <c r="Q47" s="2587"/>
      <c r="R47" s="2587"/>
    </row>
    <row r="48" spans="2:18" ht="12" thickBot="1">
      <c r="B48" s="78"/>
      <c r="C48" s="80" t="s">
        <v>1612</v>
      </c>
      <c r="D48" s="2587"/>
      <c r="E48" s="2587"/>
      <c r="F48" s="2587"/>
      <c r="G48" s="2587"/>
      <c r="H48" s="2594"/>
      <c r="I48" s="2591"/>
      <c r="J48" s="2587"/>
      <c r="K48" s="79"/>
      <c r="L48" s="2590"/>
      <c r="M48" s="2590"/>
      <c r="N48" s="2590"/>
      <c r="O48" s="2590"/>
      <c r="P48" s="2590"/>
      <c r="Q48" s="2590"/>
      <c r="R48" s="2589"/>
    </row>
    <row r="49" spans="2:18" ht="12" thickBot="1">
      <c r="B49" s="2599"/>
      <c r="C49" s="2598"/>
      <c r="D49" s="2598"/>
      <c r="E49" s="2598"/>
      <c r="F49" s="2598"/>
      <c r="G49" s="2598"/>
      <c r="H49" s="2598"/>
      <c r="I49" s="2596"/>
      <c r="J49" s="2587"/>
      <c r="K49" s="110">
        <f>K36+1</f>
        <v>38.900000000000006</v>
      </c>
      <c r="L49" s="2587" t="s">
        <v>1640</v>
      </c>
      <c r="M49" s="2587"/>
      <c r="N49" s="2587"/>
      <c r="O49" s="2587"/>
      <c r="P49" s="2587"/>
      <c r="Q49" s="2587"/>
      <c r="R49" s="2591"/>
    </row>
    <row r="50" spans="2:18" ht="12" thickBot="1">
      <c r="B50" s="2587"/>
      <c r="C50" s="2587"/>
      <c r="D50" s="2587"/>
      <c r="E50" s="2587"/>
      <c r="F50" s="2587"/>
      <c r="G50" s="2587"/>
      <c r="H50" s="2587"/>
      <c r="I50" s="2587"/>
      <c r="J50" s="2587"/>
      <c r="K50" s="78"/>
      <c r="L50" s="2587"/>
      <c r="M50" s="2587"/>
      <c r="N50" s="2587"/>
      <c r="O50" s="2587"/>
      <c r="P50" s="2587"/>
      <c r="Q50" s="2587"/>
      <c r="R50" s="2591"/>
    </row>
    <row r="51" spans="2:18" ht="12" thickBot="1">
      <c r="B51" s="79"/>
      <c r="C51" s="2590"/>
      <c r="D51" s="2590"/>
      <c r="E51" s="2590"/>
      <c r="F51" s="2590"/>
      <c r="G51" s="2590"/>
      <c r="H51" s="2590"/>
      <c r="I51" s="2589"/>
      <c r="J51" s="2587"/>
      <c r="K51" s="78"/>
      <c r="L51" s="80" t="s">
        <v>1641</v>
      </c>
      <c r="M51" s="2587"/>
      <c r="N51" s="2587"/>
      <c r="O51" s="2587"/>
      <c r="P51" s="2587"/>
      <c r="Q51" s="2594"/>
      <c r="R51" s="2591"/>
    </row>
    <row r="52" spans="2:18" ht="12" thickBot="1">
      <c r="B52" s="110">
        <f>B43+1</f>
        <v>33.900000000000006</v>
      </c>
      <c r="C52" s="2587" t="s">
        <v>1642</v>
      </c>
      <c r="D52" s="2587"/>
      <c r="E52" s="2587"/>
      <c r="F52" s="2587"/>
      <c r="G52" s="2587"/>
      <c r="H52" s="2587"/>
      <c r="I52" s="2591"/>
      <c r="J52" s="2587"/>
      <c r="K52" s="78"/>
      <c r="L52" s="80" t="s">
        <v>1643</v>
      </c>
      <c r="M52" s="2587"/>
      <c r="N52" s="2587"/>
      <c r="O52" s="2587"/>
      <c r="P52" s="2587"/>
      <c r="Q52" s="2594"/>
      <c r="R52" s="2591"/>
    </row>
    <row r="53" spans="2:18" ht="12" thickBot="1">
      <c r="B53" s="78"/>
      <c r="C53" s="80" t="s">
        <v>1521</v>
      </c>
      <c r="D53" s="2587"/>
      <c r="E53" s="2587"/>
      <c r="F53" s="2587"/>
      <c r="G53" s="2587"/>
      <c r="H53" s="2594"/>
      <c r="I53" s="2591"/>
      <c r="J53" s="2587"/>
      <c r="K53" s="78"/>
      <c r="L53" s="80" t="s">
        <v>1599</v>
      </c>
      <c r="M53" s="2587"/>
      <c r="N53" s="2587"/>
      <c r="O53" s="2587"/>
      <c r="P53" s="2587"/>
      <c r="Q53" s="2594"/>
      <c r="R53" s="2591"/>
    </row>
    <row r="54" spans="2:18" ht="12" thickBot="1">
      <c r="B54" s="78"/>
      <c r="C54" s="80" t="s">
        <v>1644</v>
      </c>
      <c r="D54" s="2587"/>
      <c r="E54" s="2587"/>
      <c r="F54" s="2587"/>
      <c r="G54" s="2587"/>
      <c r="H54" s="2594"/>
      <c r="I54" s="2591"/>
      <c r="J54" s="2587"/>
      <c r="K54" s="78"/>
      <c r="L54" s="80" t="s">
        <v>1528</v>
      </c>
      <c r="M54" s="2587"/>
      <c r="N54" s="2587"/>
      <c r="O54" s="2587"/>
      <c r="P54" s="2587"/>
      <c r="Q54" s="2594"/>
      <c r="R54" s="2591"/>
    </row>
    <row r="55" spans="2:18" ht="12" thickBot="1">
      <c r="B55" s="78"/>
      <c r="C55" s="80" t="s">
        <v>1525</v>
      </c>
      <c r="D55" s="2587"/>
      <c r="E55" s="2587"/>
      <c r="F55" s="2587"/>
      <c r="G55" s="2587"/>
      <c r="H55" s="2594"/>
      <c r="I55" s="2591"/>
      <c r="J55" s="2587"/>
      <c r="K55" s="2599"/>
      <c r="L55" s="2598"/>
      <c r="M55" s="2598"/>
      <c r="N55" s="2598"/>
      <c r="O55" s="2598"/>
      <c r="P55" s="2598"/>
      <c r="Q55" s="2598"/>
      <c r="R55" s="2596"/>
    </row>
    <row r="56" spans="2:18" ht="12" thickBot="1">
      <c r="B56" s="78"/>
      <c r="C56" s="80" t="s">
        <v>1612</v>
      </c>
      <c r="D56" s="2587"/>
      <c r="E56" s="2587"/>
      <c r="F56" s="2587"/>
      <c r="G56" s="2587"/>
      <c r="H56" s="2594"/>
      <c r="I56" s="2591"/>
      <c r="J56" s="2587"/>
      <c r="L56" s="2587"/>
      <c r="M56" s="2587"/>
      <c r="N56" s="2587"/>
      <c r="O56" s="2587"/>
      <c r="P56" s="2587"/>
      <c r="Q56" s="2587"/>
      <c r="R56" s="2587"/>
    </row>
    <row r="57" spans="2:18" ht="12" thickBot="1">
      <c r="B57" s="2599"/>
      <c r="C57" s="2598"/>
      <c r="D57" s="2598"/>
      <c r="E57" s="2598"/>
      <c r="F57" s="2598"/>
      <c r="G57" s="2598"/>
      <c r="H57" s="2598"/>
      <c r="I57" s="2596"/>
      <c r="J57" s="2587"/>
      <c r="L57" s="2587"/>
      <c r="M57" s="2587"/>
      <c r="N57" s="2587"/>
      <c r="O57" s="2587"/>
      <c r="P57" s="2587"/>
      <c r="Q57" s="2587"/>
      <c r="R57" s="2587"/>
    </row>
    <row r="58" spans="2:18">
      <c r="B58" s="2587"/>
      <c r="C58" s="2587"/>
      <c r="D58" s="2587"/>
      <c r="E58" s="2587"/>
      <c r="F58" s="2587"/>
      <c r="G58" s="2587"/>
      <c r="H58" s="2587"/>
      <c r="I58" s="2587"/>
      <c r="J58" s="2587"/>
      <c r="L58" s="2587"/>
      <c r="M58" s="2587"/>
      <c r="N58" s="2587"/>
      <c r="O58" s="2587"/>
      <c r="P58" s="2587"/>
      <c r="Q58" s="2587"/>
      <c r="R58" s="2587"/>
    </row>
    <row r="59" spans="2:18">
      <c r="B59" s="2587"/>
      <c r="C59" s="2587"/>
      <c r="D59" s="2587"/>
      <c r="E59" s="2587"/>
      <c r="F59" s="2587"/>
      <c r="G59" s="2587"/>
      <c r="H59" s="2587"/>
      <c r="I59" s="2587"/>
      <c r="J59" s="2587"/>
      <c r="L59" s="2587"/>
      <c r="M59" s="2587"/>
      <c r="N59" s="2587"/>
      <c r="O59" s="2587"/>
      <c r="P59" s="2587"/>
      <c r="Q59" s="2587"/>
      <c r="R59" s="2587"/>
    </row>
    <row r="60" spans="2:18">
      <c r="B60" s="2587"/>
      <c r="C60" s="2587"/>
      <c r="D60" s="2587"/>
      <c r="E60" s="2587"/>
      <c r="F60" s="2587"/>
      <c r="G60" s="2587"/>
      <c r="H60" s="2587"/>
      <c r="I60" s="2587"/>
      <c r="J60" s="2587"/>
      <c r="L60" s="2587"/>
      <c r="M60" s="2587"/>
      <c r="N60" s="2587"/>
      <c r="O60" s="2587"/>
      <c r="P60" s="2587"/>
      <c r="Q60" s="2587"/>
      <c r="R60" s="2587"/>
    </row>
    <row r="61" spans="2:18">
      <c r="B61" s="2587"/>
      <c r="C61" s="2587"/>
      <c r="D61" s="2587"/>
      <c r="E61" s="2587"/>
      <c r="F61" s="2587"/>
      <c r="G61" s="2587"/>
      <c r="H61" s="2587"/>
      <c r="I61" s="2587"/>
      <c r="J61" s="2587"/>
      <c r="L61" s="2587"/>
      <c r="M61" s="2587"/>
      <c r="N61" s="2587"/>
      <c r="O61" s="2587"/>
      <c r="P61" s="2587"/>
      <c r="Q61" s="2587"/>
      <c r="R61" s="2587"/>
    </row>
    <row r="62" spans="2:18">
      <c r="B62" s="2587"/>
      <c r="C62" s="2587"/>
      <c r="D62" s="2587"/>
      <c r="E62" s="2587"/>
      <c r="F62" s="2587"/>
      <c r="G62" s="2587"/>
      <c r="H62" s="2587"/>
      <c r="I62" s="2587"/>
      <c r="J62" s="2587"/>
      <c r="L62" s="2587"/>
      <c r="M62" s="2587"/>
      <c r="N62" s="2587"/>
      <c r="O62" s="2587"/>
      <c r="P62" s="2587"/>
      <c r="Q62" s="2587"/>
      <c r="R62" s="2587"/>
    </row>
    <row r="63" spans="2:18">
      <c r="B63" s="2587"/>
      <c r="C63" s="2587"/>
      <c r="D63" s="2587"/>
      <c r="E63" s="2587"/>
      <c r="F63" s="2587"/>
      <c r="G63" s="2587"/>
      <c r="H63" s="2587"/>
      <c r="I63" s="2587"/>
      <c r="J63" s="2587"/>
      <c r="L63" s="2587"/>
      <c r="M63" s="2587"/>
      <c r="N63" s="2587"/>
      <c r="O63" s="2587"/>
      <c r="P63" s="2587"/>
      <c r="Q63" s="2587"/>
      <c r="R63" s="2587"/>
    </row>
    <row r="64" spans="2:18">
      <c r="B64" s="2587"/>
      <c r="C64" s="2587"/>
      <c r="D64" s="2587"/>
      <c r="E64" s="2587"/>
      <c r="F64" s="2587"/>
      <c r="G64" s="2587"/>
      <c r="H64" s="2587"/>
      <c r="I64" s="2587"/>
      <c r="J64" s="2587"/>
      <c r="L64" s="2587"/>
      <c r="M64" s="2587"/>
      <c r="N64" s="2587"/>
      <c r="O64" s="2587"/>
      <c r="P64" s="2587"/>
      <c r="Q64" s="2587"/>
      <c r="R64" s="2587"/>
    </row>
    <row r="65" spans="2:2">
      <c r="B65" s="2587"/>
    </row>
    <row r="66" spans="2:2">
      <c r="B66" s="2587"/>
    </row>
  </sheetData>
  <customSheetViews>
    <customSheetView guid="{000667BC-C093-D04F-AC32-C2A57AD6DC40}" scale="125" showPageBreaks="1" printArea="1" state="hidden" topLeftCell="A41">
      <selection activeCell="L51" sqref="L51:L54"/>
      <pageMargins left="0" right="0" top="0" bottom="0" header="0" footer="0"/>
      <pageSetup orientation="portrait" horizontalDpi="0" verticalDpi="0"/>
      <headerFooter alignWithMargins="0"/>
    </customSheetView>
    <customSheetView guid="{49900754-E557-CE48-A1AC-7A29C54F6B80}" scale="125" showPageBreaks="1" printArea="1" state="hidden" topLeftCell="A41">
      <selection activeCell="L51" sqref="L51:L54"/>
      <pageMargins left="0" right="0" top="0" bottom="0" header="0" footer="0"/>
      <pageSetup orientation="portrait" horizontalDpi="4294967292" verticalDpi="4294967292"/>
      <headerFooter alignWithMargins="0"/>
    </customSheetView>
  </customSheetViews>
  <phoneticPr fontId="122" type="noConversion"/>
  <pageMargins left="0.7" right="0.7" top="0.75" bottom="0.75" header="0.3" footer="0.3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D050"/>
  </sheetPr>
  <dimension ref="A1:AM62"/>
  <sheetViews>
    <sheetView zoomScaleSheetLayoutView="90" workbookViewId="0">
      <selection activeCell="E10" sqref="E10"/>
    </sheetView>
  </sheetViews>
  <sheetFormatPr defaultColWidth="9" defaultRowHeight="11.1"/>
  <cols>
    <col min="1" max="1" width="1.625" style="76" customWidth="1"/>
    <col min="2" max="2" width="5.375" style="77" bestFit="1" customWidth="1"/>
    <col min="3" max="3" width="6.625" style="76" customWidth="1"/>
    <col min="4" max="4" width="11" style="76" customWidth="1"/>
    <col min="5" max="5" width="6.125" style="76" customWidth="1"/>
    <col min="6" max="6" width="4.625" style="76" customWidth="1"/>
    <col min="7" max="7" width="6.125" style="76" customWidth="1"/>
    <col min="8" max="8" width="4.125" style="76" customWidth="1"/>
    <col min="9" max="10" width="1.625" style="76" customWidth="1"/>
    <col min="11" max="11" width="3.875" style="77" bestFit="1" customWidth="1"/>
    <col min="12" max="12" width="11" style="82" customWidth="1"/>
    <col min="13" max="13" width="7.625" style="76" customWidth="1"/>
    <col min="14" max="14" width="7.5" style="76" customWidth="1"/>
    <col min="15" max="15" width="2.875" style="76" customWidth="1"/>
    <col min="16" max="16" width="2.125" style="76" customWidth="1"/>
    <col min="17" max="17" width="1.625" style="76" customWidth="1"/>
    <col min="18" max="18" width="4.125" style="76" customWidth="1"/>
    <col min="19" max="20" width="1.875" style="76" customWidth="1"/>
    <col min="21" max="21" width="4.625" style="76" bestFit="1" customWidth="1"/>
    <col min="22" max="22" width="6.625" style="76" customWidth="1"/>
    <col min="23" max="23" width="11" style="76" customWidth="1"/>
    <col min="24" max="24" width="7.375" style="76" customWidth="1"/>
    <col min="25" max="25" width="2.5" style="76" customWidth="1"/>
    <col min="26" max="26" width="2.125" style="76" customWidth="1"/>
    <col min="27" max="27" width="11" style="76" customWidth="1"/>
    <col min="28" max="28" width="4" style="76" customWidth="1"/>
    <col min="29" max="29" width="1.625" style="76" customWidth="1"/>
    <col min="30" max="30" width="2.625" style="76" customWidth="1"/>
    <col min="31" max="31" width="4.625" style="76" bestFit="1" customWidth="1"/>
    <col min="32" max="33" width="11" style="76" customWidth="1"/>
    <col min="34" max="34" width="7.375" style="76" customWidth="1"/>
    <col min="35" max="35" width="1.375" style="76" customWidth="1"/>
    <col min="36" max="36" width="3.125" style="76" customWidth="1"/>
    <col min="37" max="37" width="2.5" style="76" customWidth="1"/>
    <col min="38" max="38" width="3.875" style="76" customWidth="1"/>
    <col min="39" max="39" width="2" style="76" customWidth="1"/>
    <col min="40" max="16384" width="9" style="76"/>
  </cols>
  <sheetData>
    <row r="1" spans="1:39">
      <c r="A1" s="2609" t="s">
        <v>1645</v>
      </c>
      <c r="C1" s="2587"/>
      <c r="D1" s="2587"/>
      <c r="E1" s="2587"/>
      <c r="F1" s="2587"/>
      <c r="G1" s="2587"/>
      <c r="H1" s="2587"/>
      <c r="I1" s="2587"/>
      <c r="J1" s="2587"/>
      <c r="L1" s="2611"/>
      <c r="M1" s="2587"/>
      <c r="N1" s="2587"/>
      <c r="O1" s="2587"/>
      <c r="P1" s="2587"/>
      <c r="Q1" s="2587"/>
      <c r="R1" s="2587"/>
      <c r="S1" s="2587"/>
      <c r="T1" s="2587"/>
      <c r="U1" s="2587"/>
      <c r="V1" s="2587"/>
      <c r="W1" s="2587"/>
      <c r="X1" s="2587"/>
      <c r="Y1" s="2587"/>
      <c r="Z1" s="2587"/>
      <c r="AA1" s="2587"/>
      <c r="AB1" s="2587"/>
      <c r="AC1" s="2587"/>
      <c r="AD1" s="2587"/>
      <c r="AE1" s="2587"/>
      <c r="AF1" s="2587"/>
      <c r="AG1" s="2587"/>
      <c r="AH1" s="2587"/>
      <c r="AI1" s="2587"/>
      <c r="AJ1" s="2587"/>
      <c r="AK1" s="2587"/>
      <c r="AL1" s="2587"/>
      <c r="AM1" s="2587"/>
    </row>
    <row r="2" spans="1:39" ht="12" thickBot="1">
      <c r="A2" s="2587"/>
      <c r="C2" s="2587"/>
      <c r="D2" s="2587"/>
      <c r="E2" s="2587"/>
      <c r="F2" s="2587"/>
      <c r="G2" s="2587"/>
      <c r="H2" s="2587"/>
      <c r="I2" s="2587"/>
      <c r="J2" s="2587"/>
      <c r="L2" s="2611"/>
      <c r="M2" s="2587"/>
      <c r="N2" s="2587"/>
      <c r="O2" s="2587"/>
      <c r="P2" s="2587"/>
      <c r="Q2" s="2587"/>
      <c r="R2" s="2587"/>
      <c r="S2" s="2587"/>
      <c r="T2" s="2587"/>
      <c r="U2" s="2587"/>
      <c r="V2" s="2587"/>
      <c r="W2" s="2587"/>
      <c r="X2" s="2587"/>
      <c r="Y2" s="2587"/>
      <c r="Z2" s="2587"/>
      <c r="AA2" s="2587"/>
      <c r="AB2" s="2587"/>
      <c r="AC2" s="2587"/>
      <c r="AD2" s="2587"/>
      <c r="AE2" s="2587"/>
      <c r="AF2" s="2587"/>
      <c r="AG2" s="2587"/>
      <c r="AH2" s="2587"/>
      <c r="AI2" s="2587"/>
      <c r="AJ2" s="2587"/>
      <c r="AK2" s="2587"/>
      <c r="AL2" s="2587"/>
      <c r="AM2" s="2587"/>
    </row>
    <row r="3" spans="1:39">
      <c r="A3" s="2587"/>
      <c r="B3" s="79"/>
      <c r="C3" s="2590"/>
      <c r="D3" s="2590"/>
      <c r="E3" s="2590"/>
      <c r="F3" s="2590"/>
      <c r="G3" s="2590"/>
      <c r="H3" s="2590"/>
      <c r="I3" s="2589"/>
      <c r="J3" s="2587"/>
      <c r="K3" s="79"/>
      <c r="L3" s="2590"/>
      <c r="M3" s="2590"/>
      <c r="N3" s="2590"/>
      <c r="O3" s="2590"/>
      <c r="P3" s="2590"/>
      <c r="Q3" s="2590"/>
      <c r="R3" s="2590"/>
      <c r="S3" s="2589"/>
      <c r="T3" s="2587"/>
      <c r="U3" s="79"/>
      <c r="V3" s="2612"/>
      <c r="W3" s="2590"/>
      <c r="X3" s="2590"/>
      <c r="Y3" s="2590"/>
      <c r="Z3" s="2590"/>
      <c r="AA3" s="2590"/>
      <c r="AB3" s="2590"/>
      <c r="AC3" s="2589"/>
      <c r="AD3" s="2587"/>
      <c r="AE3" s="2588"/>
      <c r="AF3" s="2590"/>
      <c r="AG3" s="2590"/>
      <c r="AH3" s="2590"/>
      <c r="AI3" s="2590"/>
      <c r="AJ3" s="2590"/>
      <c r="AK3" s="2590"/>
      <c r="AL3" s="2590"/>
      <c r="AM3" s="2589"/>
    </row>
    <row r="4" spans="1:39">
      <c r="A4" s="2587"/>
      <c r="B4" s="110">
        <f>'Sección 10'!K49+1</f>
        <v>39.900000000000006</v>
      </c>
      <c r="C4" s="2610" t="s">
        <v>1646</v>
      </c>
      <c r="D4" s="2587"/>
      <c r="E4" s="2587"/>
      <c r="F4" s="2587"/>
      <c r="G4" s="2587"/>
      <c r="H4" s="2587"/>
      <c r="I4" s="2591"/>
      <c r="J4" s="2587"/>
      <c r="K4" s="110">
        <f>B41+1</f>
        <v>43.900000000000006</v>
      </c>
      <c r="L4" s="2610" t="s">
        <v>1647</v>
      </c>
      <c r="M4" s="2587"/>
      <c r="N4" s="2587"/>
      <c r="O4" s="2587"/>
      <c r="P4" s="2587"/>
      <c r="Q4" s="2587"/>
      <c r="R4" s="2587"/>
      <c r="S4" s="2591"/>
      <c r="T4" s="2587"/>
      <c r="U4" s="110">
        <f>K30+1</f>
        <v>46.900000000000006</v>
      </c>
      <c r="V4" s="2610" t="s">
        <v>1648</v>
      </c>
      <c r="W4" s="2587"/>
      <c r="X4" s="2587"/>
      <c r="Y4" s="2587"/>
      <c r="Z4" s="2587"/>
      <c r="AA4" s="2587"/>
      <c r="AB4" s="2587"/>
      <c r="AC4" s="2591"/>
      <c r="AD4" s="2587"/>
      <c r="AE4" s="110">
        <f>U48+1</f>
        <v>50.900000000000006</v>
      </c>
      <c r="AF4" s="2610" t="s">
        <v>1649</v>
      </c>
      <c r="AG4" s="2587"/>
      <c r="AH4" s="2587"/>
      <c r="AI4" s="2587"/>
      <c r="AJ4" s="2587"/>
      <c r="AK4" s="2587"/>
      <c r="AL4" s="2587"/>
      <c r="AM4" s="2591"/>
    </row>
    <row r="5" spans="1:39">
      <c r="A5" s="2587"/>
      <c r="B5" s="78"/>
      <c r="C5" s="2587" t="s">
        <v>1650</v>
      </c>
      <c r="D5" s="2587"/>
      <c r="E5" s="2587"/>
      <c r="F5" s="2587"/>
      <c r="G5" s="2587"/>
      <c r="H5" s="2587"/>
      <c r="I5" s="2591"/>
      <c r="J5" s="2587"/>
      <c r="K5" s="78"/>
      <c r="L5" s="2587" t="s">
        <v>1651</v>
      </c>
      <c r="M5" s="2587"/>
      <c r="N5" s="2587"/>
      <c r="O5" s="2587"/>
      <c r="P5" s="2587"/>
      <c r="Q5" s="2587"/>
      <c r="R5" s="2587"/>
      <c r="S5" s="2591"/>
      <c r="T5" s="2587"/>
      <c r="U5" s="78"/>
      <c r="V5" s="2610" t="s">
        <v>1446</v>
      </c>
      <c r="W5" s="2587"/>
      <c r="X5" s="2587"/>
      <c r="Y5" s="2587"/>
      <c r="Z5" s="2587"/>
      <c r="AA5" s="2587"/>
      <c r="AB5" s="2587"/>
      <c r="AC5" s="2591"/>
      <c r="AD5" s="2587"/>
      <c r="AE5" s="2592"/>
      <c r="AF5" s="2610" t="s">
        <v>1446</v>
      </c>
      <c r="AG5" s="2587"/>
      <c r="AH5" s="2587"/>
      <c r="AI5" s="2587"/>
      <c r="AJ5" s="2587"/>
      <c r="AK5" s="2587"/>
      <c r="AL5" s="2587"/>
      <c r="AM5" s="2591"/>
    </row>
    <row r="6" spans="1:39" ht="12" thickBot="1">
      <c r="A6" s="2587"/>
      <c r="B6" s="78"/>
      <c r="C6" s="2610" t="s">
        <v>1446</v>
      </c>
      <c r="D6" s="2587"/>
      <c r="E6" s="2587"/>
      <c r="F6" s="2587"/>
      <c r="G6" s="2587"/>
      <c r="H6" s="2587"/>
      <c r="I6" s="2591"/>
      <c r="J6" s="2587"/>
      <c r="K6" s="78"/>
      <c r="L6" s="2610" t="s">
        <v>1652</v>
      </c>
      <c r="M6" s="2587"/>
      <c r="N6" s="2587"/>
      <c r="O6" s="2587"/>
      <c r="P6" s="2587"/>
      <c r="Q6" s="2587"/>
      <c r="R6" s="2587"/>
      <c r="S6" s="2591"/>
      <c r="T6" s="2587"/>
      <c r="U6" s="78"/>
      <c r="V6" s="2611"/>
      <c r="W6" s="2587"/>
      <c r="X6" s="2587"/>
      <c r="Y6" s="2587"/>
      <c r="Z6" s="2587"/>
      <c r="AA6" s="2587"/>
      <c r="AB6" s="2587"/>
      <c r="AC6" s="2591"/>
      <c r="AD6" s="2587"/>
      <c r="AE6" s="2592"/>
      <c r="AF6" s="2587"/>
      <c r="AG6" s="2587"/>
      <c r="AH6" s="2587"/>
      <c r="AI6" s="2587"/>
      <c r="AJ6" s="2587"/>
      <c r="AK6" s="2587"/>
      <c r="AL6" s="2587"/>
      <c r="AM6" s="2591"/>
    </row>
    <row r="7" spans="1:39" ht="12" thickBot="1">
      <c r="A7" s="2587"/>
      <c r="B7" s="78"/>
      <c r="C7" s="2587"/>
      <c r="D7" s="2587"/>
      <c r="E7" s="2587"/>
      <c r="F7" s="2587"/>
      <c r="G7" s="2587"/>
      <c r="H7" s="2587"/>
      <c r="I7" s="2591"/>
      <c r="J7" s="2587"/>
      <c r="K7" s="78"/>
      <c r="L7" s="2587" t="s">
        <v>1653</v>
      </c>
      <c r="M7" s="2587"/>
      <c r="N7" s="2587"/>
      <c r="O7" s="2587"/>
      <c r="P7" s="2587"/>
      <c r="Q7" s="2587"/>
      <c r="R7" s="2587"/>
      <c r="S7" s="2591"/>
      <c r="T7" s="2587"/>
      <c r="U7" s="78"/>
      <c r="V7" s="80" t="s">
        <v>1654</v>
      </c>
      <c r="W7" s="2587"/>
      <c r="X7" s="2587"/>
      <c r="Y7" s="2587"/>
      <c r="Z7" s="2587"/>
      <c r="AA7" s="2587"/>
      <c r="AB7" s="2594"/>
      <c r="AC7" s="2591"/>
      <c r="AD7" s="2587"/>
      <c r="AE7" s="2592"/>
      <c r="AF7" s="80" t="s">
        <v>1655</v>
      </c>
      <c r="AG7" s="2587"/>
      <c r="AH7" s="2587"/>
      <c r="AI7" s="2587"/>
      <c r="AJ7" s="2587"/>
      <c r="AK7" s="2587"/>
      <c r="AL7" s="2594"/>
      <c r="AM7" s="2591"/>
    </row>
    <row r="8" spans="1:39" ht="12" thickBot="1">
      <c r="A8" s="2587"/>
      <c r="B8" s="78"/>
      <c r="C8" s="80" t="s">
        <v>1656</v>
      </c>
      <c r="D8" s="2587"/>
      <c r="E8" s="2587"/>
      <c r="F8" s="2587"/>
      <c r="G8" s="2587"/>
      <c r="H8" s="2594"/>
      <c r="I8" s="2591"/>
      <c r="J8" s="2587"/>
      <c r="K8" s="78"/>
      <c r="L8" s="2587" t="s">
        <v>1657</v>
      </c>
      <c r="M8" s="2587"/>
      <c r="N8" s="2587"/>
      <c r="O8" s="2587"/>
      <c r="P8" s="2587"/>
      <c r="Q8" s="2587"/>
      <c r="R8" s="2587"/>
      <c r="S8" s="2591"/>
      <c r="T8" s="2587"/>
      <c r="U8" s="78"/>
      <c r="V8" s="80" t="s">
        <v>1658</v>
      </c>
      <c r="W8" s="2587"/>
      <c r="X8" s="2587"/>
      <c r="Y8" s="2587"/>
      <c r="Z8" s="2587"/>
      <c r="AA8" s="2587"/>
      <c r="AB8" s="2594"/>
      <c r="AC8" s="2591"/>
      <c r="AD8" s="2587"/>
      <c r="AE8" s="2592"/>
      <c r="AF8" s="80" t="s">
        <v>1659</v>
      </c>
      <c r="AG8" s="2587"/>
      <c r="AH8" s="2587"/>
      <c r="AI8" s="2587"/>
      <c r="AJ8" s="2587"/>
      <c r="AK8" s="2587"/>
      <c r="AL8" s="2594"/>
      <c r="AM8" s="2591"/>
    </row>
    <row r="9" spans="1:39" ht="12" thickBot="1">
      <c r="A9" s="2587"/>
      <c r="B9" s="78"/>
      <c r="C9" s="80" t="s">
        <v>1660</v>
      </c>
      <c r="D9" s="2587"/>
      <c r="E9" s="2587"/>
      <c r="F9" s="2587"/>
      <c r="G9" s="2587"/>
      <c r="H9" s="2594"/>
      <c r="I9" s="2591"/>
      <c r="J9" s="2587"/>
      <c r="K9" s="78"/>
      <c r="L9" s="80" t="s">
        <v>1661</v>
      </c>
      <c r="M9" s="2587"/>
      <c r="N9" s="2587"/>
      <c r="O9" s="2587"/>
      <c r="P9" s="2587"/>
      <c r="Q9" s="2587"/>
      <c r="R9" s="2594"/>
      <c r="S9" s="2591"/>
      <c r="T9" s="2587"/>
      <c r="U9" s="78"/>
      <c r="V9" s="80" t="s">
        <v>1662</v>
      </c>
      <c r="W9" s="2587"/>
      <c r="X9" s="2587"/>
      <c r="Y9" s="2587"/>
      <c r="Z9" s="2587"/>
      <c r="AA9" s="2587"/>
      <c r="AB9" s="2594"/>
      <c r="AC9" s="2591"/>
      <c r="AD9" s="2587"/>
      <c r="AE9" s="2592"/>
      <c r="AF9" s="80" t="s">
        <v>1663</v>
      </c>
      <c r="AG9" s="2587"/>
      <c r="AH9" s="2587"/>
      <c r="AI9" s="2587"/>
      <c r="AJ9" s="2587"/>
      <c r="AK9" s="2587"/>
      <c r="AL9" s="2594"/>
      <c r="AM9" s="2591"/>
    </row>
    <row r="10" spans="1:39" ht="12" thickBot="1">
      <c r="A10" s="2587"/>
      <c r="B10" s="78"/>
      <c r="C10" s="80" t="s">
        <v>1664</v>
      </c>
      <c r="D10" s="2587"/>
      <c r="E10" s="2587" t="s">
        <v>1665</v>
      </c>
      <c r="F10" s="2587"/>
      <c r="G10" s="2587"/>
      <c r="H10" s="2594"/>
      <c r="I10" s="2591"/>
      <c r="J10" s="2587"/>
      <c r="K10" s="78"/>
      <c r="L10" s="80" t="s">
        <v>1666</v>
      </c>
      <c r="M10" s="2587"/>
      <c r="N10" s="2587"/>
      <c r="O10" s="2587"/>
      <c r="P10" s="2587"/>
      <c r="Q10" s="2587"/>
      <c r="R10" s="2594"/>
      <c r="S10" s="2591"/>
      <c r="T10" s="2587"/>
      <c r="U10" s="78"/>
      <c r="V10" s="80" t="s">
        <v>1667</v>
      </c>
      <c r="W10" s="2587"/>
      <c r="X10" s="2587"/>
      <c r="Y10" s="2587"/>
      <c r="Z10" s="2587"/>
      <c r="AA10" s="2587"/>
      <c r="AB10" s="2594"/>
      <c r="AC10" s="2591"/>
      <c r="AD10" s="2587"/>
      <c r="AE10" s="2592"/>
      <c r="AF10" s="80" t="s">
        <v>1668</v>
      </c>
      <c r="AG10" s="2587"/>
      <c r="AH10" s="2587"/>
      <c r="AI10" s="2587"/>
      <c r="AJ10" s="2587"/>
      <c r="AK10" s="2587"/>
      <c r="AL10" s="2594"/>
      <c r="AM10" s="2591"/>
    </row>
    <row r="11" spans="1:39" ht="12" thickBot="1">
      <c r="A11" s="2587"/>
      <c r="B11" s="78"/>
      <c r="C11" s="80" t="s">
        <v>1669</v>
      </c>
      <c r="D11" s="2587"/>
      <c r="E11" s="2587"/>
      <c r="F11" s="2587"/>
      <c r="G11" s="2587"/>
      <c r="H11" s="2594"/>
      <c r="I11" s="2591"/>
      <c r="J11" s="2587"/>
      <c r="K11" s="78"/>
      <c r="L11" s="80" t="s">
        <v>1670</v>
      </c>
      <c r="M11" s="2587"/>
      <c r="N11" s="2587"/>
      <c r="O11" s="2587"/>
      <c r="P11" s="2587"/>
      <c r="Q11" s="2587"/>
      <c r="R11" s="2594"/>
      <c r="S11" s="2591"/>
      <c r="T11" s="2587"/>
      <c r="U11" s="78"/>
      <c r="V11" s="80" t="s">
        <v>1671</v>
      </c>
      <c r="W11" s="2587"/>
      <c r="X11" s="2587"/>
      <c r="Y11" s="2587"/>
      <c r="Z11" s="2587"/>
      <c r="AA11" s="2587"/>
      <c r="AB11" s="2594"/>
      <c r="AC11" s="2591"/>
      <c r="AD11" s="2587"/>
      <c r="AE11" s="2592"/>
      <c r="AF11" s="80" t="s">
        <v>1672</v>
      </c>
      <c r="AG11" s="2587"/>
      <c r="AH11" s="2587"/>
      <c r="AI11" s="2587"/>
      <c r="AJ11" s="2587"/>
      <c r="AK11" s="2587"/>
      <c r="AL11" s="2594"/>
      <c r="AM11" s="2591"/>
    </row>
    <row r="12" spans="1:39" ht="12" thickBot="1">
      <c r="A12" s="2587"/>
      <c r="B12" s="78"/>
      <c r="C12" s="80" t="s">
        <v>1673</v>
      </c>
      <c r="D12" s="2587"/>
      <c r="E12" s="2587"/>
      <c r="F12" s="2587"/>
      <c r="G12" s="2587"/>
      <c r="H12" s="2594"/>
      <c r="I12" s="2591"/>
      <c r="J12" s="2587"/>
      <c r="K12" s="78"/>
      <c r="L12" s="80" t="s">
        <v>1674</v>
      </c>
      <c r="M12" s="2587"/>
      <c r="N12" s="2587"/>
      <c r="O12" s="2587"/>
      <c r="P12" s="2587"/>
      <c r="Q12" s="2587"/>
      <c r="R12" s="2594"/>
      <c r="S12" s="2591"/>
      <c r="T12" s="2587"/>
      <c r="U12" s="78"/>
      <c r="V12" s="80" t="s">
        <v>1675</v>
      </c>
      <c r="W12" s="2587"/>
      <c r="X12" s="2587"/>
      <c r="Y12" s="2587"/>
      <c r="Z12" s="2587"/>
      <c r="AA12" s="2587"/>
      <c r="AB12" s="2594"/>
      <c r="AC12" s="2591"/>
      <c r="AD12" s="2587"/>
      <c r="AE12" s="2592"/>
      <c r="AF12" s="80" t="s">
        <v>1676</v>
      </c>
      <c r="AG12" s="2587"/>
      <c r="AH12" s="2587"/>
      <c r="AI12" s="2587"/>
      <c r="AJ12" s="2587"/>
      <c r="AK12" s="2587"/>
      <c r="AL12" s="2594"/>
      <c r="AM12" s="2591"/>
    </row>
    <row r="13" spans="1:39" ht="12" thickBot="1">
      <c r="A13" s="2587"/>
      <c r="B13" s="2599"/>
      <c r="C13" s="2598"/>
      <c r="D13" s="2598"/>
      <c r="E13" s="2598"/>
      <c r="F13" s="2598"/>
      <c r="G13" s="2598"/>
      <c r="H13" s="2598"/>
      <c r="I13" s="2596"/>
      <c r="J13" s="2587"/>
      <c r="K13" s="78"/>
      <c r="L13" s="80" t="s">
        <v>1677</v>
      </c>
      <c r="M13" s="2587"/>
      <c r="N13" s="2587"/>
      <c r="O13" s="2587"/>
      <c r="P13" s="2587"/>
      <c r="Q13" s="2587"/>
      <c r="R13" s="2594"/>
      <c r="S13" s="2591"/>
      <c r="T13" s="2587"/>
      <c r="U13" s="78"/>
      <c r="V13" s="80" t="s">
        <v>1678</v>
      </c>
      <c r="W13" s="2587"/>
      <c r="X13" s="2587"/>
      <c r="Y13" s="2587"/>
      <c r="Z13" s="2587"/>
      <c r="AA13" s="2587"/>
      <c r="AB13" s="2594"/>
      <c r="AC13" s="2591"/>
      <c r="AD13" s="2587"/>
      <c r="AE13" s="2592"/>
      <c r="AF13" s="80" t="s">
        <v>1679</v>
      </c>
      <c r="AG13" s="2587"/>
      <c r="AH13" s="2587"/>
      <c r="AI13" s="2587"/>
      <c r="AJ13" s="2587"/>
      <c r="AK13" s="2587"/>
      <c r="AL13" s="2594"/>
      <c r="AM13" s="2591"/>
    </row>
    <row r="14" spans="1:39" ht="12" thickBot="1">
      <c r="A14" s="2587"/>
      <c r="C14" s="2587"/>
      <c r="D14" s="2587"/>
      <c r="E14" s="2587"/>
      <c r="F14" s="2587"/>
      <c r="G14" s="2587"/>
      <c r="H14" s="2587"/>
      <c r="I14" s="2587"/>
      <c r="J14" s="2587"/>
      <c r="K14" s="78"/>
      <c r="L14" s="80" t="s">
        <v>1680</v>
      </c>
      <c r="M14" s="2587"/>
      <c r="N14" s="2587"/>
      <c r="O14" s="2587"/>
      <c r="P14" s="2587"/>
      <c r="Q14" s="2587"/>
      <c r="R14" s="2594"/>
      <c r="S14" s="2591"/>
      <c r="T14" s="2587"/>
      <c r="U14" s="78"/>
      <c r="V14" s="80" t="s">
        <v>1681</v>
      </c>
      <c r="W14" s="2587"/>
      <c r="X14" s="2587"/>
      <c r="Y14" s="2587"/>
      <c r="Z14" s="2587"/>
      <c r="AA14" s="2587"/>
      <c r="AB14" s="2594"/>
      <c r="AC14" s="2591"/>
      <c r="AD14" s="2587"/>
      <c r="AE14" s="2592"/>
      <c r="AF14" s="80" t="s">
        <v>1682</v>
      </c>
      <c r="AG14" s="2587"/>
      <c r="AH14" s="2587"/>
      <c r="AI14" s="2587"/>
      <c r="AJ14" s="2587"/>
      <c r="AK14" s="2587"/>
      <c r="AL14" s="2594"/>
      <c r="AM14" s="2591"/>
    </row>
    <row r="15" spans="1:39" ht="12" thickBot="1">
      <c r="A15" s="2587"/>
      <c r="B15" s="79"/>
      <c r="C15" s="2590"/>
      <c r="D15" s="2590"/>
      <c r="E15" s="2590"/>
      <c r="F15" s="2590"/>
      <c r="G15" s="2590"/>
      <c r="H15" s="2590"/>
      <c r="I15" s="2589"/>
      <c r="J15" s="2587"/>
      <c r="K15" s="78"/>
      <c r="L15" s="80" t="s">
        <v>1528</v>
      </c>
      <c r="M15" s="2587"/>
      <c r="N15" s="2587"/>
      <c r="O15" s="2587"/>
      <c r="P15" s="2587"/>
      <c r="Q15" s="2587"/>
      <c r="R15" s="2594"/>
      <c r="S15" s="2591"/>
      <c r="T15" s="2587"/>
      <c r="U15" s="78"/>
      <c r="V15" s="80" t="s">
        <v>1683</v>
      </c>
      <c r="W15" s="2587"/>
      <c r="X15" s="2587"/>
      <c r="Y15" s="2587"/>
      <c r="Z15" s="2587"/>
      <c r="AA15" s="2587"/>
      <c r="AB15" s="2594"/>
      <c r="AC15" s="2591"/>
      <c r="AD15" s="2587"/>
      <c r="AE15" s="2592"/>
      <c r="AF15" s="80" t="s">
        <v>1684</v>
      </c>
      <c r="AG15" s="2587"/>
      <c r="AH15" s="2587"/>
      <c r="AI15" s="2587"/>
      <c r="AJ15" s="2587"/>
      <c r="AK15" s="2587"/>
      <c r="AL15" s="2594"/>
      <c r="AM15" s="2591"/>
    </row>
    <row r="16" spans="1:39" ht="12" thickBot="1">
      <c r="A16" s="2587"/>
      <c r="B16" s="110">
        <f>B4+1</f>
        <v>40.900000000000006</v>
      </c>
      <c r="C16" s="2610" t="s">
        <v>1685</v>
      </c>
      <c r="D16" s="2587"/>
      <c r="E16" s="2587"/>
      <c r="F16" s="2587"/>
      <c r="G16" s="2587"/>
      <c r="H16" s="2587"/>
      <c r="I16" s="2591"/>
      <c r="J16" s="2587"/>
      <c r="K16" s="2599"/>
      <c r="L16" s="2598"/>
      <c r="M16" s="2598"/>
      <c r="N16" s="2598"/>
      <c r="O16" s="2598"/>
      <c r="P16" s="2598"/>
      <c r="Q16" s="2598"/>
      <c r="R16" s="2598"/>
      <c r="S16" s="2596"/>
      <c r="T16" s="2587"/>
      <c r="U16" s="78"/>
      <c r="V16" s="80" t="s">
        <v>1686</v>
      </c>
      <c r="W16" s="2587"/>
      <c r="X16" s="2587"/>
      <c r="Y16" s="2587"/>
      <c r="Z16" s="2587"/>
      <c r="AA16" s="2587"/>
      <c r="AB16" s="2594"/>
      <c r="AC16" s="2591"/>
      <c r="AD16" s="2587"/>
      <c r="AE16" s="2592"/>
      <c r="AF16" s="80" t="s">
        <v>1680</v>
      </c>
      <c r="AG16" s="2587"/>
      <c r="AH16" s="2587"/>
      <c r="AI16" s="2587"/>
      <c r="AJ16" s="2587"/>
      <c r="AK16" s="2587"/>
      <c r="AL16" s="2594"/>
      <c r="AM16" s="2591"/>
    </row>
    <row r="17" spans="2:39" ht="12" thickBot="1">
      <c r="B17" s="78"/>
      <c r="C17" s="2587" t="s">
        <v>1687</v>
      </c>
      <c r="D17" s="2587"/>
      <c r="E17" s="2587"/>
      <c r="F17" s="2587"/>
      <c r="G17" s="2587"/>
      <c r="H17" s="2587"/>
      <c r="I17" s="2591"/>
      <c r="J17" s="2587"/>
      <c r="K17" s="2587"/>
      <c r="L17" s="2587"/>
      <c r="M17" s="2587"/>
      <c r="N17" s="2587"/>
      <c r="O17" s="2587"/>
      <c r="P17" s="2587"/>
      <c r="Q17" s="2587"/>
      <c r="R17" s="2587"/>
      <c r="S17" s="2587"/>
      <c r="T17" s="2587"/>
      <c r="U17" s="78"/>
      <c r="V17" s="80" t="s">
        <v>1688</v>
      </c>
      <c r="W17" s="2587"/>
      <c r="X17" s="2587"/>
      <c r="Y17" s="2587"/>
      <c r="Z17" s="2587"/>
      <c r="AA17" s="2587"/>
      <c r="AB17" s="2594"/>
      <c r="AC17" s="2591"/>
      <c r="AD17" s="2587"/>
      <c r="AE17" s="2592"/>
      <c r="AF17" s="80" t="s">
        <v>1528</v>
      </c>
      <c r="AG17" s="2587"/>
      <c r="AH17" s="2587"/>
      <c r="AI17" s="2587"/>
      <c r="AJ17" s="2587"/>
      <c r="AK17" s="2587"/>
      <c r="AL17" s="2594"/>
      <c r="AM17" s="2591"/>
    </row>
    <row r="18" spans="2:39" ht="12" thickBot="1">
      <c r="B18" s="78"/>
      <c r="C18" s="2587"/>
      <c r="D18" s="2587"/>
      <c r="E18" s="2587"/>
      <c r="F18" s="2587"/>
      <c r="G18" s="2587"/>
      <c r="H18" s="2587"/>
      <c r="I18" s="2591"/>
      <c r="J18" s="2587"/>
      <c r="K18" s="79"/>
      <c r="L18" s="2612"/>
      <c r="M18" s="2590"/>
      <c r="N18" s="2590"/>
      <c r="O18" s="2590"/>
      <c r="P18" s="2590"/>
      <c r="Q18" s="2590"/>
      <c r="R18" s="2590"/>
      <c r="S18" s="2589"/>
      <c r="T18" s="2587"/>
      <c r="U18" s="78"/>
      <c r="V18" s="80" t="s">
        <v>1689</v>
      </c>
      <c r="W18" s="2587"/>
      <c r="X18" s="2587"/>
      <c r="Y18" s="2587"/>
      <c r="Z18" s="2587"/>
      <c r="AA18" s="2587"/>
      <c r="AB18" s="2594"/>
      <c r="AC18" s="2591"/>
      <c r="AD18" s="2587"/>
      <c r="AE18" s="2595"/>
      <c r="AF18" s="2598"/>
      <c r="AG18" s="2598"/>
      <c r="AH18" s="2598"/>
      <c r="AI18" s="2598"/>
      <c r="AJ18" s="2598"/>
      <c r="AK18" s="2598"/>
      <c r="AL18" s="2598"/>
      <c r="AM18" s="2596"/>
    </row>
    <row r="19" spans="2:39" ht="12" thickBot="1">
      <c r="B19" s="78"/>
      <c r="C19" s="80" t="s">
        <v>1690</v>
      </c>
      <c r="D19" s="2587"/>
      <c r="E19" s="2587"/>
      <c r="F19" s="2587"/>
      <c r="G19" s="2587"/>
      <c r="H19" s="2594"/>
      <c r="I19" s="2591"/>
      <c r="J19" s="2587"/>
      <c r="K19" s="110">
        <f>K4+1</f>
        <v>44.900000000000006</v>
      </c>
      <c r="L19" s="2613" t="s">
        <v>1691</v>
      </c>
      <c r="M19" s="2587"/>
      <c r="N19" s="2587"/>
      <c r="O19" s="2587"/>
      <c r="P19" s="2587"/>
      <c r="Q19" s="2587"/>
      <c r="R19" s="2587"/>
      <c r="S19" s="2591"/>
      <c r="T19" s="2587"/>
      <c r="U19" s="78"/>
      <c r="V19" s="80" t="s">
        <v>1692</v>
      </c>
      <c r="W19" s="2587"/>
      <c r="X19" s="2587"/>
      <c r="Y19" s="2587"/>
      <c r="Z19" s="2587"/>
      <c r="AA19" s="2587"/>
      <c r="AB19" s="2594"/>
      <c r="AC19" s="2591"/>
      <c r="AD19" s="2587"/>
      <c r="AE19" s="2587"/>
      <c r="AF19" s="2587"/>
      <c r="AG19" s="2587"/>
      <c r="AH19" s="2587"/>
      <c r="AI19" s="2587"/>
      <c r="AJ19" s="2587"/>
      <c r="AK19" s="2587"/>
      <c r="AL19" s="2587"/>
      <c r="AM19" s="2587"/>
    </row>
    <row r="20" spans="2:39" ht="12" thickBot="1">
      <c r="B20" s="78"/>
      <c r="C20" s="80" t="s">
        <v>1693</v>
      </c>
      <c r="D20" s="2587"/>
      <c r="E20" s="2587"/>
      <c r="F20" s="2587"/>
      <c r="G20" s="2587"/>
      <c r="H20" s="2594"/>
      <c r="I20" s="2591"/>
      <c r="J20" s="2587"/>
      <c r="K20" s="78"/>
      <c r="L20" s="2611" t="s">
        <v>1694</v>
      </c>
      <c r="M20" s="2587"/>
      <c r="N20" s="2587"/>
      <c r="O20" s="2587"/>
      <c r="P20" s="2587"/>
      <c r="Q20" s="2587"/>
      <c r="R20" s="2587"/>
      <c r="S20" s="2591"/>
      <c r="T20" s="2587"/>
      <c r="U20" s="78"/>
      <c r="V20" s="80" t="s">
        <v>1695</v>
      </c>
      <c r="W20" s="2587"/>
      <c r="X20" s="2587"/>
      <c r="Y20" s="2587"/>
      <c r="Z20" s="2587"/>
      <c r="AA20" s="2587"/>
      <c r="AB20" s="2594"/>
      <c r="AC20" s="2591"/>
      <c r="AD20" s="2587"/>
      <c r="AE20" s="2588"/>
      <c r="AF20" s="2590"/>
      <c r="AG20" s="2590"/>
      <c r="AH20" s="2590"/>
      <c r="AI20" s="2590"/>
      <c r="AJ20" s="2590"/>
      <c r="AK20" s="2590"/>
      <c r="AL20" s="2590"/>
      <c r="AM20" s="2589"/>
    </row>
    <row r="21" spans="2:39" ht="12" thickBot="1">
      <c r="B21" s="78"/>
      <c r="C21" s="80" t="s">
        <v>1696</v>
      </c>
      <c r="D21" s="2587"/>
      <c r="E21" s="2587"/>
      <c r="F21" s="2587"/>
      <c r="G21" s="2587"/>
      <c r="H21" s="2594"/>
      <c r="I21" s="2591"/>
      <c r="J21" s="2587"/>
      <c r="K21" s="78"/>
      <c r="L21" s="2613" t="s">
        <v>1446</v>
      </c>
      <c r="M21" s="2587"/>
      <c r="N21" s="2587"/>
      <c r="O21" s="2587"/>
      <c r="P21" s="2587"/>
      <c r="Q21" s="2587"/>
      <c r="R21" s="2587"/>
      <c r="S21" s="2591"/>
      <c r="T21" s="2587"/>
      <c r="U21" s="78"/>
      <c r="V21" s="80" t="s">
        <v>1697</v>
      </c>
      <c r="W21" s="2587"/>
      <c r="X21" s="2587"/>
      <c r="Y21" s="2587"/>
      <c r="Z21" s="2587"/>
      <c r="AA21" s="2587"/>
      <c r="AB21" s="2594"/>
      <c r="AC21" s="2591"/>
      <c r="AD21" s="2587"/>
      <c r="AE21" s="110">
        <f>AE4+1</f>
        <v>51.900000000000006</v>
      </c>
      <c r="AF21" s="2610" t="s">
        <v>1698</v>
      </c>
      <c r="AG21" s="2587"/>
      <c r="AH21" s="2587"/>
      <c r="AI21" s="2587"/>
      <c r="AJ21" s="2587"/>
      <c r="AK21" s="2587"/>
      <c r="AL21" s="2587"/>
      <c r="AM21" s="2591"/>
    </row>
    <row r="22" spans="2:39" ht="12" thickBot="1">
      <c r="B22" s="78"/>
      <c r="C22" s="80" t="s">
        <v>1699</v>
      </c>
      <c r="D22" s="2587"/>
      <c r="E22" s="2587"/>
      <c r="F22" s="2587"/>
      <c r="G22" s="2587"/>
      <c r="H22" s="2594"/>
      <c r="I22" s="2591"/>
      <c r="J22" s="2587"/>
      <c r="K22" s="78"/>
      <c r="L22" s="2611"/>
      <c r="M22" s="2587"/>
      <c r="N22" s="2587"/>
      <c r="O22" s="2587"/>
      <c r="P22" s="2587"/>
      <c r="Q22" s="2587"/>
      <c r="R22" s="2587"/>
      <c r="S22" s="2591"/>
      <c r="T22" s="2587"/>
      <c r="U22" s="78"/>
      <c r="V22" s="80" t="s">
        <v>1700</v>
      </c>
      <c r="W22" s="2587"/>
      <c r="X22" s="2587"/>
      <c r="Y22" s="2587"/>
      <c r="Z22" s="2587"/>
      <c r="AA22" s="2587"/>
      <c r="AB22" s="2594"/>
      <c r="AC22" s="2591"/>
      <c r="AD22" s="2587"/>
      <c r="AE22" s="2592"/>
      <c r="AF22" s="2587"/>
      <c r="AG22" s="2587"/>
      <c r="AH22" s="2587"/>
      <c r="AI22" s="2587"/>
      <c r="AJ22" s="2587"/>
      <c r="AK22" s="2587"/>
      <c r="AL22" s="2587"/>
      <c r="AM22" s="2591"/>
    </row>
    <row r="23" spans="2:39" ht="12" thickBot="1">
      <c r="B23" s="2599"/>
      <c r="C23" s="2598"/>
      <c r="D23" s="2598"/>
      <c r="E23" s="2598"/>
      <c r="F23" s="2598"/>
      <c r="G23" s="2598"/>
      <c r="H23" s="2598"/>
      <c r="I23" s="2596"/>
      <c r="J23" s="2587"/>
      <c r="K23" s="78"/>
      <c r="L23" s="81" t="s">
        <v>1701</v>
      </c>
      <c r="M23" s="2587"/>
      <c r="N23" s="2587"/>
      <c r="O23" s="2587"/>
      <c r="P23" s="2587"/>
      <c r="Q23" s="2587"/>
      <c r="R23" s="2594"/>
      <c r="S23" s="2591"/>
      <c r="T23" s="2587"/>
      <c r="U23" s="78"/>
      <c r="V23" s="80" t="s">
        <v>1702</v>
      </c>
      <c r="W23" s="2587"/>
      <c r="X23" s="2587"/>
      <c r="Y23" s="2587"/>
      <c r="Z23" s="2587"/>
      <c r="AA23" s="2587"/>
      <c r="AB23" s="2594"/>
      <c r="AC23" s="2591"/>
      <c r="AD23" s="2587"/>
      <c r="AE23" s="2592"/>
      <c r="AF23" s="2610" t="s">
        <v>1703</v>
      </c>
      <c r="AG23" s="2587"/>
      <c r="AH23" s="2587"/>
      <c r="AI23" s="2587"/>
      <c r="AJ23" s="2587"/>
      <c r="AK23" s="2587"/>
      <c r="AL23" s="2594"/>
      <c r="AM23" s="2591"/>
    </row>
    <row r="24" spans="2:39" ht="12" thickBot="1">
      <c r="C24" s="2587"/>
      <c r="D24" s="2587"/>
      <c r="E24" s="2587"/>
      <c r="F24" s="2587"/>
      <c r="G24" s="2587"/>
      <c r="H24" s="2587"/>
      <c r="I24" s="2587"/>
      <c r="J24" s="2587"/>
      <c r="K24" s="78"/>
      <c r="L24" s="81" t="s">
        <v>1522</v>
      </c>
      <c r="M24" s="2587"/>
      <c r="N24" s="2587"/>
      <c r="O24" s="2587"/>
      <c r="P24" s="2587"/>
      <c r="Q24" s="2587"/>
      <c r="R24" s="2594"/>
      <c r="S24" s="2591"/>
      <c r="T24" s="2587"/>
      <c r="U24" s="78"/>
      <c r="V24" s="80" t="s">
        <v>1680</v>
      </c>
      <c r="W24" s="2587"/>
      <c r="X24" s="2587"/>
      <c r="Y24" s="2587"/>
      <c r="Z24" s="2587"/>
      <c r="AA24" s="2587"/>
      <c r="AB24" s="2594"/>
      <c r="AC24" s="2591"/>
      <c r="AD24" s="2587"/>
      <c r="AE24" s="2595"/>
      <c r="AF24" s="2598"/>
      <c r="AG24" s="2598"/>
      <c r="AH24" s="2598"/>
      <c r="AI24" s="2598"/>
      <c r="AJ24" s="2598"/>
      <c r="AK24" s="2598"/>
      <c r="AL24" s="2598"/>
      <c r="AM24" s="2596"/>
    </row>
    <row r="25" spans="2:39" ht="12" thickBot="1">
      <c r="B25" s="79"/>
      <c r="C25" s="2590"/>
      <c r="D25" s="2590"/>
      <c r="E25" s="2590"/>
      <c r="F25" s="2590"/>
      <c r="G25" s="2590"/>
      <c r="H25" s="2590"/>
      <c r="I25" s="2589"/>
      <c r="J25" s="2587"/>
      <c r="K25" s="78"/>
      <c r="L25" s="81" t="s">
        <v>1704</v>
      </c>
      <c r="M25" s="2587"/>
      <c r="N25" s="2587"/>
      <c r="O25" s="2587"/>
      <c r="P25" s="2587"/>
      <c r="Q25" s="2587"/>
      <c r="R25" s="2594"/>
      <c r="S25" s="2591"/>
      <c r="T25" s="2587"/>
      <c r="U25" s="78"/>
      <c r="V25" s="80" t="s">
        <v>1528</v>
      </c>
      <c r="W25" s="2587"/>
      <c r="X25" s="2587"/>
      <c r="Y25" s="2587"/>
      <c r="Z25" s="2587"/>
      <c r="AA25" s="2587"/>
      <c r="AB25" s="2594"/>
      <c r="AC25" s="2591"/>
      <c r="AD25" s="2587"/>
      <c r="AE25" s="2587"/>
      <c r="AF25" s="2587"/>
      <c r="AG25" s="2587"/>
      <c r="AH25" s="2587"/>
      <c r="AI25" s="2587"/>
      <c r="AJ25" s="2587"/>
      <c r="AK25" s="2587"/>
      <c r="AL25" s="2587"/>
      <c r="AM25" s="2587"/>
    </row>
    <row r="26" spans="2:39" ht="12" thickBot="1">
      <c r="B26" s="110">
        <f>B16+1</f>
        <v>41.900000000000006</v>
      </c>
      <c r="C26" s="2610" t="s">
        <v>1705</v>
      </c>
      <c r="D26" s="2587"/>
      <c r="E26" s="2587"/>
      <c r="F26" s="2587"/>
      <c r="G26" s="2587"/>
      <c r="H26" s="2587"/>
      <c r="I26" s="2591"/>
      <c r="J26" s="2587"/>
      <c r="K26" s="78"/>
      <c r="L26" s="81" t="s">
        <v>1706</v>
      </c>
      <c r="M26" s="2587"/>
      <c r="N26" s="2587"/>
      <c r="O26" s="2587"/>
      <c r="P26" s="2587"/>
      <c r="Q26" s="2587"/>
      <c r="R26" s="2594"/>
      <c r="S26" s="2591"/>
      <c r="T26" s="2587"/>
      <c r="U26" s="2599"/>
      <c r="V26" s="2614"/>
      <c r="W26" s="2598"/>
      <c r="X26" s="2598"/>
      <c r="Y26" s="2598"/>
      <c r="Z26" s="2598"/>
      <c r="AA26" s="2598"/>
      <c r="AB26" s="2598"/>
      <c r="AC26" s="2596"/>
      <c r="AD26" s="2587"/>
      <c r="AE26" s="2588"/>
      <c r="AF26" s="2590"/>
      <c r="AG26" s="2590"/>
      <c r="AH26" s="2590"/>
      <c r="AI26" s="2590"/>
      <c r="AJ26" s="2590"/>
      <c r="AK26" s="2590"/>
      <c r="AL26" s="2590"/>
      <c r="AM26" s="2589"/>
    </row>
    <row r="27" spans="2:39" ht="12" thickBot="1">
      <c r="B27" s="78"/>
      <c r="C27" s="2587" t="s">
        <v>1707</v>
      </c>
      <c r="D27" s="2587"/>
      <c r="E27" s="2587"/>
      <c r="F27" s="2587"/>
      <c r="G27" s="2587"/>
      <c r="H27" s="2587"/>
      <c r="I27" s="2591"/>
      <c r="J27" s="2587"/>
      <c r="K27" s="2599"/>
      <c r="L27" s="2614"/>
      <c r="M27" s="2598"/>
      <c r="N27" s="2598"/>
      <c r="O27" s="2598"/>
      <c r="P27" s="2598"/>
      <c r="Q27" s="2598"/>
      <c r="R27" s="2598"/>
      <c r="S27" s="2596"/>
      <c r="T27" s="2587"/>
      <c r="U27" s="2587"/>
      <c r="V27" s="2587"/>
      <c r="W27" s="2587"/>
      <c r="X27" s="2587"/>
      <c r="Y27" s="2587"/>
      <c r="Z27" s="2587"/>
      <c r="AA27" s="2587"/>
      <c r="AB27" s="2587"/>
      <c r="AC27" s="2587"/>
      <c r="AD27" s="2587"/>
      <c r="AE27" s="110">
        <f>AE21+1</f>
        <v>52.900000000000006</v>
      </c>
      <c r="AF27" s="2610" t="s">
        <v>1708</v>
      </c>
      <c r="AG27" s="2587"/>
      <c r="AH27" s="2587"/>
      <c r="AI27" s="2587"/>
      <c r="AJ27" s="2587"/>
      <c r="AK27" s="2587"/>
      <c r="AL27" s="2587"/>
      <c r="AM27" s="2591"/>
    </row>
    <row r="28" spans="2:39" ht="12" thickBot="1">
      <c r="B28" s="78"/>
      <c r="C28" s="2610" t="s">
        <v>1709</v>
      </c>
      <c r="D28" s="2587"/>
      <c r="E28" s="2587"/>
      <c r="F28" s="2587"/>
      <c r="G28" s="2587"/>
      <c r="H28" s="2587"/>
      <c r="I28" s="2591"/>
      <c r="J28" s="2587"/>
      <c r="L28" s="2611"/>
      <c r="M28" s="2587"/>
      <c r="N28" s="2587"/>
      <c r="O28" s="2587"/>
      <c r="P28" s="2587"/>
      <c r="Q28" s="2587"/>
      <c r="R28" s="2587"/>
      <c r="S28" s="2587"/>
      <c r="T28" s="2587"/>
      <c r="U28" s="2588"/>
      <c r="V28" s="2590"/>
      <c r="W28" s="2590"/>
      <c r="X28" s="2590"/>
      <c r="Y28" s="2590"/>
      <c r="Z28" s="2590"/>
      <c r="AA28" s="2590"/>
      <c r="AB28" s="2590"/>
      <c r="AC28" s="2589"/>
      <c r="AD28" s="2587"/>
      <c r="AE28" s="2592"/>
      <c r="AF28" s="2587" t="s">
        <v>1710</v>
      </c>
      <c r="AG28" s="2587"/>
      <c r="AH28" s="2587"/>
      <c r="AI28" s="2587"/>
      <c r="AJ28" s="2587"/>
      <c r="AK28" s="2587"/>
      <c r="AL28" s="2587"/>
      <c r="AM28" s="2591"/>
    </row>
    <row r="29" spans="2:39">
      <c r="B29" s="78"/>
      <c r="C29" s="2587" t="s">
        <v>1711</v>
      </c>
      <c r="D29" s="2587"/>
      <c r="E29" s="2587"/>
      <c r="F29" s="2587"/>
      <c r="G29" s="2587"/>
      <c r="H29" s="2587"/>
      <c r="I29" s="2591"/>
      <c r="J29" s="2587"/>
      <c r="K29" s="79"/>
      <c r="L29" s="2612"/>
      <c r="M29" s="2590"/>
      <c r="N29" s="2590"/>
      <c r="O29" s="2590"/>
      <c r="P29" s="2590"/>
      <c r="Q29" s="2590"/>
      <c r="R29" s="2590"/>
      <c r="S29" s="2589"/>
      <c r="T29" s="2587"/>
      <c r="U29" s="110">
        <f>U4+1</f>
        <v>47.900000000000006</v>
      </c>
      <c r="V29" s="2610" t="s">
        <v>1712</v>
      </c>
      <c r="W29" s="2587"/>
      <c r="X29" s="2587"/>
      <c r="Y29" s="2587"/>
      <c r="Z29" s="2587"/>
      <c r="AA29" s="2587"/>
      <c r="AB29" s="2587"/>
      <c r="AC29" s="2591"/>
      <c r="AD29" s="2587"/>
      <c r="AE29" s="2592"/>
      <c r="AF29" s="2587" t="s">
        <v>1713</v>
      </c>
      <c r="AG29" s="2587"/>
      <c r="AH29" s="2587"/>
      <c r="AI29" s="2587"/>
      <c r="AJ29" s="2587"/>
      <c r="AK29" s="2587"/>
      <c r="AL29" s="2587"/>
      <c r="AM29" s="2591"/>
    </row>
    <row r="30" spans="2:39" ht="12" thickBot="1">
      <c r="B30" s="78"/>
      <c r="C30" s="2587"/>
      <c r="D30" s="2587"/>
      <c r="E30" s="2587"/>
      <c r="F30" s="2587"/>
      <c r="G30" s="2587"/>
      <c r="H30" s="2587"/>
      <c r="I30" s="2591"/>
      <c r="J30" s="2587"/>
      <c r="K30" s="110">
        <f>K19+1</f>
        <v>45.900000000000006</v>
      </c>
      <c r="L30" s="2610" t="s">
        <v>1714</v>
      </c>
      <c r="M30" s="2587"/>
      <c r="N30" s="2587"/>
      <c r="O30" s="2587"/>
      <c r="P30" s="2587"/>
      <c r="Q30" s="2587"/>
      <c r="R30" s="2587"/>
      <c r="S30" s="2591"/>
      <c r="T30" s="2587"/>
      <c r="U30" s="2592"/>
      <c r="V30" s="2587" t="s">
        <v>1715</v>
      </c>
      <c r="W30" s="2587"/>
      <c r="X30" s="2587"/>
      <c r="Y30" s="2587"/>
      <c r="Z30" s="2587"/>
      <c r="AA30" s="2587"/>
      <c r="AB30" s="2587"/>
      <c r="AC30" s="2591"/>
      <c r="AD30" s="2587"/>
      <c r="AE30" s="2592"/>
      <c r="AF30" s="2610" t="s">
        <v>1446</v>
      </c>
      <c r="AG30" s="2587"/>
      <c r="AH30" s="2587"/>
      <c r="AI30" s="2587"/>
      <c r="AJ30" s="2587"/>
      <c r="AK30" s="2587"/>
      <c r="AL30" s="2587"/>
      <c r="AM30" s="2591"/>
    </row>
    <row r="31" spans="2:39" ht="12" thickBot="1">
      <c r="B31" s="78"/>
      <c r="C31" s="80" t="s">
        <v>1716</v>
      </c>
      <c r="D31" s="2587"/>
      <c r="E31" s="2587"/>
      <c r="F31" s="2587"/>
      <c r="G31" s="2587"/>
      <c r="H31" s="2594"/>
      <c r="I31" s="2591"/>
      <c r="J31" s="2587"/>
      <c r="K31" s="78"/>
      <c r="L31" s="2587" t="s">
        <v>1717</v>
      </c>
      <c r="M31" s="2587"/>
      <c r="N31" s="2587"/>
      <c r="O31" s="2587"/>
      <c r="P31" s="2587"/>
      <c r="Q31" s="2587"/>
      <c r="R31" s="2587"/>
      <c r="S31" s="2591"/>
      <c r="T31" s="2587"/>
      <c r="U31" s="2592"/>
      <c r="V31" s="2610" t="s">
        <v>1446</v>
      </c>
      <c r="W31" s="2587"/>
      <c r="X31" s="2587"/>
      <c r="Y31" s="2587"/>
      <c r="Z31" s="2587"/>
      <c r="AA31" s="2587"/>
      <c r="AB31" s="2587"/>
      <c r="AC31" s="2591"/>
      <c r="AD31" s="2587"/>
      <c r="AE31" s="2592"/>
      <c r="AF31" s="2587"/>
      <c r="AG31" s="2587"/>
      <c r="AH31" s="2587"/>
      <c r="AI31" s="2587"/>
      <c r="AJ31" s="2587"/>
      <c r="AK31" s="2587"/>
      <c r="AL31" s="2587"/>
      <c r="AM31" s="2591"/>
    </row>
    <row r="32" spans="2:39" ht="12" thickBot="1">
      <c r="B32" s="78"/>
      <c r="C32" s="80" t="s">
        <v>1666</v>
      </c>
      <c r="D32" s="2587"/>
      <c r="E32" s="2587"/>
      <c r="F32" s="2587"/>
      <c r="G32" s="2587"/>
      <c r="H32" s="2594"/>
      <c r="I32" s="2591"/>
      <c r="J32" s="2587"/>
      <c r="K32" s="78"/>
      <c r="L32" s="2610" t="s">
        <v>1718</v>
      </c>
      <c r="M32" s="2587"/>
      <c r="N32" s="2587"/>
      <c r="O32" s="2587"/>
      <c r="P32" s="2587"/>
      <c r="Q32" s="2587"/>
      <c r="R32" s="2587"/>
      <c r="S32" s="2591"/>
      <c r="T32" s="2587"/>
      <c r="U32" s="2592"/>
      <c r="V32" s="2587"/>
      <c r="W32" s="2587"/>
      <c r="X32" s="2587"/>
      <c r="Y32" s="2587"/>
      <c r="Z32" s="2587"/>
      <c r="AA32" s="2587"/>
      <c r="AB32" s="2587"/>
      <c r="AC32" s="2591"/>
      <c r="AD32" s="2587"/>
      <c r="AE32" s="2592"/>
      <c r="AF32" s="2615" t="s">
        <v>1719</v>
      </c>
      <c r="AG32" s="2587"/>
      <c r="AH32" s="2587"/>
      <c r="AI32" s="2587"/>
      <c r="AJ32" s="2587"/>
      <c r="AK32" s="2587"/>
      <c r="AL32" s="2594"/>
      <c r="AM32" s="2591"/>
    </row>
    <row r="33" spans="2:39" ht="12" thickBot="1">
      <c r="B33" s="78"/>
      <c r="C33" s="80" t="s">
        <v>1670</v>
      </c>
      <c r="D33" s="2587"/>
      <c r="E33" s="2587"/>
      <c r="F33" s="2587"/>
      <c r="G33" s="2587"/>
      <c r="H33" s="2594"/>
      <c r="I33" s="2591"/>
      <c r="J33" s="2587"/>
      <c r="K33" s="78"/>
      <c r="L33" s="2611"/>
      <c r="M33" s="2587"/>
      <c r="N33" s="2587"/>
      <c r="O33" s="2587"/>
      <c r="P33" s="2587"/>
      <c r="Q33" s="2587"/>
      <c r="R33" s="2587"/>
      <c r="S33" s="2591"/>
      <c r="T33" s="2587"/>
      <c r="U33" s="2592"/>
      <c r="V33" s="2610" t="s">
        <v>1720</v>
      </c>
      <c r="W33" s="2587"/>
      <c r="X33" s="2587"/>
      <c r="Y33" s="2587"/>
      <c r="Z33" s="2587"/>
      <c r="AA33" s="2587"/>
      <c r="AB33" s="2594"/>
      <c r="AC33" s="2591"/>
      <c r="AD33" s="2587"/>
      <c r="AE33" s="2592"/>
      <c r="AF33" s="83" t="s">
        <v>1522</v>
      </c>
      <c r="AG33" s="2587"/>
      <c r="AH33" s="2587"/>
      <c r="AI33" s="2587"/>
      <c r="AJ33" s="2587"/>
      <c r="AK33" s="2587"/>
      <c r="AL33" s="2594"/>
      <c r="AM33" s="2591"/>
    </row>
    <row r="34" spans="2:39" ht="12" thickBot="1">
      <c r="B34" s="78"/>
      <c r="C34" s="80" t="s">
        <v>1674</v>
      </c>
      <c r="D34" s="2587"/>
      <c r="E34" s="2587"/>
      <c r="F34" s="2587"/>
      <c r="G34" s="2587"/>
      <c r="H34" s="2594"/>
      <c r="I34" s="2591"/>
      <c r="J34" s="2587"/>
      <c r="K34" s="78"/>
      <c r="L34" s="80" t="s">
        <v>1721</v>
      </c>
      <c r="M34" s="2587"/>
      <c r="N34" s="2587"/>
      <c r="O34" s="2587"/>
      <c r="P34" s="2587"/>
      <c r="Q34" s="2587"/>
      <c r="R34" s="2594"/>
      <c r="S34" s="2591"/>
      <c r="T34" s="2587"/>
      <c r="U34" s="2592"/>
      <c r="V34" s="2587" t="s">
        <v>843</v>
      </c>
      <c r="W34" s="2587"/>
      <c r="X34" s="2587"/>
      <c r="Y34" s="2587"/>
      <c r="Z34" s="2587"/>
      <c r="AA34" s="2587"/>
      <c r="AB34" s="2594"/>
      <c r="AC34" s="2591"/>
      <c r="AD34" s="2587"/>
      <c r="AE34" s="2592"/>
      <c r="AF34" s="83" t="s">
        <v>1680</v>
      </c>
      <c r="AG34" s="2587"/>
      <c r="AH34" s="2587"/>
      <c r="AI34" s="2587"/>
      <c r="AJ34" s="2587"/>
      <c r="AK34" s="2587"/>
      <c r="AL34" s="2594"/>
      <c r="AM34" s="2591"/>
    </row>
    <row r="35" spans="2:39" ht="12" thickBot="1">
      <c r="B35" s="78"/>
      <c r="C35" s="80" t="s">
        <v>1677</v>
      </c>
      <c r="D35" s="2587"/>
      <c r="E35" s="2587"/>
      <c r="F35" s="2587"/>
      <c r="G35" s="2587"/>
      <c r="H35" s="2594"/>
      <c r="I35" s="2591"/>
      <c r="J35" s="2587"/>
      <c r="K35" s="78"/>
      <c r="L35" s="80" t="s">
        <v>1722</v>
      </c>
      <c r="M35" s="2587"/>
      <c r="N35" s="2587"/>
      <c r="O35" s="2587"/>
      <c r="P35" s="2587"/>
      <c r="Q35" s="2587"/>
      <c r="R35" s="2594"/>
      <c r="S35" s="2591"/>
      <c r="T35" s="2587"/>
      <c r="U35" s="2592"/>
      <c r="V35" s="80" t="s">
        <v>1723</v>
      </c>
      <c r="W35" s="2587"/>
      <c r="X35" s="2587"/>
      <c r="Y35" s="2587"/>
      <c r="Z35" s="2587"/>
      <c r="AA35" s="2587"/>
      <c r="AB35" s="2594"/>
      <c r="AC35" s="2591"/>
      <c r="AD35" s="2587"/>
      <c r="AE35" s="2592"/>
      <c r="AF35" s="83" t="s">
        <v>1528</v>
      </c>
      <c r="AG35" s="2587"/>
      <c r="AH35" s="2587"/>
      <c r="AI35" s="2587"/>
      <c r="AJ35" s="2587"/>
      <c r="AK35" s="2587"/>
      <c r="AL35" s="2594"/>
      <c r="AM35" s="2591"/>
    </row>
    <row r="36" spans="2:39" ht="12" thickBot="1">
      <c r="B36" s="78"/>
      <c r="C36" s="80" t="s">
        <v>1680</v>
      </c>
      <c r="D36" s="2587"/>
      <c r="E36" s="2587"/>
      <c r="F36" s="2587"/>
      <c r="G36" s="2587"/>
      <c r="H36" s="2594"/>
      <c r="I36" s="2591"/>
      <c r="J36" s="2587"/>
      <c r="K36" s="78"/>
      <c r="L36" s="80" t="s">
        <v>1724</v>
      </c>
      <c r="M36" s="2587"/>
      <c r="N36" s="2587"/>
      <c r="O36" s="2587"/>
      <c r="P36" s="2587"/>
      <c r="Q36" s="2587"/>
      <c r="R36" s="2594"/>
      <c r="S36" s="2591"/>
      <c r="T36" s="2587"/>
      <c r="U36" s="2592"/>
      <c r="V36" s="80" t="s">
        <v>1725</v>
      </c>
      <c r="W36" s="2587"/>
      <c r="X36" s="2587"/>
      <c r="Y36" s="2587"/>
      <c r="Z36" s="2587"/>
      <c r="AA36" s="2587"/>
      <c r="AB36" s="2594"/>
      <c r="AC36" s="2591"/>
      <c r="AD36" s="2587"/>
      <c r="AE36" s="2595"/>
      <c r="AF36" s="2598"/>
      <c r="AG36" s="2598"/>
      <c r="AH36" s="2598"/>
      <c r="AI36" s="2598"/>
      <c r="AJ36" s="2598"/>
      <c r="AK36" s="2598"/>
      <c r="AL36" s="2598"/>
      <c r="AM36" s="2596"/>
    </row>
    <row r="37" spans="2:39" ht="12" thickBot="1">
      <c r="B37" s="78"/>
      <c r="C37" s="80" t="s">
        <v>1528</v>
      </c>
      <c r="D37" s="2587"/>
      <c r="E37" s="2587"/>
      <c r="F37" s="2587"/>
      <c r="G37" s="2587"/>
      <c r="H37" s="2594"/>
      <c r="I37" s="2591"/>
      <c r="J37" s="2587"/>
      <c r="K37" s="78"/>
      <c r="L37" s="80" t="s">
        <v>1726</v>
      </c>
      <c r="M37" s="2587"/>
      <c r="N37" s="2587"/>
      <c r="O37" s="2587"/>
      <c r="P37" s="2587"/>
      <c r="Q37" s="2587"/>
      <c r="R37" s="2594"/>
      <c r="S37" s="2591"/>
      <c r="T37" s="2587"/>
      <c r="U37" s="2592"/>
      <c r="V37" s="80" t="s">
        <v>1680</v>
      </c>
      <c r="W37" s="2587"/>
      <c r="X37" s="2587"/>
      <c r="Y37" s="2587"/>
      <c r="Z37" s="2587"/>
      <c r="AA37" s="2587"/>
      <c r="AB37" s="2594"/>
      <c r="AC37" s="2591"/>
      <c r="AD37" s="2587"/>
      <c r="AE37" s="2587"/>
      <c r="AF37" s="2587"/>
      <c r="AG37" s="2587"/>
      <c r="AH37" s="2587"/>
      <c r="AI37" s="2587"/>
      <c r="AJ37" s="2587"/>
      <c r="AK37" s="2587"/>
      <c r="AL37" s="2587"/>
      <c r="AM37" s="2587"/>
    </row>
    <row r="38" spans="2:39" ht="12" thickBot="1">
      <c r="B38" s="2599"/>
      <c r="C38" s="2598"/>
      <c r="D38" s="2598"/>
      <c r="E38" s="2598"/>
      <c r="F38" s="2598"/>
      <c r="G38" s="2598"/>
      <c r="H38" s="2598"/>
      <c r="I38" s="2596"/>
      <c r="J38" s="2587"/>
      <c r="K38" s="78"/>
      <c r="L38" s="80" t="s">
        <v>1727</v>
      </c>
      <c r="M38" s="2587"/>
      <c r="N38" s="2587"/>
      <c r="O38" s="2587"/>
      <c r="P38" s="2587"/>
      <c r="Q38" s="2587"/>
      <c r="R38" s="2594"/>
      <c r="S38" s="2591"/>
      <c r="T38" s="2587"/>
      <c r="U38" s="2592"/>
      <c r="V38" s="80" t="s">
        <v>1528</v>
      </c>
      <c r="W38" s="2587"/>
      <c r="X38" s="2587"/>
      <c r="Y38" s="2587"/>
      <c r="Z38" s="2587"/>
      <c r="AA38" s="2587"/>
      <c r="AB38" s="2594"/>
      <c r="AC38" s="2591"/>
      <c r="AD38" s="2587"/>
      <c r="AE38" s="2588"/>
      <c r="AF38" s="2590"/>
      <c r="AG38" s="2590"/>
      <c r="AH38" s="2590"/>
      <c r="AI38" s="2590"/>
      <c r="AJ38" s="2590"/>
      <c r="AK38" s="2590"/>
      <c r="AL38" s="2590"/>
      <c r="AM38" s="2589"/>
    </row>
    <row r="39" spans="2:39" ht="12" thickBot="1">
      <c r="C39" s="2587"/>
      <c r="D39" s="2587"/>
      <c r="E39" s="2587"/>
      <c r="F39" s="2587"/>
      <c r="G39" s="2587"/>
      <c r="H39" s="2587"/>
      <c r="I39" s="2587"/>
      <c r="J39" s="2587"/>
      <c r="K39" s="78"/>
      <c r="L39" s="80" t="s">
        <v>1728</v>
      </c>
      <c r="M39" s="2587"/>
      <c r="N39" s="2587"/>
      <c r="O39" s="2587"/>
      <c r="P39" s="2587"/>
      <c r="Q39" s="2587"/>
      <c r="R39" s="2594"/>
      <c r="S39" s="2591"/>
      <c r="T39" s="2587"/>
      <c r="U39" s="2595"/>
      <c r="V39" s="2598"/>
      <c r="W39" s="2598"/>
      <c r="X39" s="2598"/>
      <c r="Y39" s="2598"/>
      <c r="Z39" s="2598"/>
      <c r="AA39" s="2598"/>
      <c r="AB39" s="2598"/>
      <c r="AC39" s="2596"/>
      <c r="AD39" s="2587"/>
      <c r="AE39" s="110">
        <f>AE27+1</f>
        <v>53.900000000000006</v>
      </c>
      <c r="AF39" s="2610" t="s">
        <v>1729</v>
      </c>
      <c r="AG39" s="2587"/>
      <c r="AH39" s="2587"/>
      <c r="AI39" s="2587"/>
      <c r="AJ39" s="2587"/>
      <c r="AK39" s="2587"/>
      <c r="AL39" s="2587"/>
      <c r="AM39" s="2591"/>
    </row>
    <row r="40" spans="2:39" ht="12" thickBot="1">
      <c r="B40" s="79"/>
      <c r="C40" s="2590"/>
      <c r="D40" s="2590"/>
      <c r="E40" s="2590"/>
      <c r="F40" s="2590"/>
      <c r="G40" s="2590"/>
      <c r="H40" s="2590"/>
      <c r="I40" s="2589"/>
      <c r="J40" s="2587"/>
      <c r="K40" s="78"/>
      <c r="L40" s="80" t="s">
        <v>1730</v>
      </c>
      <c r="M40" s="2587"/>
      <c r="N40" s="2587"/>
      <c r="O40" s="2587"/>
      <c r="P40" s="2587"/>
      <c r="Q40" s="2587"/>
      <c r="R40" s="2594"/>
      <c r="S40" s="2591"/>
      <c r="T40" s="2587"/>
      <c r="U40" s="2587"/>
      <c r="V40" s="2587"/>
      <c r="W40" s="2587"/>
      <c r="X40" s="2587"/>
      <c r="Y40" s="2587"/>
      <c r="Z40" s="2587"/>
      <c r="AA40" s="2587"/>
      <c r="AB40" s="2587"/>
      <c r="AC40" s="2587"/>
      <c r="AD40" s="2587"/>
      <c r="AE40" s="2592"/>
      <c r="AF40" s="2587" t="s">
        <v>1731</v>
      </c>
      <c r="AG40" s="2587"/>
      <c r="AH40" s="2587"/>
      <c r="AI40" s="2587"/>
      <c r="AJ40" s="2587"/>
      <c r="AK40" s="2587"/>
      <c r="AL40" s="2587"/>
      <c r="AM40" s="2591"/>
    </row>
    <row r="41" spans="2:39" ht="12" thickBot="1">
      <c r="B41" s="110">
        <f>B26+1</f>
        <v>42.900000000000006</v>
      </c>
      <c r="C41" s="2610" t="s">
        <v>1685</v>
      </c>
      <c r="D41" s="2587"/>
      <c r="E41" s="2587"/>
      <c r="F41" s="2587"/>
      <c r="G41" s="2587"/>
      <c r="H41" s="2587"/>
      <c r="I41" s="2591"/>
      <c r="J41" s="2587"/>
      <c r="K41" s="78"/>
      <c r="L41" s="80" t="s">
        <v>1732</v>
      </c>
      <c r="M41" s="2587"/>
      <c r="N41" s="2587"/>
      <c r="O41" s="2587"/>
      <c r="P41" s="2587"/>
      <c r="Q41" s="2587"/>
      <c r="R41" s="2594"/>
      <c r="S41" s="2591"/>
      <c r="T41" s="2587"/>
      <c r="U41" s="2588"/>
      <c r="V41" s="2590"/>
      <c r="W41" s="2590"/>
      <c r="X41" s="2590"/>
      <c r="Y41" s="2590"/>
      <c r="Z41" s="2590"/>
      <c r="AA41" s="2590"/>
      <c r="AB41" s="2590"/>
      <c r="AC41" s="2589"/>
      <c r="AD41" s="2587"/>
      <c r="AE41" s="2595"/>
      <c r="AF41" s="2598"/>
      <c r="AG41" s="2598"/>
      <c r="AH41" s="2598"/>
      <c r="AI41" s="2598"/>
      <c r="AJ41" s="2598"/>
      <c r="AK41" s="2598"/>
      <c r="AL41" s="2598"/>
      <c r="AM41" s="2596"/>
    </row>
    <row r="42" spans="2:39" ht="12" thickBot="1">
      <c r="B42" s="78"/>
      <c r="C42" s="2587" t="s">
        <v>1733</v>
      </c>
      <c r="D42" s="2587"/>
      <c r="E42" s="2587"/>
      <c r="F42" s="2587"/>
      <c r="G42" s="2587"/>
      <c r="H42" s="2587"/>
      <c r="I42" s="2591"/>
      <c r="J42" s="2587"/>
      <c r="K42" s="78"/>
      <c r="L42" s="80" t="s">
        <v>1734</v>
      </c>
      <c r="M42" s="2587"/>
      <c r="N42" s="2587"/>
      <c r="O42" s="2587"/>
      <c r="P42" s="2587"/>
      <c r="Q42" s="2587"/>
      <c r="R42" s="2594"/>
      <c r="S42" s="2591"/>
      <c r="T42" s="2587"/>
      <c r="U42" s="110">
        <f>U29+1</f>
        <v>48.900000000000006</v>
      </c>
      <c r="V42" s="2610" t="s">
        <v>1735</v>
      </c>
      <c r="W42" s="2587"/>
      <c r="X42" s="2587"/>
      <c r="Y42" s="2587"/>
      <c r="Z42" s="2587"/>
      <c r="AA42" s="2587"/>
      <c r="AB42" s="2587"/>
      <c r="AC42" s="2591"/>
      <c r="AD42" s="2587"/>
      <c r="AE42" s="2587"/>
      <c r="AF42" s="2587"/>
      <c r="AG42" s="2587"/>
      <c r="AH42" s="2587"/>
      <c r="AI42" s="2587"/>
      <c r="AJ42" s="2587"/>
      <c r="AK42" s="2587"/>
      <c r="AL42" s="2587"/>
      <c r="AM42" s="2587"/>
    </row>
    <row r="43" spans="2:39" ht="12" thickBot="1">
      <c r="B43" s="78"/>
      <c r="C43" s="80" t="s">
        <v>1690</v>
      </c>
      <c r="D43" s="2587"/>
      <c r="E43" s="2587"/>
      <c r="F43" s="2587"/>
      <c r="G43" s="2587"/>
      <c r="H43" s="2594"/>
      <c r="I43" s="2591"/>
      <c r="J43" s="2587"/>
      <c r="K43" s="78"/>
      <c r="L43" s="80" t="s">
        <v>1736</v>
      </c>
      <c r="M43" s="2587"/>
      <c r="N43" s="2587"/>
      <c r="O43" s="2587"/>
      <c r="P43" s="2587"/>
      <c r="Q43" s="2587"/>
      <c r="R43" s="2594"/>
      <c r="S43" s="2591"/>
      <c r="T43" s="2587"/>
      <c r="U43" s="2592"/>
      <c r="V43" s="2587"/>
      <c r="W43" s="2587"/>
      <c r="X43" s="2587"/>
      <c r="Y43" s="2587"/>
      <c r="Z43" s="2587"/>
      <c r="AA43" s="2587"/>
      <c r="AB43" s="2587"/>
      <c r="AC43" s="2591"/>
      <c r="AD43" s="2587"/>
      <c r="AE43" s="2587"/>
      <c r="AF43" s="2587"/>
      <c r="AG43" s="2587"/>
      <c r="AH43" s="2587"/>
      <c r="AI43" s="2587"/>
      <c r="AJ43" s="2587"/>
      <c r="AK43" s="2587"/>
      <c r="AL43" s="2587"/>
      <c r="AM43" s="2587"/>
    </row>
    <row r="44" spans="2:39" ht="12" thickBot="1">
      <c r="B44" s="78"/>
      <c r="C44" s="80" t="s">
        <v>1737</v>
      </c>
      <c r="D44" s="2587"/>
      <c r="E44" s="2587"/>
      <c r="F44" s="2587"/>
      <c r="G44" s="2587"/>
      <c r="H44" s="2594"/>
      <c r="I44" s="2591"/>
      <c r="J44" s="2587"/>
      <c r="K44" s="78"/>
      <c r="L44" s="80" t="s">
        <v>1738</v>
      </c>
      <c r="M44" s="2587"/>
      <c r="N44" s="2587"/>
      <c r="O44" s="2587"/>
      <c r="P44" s="2587"/>
      <c r="Q44" s="2587"/>
      <c r="R44" s="2594"/>
      <c r="S44" s="2591"/>
      <c r="T44" s="2587"/>
      <c r="U44" s="2592"/>
      <c r="V44" s="2610" t="s">
        <v>1703</v>
      </c>
      <c r="W44" s="2587"/>
      <c r="X44" s="2587"/>
      <c r="Y44" s="2587"/>
      <c r="Z44" s="2587"/>
      <c r="AA44" s="2587"/>
      <c r="AB44" s="2594"/>
      <c r="AC44" s="2591"/>
      <c r="AD44" s="2587"/>
      <c r="AE44" s="2587"/>
      <c r="AF44" s="2587"/>
      <c r="AG44" s="2587"/>
      <c r="AH44" s="2587"/>
      <c r="AI44" s="2587"/>
      <c r="AJ44" s="2587"/>
      <c r="AK44" s="2587"/>
      <c r="AL44" s="2587"/>
      <c r="AM44" s="2587"/>
    </row>
    <row r="45" spans="2:39" ht="12" thickBot="1">
      <c r="B45" s="78"/>
      <c r="C45" s="80" t="s">
        <v>1739</v>
      </c>
      <c r="D45" s="2587"/>
      <c r="E45" s="2587"/>
      <c r="F45" s="2587"/>
      <c r="G45" s="2587"/>
      <c r="H45" s="2594"/>
      <c r="I45" s="2591"/>
      <c r="J45" s="2587"/>
      <c r="K45" s="78"/>
      <c r="L45" s="2610" t="s">
        <v>1740</v>
      </c>
      <c r="M45" s="2587"/>
      <c r="N45" s="2587"/>
      <c r="O45" s="2587"/>
      <c r="P45" s="2587"/>
      <c r="Q45" s="2587"/>
      <c r="R45" s="2594"/>
      <c r="S45" s="2591"/>
      <c r="T45" s="2587"/>
      <c r="U45" s="2595"/>
      <c r="V45" s="2598"/>
      <c r="W45" s="2598"/>
      <c r="X45" s="2598"/>
      <c r="Y45" s="2598"/>
      <c r="Z45" s="2598"/>
      <c r="AA45" s="2598"/>
      <c r="AB45" s="2598"/>
      <c r="AC45" s="2596"/>
      <c r="AD45" s="2587"/>
      <c r="AE45" s="2587"/>
      <c r="AF45" s="2587"/>
      <c r="AG45" s="2587"/>
      <c r="AH45" s="2587"/>
      <c r="AI45" s="2587"/>
      <c r="AJ45" s="2587"/>
      <c r="AK45" s="2587"/>
      <c r="AL45" s="2587"/>
      <c r="AM45" s="2587"/>
    </row>
    <row r="46" spans="2:39" ht="12" thickBot="1">
      <c r="B46" s="78"/>
      <c r="C46" s="80" t="s">
        <v>1741</v>
      </c>
      <c r="D46" s="2587"/>
      <c r="E46" s="2587"/>
      <c r="F46" s="2587"/>
      <c r="G46" s="2587"/>
      <c r="H46" s="2594"/>
      <c r="I46" s="2591"/>
      <c r="J46" s="2587"/>
      <c r="K46" s="78"/>
      <c r="L46" s="80" t="s">
        <v>1742</v>
      </c>
      <c r="M46" s="2587"/>
      <c r="N46" s="2587"/>
      <c r="O46" s="2587"/>
      <c r="P46" s="2587"/>
      <c r="Q46" s="2587"/>
      <c r="R46" s="2594"/>
      <c r="S46" s="2591"/>
      <c r="T46" s="2587"/>
      <c r="U46" s="2587"/>
      <c r="V46" s="2587"/>
      <c r="W46" s="2587"/>
      <c r="X46" s="2587"/>
      <c r="Y46" s="2587"/>
      <c r="Z46" s="2587"/>
      <c r="AA46" s="2587"/>
      <c r="AB46" s="2587"/>
      <c r="AC46" s="2587"/>
      <c r="AD46" s="2587"/>
      <c r="AE46" s="2587"/>
      <c r="AF46" s="2587"/>
      <c r="AG46" s="2587"/>
      <c r="AH46" s="2587"/>
      <c r="AI46" s="2587"/>
      <c r="AJ46" s="2587"/>
      <c r="AK46" s="2587"/>
      <c r="AL46" s="2587"/>
      <c r="AM46" s="2587"/>
    </row>
    <row r="47" spans="2:39" ht="12" thickBot="1">
      <c r="B47" s="2599"/>
      <c r="C47" s="2598"/>
      <c r="D47" s="2598"/>
      <c r="E47" s="2598"/>
      <c r="F47" s="2598"/>
      <c r="G47" s="2598"/>
      <c r="H47" s="2598"/>
      <c r="I47" s="2596"/>
      <c r="J47" s="2587"/>
      <c r="K47" s="78"/>
      <c r="L47" s="80" t="s">
        <v>1743</v>
      </c>
      <c r="M47" s="2587"/>
      <c r="N47" s="2587"/>
      <c r="O47" s="2587"/>
      <c r="P47" s="2587"/>
      <c r="Q47" s="2587"/>
      <c r="R47" s="2594"/>
      <c r="S47" s="2591"/>
      <c r="T47" s="2587"/>
      <c r="U47" s="2588"/>
      <c r="V47" s="2590"/>
      <c r="W47" s="2590"/>
      <c r="X47" s="2590"/>
      <c r="Y47" s="2590"/>
      <c r="Z47" s="2590"/>
      <c r="AA47" s="2590"/>
      <c r="AB47" s="2590"/>
      <c r="AC47" s="2589"/>
      <c r="AD47" s="2587"/>
      <c r="AE47" s="2587"/>
      <c r="AF47" s="2587"/>
      <c r="AG47" s="2587"/>
      <c r="AH47" s="2587"/>
      <c r="AI47" s="2587"/>
      <c r="AJ47" s="2587"/>
      <c r="AK47" s="2587"/>
      <c r="AL47" s="2587"/>
      <c r="AM47" s="2587"/>
    </row>
    <row r="48" spans="2:39" ht="12" thickBot="1">
      <c r="C48" s="2587"/>
      <c r="D48" s="2587"/>
      <c r="E48" s="2587"/>
      <c r="F48" s="2587"/>
      <c r="G48" s="2587"/>
      <c r="H48" s="2587"/>
      <c r="I48" s="2587"/>
      <c r="J48" s="2587"/>
      <c r="K48" s="78"/>
      <c r="L48" s="80" t="s">
        <v>1744</v>
      </c>
      <c r="M48" s="2587"/>
      <c r="N48" s="2587"/>
      <c r="O48" s="2587"/>
      <c r="P48" s="2587"/>
      <c r="Q48" s="2587"/>
      <c r="R48" s="2594"/>
      <c r="S48" s="2591"/>
      <c r="T48" s="2587"/>
      <c r="U48" s="110">
        <f>U42+1</f>
        <v>49.900000000000006</v>
      </c>
      <c r="V48" s="2610" t="s">
        <v>1745</v>
      </c>
      <c r="W48" s="2587"/>
      <c r="X48" s="2587"/>
      <c r="Y48" s="2587"/>
      <c r="Z48" s="2587"/>
      <c r="AA48" s="2587"/>
      <c r="AB48" s="2587"/>
      <c r="AC48" s="2591"/>
      <c r="AD48" s="2587"/>
      <c r="AE48" s="2587"/>
      <c r="AF48" s="2587"/>
      <c r="AG48" s="2587"/>
      <c r="AH48" s="2587"/>
      <c r="AI48" s="2587"/>
      <c r="AJ48" s="2587"/>
      <c r="AK48" s="2587"/>
      <c r="AL48" s="2587"/>
      <c r="AM48" s="2587"/>
    </row>
    <row r="49" spans="2:29" ht="12" thickBot="1">
      <c r="B49" s="2587"/>
      <c r="C49" s="2587"/>
      <c r="D49" s="2587"/>
      <c r="E49" s="2587"/>
      <c r="F49" s="2587"/>
      <c r="G49" s="2587"/>
      <c r="H49" s="2587"/>
      <c r="I49" s="2587"/>
      <c r="J49" s="2587"/>
      <c r="K49" s="78"/>
      <c r="L49" s="80" t="s">
        <v>1746</v>
      </c>
      <c r="M49" s="2587"/>
      <c r="N49" s="2587"/>
      <c r="O49" s="2587"/>
      <c r="P49" s="2587"/>
      <c r="Q49" s="2587"/>
      <c r="R49" s="2594"/>
      <c r="S49" s="2591"/>
      <c r="T49" s="2587"/>
      <c r="U49" s="2592"/>
      <c r="V49" s="2587" t="s">
        <v>1747</v>
      </c>
      <c r="W49" s="2587"/>
      <c r="X49" s="2587"/>
      <c r="Y49" s="2587"/>
      <c r="Z49" s="2587"/>
      <c r="AA49" s="2587"/>
      <c r="AB49" s="2587"/>
      <c r="AC49" s="2591"/>
    </row>
    <row r="50" spans="2:29" ht="12" thickBot="1">
      <c r="B50" s="2587"/>
      <c r="C50" s="2587"/>
      <c r="D50" s="2587"/>
      <c r="E50" s="2587"/>
      <c r="F50" s="2587"/>
      <c r="G50" s="2587"/>
      <c r="H50" s="2587"/>
      <c r="I50" s="2587"/>
      <c r="J50" s="2587"/>
      <c r="K50" s="78"/>
      <c r="L50" s="80" t="s">
        <v>1748</v>
      </c>
      <c r="M50" s="2587"/>
      <c r="N50" s="2587"/>
      <c r="O50" s="2587"/>
      <c r="P50" s="2587"/>
      <c r="Q50" s="2587"/>
      <c r="R50" s="2594"/>
      <c r="S50" s="2591"/>
      <c r="T50" s="2587"/>
      <c r="U50" s="2592"/>
      <c r="V50" s="2587"/>
      <c r="W50" s="2587"/>
      <c r="X50" s="2587"/>
      <c r="Y50" s="2587"/>
      <c r="Z50" s="2587"/>
      <c r="AA50" s="2587"/>
      <c r="AB50" s="2587"/>
      <c r="AC50" s="2591"/>
    </row>
    <row r="51" spans="2:29" ht="12" thickBot="1">
      <c r="B51" s="2587"/>
      <c r="C51" s="2587"/>
      <c r="D51" s="2587"/>
      <c r="E51" s="2587"/>
      <c r="F51" s="2587"/>
      <c r="G51" s="2587"/>
      <c r="H51" s="2587"/>
      <c r="I51" s="2587"/>
      <c r="J51" s="2587"/>
      <c r="K51" s="78"/>
      <c r="L51" s="80" t="s">
        <v>1749</v>
      </c>
      <c r="M51" s="2587"/>
      <c r="N51" s="2587"/>
      <c r="O51" s="2587"/>
      <c r="P51" s="2587"/>
      <c r="Q51" s="2587"/>
      <c r="R51" s="2594"/>
      <c r="S51" s="2591"/>
      <c r="T51" s="2587"/>
      <c r="U51" s="2592"/>
      <c r="V51" s="80" t="s">
        <v>1519</v>
      </c>
      <c r="W51" s="2587"/>
      <c r="X51" s="2587"/>
      <c r="Y51" s="2587"/>
      <c r="Z51" s="2587"/>
      <c r="AA51" s="2587"/>
      <c r="AB51" s="2594"/>
      <c r="AC51" s="2591"/>
    </row>
    <row r="52" spans="2:29" ht="12" thickBot="1">
      <c r="B52" s="2587"/>
      <c r="C52" s="2587"/>
      <c r="D52" s="2587"/>
      <c r="E52" s="2587"/>
      <c r="F52" s="2587"/>
      <c r="G52" s="2587"/>
      <c r="H52" s="2587"/>
      <c r="I52" s="2587"/>
      <c r="J52" s="2587"/>
      <c r="K52" s="78"/>
      <c r="L52" s="80" t="s">
        <v>1750</v>
      </c>
      <c r="M52" s="2587"/>
      <c r="N52" s="2587"/>
      <c r="O52" s="2587"/>
      <c r="P52" s="2587"/>
      <c r="Q52" s="2587"/>
      <c r="R52" s="2594"/>
      <c r="S52" s="2591"/>
      <c r="T52" s="2587"/>
      <c r="U52" s="2592"/>
      <c r="V52" s="80" t="s">
        <v>1751</v>
      </c>
      <c r="W52" s="2587"/>
      <c r="X52" s="2587"/>
      <c r="Y52" s="2587"/>
      <c r="Z52" s="2587"/>
      <c r="AA52" s="2587"/>
      <c r="AB52" s="2594"/>
      <c r="AC52" s="2591"/>
    </row>
    <row r="53" spans="2:29" ht="12" thickBot="1">
      <c r="B53" s="2587"/>
      <c r="C53" s="2587"/>
      <c r="D53" s="2587"/>
      <c r="E53" s="2587"/>
      <c r="F53" s="2587"/>
      <c r="G53" s="2587"/>
      <c r="H53" s="2587"/>
      <c r="I53" s="2587"/>
      <c r="J53" s="2587"/>
      <c r="K53" s="78"/>
      <c r="L53" s="80" t="s">
        <v>1752</v>
      </c>
      <c r="M53" s="2587"/>
      <c r="N53" s="2587"/>
      <c r="O53" s="2587"/>
      <c r="P53" s="2587"/>
      <c r="Q53" s="2587"/>
      <c r="R53" s="2594"/>
      <c r="S53" s="2591"/>
      <c r="T53" s="2587"/>
      <c r="U53" s="2592"/>
      <c r="V53" s="80" t="s">
        <v>1753</v>
      </c>
      <c r="W53" s="2587"/>
      <c r="X53" s="2587"/>
      <c r="Y53" s="2587"/>
      <c r="Z53" s="2587"/>
      <c r="AA53" s="2587"/>
      <c r="AB53" s="2594"/>
      <c r="AC53" s="2591"/>
    </row>
    <row r="54" spans="2:29" ht="12" thickBot="1">
      <c r="B54" s="2587"/>
      <c r="C54" s="2587"/>
      <c r="D54" s="2587"/>
      <c r="E54" s="2587"/>
      <c r="F54" s="2587"/>
      <c r="G54" s="2587"/>
      <c r="H54" s="2587"/>
      <c r="I54" s="2587"/>
      <c r="J54" s="2587"/>
      <c r="K54" s="78"/>
      <c r="L54" s="80" t="s">
        <v>1754</v>
      </c>
      <c r="M54" s="2587"/>
      <c r="N54" s="2587"/>
      <c r="O54" s="2587"/>
      <c r="P54" s="2587"/>
      <c r="Q54" s="2587"/>
      <c r="R54" s="2594"/>
      <c r="S54" s="2591"/>
      <c r="T54" s="2587"/>
      <c r="U54" s="2592"/>
      <c r="V54" s="80" t="s">
        <v>1755</v>
      </c>
      <c r="W54" s="2587"/>
      <c r="X54" s="2587"/>
      <c r="Y54" s="2587"/>
      <c r="Z54" s="2587"/>
      <c r="AA54" s="2587"/>
      <c r="AB54" s="2594"/>
      <c r="AC54" s="2591"/>
    </row>
    <row r="55" spans="2:29" ht="12" thickBot="1">
      <c r="B55" s="2587"/>
      <c r="C55" s="2587"/>
      <c r="D55" s="2587"/>
      <c r="E55" s="2587"/>
      <c r="F55" s="2587"/>
      <c r="G55" s="2587"/>
      <c r="H55" s="2587"/>
      <c r="I55" s="2587"/>
      <c r="J55" s="2587"/>
      <c r="K55" s="78"/>
      <c r="L55" s="80" t="s">
        <v>1680</v>
      </c>
      <c r="M55" s="2587"/>
      <c r="N55" s="2587"/>
      <c r="O55" s="2587"/>
      <c r="P55" s="2587"/>
      <c r="Q55" s="2587"/>
      <c r="R55" s="2594"/>
      <c r="S55" s="2591"/>
      <c r="T55" s="2587"/>
      <c r="U55" s="2595"/>
      <c r="V55" s="2598"/>
      <c r="W55" s="2598"/>
      <c r="X55" s="2598"/>
      <c r="Y55" s="2598"/>
      <c r="Z55" s="2598"/>
      <c r="AA55" s="2598"/>
      <c r="AB55" s="2598"/>
      <c r="AC55" s="2596"/>
    </row>
    <row r="56" spans="2:29" ht="12" thickBot="1">
      <c r="B56" s="2587"/>
      <c r="C56" s="2587"/>
      <c r="D56" s="2587"/>
      <c r="E56" s="2587"/>
      <c r="F56" s="2587"/>
      <c r="G56" s="2587"/>
      <c r="H56" s="2587"/>
      <c r="I56" s="2587"/>
      <c r="J56" s="2587"/>
      <c r="K56" s="78"/>
      <c r="L56" s="80" t="s">
        <v>1528</v>
      </c>
      <c r="M56" s="2587"/>
      <c r="N56" s="2587"/>
      <c r="O56" s="2587"/>
      <c r="P56" s="2587"/>
      <c r="Q56" s="2587"/>
      <c r="R56" s="2594"/>
      <c r="S56" s="2591"/>
      <c r="T56" s="2587"/>
      <c r="U56" s="2587"/>
      <c r="V56" s="2587"/>
      <c r="W56" s="2587"/>
      <c r="X56" s="2587"/>
      <c r="Y56" s="2587"/>
      <c r="Z56" s="2587"/>
      <c r="AA56" s="2587"/>
      <c r="AB56" s="2587"/>
      <c r="AC56" s="2587"/>
    </row>
    <row r="57" spans="2:29" ht="12" thickBot="1">
      <c r="B57" s="2587"/>
      <c r="C57" s="2587"/>
      <c r="D57" s="2587"/>
      <c r="E57" s="2587"/>
      <c r="F57" s="2587"/>
      <c r="G57" s="2587"/>
      <c r="H57" s="2587"/>
      <c r="I57" s="2587"/>
      <c r="J57" s="2587"/>
      <c r="K57" s="2599"/>
      <c r="L57" s="2614"/>
      <c r="M57" s="2598"/>
      <c r="N57" s="2598"/>
      <c r="O57" s="2598"/>
      <c r="P57" s="2598"/>
      <c r="Q57" s="2598"/>
      <c r="R57" s="2598"/>
      <c r="S57" s="2596"/>
      <c r="T57" s="2587"/>
      <c r="U57" s="2587"/>
      <c r="V57" s="2587"/>
      <c r="W57" s="2587"/>
      <c r="X57" s="2587"/>
      <c r="Y57" s="2587"/>
      <c r="Z57" s="2587"/>
      <c r="AA57" s="2587"/>
      <c r="AB57" s="2587"/>
      <c r="AC57" s="2587"/>
    </row>
    <row r="58" spans="2:29">
      <c r="B58" s="2587"/>
      <c r="C58" s="2587"/>
      <c r="D58" s="2587"/>
      <c r="E58" s="2587"/>
      <c r="F58" s="2587"/>
      <c r="G58" s="2587"/>
      <c r="H58" s="2587"/>
      <c r="I58" s="2587"/>
      <c r="J58" s="2587"/>
      <c r="L58" s="2611"/>
      <c r="M58" s="2587"/>
      <c r="N58" s="2587"/>
      <c r="O58" s="2587"/>
      <c r="P58" s="2587"/>
      <c r="Q58" s="2587"/>
      <c r="R58" s="2587"/>
      <c r="S58" s="2587"/>
      <c r="T58" s="2587"/>
      <c r="U58" s="2587"/>
      <c r="V58" s="2587"/>
      <c r="W58" s="2587"/>
      <c r="X58" s="2587"/>
      <c r="Y58" s="2587"/>
      <c r="Z58" s="2587"/>
      <c r="AA58" s="2587"/>
      <c r="AB58" s="2587"/>
      <c r="AC58" s="2587"/>
    </row>
    <row r="59" spans="2:29">
      <c r="B59" s="2587"/>
      <c r="C59" s="2587"/>
      <c r="D59" s="2587"/>
      <c r="E59" s="2587"/>
      <c r="F59" s="2587"/>
      <c r="G59" s="2587"/>
      <c r="H59" s="2587"/>
      <c r="I59" s="2587"/>
      <c r="J59" s="2587"/>
      <c r="L59" s="2611"/>
      <c r="M59" s="2587"/>
      <c r="N59" s="2587"/>
      <c r="O59" s="2587"/>
      <c r="P59" s="2587"/>
      <c r="Q59" s="2587"/>
      <c r="R59" s="2587"/>
      <c r="S59" s="2587"/>
      <c r="T59" s="2587"/>
      <c r="U59" s="2587"/>
      <c r="V59" s="2587"/>
      <c r="W59" s="2587"/>
      <c r="X59" s="2587"/>
      <c r="Y59" s="2587"/>
      <c r="Z59" s="2587"/>
      <c r="AA59" s="2587"/>
      <c r="AB59" s="2587"/>
      <c r="AC59" s="2587"/>
    </row>
    <row r="60" spans="2:29">
      <c r="B60" s="2587"/>
      <c r="C60" s="2587"/>
      <c r="D60" s="2587"/>
      <c r="E60" s="2587"/>
      <c r="F60" s="2587"/>
      <c r="G60" s="2587"/>
      <c r="H60" s="2587"/>
      <c r="I60" s="2587"/>
      <c r="J60" s="2587"/>
      <c r="L60" s="2611"/>
      <c r="M60" s="2587"/>
      <c r="N60" s="2587"/>
      <c r="O60" s="2587"/>
      <c r="P60" s="2587"/>
      <c r="Q60" s="2587"/>
      <c r="R60" s="2587"/>
      <c r="S60" s="2587"/>
      <c r="T60" s="2587"/>
      <c r="U60" s="2587"/>
      <c r="V60" s="2587"/>
      <c r="W60" s="2587"/>
      <c r="X60" s="2587"/>
      <c r="Y60" s="2587"/>
      <c r="Z60" s="2587"/>
      <c r="AA60" s="2587"/>
      <c r="AB60" s="2587"/>
      <c r="AC60" s="2587"/>
    </row>
    <row r="61" spans="2:29">
      <c r="B61" s="2587"/>
      <c r="C61" s="2587"/>
      <c r="D61" s="2587"/>
      <c r="E61" s="2587"/>
      <c r="F61" s="2587"/>
      <c r="G61" s="2587"/>
      <c r="H61" s="2587"/>
      <c r="I61" s="2587"/>
      <c r="J61" s="2587"/>
      <c r="L61" s="2611"/>
      <c r="M61" s="2587"/>
      <c r="N61" s="2587"/>
      <c r="O61" s="2587"/>
      <c r="P61" s="2587"/>
      <c r="Q61" s="2587"/>
      <c r="R61" s="2587"/>
      <c r="S61" s="2587"/>
      <c r="T61" s="2587"/>
      <c r="U61" s="2587"/>
      <c r="V61" s="2587"/>
      <c r="W61" s="2587"/>
      <c r="X61" s="2587"/>
      <c r="Y61" s="2587"/>
      <c r="Z61" s="2587"/>
      <c r="AA61" s="2587"/>
      <c r="AB61" s="2587"/>
      <c r="AC61" s="2587"/>
    </row>
    <row r="62" spans="2:29">
      <c r="B62" s="2587"/>
      <c r="C62" s="2587"/>
      <c r="D62" s="2587"/>
      <c r="E62" s="2587"/>
      <c r="F62" s="2587"/>
      <c r="G62" s="2587"/>
      <c r="H62" s="2587"/>
      <c r="I62" s="2587"/>
      <c r="J62" s="2587"/>
      <c r="L62" s="2611"/>
      <c r="M62" s="2587"/>
      <c r="N62" s="2587"/>
      <c r="O62" s="2587"/>
      <c r="P62" s="2587"/>
      <c r="Q62" s="2587"/>
      <c r="R62" s="2587"/>
      <c r="S62" s="2587"/>
      <c r="T62" s="2587"/>
      <c r="U62" s="2587"/>
      <c r="V62" s="2587"/>
      <c r="W62" s="2587"/>
      <c r="X62" s="2587"/>
      <c r="Y62" s="2587"/>
      <c r="Z62" s="2587"/>
      <c r="AA62" s="2587"/>
      <c r="AB62" s="2587"/>
      <c r="AC62" s="2587"/>
    </row>
  </sheetData>
  <customSheetViews>
    <customSheetView guid="{000667BC-C093-D04F-AC32-C2A57AD6DC40}" showPageBreaks="1" printArea="1" state="hidden">
      <selection activeCell="E10" sqref="E10"/>
      <pageMargins left="0" right="0" top="0" bottom="0" header="0" footer="0"/>
      <pageSetup orientation="portrait" horizontalDpi="0" verticalDpi="0"/>
      <headerFooter alignWithMargins="0"/>
    </customSheetView>
    <customSheetView guid="{49900754-E557-CE48-A1AC-7A29C54F6B80}" showPageBreaks="1" printArea="1" state="hidden">
      <selection activeCell="E10" sqref="E10"/>
      <pageMargins left="0" right="0" top="0" bottom="0" header="0" footer="0"/>
      <pageSetup orientation="portrait" horizontalDpi="4294967292" verticalDpi="4294967292"/>
      <headerFooter alignWithMargins="0"/>
    </customSheetView>
  </customSheetViews>
  <phoneticPr fontId="122" type="noConversion"/>
  <pageMargins left="0.7" right="0.7" top="0.75" bottom="0.75" header="0.3" footer="0.3"/>
  <pageSetup orientation="portrait" horizontalDpi="4294967292" verticalDpi="4294967292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D050"/>
  </sheetPr>
  <dimension ref="A1:AW64"/>
  <sheetViews>
    <sheetView zoomScale="90" zoomScaleNormal="90" zoomScaleSheetLayoutView="90" zoomScalePageLayoutView="90" workbookViewId="0">
      <selection activeCell="AQ15" sqref="AQ15"/>
    </sheetView>
  </sheetViews>
  <sheetFormatPr defaultColWidth="9" defaultRowHeight="11.1"/>
  <cols>
    <col min="1" max="1" width="4.125" style="76" customWidth="1"/>
    <col min="2" max="2" width="5.375" style="76" bestFit="1" customWidth="1"/>
    <col min="3" max="5" width="11" style="76" customWidth="1"/>
    <col min="6" max="6" width="3.125" style="76" customWidth="1"/>
    <col min="7" max="7" width="2.875" style="76" customWidth="1"/>
    <col min="8" max="8" width="4.625" style="76" customWidth="1"/>
    <col min="9" max="9" width="2.125" style="76" customWidth="1"/>
    <col min="10" max="10" width="2.625" style="76" customWidth="1"/>
    <col min="11" max="11" width="4.625" style="77" bestFit="1" customWidth="1"/>
    <col min="12" max="13" width="11" style="76" customWidth="1"/>
    <col min="14" max="14" width="4.125" style="76" customWidth="1"/>
    <col min="15" max="15" width="2.625" style="76" customWidth="1"/>
    <col min="16" max="16" width="6.625" style="76" customWidth="1"/>
    <col min="17" max="17" width="4.125" style="76" customWidth="1"/>
    <col min="18" max="18" width="1.5" style="76" customWidth="1"/>
    <col min="19" max="19" width="2.875" style="76" customWidth="1"/>
    <col min="20" max="20" width="4.625" style="76" bestFit="1" customWidth="1"/>
    <col min="21" max="21" width="46.375" style="76" customWidth="1"/>
    <col min="22" max="25" width="8.625" style="76" customWidth="1"/>
    <col min="26" max="27" width="3.125" style="76" customWidth="1"/>
    <col min="28" max="28" width="4.625" style="76" bestFit="1" customWidth="1"/>
    <col min="29" max="29" width="72.5" style="76" bestFit="1" customWidth="1"/>
    <col min="30" max="30" width="6.125" style="76" customWidth="1"/>
    <col min="31" max="31" width="2.875" style="76" customWidth="1"/>
    <col min="32" max="32" width="1.625" style="76" customWidth="1"/>
    <col min="33" max="33" width="4.625" style="77" bestFit="1" customWidth="1"/>
    <col min="34" max="35" width="11" style="76" customWidth="1"/>
    <col min="36" max="36" width="3.125" style="76" customWidth="1"/>
    <col min="37" max="37" width="4" style="76" customWidth="1"/>
    <col min="38" max="38" width="11" style="76" customWidth="1"/>
    <col min="39" max="39" width="3.625" style="76" customWidth="1"/>
    <col min="40" max="40" width="3.125" style="76" customWidth="1"/>
    <col min="41" max="41" width="2.625" style="76" customWidth="1"/>
    <col min="42" max="42" width="4.625" style="76" bestFit="1" customWidth="1"/>
    <col min="43" max="44" width="11" style="76" customWidth="1"/>
    <col min="45" max="45" width="5" style="76" customWidth="1"/>
    <col min="46" max="46" width="8" style="76" customWidth="1"/>
    <col min="47" max="47" width="1.125" style="76" customWidth="1"/>
    <col min="48" max="48" width="4.875" style="76" customWidth="1"/>
    <col min="49" max="49" width="2.375" style="76" customWidth="1"/>
    <col min="50" max="16384" width="9" style="76"/>
  </cols>
  <sheetData>
    <row r="1" spans="1:49">
      <c r="A1" s="2616" t="s">
        <v>26</v>
      </c>
      <c r="B1" s="2587"/>
      <c r="C1" s="2587"/>
      <c r="D1" s="2587"/>
      <c r="E1" s="2587"/>
      <c r="F1" s="2587"/>
      <c r="G1" s="2587"/>
      <c r="H1" s="2587"/>
      <c r="I1" s="2587"/>
      <c r="J1" s="2587"/>
      <c r="L1" s="2587"/>
      <c r="M1" s="2587"/>
      <c r="N1" s="2587"/>
      <c r="O1" s="2587"/>
      <c r="P1" s="2587"/>
      <c r="Q1" s="2587"/>
      <c r="R1" s="2587"/>
      <c r="S1" s="2587"/>
      <c r="T1" s="2587"/>
      <c r="U1" s="2587"/>
      <c r="V1" s="2587"/>
      <c r="W1" s="2587"/>
      <c r="X1" s="2587"/>
      <c r="Y1" s="2587"/>
      <c r="Z1" s="2587"/>
      <c r="AA1" s="2587"/>
      <c r="AB1" s="2587"/>
      <c r="AC1" s="2587"/>
      <c r="AD1" s="2587"/>
      <c r="AE1" s="2587"/>
      <c r="AF1" s="2587"/>
      <c r="AH1" s="2587"/>
      <c r="AI1" s="2587"/>
      <c r="AJ1" s="2587"/>
      <c r="AK1" s="2587"/>
      <c r="AL1" s="2587"/>
      <c r="AM1" s="2587"/>
      <c r="AN1" s="2587"/>
      <c r="AO1" s="2587"/>
      <c r="AP1" s="2587"/>
      <c r="AQ1" s="2587"/>
      <c r="AR1" s="2587"/>
      <c r="AS1" s="2587"/>
      <c r="AT1" s="2587"/>
      <c r="AU1" s="2587"/>
      <c r="AV1" s="2587"/>
      <c r="AW1" s="2587"/>
    </row>
    <row r="2" spans="1:49" ht="12" thickBot="1">
      <c r="A2" s="2587"/>
      <c r="B2" s="2587"/>
      <c r="C2" s="2587"/>
      <c r="D2" s="2587"/>
      <c r="E2" s="2587"/>
      <c r="F2" s="2587"/>
      <c r="G2" s="2587"/>
      <c r="H2" s="2587"/>
      <c r="I2" s="2587"/>
      <c r="J2" s="2587"/>
      <c r="L2" s="2587"/>
      <c r="M2" s="2587"/>
      <c r="N2" s="2587"/>
      <c r="O2" s="2587"/>
      <c r="P2" s="2587"/>
      <c r="Q2" s="2587"/>
      <c r="R2" s="2587"/>
      <c r="S2" s="2587"/>
      <c r="T2" s="2587"/>
      <c r="U2" s="2587"/>
      <c r="V2" s="2587"/>
      <c r="W2" s="2587"/>
      <c r="X2" s="2587"/>
      <c r="Y2" s="2587"/>
      <c r="Z2" s="2587"/>
      <c r="AA2" s="2587"/>
      <c r="AB2" s="2587"/>
      <c r="AC2" s="2587"/>
      <c r="AD2" s="2587"/>
      <c r="AE2" s="2587"/>
      <c r="AF2" s="2587"/>
      <c r="AH2" s="2587"/>
      <c r="AI2" s="2587"/>
      <c r="AJ2" s="2587"/>
      <c r="AK2" s="2587"/>
      <c r="AL2" s="2587"/>
      <c r="AM2" s="2587"/>
      <c r="AN2" s="2587"/>
      <c r="AO2" s="2587"/>
      <c r="AP2" s="2587"/>
      <c r="AQ2" s="2587"/>
      <c r="AR2" s="2587"/>
      <c r="AS2" s="2587"/>
      <c r="AT2" s="2587"/>
      <c r="AU2" s="2587"/>
      <c r="AV2" s="2587"/>
      <c r="AW2" s="2587"/>
    </row>
    <row r="3" spans="1:49">
      <c r="A3" s="2587"/>
      <c r="B3" s="2588"/>
      <c r="C3" s="2590"/>
      <c r="D3" s="2590"/>
      <c r="E3" s="2590"/>
      <c r="F3" s="2590"/>
      <c r="G3" s="2590"/>
      <c r="H3" s="2590"/>
      <c r="I3" s="2589"/>
      <c r="J3" s="2587"/>
      <c r="K3" s="79"/>
      <c r="L3" s="2590"/>
      <c r="M3" s="2590"/>
      <c r="N3" s="2590"/>
      <c r="O3" s="2590"/>
      <c r="P3" s="2590"/>
      <c r="Q3" s="2590"/>
      <c r="R3" s="2589"/>
      <c r="S3" s="2587"/>
      <c r="T3" s="2588"/>
      <c r="U3" s="2590"/>
      <c r="V3" s="2590"/>
      <c r="W3" s="2590"/>
      <c r="X3" s="2590"/>
      <c r="Y3" s="2590"/>
      <c r="Z3" s="2589"/>
      <c r="AA3" s="2587"/>
      <c r="AB3" s="2588"/>
      <c r="AC3" s="2590"/>
      <c r="AD3" s="2590"/>
      <c r="AE3" s="2589"/>
      <c r="AF3" s="2587"/>
      <c r="AG3" s="79"/>
      <c r="AH3" s="2590"/>
      <c r="AI3" s="2590"/>
      <c r="AJ3" s="2590"/>
      <c r="AK3" s="2590"/>
      <c r="AL3" s="2590"/>
      <c r="AM3" s="2590"/>
      <c r="AN3" s="2589"/>
      <c r="AO3" s="2587"/>
      <c r="AP3" s="79"/>
      <c r="AQ3" s="2590"/>
      <c r="AR3" s="2590"/>
      <c r="AS3" s="2590"/>
      <c r="AT3" s="2590"/>
      <c r="AU3" s="2590"/>
      <c r="AV3" s="2590"/>
      <c r="AW3" s="2589"/>
    </row>
    <row r="4" spans="1:49" ht="12" thickBot="1">
      <c r="A4" s="2587"/>
      <c r="B4" s="110">
        <f>'Sección 11'!AE39+1</f>
        <v>54.900000000000006</v>
      </c>
      <c r="C4" s="2610" t="s">
        <v>1101</v>
      </c>
      <c r="D4" s="2587"/>
      <c r="E4" s="2587"/>
      <c r="F4" s="2587"/>
      <c r="G4" s="2587"/>
      <c r="H4" s="2587"/>
      <c r="I4" s="2591"/>
      <c r="J4" s="2587"/>
      <c r="K4" s="110">
        <f>B48+1</f>
        <v>59.900000000000006</v>
      </c>
      <c r="L4" s="2610" t="s">
        <v>1756</v>
      </c>
      <c r="M4" s="2587"/>
      <c r="N4" s="2587"/>
      <c r="O4" s="2587"/>
      <c r="P4" s="2587"/>
      <c r="Q4" s="2587"/>
      <c r="R4" s="2591"/>
      <c r="S4" s="2587"/>
      <c r="T4" s="110">
        <f>K51+1</f>
        <v>64.900000000000006</v>
      </c>
      <c r="U4" s="2610" t="s">
        <v>1757</v>
      </c>
      <c r="V4" s="2587"/>
      <c r="W4" s="2587"/>
      <c r="X4" s="2587"/>
      <c r="Y4" s="2587"/>
      <c r="Z4" s="2591"/>
      <c r="AA4" s="2587"/>
      <c r="AB4" s="110">
        <f>T4+1</f>
        <v>65.900000000000006</v>
      </c>
      <c r="AC4" s="2610" t="s">
        <v>1758</v>
      </c>
      <c r="AD4" s="2587"/>
      <c r="AE4" s="2591"/>
      <c r="AF4" s="2587"/>
      <c r="AG4" s="110">
        <f>AB4+1</f>
        <v>66.900000000000006</v>
      </c>
      <c r="AH4" s="2610" t="s">
        <v>1759</v>
      </c>
      <c r="AI4" s="2587"/>
      <c r="AJ4" s="2587"/>
      <c r="AK4" s="2587"/>
      <c r="AL4" s="2587"/>
      <c r="AM4" s="2587"/>
      <c r="AN4" s="2591"/>
      <c r="AO4" s="2587"/>
      <c r="AP4" s="110">
        <f>AG12+1</f>
        <v>68.900000000000006</v>
      </c>
      <c r="AQ4" s="2610" t="s">
        <v>1760</v>
      </c>
      <c r="AR4" s="2587"/>
      <c r="AS4" s="2587"/>
      <c r="AT4" s="2587"/>
      <c r="AU4" s="2587"/>
      <c r="AV4" s="2587"/>
      <c r="AW4" s="2591"/>
    </row>
    <row r="5" spans="1:49" ht="12" thickBot="1">
      <c r="A5" s="2587"/>
      <c r="B5" s="2592"/>
      <c r="C5" s="80" t="s">
        <v>1761</v>
      </c>
      <c r="D5" s="2587"/>
      <c r="E5" s="2587"/>
      <c r="F5" s="2587"/>
      <c r="G5" s="2587"/>
      <c r="H5" s="2594"/>
      <c r="I5" s="2591"/>
      <c r="J5" s="2587"/>
      <c r="K5" s="78"/>
      <c r="L5" s="80" t="s">
        <v>1519</v>
      </c>
      <c r="M5" s="2587"/>
      <c r="N5" s="2587"/>
      <c r="O5" s="2587"/>
      <c r="P5" s="2587"/>
      <c r="Q5" s="2594"/>
      <c r="R5" s="2591"/>
      <c r="S5" s="2587"/>
      <c r="T5" s="2592"/>
      <c r="U5" s="2610" t="s">
        <v>1762</v>
      </c>
      <c r="V5" s="2587"/>
      <c r="W5" s="2587"/>
      <c r="X5" s="2587"/>
      <c r="Y5" s="2587"/>
      <c r="Z5" s="2591"/>
      <c r="AA5" s="2587"/>
      <c r="AB5" s="2592"/>
      <c r="AC5" s="2587"/>
      <c r="AD5" s="2587"/>
      <c r="AE5" s="2591"/>
      <c r="AF5" s="2587"/>
      <c r="AG5" s="78"/>
      <c r="AH5" s="2587" t="s">
        <v>1763</v>
      </c>
      <c r="AI5" s="2587"/>
      <c r="AJ5" s="2587"/>
      <c r="AK5" s="2587"/>
      <c r="AL5" s="2587"/>
      <c r="AM5" s="2587"/>
      <c r="AN5" s="2591"/>
      <c r="AO5" s="2587"/>
      <c r="AP5" s="78"/>
      <c r="AQ5" s="2610" t="s">
        <v>1764</v>
      </c>
      <c r="AR5" s="2587"/>
      <c r="AS5" s="2587"/>
      <c r="AT5" s="2587"/>
      <c r="AU5" s="2587"/>
      <c r="AV5" s="2587"/>
      <c r="AW5" s="2591"/>
    </row>
    <row r="6" spans="1:49" ht="12" thickBot="1">
      <c r="A6" s="2587"/>
      <c r="B6" s="2592"/>
      <c r="C6" s="80" t="s">
        <v>1765</v>
      </c>
      <c r="D6" s="2587"/>
      <c r="E6" s="2587"/>
      <c r="F6" s="2587"/>
      <c r="G6" s="2587"/>
      <c r="H6" s="2594"/>
      <c r="I6" s="2591"/>
      <c r="J6" s="2587"/>
      <c r="K6" s="78"/>
      <c r="L6" s="80" t="s">
        <v>1522</v>
      </c>
      <c r="M6" s="2587"/>
      <c r="N6" s="2587"/>
      <c r="O6" s="2587"/>
      <c r="P6" s="2587"/>
      <c r="Q6" s="2594"/>
      <c r="R6" s="2591"/>
      <c r="S6" s="2587"/>
      <c r="T6" s="2592"/>
      <c r="U6" s="2587" t="s">
        <v>1766</v>
      </c>
      <c r="V6" s="2587"/>
      <c r="W6" s="2587"/>
      <c r="X6" s="2587"/>
      <c r="Y6" s="2587"/>
      <c r="Z6" s="2591"/>
      <c r="AA6" s="2587"/>
      <c r="AB6" s="2592"/>
      <c r="AC6" s="80" t="s">
        <v>1519</v>
      </c>
      <c r="AD6" s="2594"/>
      <c r="AE6" s="2591"/>
      <c r="AF6" s="2587"/>
      <c r="AG6" s="78"/>
      <c r="AH6" s="2587" t="s">
        <v>1767</v>
      </c>
      <c r="AI6" s="2587"/>
      <c r="AJ6" s="2587"/>
      <c r="AK6" s="2587"/>
      <c r="AL6" s="2587"/>
      <c r="AM6" s="2587"/>
      <c r="AN6" s="2591"/>
      <c r="AO6" s="2587"/>
      <c r="AP6" s="78"/>
      <c r="AQ6" s="2587" t="s">
        <v>1768</v>
      </c>
      <c r="AR6" s="2587"/>
      <c r="AS6" s="2587"/>
      <c r="AT6" s="2587"/>
      <c r="AU6" s="2587"/>
      <c r="AV6" s="2587"/>
      <c r="AW6" s="2591"/>
    </row>
    <row r="7" spans="1:49" ht="12" thickBot="1">
      <c r="A7" s="2587"/>
      <c r="B7" s="2592"/>
      <c r="C7" s="80" t="s">
        <v>1769</v>
      </c>
      <c r="D7" s="2587"/>
      <c r="E7" s="2587"/>
      <c r="F7" s="2587"/>
      <c r="G7" s="2587"/>
      <c r="H7" s="2594"/>
      <c r="I7" s="2591"/>
      <c r="J7" s="2587"/>
      <c r="K7" s="78"/>
      <c r="L7" s="80" t="s">
        <v>1680</v>
      </c>
      <c r="M7" s="2587"/>
      <c r="N7" s="2587"/>
      <c r="O7" s="2587"/>
      <c r="P7" s="2587"/>
      <c r="Q7" s="2594"/>
      <c r="R7" s="2591"/>
      <c r="S7" s="2587"/>
      <c r="T7" s="2592"/>
      <c r="U7" s="2587" t="s">
        <v>1770</v>
      </c>
      <c r="V7" s="2587"/>
      <c r="W7" s="2587"/>
      <c r="X7" s="2587"/>
      <c r="Y7" s="2587"/>
      <c r="Z7" s="2591"/>
      <c r="AA7" s="2587"/>
      <c r="AB7" s="2592"/>
      <c r="AC7" s="80" t="s">
        <v>1522</v>
      </c>
      <c r="AD7" s="2594"/>
      <c r="AE7" s="2591"/>
      <c r="AF7" s="2587"/>
      <c r="AG7" s="78"/>
      <c r="AH7" s="2587"/>
      <c r="AI7" s="2587"/>
      <c r="AJ7" s="2587"/>
      <c r="AK7" s="2587"/>
      <c r="AL7" s="2587"/>
      <c r="AM7" s="2587"/>
      <c r="AN7" s="2591"/>
      <c r="AO7" s="2587"/>
      <c r="AP7" s="78"/>
      <c r="AQ7" s="2610" t="s">
        <v>1446</v>
      </c>
      <c r="AR7" s="2587"/>
      <c r="AS7" s="2587"/>
      <c r="AT7" s="2587"/>
      <c r="AU7" s="2587"/>
      <c r="AV7" s="2587"/>
      <c r="AW7" s="2591"/>
    </row>
    <row r="8" spans="1:49" ht="12" thickBot="1">
      <c r="A8" s="2587"/>
      <c r="B8" s="2592"/>
      <c r="C8" s="80" t="s">
        <v>1771</v>
      </c>
      <c r="D8" s="2587"/>
      <c r="E8" s="2587"/>
      <c r="F8" s="2587"/>
      <c r="G8" s="2587"/>
      <c r="H8" s="2594"/>
      <c r="I8" s="2591"/>
      <c r="J8" s="2587"/>
      <c r="K8" s="78"/>
      <c r="L8" s="80" t="s">
        <v>1528</v>
      </c>
      <c r="M8" s="2587"/>
      <c r="N8" s="2587"/>
      <c r="O8" s="2587"/>
      <c r="P8" s="2587"/>
      <c r="Q8" s="2594"/>
      <c r="R8" s="2591"/>
      <c r="S8" s="2587"/>
      <c r="T8" s="2592"/>
      <c r="U8" s="2610" t="s">
        <v>1772</v>
      </c>
      <c r="V8" s="2587"/>
      <c r="W8" s="2587"/>
      <c r="X8" s="2587"/>
      <c r="Y8" s="2587"/>
      <c r="Z8" s="2591"/>
      <c r="AA8" s="2587"/>
      <c r="AB8" s="2592"/>
      <c r="AC8" s="80" t="s">
        <v>1680</v>
      </c>
      <c r="AD8" s="2594"/>
      <c r="AE8" s="2591"/>
      <c r="AF8" s="2587"/>
      <c r="AG8" s="78"/>
      <c r="AH8" s="2617" t="s">
        <v>1773</v>
      </c>
      <c r="AI8" s="2587"/>
      <c r="AJ8" s="2587"/>
      <c r="AK8" s="2587"/>
      <c r="AL8" s="2587"/>
      <c r="AM8" s="2594"/>
      <c r="AN8" s="2591"/>
      <c r="AO8" s="2587"/>
      <c r="AP8" s="78"/>
      <c r="AQ8" s="2587"/>
      <c r="AR8" s="2587"/>
      <c r="AS8" s="2587"/>
      <c r="AT8" s="2587"/>
      <c r="AU8" s="2587"/>
      <c r="AV8" s="2587"/>
      <c r="AW8" s="2591"/>
    </row>
    <row r="9" spans="1:49" ht="12" thickBot="1">
      <c r="A9" s="2587"/>
      <c r="B9" s="2592"/>
      <c r="C9" s="80" t="s">
        <v>1774</v>
      </c>
      <c r="D9" s="2587"/>
      <c r="E9" s="2587"/>
      <c r="F9" s="2587"/>
      <c r="G9" s="2587"/>
      <c r="H9" s="2594"/>
      <c r="I9" s="2591"/>
      <c r="J9" s="2587"/>
      <c r="K9" s="2599"/>
      <c r="L9" s="2598"/>
      <c r="M9" s="2598"/>
      <c r="N9" s="2598"/>
      <c r="O9" s="2598"/>
      <c r="P9" s="2598"/>
      <c r="Q9" s="2598"/>
      <c r="R9" s="2596"/>
      <c r="S9" s="2587"/>
      <c r="T9" s="2592"/>
      <c r="U9" s="2587" t="s">
        <v>1775</v>
      </c>
      <c r="V9" s="2587"/>
      <c r="W9" s="2587"/>
      <c r="X9" s="2587"/>
      <c r="Y9" s="2587"/>
      <c r="Z9" s="2591"/>
      <c r="AA9" s="2587"/>
      <c r="AB9" s="2592"/>
      <c r="AC9" s="80" t="s">
        <v>1528</v>
      </c>
      <c r="AD9" s="2594"/>
      <c r="AE9" s="2591"/>
      <c r="AF9" s="2587"/>
      <c r="AG9" s="2599"/>
      <c r="AH9" s="2598"/>
      <c r="AI9" s="2598"/>
      <c r="AJ9" s="2598"/>
      <c r="AK9" s="2598"/>
      <c r="AL9" s="2598"/>
      <c r="AM9" s="2598"/>
      <c r="AN9" s="2596"/>
      <c r="AO9" s="2587"/>
      <c r="AP9" s="78"/>
      <c r="AQ9" s="80" t="s">
        <v>1519</v>
      </c>
      <c r="AR9" s="2587"/>
      <c r="AS9" s="2587"/>
      <c r="AT9" s="2587"/>
      <c r="AU9" s="2587"/>
      <c r="AV9" s="2594"/>
      <c r="AW9" s="2591"/>
    </row>
    <row r="10" spans="1:49" ht="12" thickBot="1">
      <c r="A10" s="2587"/>
      <c r="B10" s="2592"/>
      <c r="C10" s="80" t="s">
        <v>1776</v>
      </c>
      <c r="D10" s="2587"/>
      <c r="E10" s="2587"/>
      <c r="F10" s="2587"/>
      <c r="G10" s="2587"/>
      <c r="H10" s="2594"/>
      <c r="I10" s="2591"/>
      <c r="J10" s="2587"/>
      <c r="L10" s="2587"/>
      <c r="M10" s="2587"/>
      <c r="N10" s="2587"/>
      <c r="O10" s="2587"/>
      <c r="P10" s="2587"/>
      <c r="Q10" s="2587"/>
      <c r="R10" s="2587"/>
      <c r="S10" s="2587"/>
      <c r="T10" s="2592"/>
      <c r="U10" s="2587" t="s">
        <v>1777</v>
      </c>
      <c r="V10" s="2587"/>
      <c r="W10" s="2587"/>
      <c r="X10" s="2587"/>
      <c r="Y10" s="2587"/>
      <c r="Z10" s="2591"/>
      <c r="AA10" s="2587"/>
      <c r="AB10" s="2592"/>
      <c r="AC10" s="2587"/>
      <c r="AD10" s="2587"/>
      <c r="AE10" s="2591"/>
      <c r="AF10" s="2587"/>
      <c r="AH10" s="2587"/>
      <c r="AI10" s="2587"/>
      <c r="AJ10" s="2587"/>
      <c r="AK10" s="2587"/>
      <c r="AL10" s="2587"/>
      <c r="AM10" s="2587"/>
      <c r="AN10" s="2587"/>
      <c r="AO10" s="2587"/>
      <c r="AP10" s="78"/>
      <c r="AQ10" s="80" t="s">
        <v>1522</v>
      </c>
      <c r="AR10" s="2587"/>
      <c r="AS10" s="2587"/>
      <c r="AT10" s="2587"/>
      <c r="AU10" s="2587"/>
      <c r="AV10" s="2594"/>
      <c r="AW10" s="2591"/>
    </row>
    <row r="11" spans="1:49" ht="12" thickBot="1">
      <c r="A11" s="2587"/>
      <c r="B11" s="2592"/>
      <c r="C11" s="80" t="s">
        <v>1778</v>
      </c>
      <c r="D11" s="2587"/>
      <c r="E11" s="2587"/>
      <c r="F11" s="2587"/>
      <c r="G11" s="2587"/>
      <c r="H11" s="2587"/>
      <c r="I11" s="2591"/>
      <c r="J11" s="2587"/>
      <c r="K11" s="114">
        <f>K4+1</f>
        <v>60.900000000000006</v>
      </c>
      <c r="L11" s="2590" t="s">
        <v>1779</v>
      </c>
      <c r="M11" s="2590"/>
      <c r="N11" s="2590"/>
      <c r="O11" s="2590"/>
      <c r="P11" s="2590"/>
      <c r="Q11" s="2590"/>
      <c r="R11" s="2589"/>
      <c r="S11" s="2587"/>
      <c r="T11" s="2592"/>
      <c r="U11" s="2610" t="s">
        <v>1780</v>
      </c>
      <c r="V11" s="2587"/>
      <c r="W11" s="2587"/>
      <c r="X11" s="2587"/>
      <c r="Y11" s="2587"/>
      <c r="Z11" s="2591"/>
      <c r="AA11" s="2587"/>
      <c r="AB11" s="2592"/>
      <c r="AC11" s="2618" t="s">
        <v>1781</v>
      </c>
      <c r="AD11" s="2619"/>
      <c r="AE11" s="2591"/>
      <c r="AF11" s="2587"/>
      <c r="AG11" s="79"/>
      <c r="AH11" s="2590"/>
      <c r="AI11" s="2590"/>
      <c r="AJ11" s="2590"/>
      <c r="AK11" s="2590"/>
      <c r="AL11" s="2590"/>
      <c r="AM11" s="2590"/>
      <c r="AN11" s="2589"/>
      <c r="AO11" s="2587"/>
      <c r="AP11" s="78"/>
      <c r="AQ11" s="80" t="s">
        <v>1680</v>
      </c>
      <c r="AR11" s="2587"/>
      <c r="AS11" s="2587"/>
      <c r="AT11" s="2587"/>
      <c r="AU11" s="2587"/>
      <c r="AV11" s="2594"/>
      <c r="AW11" s="2591"/>
    </row>
    <row r="12" spans="1:49" ht="12" thickBot="1">
      <c r="A12" s="2587"/>
      <c r="B12" s="2595"/>
      <c r="C12" s="2598"/>
      <c r="D12" s="2598"/>
      <c r="E12" s="2598"/>
      <c r="F12" s="2598"/>
      <c r="G12" s="2598"/>
      <c r="H12" s="2598"/>
      <c r="I12" s="2596"/>
      <c r="J12" s="2587"/>
      <c r="K12" s="78"/>
      <c r="L12" s="2587" t="s">
        <v>1782</v>
      </c>
      <c r="M12" s="2587"/>
      <c r="N12" s="2587"/>
      <c r="O12" s="2587"/>
      <c r="P12" s="2587"/>
      <c r="Q12" s="2587"/>
      <c r="R12" s="2591"/>
      <c r="S12" s="2587"/>
      <c r="T12" s="2592"/>
      <c r="U12" s="2587" t="s">
        <v>1783</v>
      </c>
      <c r="V12" s="2587"/>
      <c r="W12" s="2587"/>
      <c r="X12" s="2587"/>
      <c r="Y12" s="2587"/>
      <c r="Z12" s="2591"/>
      <c r="AA12" s="2587"/>
      <c r="AB12" s="2592"/>
      <c r="AC12" s="2618" t="s">
        <v>1784</v>
      </c>
      <c r="AD12" s="2619"/>
      <c r="AE12" s="2591"/>
      <c r="AF12" s="2587"/>
      <c r="AG12" s="110">
        <f>AG4+1</f>
        <v>67.900000000000006</v>
      </c>
      <c r="AH12" s="2610" t="s">
        <v>1785</v>
      </c>
      <c r="AI12" s="2587"/>
      <c r="AJ12" s="2587"/>
      <c r="AK12" s="2587"/>
      <c r="AL12" s="2587"/>
      <c r="AM12" s="2587"/>
      <c r="AN12" s="2591"/>
      <c r="AO12" s="2587"/>
      <c r="AP12" s="78"/>
      <c r="AQ12" s="80" t="s">
        <v>1528</v>
      </c>
      <c r="AR12" s="2587"/>
      <c r="AS12" s="2587"/>
      <c r="AT12" s="2587"/>
      <c r="AU12" s="2587"/>
      <c r="AV12" s="2594"/>
      <c r="AW12" s="2591"/>
    </row>
    <row r="13" spans="1:49" ht="12" thickBot="1">
      <c r="A13" s="2587"/>
      <c r="B13" s="2587"/>
      <c r="C13" s="2587"/>
      <c r="D13" s="2587"/>
      <c r="E13" s="2587"/>
      <c r="F13" s="2587"/>
      <c r="G13" s="2587"/>
      <c r="H13" s="2587"/>
      <c r="I13" s="2587"/>
      <c r="J13" s="2587"/>
      <c r="K13" s="78"/>
      <c r="L13" s="80" t="s">
        <v>1786</v>
      </c>
      <c r="M13" s="2587"/>
      <c r="N13" s="2587"/>
      <c r="O13" s="2587"/>
      <c r="P13" s="2587"/>
      <c r="Q13" s="2594"/>
      <c r="R13" s="2591"/>
      <c r="S13" s="2587"/>
      <c r="T13" s="2592"/>
      <c r="U13" s="2587"/>
      <c r="V13" s="2587"/>
      <c r="W13" s="2587"/>
      <c r="X13" s="2587"/>
      <c r="Y13" s="2587"/>
      <c r="Z13" s="2591"/>
      <c r="AA13" s="2587"/>
      <c r="AB13" s="2592"/>
      <c r="AC13" s="2618" t="s">
        <v>1787</v>
      </c>
      <c r="AD13" s="2619"/>
      <c r="AE13" s="2591"/>
      <c r="AF13" s="2587"/>
      <c r="AG13" s="78"/>
      <c r="AH13" s="2587" t="s">
        <v>1788</v>
      </c>
      <c r="AI13" s="2587"/>
      <c r="AJ13" s="2587"/>
      <c r="AK13" s="2587"/>
      <c r="AL13" s="2587"/>
      <c r="AM13" s="2587"/>
      <c r="AN13" s="2591"/>
      <c r="AO13" s="2587"/>
      <c r="AP13" s="78"/>
      <c r="AQ13" s="2587"/>
      <c r="AR13" s="2587"/>
      <c r="AS13" s="2587"/>
      <c r="AT13" s="2587"/>
      <c r="AU13" s="2587"/>
      <c r="AV13" s="2587"/>
      <c r="AW13" s="2591"/>
    </row>
    <row r="14" spans="1:49" ht="12" thickBot="1">
      <c r="A14" s="2587"/>
      <c r="B14" s="2588"/>
      <c r="C14" s="2590"/>
      <c r="D14" s="2590"/>
      <c r="E14" s="2590"/>
      <c r="F14" s="2590"/>
      <c r="G14" s="2590"/>
      <c r="H14" s="2590"/>
      <c r="I14" s="2589"/>
      <c r="J14" s="2587"/>
      <c r="K14" s="78"/>
      <c r="L14" s="80" t="s">
        <v>1789</v>
      </c>
      <c r="M14" s="2587"/>
      <c r="N14" s="2587"/>
      <c r="O14" s="2587"/>
      <c r="P14" s="2587"/>
      <c r="Q14" s="2594"/>
      <c r="R14" s="2591"/>
      <c r="S14" s="2587"/>
      <c r="T14" s="2592"/>
      <c r="U14" s="2610" t="s">
        <v>1790</v>
      </c>
      <c r="V14" s="2587"/>
      <c r="W14" s="2587"/>
      <c r="X14" s="2587"/>
      <c r="Y14" s="2587"/>
      <c r="Z14" s="2591"/>
      <c r="AA14" s="2587"/>
      <c r="AB14" s="2592"/>
      <c r="AC14" s="2618" t="s">
        <v>1117</v>
      </c>
      <c r="AD14" s="2619"/>
      <c r="AE14" s="2591"/>
      <c r="AF14" s="2587"/>
      <c r="AG14" s="78"/>
      <c r="AH14" s="2610" t="s">
        <v>1791</v>
      </c>
      <c r="AI14" s="2587"/>
      <c r="AJ14" s="2587"/>
      <c r="AK14" s="2587"/>
      <c r="AL14" s="2587"/>
      <c r="AM14" s="2587"/>
      <c r="AN14" s="2591"/>
      <c r="AO14" s="2587"/>
      <c r="AP14" s="78"/>
      <c r="AQ14" s="2587" t="s">
        <v>1792</v>
      </c>
      <c r="AR14" s="2587"/>
      <c r="AS14" s="2587"/>
      <c r="AT14" s="2587"/>
      <c r="AU14" s="2587"/>
      <c r="AV14" s="2587"/>
      <c r="AW14" s="2591"/>
    </row>
    <row r="15" spans="1:49" ht="12" thickBot="1">
      <c r="A15" s="2587"/>
      <c r="B15" s="110">
        <f>B4+1</f>
        <v>55.900000000000006</v>
      </c>
      <c r="C15" s="2610" t="s">
        <v>1793</v>
      </c>
      <c r="D15" s="2587"/>
      <c r="E15" s="2587"/>
      <c r="F15" s="2587"/>
      <c r="G15" s="2587"/>
      <c r="H15" s="2587"/>
      <c r="I15" s="2591"/>
      <c r="J15" s="2587"/>
      <c r="K15" s="78"/>
      <c r="L15" s="80" t="s">
        <v>1794</v>
      </c>
      <c r="M15" s="2587"/>
      <c r="N15" s="2587"/>
      <c r="O15" s="2587"/>
      <c r="P15" s="2587"/>
      <c r="Q15" s="2594"/>
      <c r="R15" s="2591"/>
      <c r="S15" s="2587"/>
      <c r="T15" s="2592"/>
      <c r="U15" s="2587" t="s">
        <v>1795</v>
      </c>
      <c r="V15" s="2587"/>
      <c r="W15" s="2587"/>
      <c r="X15" s="2587"/>
      <c r="Y15" s="2587"/>
      <c r="Z15" s="2591"/>
      <c r="AA15" s="2587"/>
      <c r="AB15" s="2592"/>
      <c r="AC15" s="2618" t="s">
        <v>1796</v>
      </c>
      <c r="AD15" s="2619"/>
      <c r="AE15" s="2591"/>
      <c r="AF15" s="2587"/>
      <c r="AG15" s="78"/>
      <c r="AH15" s="2587" t="s">
        <v>1768</v>
      </c>
      <c r="AI15" s="2587"/>
      <c r="AJ15" s="2587"/>
      <c r="AK15" s="2587"/>
      <c r="AL15" s="2587"/>
      <c r="AM15" s="2587"/>
      <c r="AN15" s="2591"/>
      <c r="AO15" s="2587"/>
      <c r="AP15" s="78"/>
      <c r="AQ15" s="2587" t="s">
        <v>1797</v>
      </c>
      <c r="AR15" s="2587"/>
      <c r="AS15" s="2587"/>
      <c r="AT15" s="2587"/>
      <c r="AU15" s="2587"/>
      <c r="AV15" s="2594"/>
      <c r="AW15" s="2591"/>
    </row>
    <row r="16" spans="1:49" ht="12" thickBot="1">
      <c r="A16" s="2587"/>
      <c r="B16" s="2592"/>
      <c r="C16" s="80" t="s">
        <v>1521</v>
      </c>
      <c r="D16" s="2587"/>
      <c r="E16" s="2587"/>
      <c r="F16" s="2587"/>
      <c r="G16" s="2587"/>
      <c r="H16" s="2594"/>
      <c r="I16" s="2591"/>
      <c r="J16" s="2587"/>
      <c r="K16" s="78"/>
      <c r="L16" s="80" t="s">
        <v>1798</v>
      </c>
      <c r="M16" s="2587"/>
      <c r="N16" s="2587"/>
      <c r="O16" s="2587"/>
      <c r="P16" s="2587"/>
      <c r="Q16" s="2594"/>
      <c r="R16" s="2591"/>
      <c r="S16" s="2587"/>
      <c r="T16" s="2592"/>
      <c r="U16" s="2587"/>
      <c r="V16" s="2587"/>
      <c r="W16" s="2587"/>
      <c r="X16" s="2587"/>
      <c r="Y16" s="2587"/>
      <c r="Z16" s="2591"/>
      <c r="AA16" s="2587"/>
      <c r="AB16" s="2592"/>
      <c r="AC16" s="2618" t="s">
        <v>1799</v>
      </c>
      <c r="AD16" s="2619"/>
      <c r="AE16" s="2591"/>
      <c r="AF16" s="2587"/>
      <c r="AG16" s="78"/>
      <c r="AH16" s="2610" t="s">
        <v>1446</v>
      </c>
      <c r="AI16" s="2587"/>
      <c r="AJ16" s="2587"/>
      <c r="AK16" s="2587"/>
      <c r="AL16" s="2587"/>
      <c r="AM16" s="2587"/>
      <c r="AN16" s="2591"/>
      <c r="AO16" s="2587"/>
      <c r="AP16" s="2599"/>
      <c r="AQ16" s="2598"/>
      <c r="AR16" s="2598"/>
      <c r="AS16" s="2598"/>
      <c r="AT16" s="2598"/>
      <c r="AU16" s="2598"/>
      <c r="AV16" s="2598"/>
      <c r="AW16" s="2596"/>
    </row>
    <row r="17" spans="2:40" ht="12" thickBot="1">
      <c r="B17" s="2592"/>
      <c r="C17" s="80" t="s">
        <v>1800</v>
      </c>
      <c r="D17" s="2587"/>
      <c r="E17" s="2587"/>
      <c r="F17" s="2587"/>
      <c r="G17" s="2587"/>
      <c r="H17" s="2594"/>
      <c r="I17" s="2591"/>
      <c r="J17" s="2587"/>
      <c r="K17" s="78"/>
      <c r="L17" s="80" t="s">
        <v>1801</v>
      </c>
      <c r="M17" s="2587"/>
      <c r="N17" s="2587"/>
      <c r="O17" s="2587"/>
      <c r="P17" s="2587"/>
      <c r="Q17" s="2594"/>
      <c r="R17" s="2591"/>
      <c r="S17" s="2587"/>
      <c r="T17" s="2592"/>
      <c r="U17" s="2610"/>
      <c r="V17" s="2587"/>
      <c r="W17" s="2587"/>
      <c r="X17" s="2587"/>
      <c r="Y17" s="2587"/>
      <c r="Z17" s="2591"/>
      <c r="AA17" s="2587"/>
      <c r="AB17" s="2592"/>
      <c r="AC17" s="2618" t="s">
        <v>1802</v>
      </c>
      <c r="AD17" s="2619"/>
      <c r="AE17" s="2591"/>
      <c r="AF17" s="2587"/>
      <c r="AG17" s="78"/>
      <c r="AH17" s="2587"/>
      <c r="AI17" s="2587"/>
      <c r="AJ17" s="2587"/>
      <c r="AK17" s="2587"/>
      <c r="AL17" s="2587"/>
      <c r="AM17" s="2587"/>
      <c r="AN17" s="2591"/>
    </row>
    <row r="18" spans="2:40" ht="12" thickBot="1">
      <c r="B18" s="2595"/>
      <c r="C18" s="2598"/>
      <c r="D18" s="2598"/>
      <c r="E18" s="2598"/>
      <c r="F18" s="2598"/>
      <c r="G18" s="2598"/>
      <c r="H18" s="2598"/>
      <c r="I18" s="2596"/>
      <c r="J18" s="2587"/>
      <c r="K18" s="78"/>
      <c r="L18" s="80" t="s">
        <v>1803</v>
      </c>
      <c r="M18" s="2587"/>
      <c r="N18" s="2587"/>
      <c r="O18" s="2587"/>
      <c r="P18" s="2587"/>
      <c r="Q18" s="2594"/>
      <c r="R18" s="2591"/>
      <c r="S18" s="2587"/>
      <c r="T18" s="2592"/>
      <c r="U18" s="2587" t="s">
        <v>1804</v>
      </c>
      <c r="V18" s="2587"/>
      <c r="W18" s="2587"/>
      <c r="X18" s="2587"/>
      <c r="Y18" s="2587"/>
      <c r="Z18" s="2591"/>
      <c r="AA18" s="2587"/>
      <c r="AB18" s="2592"/>
      <c r="AC18" s="2618" t="s">
        <v>1805</v>
      </c>
      <c r="AD18" s="2619"/>
      <c r="AE18" s="2591"/>
      <c r="AF18" s="2587"/>
      <c r="AG18" s="78"/>
      <c r="AH18" s="80" t="s">
        <v>1519</v>
      </c>
      <c r="AI18" s="2587"/>
      <c r="AJ18" s="2587"/>
      <c r="AK18" s="2587"/>
      <c r="AL18" s="2587"/>
      <c r="AM18" s="2594"/>
      <c r="AN18" s="2591"/>
    </row>
    <row r="19" spans="2:40" ht="12" thickBot="1">
      <c r="B19" s="2587"/>
      <c r="C19" s="2587"/>
      <c r="D19" s="2587"/>
      <c r="E19" s="2587"/>
      <c r="F19" s="2587"/>
      <c r="G19" s="2587"/>
      <c r="H19" s="2587"/>
      <c r="I19" s="2587"/>
      <c r="J19" s="2587"/>
      <c r="K19" s="78"/>
      <c r="L19" s="80" t="s">
        <v>1806</v>
      </c>
      <c r="M19" s="2587"/>
      <c r="N19" s="2587"/>
      <c r="O19" s="2587"/>
      <c r="P19" s="2587"/>
      <c r="Q19" s="2594"/>
      <c r="R19" s="2591"/>
      <c r="S19" s="2587"/>
      <c r="T19" s="2592"/>
      <c r="U19" s="2587"/>
      <c r="V19" s="2587"/>
      <c r="W19" s="2587"/>
      <c r="X19" s="2587"/>
      <c r="Y19" s="2587"/>
      <c r="Z19" s="2591"/>
      <c r="AA19" s="2587"/>
      <c r="AB19" s="2592"/>
      <c r="AC19" s="2618" t="s">
        <v>1807</v>
      </c>
      <c r="AD19" s="2619"/>
      <c r="AE19" s="2591"/>
      <c r="AF19" s="2587"/>
      <c r="AG19" s="78"/>
      <c r="AH19" s="80" t="s">
        <v>1522</v>
      </c>
      <c r="AI19" s="2587"/>
      <c r="AJ19" s="2587"/>
      <c r="AK19" s="2587"/>
      <c r="AL19" s="2587"/>
      <c r="AM19" s="2594"/>
      <c r="AN19" s="2591"/>
    </row>
    <row r="20" spans="2:40" ht="12" thickBot="1">
      <c r="B20" s="2588"/>
      <c r="C20" s="2590"/>
      <c r="D20" s="2590"/>
      <c r="E20" s="2590"/>
      <c r="F20" s="2590"/>
      <c r="G20" s="2590"/>
      <c r="H20" s="2590"/>
      <c r="I20" s="2589"/>
      <c r="J20" s="2587"/>
      <c r="K20" s="78"/>
      <c r="L20" s="80" t="s">
        <v>1808</v>
      </c>
      <c r="M20" s="2587"/>
      <c r="N20" s="2587"/>
      <c r="O20" s="2587"/>
      <c r="P20" s="2587"/>
      <c r="Q20" s="2594"/>
      <c r="R20" s="2591"/>
      <c r="S20" s="2587"/>
      <c r="T20" s="2592"/>
      <c r="U20" s="2618" t="s">
        <v>1781</v>
      </c>
      <c r="V20" s="2619" t="s">
        <v>191</v>
      </c>
      <c r="W20" s="2619" t="s">
        <v>194</v>
      </c>
      <c r="X20" s="2619" t="s">
        <v>197</v>
      </c>
      <c r="Y20" s="2619" t="s">
        <v>200</v>
      </c>
      <c r="Z20" s="2591"/>
      <c r="AA20" s="2587"/>
      <c r="AB20" s="2592"/>
      <c r="AC20" s="2618" t="s">
        <v>1809</v>
      </c>
      <c r="AD20" s="2619"/>
      <c r="AE20" s="2591"/>
      <c r="AF20" s="2587"/>
      <c r="AG20" s="78"/>
      <c r="AH20" s="80" t="s">
        <v>1680</v>
      </c>
      <c r="AI20" s="2587"/>
      <c r="AJ20" s="2587"/>
      <c r="AK20" s="2587"/>
      <c r="AL20" s="2587"/>
      <c r="AM20" s="2594"/>
      <c r="AN20" s="2591"/>
    </row>
    <row r="21" spans="2:40" ht="12" thickBot="1">
      <c r="B21" s="110">
        <f>B15+1</f>
        <v>56.900000000000006</v>
      </c>
      <c r="C21" s="2587" t="s">
        <v>1810</v>
      </c>
      <c r="D21" s="2587"/>
      <c r="E21" s="2587"/>
      <c r="F21" s="2587"/>
      <c r="G21" s="2587"/>
      <c r="H21" s="2587"/>
      <c r="I21" s="2591"/>
      <c r="J21" s="2587"/>
      <c r="K21" s="78"/>
      <c r="L21" s="80" t="s">
        <v>1602</v>
      </c>
      <c r="M21" s="2587"/>
      <c r="N21" s="2587"/>
      <c r="O21" s="2587"/>
      <c r="P21" s="2587"/>
      <c r="Q21" s="2594"/>
      <c r="R21" s="2591"/>
      <c r="S21" s="2587"/>
      <c r="T21" s="2592"/>
      <c r="U21" s="2618" t="s">
        <v>1784</v>
      </c>
      <c r="V21" s="2619"/>
      <c r="W21" s="2619"/>
      <c r="X21" s="2619"/>
      <c r="Y21" s="2619"/>
      <c r="Z21" s="2591"/>
      <c r="AA21" s="2587"/>
      <c r="AB21" s="2592"/>
      <c r="AC21" s="2618" t="s">
        <v>1811</v>
      </c>
      <c r="AD21" s="2619"/>
      <c r="AE21" s="2591"/>
      <c r="AF21" s="2587"/>
      <c r="AG21" s="78"/>
      <c r="AH21" s="80" t="s">
        <v>1528</v>
      </c>
      <c r="AI21" s="2587"/>
      <c r="AJ21" s="2587"/>
      <c r="AK21" s="2587"/>
      <c r="AL21" s="2587"/>
      <c r="AM21" s="2594"/>
      <c r="AN21" s="2591"/>
    </row>
    <row r="22" spans="2:40" ht="12" thickBot="1">
      <c r="B22" s="2592"/>
      <c r="C22" s="2587" t="s">
        <v>1812</v>
      </c>
      <c r="D22" s="2587"/>
      <c r="E22" s="2587"/>
      <c r="F22" s="2587"/>
      <c r="G22" s="2587"/>
      <c r="H22" s="2587"/>
      <c r="I22" s="2591"/>
      <c r="J22" s="2587"/>
      <c r="K22" s="2599"/>
      <c r="L22" s="2598"/>
      <c r="M22" s="2598"/>
      <c r="N22" s="2598"/>
      <c r="O22" s="2598"/>
      <c r="P22" s="2598"/>
      <c r="Q22" s="2598"/>
      <c r="R22" s="2596"/>
      <c r="S22" s="2587"/>
      <c r="T22" s="2592"/>
      <c r="U22" s="2618" t="s">
        <v>1787</v>
      </c>
      <c r="V22" s="2619"/>
      <c r="W22" s="2619"/>
      <c r="X22" s="2619"/>
      <c r="Y22" s="2619"/>
      <c r="Z22" s="2591"/>
      <c r="AA22" s="2587"/>
      <c r="AB22" s="2592"/>
      <c r="AC22" s="2618" t="s">
        <v>1813</v>
      </c>
      <c r="AD22" s="2619"/>
      <c r="AE22" s="2591"/>
      <c r="AF22" s="2587"/>
      <c r="AG22" s="2599"/>
      <c r="AH22" s="2598"/>
      <c r="AI22" s="2598"/>
      <c r="AJ22" s="2598"/>
      <c r="AK22" s="2598"/>
      <c r="AL22" s="2598"/>
      <c r="AM22" s="2598"/>
      <c r="AN22" s="2596"/>
    </row>
    <row r="23" spans="2:40" ht="12" thickBot="1">
      <c r="B23" s="2592"/>
      <c r="C23" s="80" t="s">
        <v>1786</v>
      </c>
      <c r="D23" s="2587"/>
      <c r="E23" s="2587"/>
      <c r="F23" s="2587"/>
      <c r="G23" s="2587"/>
      <c r="H23" s="2594"/>
      <c r="I23" s="2591"/>
      <c r="J23" s="2587"/>
      <c r="L23" s="2587"/>
      <c r="M23" s="2587"/>
      <c r="N23" s="2587"/>
      <c r="O23" s="2587"/>
      <c r="P23" s="2587"/>
      <c r="Q23" s="2587"/>
      <c r="R23" s="2587"/>
      <c r="S23" s="2587"/>
      <c r="T23" s="2592"/>
      <c r="U23" s="2618" t="s">
        <v>1117</v>
      </c>
      <c r="V23" s="2619"/>
      <c r="W23" s="2619"/>
      <c r="X23" s="2619"/>
      <c r="Y23" s="2619"/>
      <c r="Z23" s="2591"/>
      <c r="AA23" s="2587"/>
      <c r="AB23" s="2592"/>
      <c r="AC23" s="2618" t="s">
        <v>1814</v>
      </c>
      <c r="AD23" s="2619"/>
      <c r="AE23" s="2591"/>
      <c r="AF23" s="2587"/>
      <c r="AH23" s="2587"/>
      <c r="AI23" s="2587"/>
      <c r="AJ23" s="2587"/>
      <c r="AK23" s="2587"/>
      <c r="AL23" s="2587"/>
      <c r="AM23" s="2587"/>
      <c r="AN23" s="2587"/>
    </row>
    <row r="24" spans="2:40" ht="12" thickBot="1">
      <c r="B24" s="2592"/>
      <c r="C24" s="80" t="s">
        <v>1789</v>
      </c>
      <c r="D24" s="2587"/>
      <c r="E24" s="2587"/>
      <c r="F24" s="2587"/>
      <c r="G24" s="2587"/>
      <c r="H24" s="2594"/>
      <c r="I24" s="2591"/>
      <c r="J24" s="2587"/>
      <c r="K24" s="79"/>
      <c r="L24" s="2590"/>
      <c r="M24" s="2590"/>
      <c r="N24" s="2590"/>
      <c r="O24" s="2590"/>
      <c r="P24" s="2590"/>
      <c r="Q24" s="2590"/>
      <c r="R24" s="2589"/>
      <c r="S24" s="2587"/>
      <c r="T24" s="2592"/>
      <c r="U24" s="2620" t="s">
        <v>1796</v>
      </c>
      <c r="V24" s="2621"/>
      <c r="W24" s="2621"/>
      <c r="X24" s="2621"/>
      <c r="Y24" s="2621"/>
      <c r="Z24" s="2591"/>
      <c r="AA24" s="2587"/>
      <c r="AB24" s="2592"/>
      <c r="AC24" s="2618" t="s">
        <v>1815</v>
      </c>
      <c r="AD24" s="2619"/>
      <c r="AE24" s="2591"/>
      <c r="AF24" s="2587"/>
      <c r="AH24" s="2587"/>
      <c r="AI24" s="2587"/>
      <c r="AJ24" s="2587"/>
      <c r="AK24" s="2587"/>
      <c r="AL24" s="2587"/>
      <c r="AM24" s="2587"/>
      <c r="AN24" s="2587"/>
    </row>
    <row r="25" spans="2:40" ht="12" thickBot="1">
      <c r="B25" s="2592"/>
      <c r="C25" s="80" t="s">
        <v>1816</v>
      </c>
      <c r="D25" s="2587"/>
      <c r="E25" s="2587"/>
      <c r="F25" s="2587"/>
      <c r="G25" s="2587"/>
      <c r="H25" s="2594"/>
      <c r="I25" s="2591"/>
      <c r="J25" s="2587"/>
      <c r="K25" s="110">
        <f>K11+1</f>
        <v>61.900000000000006</v>
      </c>
      <c r="L25" s="2610" t="s">
        <v>1106</v>
      </c>
      <c r="M25" s="2587"/>
      <c r="N25" s="2587"/>
      <c r="O25" s="2587"/>
      <c r="P25" s="2587"/>
      <c r="Q25" s="2587"/>
      <c r="R25" s="2591"/>
      <c r="S25" s="2587"/>
      <c r="T25" s="2592"/>
      <c r="U25" s="2618" t="s">
        <v>1799</v>
      </c>
      <c r="V25" s="2619"/>
      <c r="W25" s="2619"/>
      <c r="X25" s="2619"/>
      <c r="Y25" s="2619"/>
      <c r="Z25" s="2591"/>
      <c r="AA25" s="2587"/>
      <c r="AB25" s="2592"/>
      <c r="AC25" s="2618" t="s">
        <v>1817</v>
      </c>
      <c r="AD25" s="2619"/>
      <c r="AE25" s="2591"/>
      <c r="AF25" s="2587"/>
      <c r="AH25" s="2587"/>
      <c r="AI25" s="2587"/>
      <c r="AJ25" s="2587"/>
      <c r="AK25" s="2587"/>
      <c r="AL25" s="2587"/>
      <c r="AM25" s="2587"/>
      <c r="AN25" s="2587"/>
    </row>
    <row r="26" spans="2:40" ht="12" thickBot="1">
      <c r="B26" s="2592"/>
      <c r="C26" s="80" t="s">
        <v>1798</v>
      </c>
      <c r="D26" s="2587"/>
      <c r="E26" s="2587"/>
      <c r="F26" s="2587"/>
      <c r="G26" s="2587"/>
      <c r="H26" s="2594"/>
      <c r="I26" s="2591"/>
      <c r="J26" s="2587"/>
      <c r="K26" s="78"/>
      <c r="L26" s="80" t="s">
        <v>1818</v>
      </c>
      <c r="M26" s="2587"/>
      <c r="N26" s="2587"/>
      <c r="O26" s="2587"/>
      <c r="P26" s="2587"/>
      <c r="Q26" s="2594"/>
      <c r="R26" s="2591"/>
      <c r="S26" s="2587"/>
      <c r="T26" s="2592"/>
      <c r="U26" s="2618" t="s">
        <v>1802</v>
      </c>
      <c r="V26" s="2619"/>
      <c r="W26" s="2619"/>
      <c r="X26" s="2619"/>
      <c r="Y26" s="2619"/>
      <c r="Z26" s="2591"/>
      <c r="AA26" s="2587"/>
      <c r="AB26" s="2592"/>
      <c r="AC26" s="2618" t="s">
        <v>1819</v>
      </c>
      <c r="AD26" s="2619"/>
      <c r="AE26" s="2591"/>
      <c r="AF26" s="2587"/>
      <c r="AH26" s="2587"/>
      <c r="AI26" s="2587"/>
      <c r="AJ26" s="2587"/>
      <c r="AK26" s="2587"/>
      <c r="AL26" s="2587"/>
      <c r="AM26" s="2587"/>
      <c r="AN26" s="2587"/>
    </row>
    <row r="27" spans="2:40" ht="12" thickBot="1">
      <c r="B27" s="2592"/>
      <c r="C27" s="80" t="s">
        <v>1801</v>
      </c>
      <c r="D27" s="2587"/>
      <c r="E27" s="2587"/>
      <c r="F27" s="2587"/>
      <c r="G27" s="2587"/>
      <c r="H27" s="2594"/>
      <c r="I27" s="2591"/>
      <c r="J27" s="2587"/>
      <c r="K27" s="78"/>
      <c r="L27" s="80" t="s">
        <v>1820</v>
      </c>
      <c r="M27" s="2587"/>
      <c r="N27" s="2587"/>
      <c r="O27" s="2587"/>
      <c r="P27" s="2587"/>
      <c r="Q27" s="2594"/>
      <c r="R27" s="2591"/>
      <c r="S27" s="2587"/>
      <c r="T27" s="2592"/>
      <c r="U27" s="2618" t="s">
        <v>1805</v>
      </c>
      <c r="V27" s="2619"/>
      <c r="W27" s="2619"/>
      <c r="X27" s="2619"/>
      <c r="Y27" s="2619"/>
      <c r="Z27" s="2591"/>
      <c r="AA27" s="2587"/>
      <c r="AB27" s="2592"/>
      <c r="AC27" s="2618" t="s">
        <v>1821</v>
      </c>
      <c r="AD27" s="2619"/>
      <c r="AE27" s="2591"/>
      <c r="AF27" s="2587"/>
      <c r="AH27" s="2587"/>
      <c r="AI27" s="2587"/>
      <c r="AJ27" s="2587"/>
      <c r="AK27" s="2587"/>
      <c r="AL27" s="2587"/>
      <c r="AM27" s="2587"/>
      <c r="AN27" s="2587"/>
    </row>
    <row r="28" spans="2:40" ht="12" thickBot="1">
      <c r="B28" s="2592"/>
      <c r="C28" s="80" t="s">
        <v>1803</v>
      </c>
      <c r="D28" s="2587"/>
      <c r="E28" s="2587"/>
      <c r="F28" s="2587"/>
      <c r="G28" s="2587"/>
      <c r="H28" s="2594"/>
      <c r="I28" s="2591"/>
      <c r="J28" s="2587"/>
      <c r="K28" s="78"/>
      <c r="L28" s="80" t="s">
        <v>1822</v>
      </c>
      <c r="M28" s="2587"/>
      <c r="N28" s="2587"/>
      <c r="O28" s="2587"/>
      <c r="P28" s="2587"/>
      <c r="Q28" s="2594"/>
      <c r="R28" s="2591"/>
      <c r="S28" s="2587"/>
      <c r="T28" s="2592"/>
      <c r="U28" s="2618" t="s">
        <v>1807</v>
      </c>
      <c r="V28" s="2619"/>
      <c r="W28" s="2619"/>
      <c r="X28" s="2619"/>
      <c r="Y28" s="2619"/>
      <c r="Z28" s="2591"/>
      <c r="AA28" s="2587"/>
      <c r="AB28" s="2592"/>
      <c r="AC28" s="2618" t="s">
        <v>1823</v>
      </c>
      <c r="AD28" s="2619"/>
      <c r="AE28" s="2591"/>
      <c r="AF28" s="2587"/>
      <c r="AH28" s="2587"/>
      <c r="AI28" s="2587"/>
      <c r="AJ28" s="2587"/>
      <c r="AK28" s="2587"/>
      <c r="AL28" s="2587"/>
      <c r="AM28" s="2587"/>
      <c r="AN28" s="2587"/>
    </row>
    <row r="29" spans="2:40" ht="12" thickBot="1">
      <c r="B29" s="2592"/>
      <c r="C29" s="80" t="s">
        <v>1824</v>
      </c>
      <c r="D29" s="2587"/>
      <c r="E29" s="2587"/>
      <c r="F29" s="2587"/>
      <c r="G29" s="2587"/>
      <c r="H29" s="2594"/>
      <c r="I29" s="2591"/>
      <c r="J29" s="2587"/>
      <c r="K29" s="78"/>
      <c r="L29" s="80" t="s">
        <v>1825</v>
      </c>
      <c r="M29" s="2587"/>
      <c r="N29" s="2587"/>
      <c r="O29" s="2587"/>
      <c r="P29" s="2587"/>
      <c r="Q29" s="2594"/>
      <c r="R29" s="2591"/>
      <c r="S29" s="2587"/>
      <c r="T29" s="2592"/>
      <c r="U29" s="2618" t="s">
        <v>1809</v>
      </c>
      <c r="V29" s="2619"/>
      <c r="W29" s="2619"/>
      <c r="X29" s="2619"/>
      <c r="Y29" s="2619"/>
      <c r="Z29" s="2591"/>
      <c r="AA29" s="2587"/>
      <c r="AB29" s="2592"/>
      <c r="AC29" s="2618" t="s">
        <v>1826</v>
      </c>
      <c r="AD29" s="2619"/>
      <c r="AE29" s="2591"/>
      <c r="AF29" s="2587"/>
      <c r="AH29" s="2587"/>
      <c r="AI29" s="2587"/>
      <c r="AJ29" s="2587"/>
      <c r="AK29" s="2587"/>
      <c r="AL29" s="2587"/>
      <c r="AM29" s="2587"/>
      <c r="AN29" s="2587"/>
    </row>
    <row r="30" spans="2:40" ht="12" thickBot="1">
      <c r="B30" s="2592"/>
      <c r="C30" s="80" t="s">
        <v>1827</v>
      </c>
      <c r="D30" s="2587"/>
      <c r="E30" s="2587"/>
      <c r="F30" s="2587"/>
      <c r="G30" s="2587"/>
      <c r="H30" s="2594"/>
      <c r="I30" s="2591"/>
      <c r="J30" s="2587"/>
      <c r="K30" s="78"/>
      <c r="L30" s="80" t="s">
        <v>1828</v>
      </c>
      <c r="M30" s="2587"/>
      <c r="N30" s="2587"/>
      <c r="O30" s="2587"/>
      <c r="P30" s="2587"/>
      <c r="Q30" s="2594"/>
      <c r="R30" s="2591"/>
      <c r="S30" s="2587"/>
      <c r="T30" s="2592"/>
      <c r="U30" s="2618" t="s">
        <v>1811</v>
      </c>
      <c r="V30" s="2619"/>
      <c r="W30" s="2619"/>
      <c r="X30" s="2619"/>
      <c r="Y30" s="2619"/>
      <c r="Z30" s="2591"/>
      <c r="AA30" s="2587"/>
      <c r="AB30" s="2592"/>
      <c r="AC30" s="2622" t="s">
        <v>1829</v>
      </c>
      <c r="AD30" s="2619"/>
      <c r="AE30" s="2591"/>
      <c r="AF30" s="2587"/>
      <c r="AH30" s="2587"/>
      <c r="AI30" s="2587"/>
      <c r="AJ30" s="2587"/>
      <c r="AK30" s="2587"/>
      <c r="AL30" s="2587"/>
      <c r="AM30" s="2587"/>
      <c r="AN30" s="2587"/>
    </row>
    <row r="31" spans="2:40" ht="12" thickBot="1">
      <c r="B31" s="2592"/>
      <c r="C31" s="80" t="s">
        <v>1741</v>
      </c>
      <c r="D31" s="2587"/>
      <c r="E31" s="2587"/>
      <c r="F31" s="2587"/>
      <c r="G31" s="2587"/>
      <c r="H31" s="2594"/>
      <c r="I31" s="2591"/>
      <c r="J31" s="2587"/>
      <c r="K31" s="78"/>
      <c r="L31" s="80" t="s">
        <v>1830</v>
      </c>
      <c r="M31" s="2587"/>
      <c r="N31" s="2587"/>
      <c r="O31" s="2587"/>
      <c r="P31" s="2587"/>
      <c r="Q31" s="2594"/>
      <c r="R31" s="2591"/>
      <c r="S31" s="2587"/>
      <c r="T31" s="2592"/>
      <c r="U31" s="2618" t="s">
        <v>1813</v>
      </c>
      <c r="V31" s="2619"/>
      <c r="W31" s="2619"/>
      <c r="X31" s="2619"/>
      <c r="Y31" s="2619"/>
      <c r="Z31" s="2591"/>
      <c r="AA31" s="2587"/>
      <c r="AB31" s="2592"/>
      <c r="AC31" s="2618" t="s">
        <v>1831</v>
      </c>
      <c r="AD31" s="2619"/>
      <c r="AE31" s="2591"/>
      <c r="AF31" s="2587"/>
      <c r="AH31" s="2587"/>
      <c r="AI31" s="2587"/>
      <c r="AJ31" s="2587"/>
      <c r="AK31" s="2587"/>
      <c r="AL31" s="2587"/>
      <c r="AM31" s="2587"/>
      <c r="AN31" s="2587"/>
    </row>
    <row r="32" spans="2:40" ht="12" thickBot="1">
      <c r="B32" s="2595"/>
      <c r="C32" s="2598"/>
      <c r="D32" s="2598"/>
      <c r="E32" s="2598"/>
      <c r="F32" s="2598"/>
      <c r="G32" s="2598"/>
      <c r="H32" s="2598"/>
      <c r="I32" s="2596"/>
      <c r="J32" s="2587"/>
      <c r="K32" s="78"/>
      <c r="L32" s="80" t="s">
        <v>1832</v>
      </c>
      <c r="M32" s="2587"/>
      <c r="N32" s="2587"/>
      <c r="O32" s="2587"/>
      <c r="P32" s="2587"/>
      <c r="Q32" s="2594"/>
      <c r="R32" s="2591"/>
      <c r="S32" s="2587"/>
      <c r="T32" s="2592"/>
      <c r="U32" s="2618" t="s">
        <v>1814</v>
      </c>
      <c r="V32" s="2619"/>
      <c r="W32" s="2619"/>
      <c r="X32" s="2619"/>
      <c r="Y32" s="2619"/>
      <c r="Z32" s="2591"/>
      <c r="AA32" s="2587"/>
      <c r="AB32" s="2592"/>
      <c r="AC32" s="2618" t="s">
        <v>1833</v>
      </c>
      <c r="AD32" s="2619"/>
      <c r="AE32" s="2591"/>
      <c r="AF32" s="2587"/>
      <c r="AH32" s="2587"/>
      <c r="AI32" s="2587"/>
      <c r="AJ32" s="2587"/>
      <c r="AK32" s="2587"/>
      <c r="AL32" s="2587"/>
      <c r="AM32" s="2587"/>
      <c r="AN32" s="2587"/>
    </row>
    <row r="33" spans="2:34" ht="12" thickBot="1">
      <c r="B33" s="2587"/>
      <c r="C33" s="2587"/>
      <c r="D33" s="2587"/>
      <c r="E33" s="2587"/>
      <c r="F33" s="2587"/>
      <c r="G33" s="2587"/>
      <c r="H33" s="2587"/>
      <c r="I33" s="2587"/>
      <c r="J33" s="2587"/>
      <c r="K33" s="78"/>
      <c r="L33" s="80" t="s">
        <v>1834</v>
      </c>
      <c r="M33" s="2587"/>
      <c r="N33" s="2587"/>
      <c r="O33" s="2587"/>
      <c r="P33" s="2587"/>
      <c r="Q33" s="2594"/>
      <c r="R33" s="2591"/>
      <c r="S33" s="2587"/>
      <c r="T33" s="2592"/>
      <c r="U33" s="2618" t="s">
        <v>1815</v>
      </c>
      <c r="V33" s="2619"/>
      <c r="W33" s="2619"/>
      <c r="X33" s="2619"/>
      <c r="Y33" s="2619"/>
      <c r="Z33" s="2591"/>
      <c r="AA33" s="2587"/>
      <c r="AB33" s="2592"/>
      <c r="AC33" s="2618" t="s">
        <v>1835</v>
      </c>
      <c r="AD33" s="2619"/>
      <c r="AE33" s="2591"/>
      <c r="AF33" s="2587"/>
      <c r="AH33" s="2587"/>
    </row>
    <row r="34" spans="2:34" ht="12" thickBot="1">
      <c r="B34" s="2588"/>
      <c r="C34" s="2590"/>
      <c r="D34" s="2590"/>
      <c r="E34" s="2590"/>
      <c r="F34" s="2590"/>
      <c r="G34" s="2590"/>
      <c r="H34" s="2590"/>
      <c r="I34" s="2589"/>
      <c r="J34" s="2587"/>
      <c r="K34" s="78"/>
      <c r="L34" s="80" t="s">
        <v>1836</v>
      </c>
      <c r="M34" s="2587"/>
      <c r="N34" s="2587"/>
      <c r="O34" s="2587"/>
      <c r="P34" s="2587"/>
      <c r="Q34" s="2594"/>
      <c r="R34" s="2591"/>
      <c r="S34" s="2587"/>
      <c r="T34" s="2592"/>
      <c r="U34" s="2618" t="s">
        <v>1817</v>
      </c>
      <c r="V34" s="2619"/>
      <c r="W34" s="2619"/>
      <c r="X34" s="2619"/>
      <c r="Y34" s="2619"/>
      <c r="Z34" s="2591"/>
      <c r="AA34" s="2587"/>
      <c r="AB34" s="2592"/>
      <c r="AC34" s="2618" t="s">
        <v>1837</v>
      </c>
      <c r="AD34" s="2619"/>
      <c r="AE34" s="2591"/>
      <c r="AF34" s="2587"/>
      <c r="AH34" s="2587"/>
    </row>
    <row r="35" spans="2:34" ht="12" thickBot="1">
      <c r="B35" s="110">
        <f>B21+1</f>
        <v>57.900000000000006</v>
      </c>
      <c r="C35" s="2610" t="s">
        <v>1838</v>
      </c>
      <c r="D35" s="2587"/>
      <c r="E35" s="2587"/>
      <c r="F35" s="2587"/>
      <c r="G35" s="2587"/>
      <c r="H35" s="2587"/>
      <c r="I35" s="2591"/>
      <c r="J35" s="2587"/>
      <c r="K35" s="78"/>
      <c r="L35" s="80" t="s">
        <v>1599</v>
      </c>
      <c r="M35" s="2587"/>
      <c r="N35" s="2587"/>
      <c r="O35" s="2587"/>
      <c r="P35" s="2587"/>
      <c r="Q35" s="2594"/>
      <c r="R35" s="2591"/>
      <c r="S35" s="2587"/>
      <c r="T35" s="2592"/>
      <c r="U35" s="2620" t="s">
        <v>1819</v>
      </c>
      <c r="V35" s="2621"/>
      <c r="W35" s="2621"/>
      <c r="X35" s="2621"/>
      <c r="Y35" s="2621"/>
      <c r="Z35" s="2591"/>
      <c r="AA35" s="2587"/>
      <c r="AB35" s="2592"/>
      <c r="AC35" s="2618" t="s">
        <v>1839</v>
      </c>
      <c r="AD35" s="2619"/>
      <c r="AE35" s="2591"/>
      <c r="AF35" s="2587"/>
      <c r="AH35" s="2587"/>
    </row>
    <row r="36" spans="2:34" ht="12" thickBot="1">
      <c r="B36" s="2592"/>
      <c r="C36" s="2587" t="s">
        <v>1840</v>
      </c>
      <c r="D36" s="2587"/>
      <c r="E36" s="2587"/>
      <c r="F36" s="2587"/>
      <c r="G36" s="2587"/>
      <c r="H36" s="2587"/>
      <c r="I36" s="2591"/>
      <c r="J36" s="2587"/>
      <c r="K36" s="78"/>
      <c r="L36" s="80" t="s">
        <v>1612</v>
      </c>
      <c r="M36" s="2587"/>
      <c r="N36" s="2587"/>
      <c r="O36" s="2587"/>
      <c r="P36" s="2587"/>
      <c r="Q36" s="2594"/>
      <c r="R36" s="2591"/>
      <c r="S36" s="2587"/>
      <c r="T36" s="2592"/>
      <c r="U36" s="2618" t="s">
        <v>1821</v>
      </c>
      <c r="V36" s="2619"/>
      <c r="W36" s="2619"/>
      <c r="X36" s="2619"/>
      <c r="Y36" s="2619"/>
      <c r="Z36" s="2591"/>
      <c r="AA36" s="2587"/>
      <c r="AB36" s="2592"/>
      <c r="AC36" s="2618" t="s">
        <v>1841</v>
      </c>
      <c r="AD36" s="2619"/>
      <c r="AE36" s="2591"/>
      <c r="AF36" s="2587"/>
      <c r="AH36" s="2587"/>
    </row>
    <row r="37" spans="2:34" ht="12" thickBot="1">
      <c r="B37" s="2592"/>
      <c r="C37" s="2587"/>
      <c r="D37" s="2587"/>
      <c r="E37" s="2587"/>
      <c r="F37" s="2587"/>
      <c r="G37" s="2587"/>
      <c r="H37" s="2587"/>
      <c r="I37" s="2591"/>
      <c r="J37" s="2587"/>
      <c r="K37" s="2599"/>
      <c r="L37" s="2598"/>
      <c r="M37" s="2598"/>
      <c r="N37" s="2598"/>
      <c r="O37" s="2598"/>
      <c r="P37" s="2598"/>
      <c r="Q37" s="2598"/>
      <c r="R37" s="2596"/>
      <c r="S37" s="2587"/>
      <c r="T37" s="2592"/>
      <c r="U37" s="2620" t="s">
        <v>1823</v>
      </c>
      <c r="V37" s="2621"/>
      <c r="W37" s="2621"/>
      <c r="X37" s="2621"/>
      <c r="Y37" s="2621"/>
      <c r="Z37" s="2591"/>
      <c r="AA37" s="2587"/>
      <c r="AB37" s="2592"/>
      <c r="AC37" s="2618" t="s">
        <v>1842</v>
      </c>
      <c r="AD37" s="2619"/>
      <c r="AE37" s="2591"/>
      <c r="AF37" s="2587"/>
      <c r="AH37" s="2587"/>
    </row>
    <row r="38" spans="2:34" ht="12" thickBot="1">
      <c r="B38" s="2592"/>
      <c r="C38" s="2610" t="s">
        <v>1843</v>
      </c>
      <c r="D38" s="2587"/>
      <c r="E38" s="2587"/>
      <c r="F38" s="2587"/>
      <c r="G38" s="2587"/>
      <c r="H38" s="2594"/>
      <c r="I38" s="2591"/>
      <c r="J38" s="2587"/>
      <c r="L38" s="2587"/>
      <c r="M38" s="2587"/>
      <c r="N38" s="2587"/>
      <c r="O38" s="2587"/>
      <c r="P38" s="2587"/>
      <c r="Q38" s="2587"/>
      <c r="R38" s="2587"/>
      <c r="S38" s="2587"/>
      <c r="T38" s="2592"/>
      <c r="U38" s="2620" t="s">
        <v>1826</v>
      </c>
      <c r="V38" s="2621"/>
      <c r="W38" s="2621"/>
      <c r="X38" s="2621"/>
      <c r="Y38" s="2621"/>
      <c r="Z38" s="2591"/>
      <c r="AA38" s="2587"/>
      <c r="AB38" s="2592"/>
      <c r="AC38" s="2618" t="s">
        <v>1844</v>
      </c>
      <c r="AD38" s="2619"/>
      <c r="AE38" s="2591"/>
      <c r="AF38" s="2587"/>
      <c r="AH38" s="2587"/>
    </row>
    <row r="39" spans="2:34" ht="12" thickBot="1">
      <c r="B39" s="2592"/>
      <c r="C39" s="80" t="s">
        <v>1845</v>
      </c>
      <c r="D39" s="2587"/>
      <c r="E39" s="2587"/>
      <c r="F39" s="2587"/>
      <c r="G39" s="2587"/>
      <c r="H39" s="2594"/>
      <c r="I39" s="2591"/>
      <c r="J39" s="2587"/>
      <c r="K39" s="79"/>
      <c r="L39" s="2590"/>
      <c r="M39" s="2590"/>
      <c r="N39" s="2590"/>
      <c r="O39" s="2590"/>
      <c r="P39" s="2590"/>
      <c r="Q39" s="2590"/>
      <c r="R39" s="2589"/>
      <c r="S39" s="2587"/>
      <c r="T39" s="2592"/>
      <c r="U39" s="2623" t="s">
        <v>1829</v>
      </c>
      <c r="V39" s="2624"/>
      <c r="W39" s="2624"/>
      <c r="X39" s="2624"/>
      <c r="Y39" s="2624"/>
      <c r="Z39" s="2591"/>
      <c r="AA39" s="2587"/>
      <c r="AB39" s="2592"/>
      <c r="AC39" s="2618" t="s">
        <v>1846</v>
      </c>
      <c r="AD39" s="2619"/>
      <c r="AE39" s="2591"/>
      <c r="AF39" s="2587"/>
      <c r="AH39" s="2587"/>
    </row>
    <row r="40" spans="2:34" ht="12" thickBot="1">
      <c r="B40" s="2592"/>
      <c r="C40" s="80" t="s">
        <v>1847</v>
      </c>
      <c r="D40" s="2587"/>
      <c r="E40" s="2587"/>
      <c r="F40" s="2587"/>
      <c r="G40" s="2587"/>
      <c r="H40" s="2594"/>
      <c r="I40" s="2591"/>
      <c r="J40" s="2587"/>
      <c r="K40" s="110">
        <f>K25+1</f>
        <v>62.900000000000006</v>
      </c>
      <c r="L40" s="2610" t="s">
        <v>1848</v>
      </c>
      <c r="M40" s="2587"/>
      <c r="N40" s="2587"/>
      <c r="O40" s="2587"/>
      <c r="P40" s="2587"/>
      <c r="Q40" s="2587"/>
      <c r="R40" s="2591"/>
      <c r="S40" s="2587"/>
      <c r="T40" s="2592"/>
      <c r="U40" s="2623"/>
      <c r="V40" s="2624"/>
      <c r="W40" s="2624"/>
      <c r="X40" s="2624"/>
      <c r="Y40" s="2624"/>
      <c r="Z40" s="2591"/>
      <c r="AA40" s="2587"/>
      <c r="AB40" s="2592"/>
      <c r="AC40" s="2618" t="s">
        <v>1849</v>
      </c>
      <c r="AD40" s="2619"/>
      <c r="AE40" s="2591"/>
      <c r="AF40" s="2587"/>
      <c r="AH40" s="2587"/>
    </row>
    <row r="41" spans="2:34" ht="12" thickBot="1">
      <c r="B41" s="2592"/>
      <c r="C41" s="80" t="s">
        <v>1850</v>
      </c>
      <c r="D41" s="2587"/>
      <c r="E41" s="2587"/>
      <c r="F41" s="2587"/>
      <c r="G41" s="2587"/>
      <c r="H41" s="2594"/>
      <c r="I41" s="2591"/>
      <c r="J41" s="2587"/>
      <c r="K41" s="78"/>
      <c r="L41" s="2587" t="s">
        <v>1851</v>
      </c>
      <c r="M41" s="2587"/>
      <c r="N41" s="2587"/>
      <c r="O41" s="2587"/>
      <c r="P41" s="2587"/>
      <c r="Q41" s="2587"/>
      <c r="R41" s="2591"/>
      <c r="S41" s="2587"/>
      <c r="T41" s="2592"/>
      <c r="U41" s="2618" t="s">
        <v>1831</v>
      </c>
      <c r="V41" s="2619"/>
      <c r="W41" s="2619"/>
      <c r="X41" s="2619"/>
      <c r="Y41" s="2619"/>
      <c r="Z41" s="2591"/>
      <c r="AA41" s="2587"/>
      <c r="AB41" s="2592"/>
      <c r="AC41" s="2618" t="s">
        <v>1852</v>
      </c>
      <c r="AD41" s="2619"/>
      <c r="AE41" s="2591"/>
      <c r="AF41" s="2587"/>
      <c r="AH41" s="2587"/>
    </row>
    <row r="42" spans="2:34" ht="12" thickBot="1">
      <c r="B42" s="2592"/>
      <c r="C42" s="80" t="s">
        <v>1589</v>
      </c>
      <c r="D42" s="2587"/>
      <c r="E42" s="2587"/>
      <c r="F42" s="2587"/>
      <c r="G42" s="2587"/>
      <c r="H42" s="2594"/>
      <c r="I42" s="2591"/>
      <c r="J42" s="2587"/>
      <c r="K42" s="78"/>
      <c r="L42" s="2610" t="s">
        <v>1853</v>
      </c>
      <c r="M42" s="2587"/>
      <c r="N42" s="2587"/>
      <c r="O42" s="2587"/>
      <c r="P42" s="2587"/>
      <c r="Q42" s="2587"/>
      <c r="R42" s="2591"/>
      <c r="S42" s="2587"/>
      <c r="T42" s="2592"/>
      <c r="U42" s="2618" t="s">
        <v>1833</v>
      </c>
      <c r="V42" s="2619"/>
      <c r="W42" s="2619"/>
      <c r="X42" s="2619"/>
      <c r="Y42" s="2619"/>
      <c r="Z42" s="2591"/>
      <c r="AA42" s="2587"/>
      <c r="AB42" s="2592"/>
      <c r="AC42" s="2618" t="s">
        <v>1854</v>
      </c>
      <c r="AD42" s="2619"/>
      <c r="AE42" s="2591"/>
      <c r="AF42" s="2587"/>
      <c r="AH42" s="2587"/>
    </row>
    <row r="43" spans="2:34" ht="12" thickBot="1">
      <c r="B43" s="2592"/>
      <c r="C43" s="80" t="s">
        <v>1599</v>
      </c>
      <c r="D43" s="2587"/>
      <c r="E43" s="2587"/>
      <c r="F43" s="2587"/>
      <c r="G43" s="2587"/>
      <c r="H43" s="2594"/>
      <c r="I43" s="2591"/>
      <c r="J43" s="2587"/>
      <c r="K43" s="78"/>
      <c r="L43" s="80" t="s">
        <v>1855</v>
      </c>
      <c r="M43" s="2587"/>
      <c r="N43" s="2587"/>
      <c r="O43" s="2587"/>
      <c r="P43" s="2587"/>
      <c r="Q43" s="2594"/>
      <c r="R43" s="2591"/>
      <c r="S43" s="2587"/>
      <c r="T43" s="2592"/>
      <c r="U43" s="2618" t="s">
        <v>1835</v>
      </c>
      <c r="V43" s="2619"/>
      <c r="W43" s="2619"/>
      <c r="X43" s="2619"/>
      <c r="Y43" s="2619"/>
      <c r="Z43" s="2591"/>
      <c r="AA43" s="2587"/>
      <c r="AB43" s="2592"/>
      <c r="AC43" s="2618" t="s">
        <v>1856</v>
      </c>
      <c r="AD43" s="2619"/>
      <c r="AE43" s="2591"/>
      <c r="AF43" s="2587"/>
      <c r="AH43" s="2587"/>
    </row>
    <row r="44" spans="2:34" ht="12" thickBot="1">
      <c r="B44" s="2592"/>
      <c r="C44" s="2610" t="s">
        <v>1857</v>
      </c>
      <c r="D44" s="2587"/>
      <c r="E44" s="2587"/>
      <c r="F44" s="2587"/>
      <c r="G44" s="2587"/>
      <c r="H44" s="2594"/>
      <c r="I44" s="2591"/>
      <c r="J44" s="2587"/>
      <c r="K44" s="78"/>
      <c r="L44" s="80" t="s">
        <v>1858</v>
      </c>
      <c r="M44" s="2587"/>
      <c r="N44" s="2587"/>
      <c r="O44" s="2587"/>
      <c r="P44" s="2587"/>
      <c r="Q44" s="2594"/>
      <c r="R44" s="2591"/>
      <c r="S44" s="2587"/>
      <c r="T44" s="2592"/>
      <c r="U44" s="2618" t="s">
        <v>1837</v>
      </c>
      <c r="V44" s="2619"/>
      <c r="W44" s="2619"/>
      <c r="X44" s="2619"/>
      <c r="Y44" s="2619"/>
      <c r="Z44" s="2591"/>
      <c r="AA44" s="2587"/>
      <c r="AB44" s="2592"/>
      <c r="AC44" s="2618" t="s">
        <v>1859</v>
      </c>
      <c r="AD44" s="2619"/>
      <c r="AE44" s="2591"/>
      <c r="AF44" s="2587"/>
      <c r="AH44" s="2587"/>
    </row>
    <row r="45" spans="2:34" ht="12" thickBot="1">
      <c r="B45" s="2595"/>
      <c r="C45" s="2598"/>
      <c r="D45" s="2598"/>
      <c r="E45" s="2598"/>
      <c r="F45" s="2598"/>
      <c r="G45" s="2598"/>
      <c r="H45" s="2598"/>
      <c r="I45" s="2596"/>
      <c r="J45" s="2587"/>
      <c r="K45" s="78"/>
      <c r="L45" s="80" t="s">
        <v>1860</v>
      </c>
      <c r="M45" s="2587"/>
      <c r="N45" s="2587"/>
      <c r="O45" s="2587"/>
      <c r="P45" s="2587"/>
      <c r="Q45" s="2594"/>
      <c r="R45" s="2591"/>
      <c r="S45" s="2587"/>
      <c r="T45" s="2592"/>
      <c r="U45" s="2623" t="s">
        <v>1839</v>
      </c>
      <c r="V45" s="2624"/>
      <c r="W45" s="2624"/>
      <c r="X45" s="2624"/>
      <c r="Y45" s="2624"/>
      <c r="Z45" s="2591"/>
      <c r="AA45" s="2587"/>
      <c r="AB45" s="2595"/>
      <c r="AC45" s="2598"/>
      <c r="AD45" s="2598"/>
      <c r="AE45" s="2596"/>
      <c r="AF45" s="2587"/>
      <c r="AH45" s="2587"/>
    </row>
    <row r="46" spans="2:34" ht="12" thickBot="1">
      <c r="B46" s="2587"/>
      <c r="C46" s="2587"/>
      <c r="D46" s="2587"/>
      <c r="E46" s="2587"/>
      <c r="F46" s="2587"/>
      <c r="G46" s="2587"/>
      <c r="H46" s="2587"/>
      <c r="I46" s="2587"/>
      <c r="J46" s="2587"/>
      <c r="K46" s="78"/>
      <c r="L46" s="80" t="s">
        <v>1525</v>
      </c>
      <c r="M46" s="2587"/>
      <c r="N46" s="2587"/>
      <c r="O46" s="2587"/>
      <c r="P46" s="2587"/>
      <c r="Q46" s="2594"/>
      <c r="R46" s="2591"/>
      <c r="S46" s="2587"/>
      <c r="T46" s="2592"/>
      <c r="U46" s="2623"/>
      <c r="V46" s="2624"/>
      <c r="W46" s="2624"/>
      <c r="X46" s="2624"/>
      <c r="Y46" s="2624"/>
      <c r="Z46" s="2591"/>
      <c r="AA46" s="2587"/>
      <c r="AB46" s="2587"/>
      <c r="AC46" s="2587"/>
      <c r="AD46" s="2587"/>
      <c r="AE46" s="2587"/>
      <c r="AF46" s="2587"/>
      <c r="AH46" s="2587"/>
    </row>
    <row r="47" spans="2:34" ht="12" thickBot="1">
      <c r="B47" s="2588"/>
      <c r="C47" s="2590"/>
      <c r="D47" s="2590"/>
      <c r="E47" s="2590"/>
      <c r="F47" s="2590"/>
      <c r="G47" s="2590"/>
      <c r="H47" s="2590"/>
      <c r="I47" s="2589"/>
      <c r="J47" s="2587"/>
      <c r="K47" s="78"/>
      <c r="L47" s="80" t="s">
        <v>1528</v>
      </c>
      <c r="M47" s="2587"/>
      <c r="N47" s="2587"/>
      <c r="O47" s="2587"/>
      <c r="P47" s="2587"/>
      <c r="Q47" s="2594"/>
      <c r="R47" s="2591"/>
      <c r="S47" s="2587"/>
      <c r="T47" s="2592"/>
      <c r="U47" s="2618" t="s">
        <v>1841</v>
      </c>
      <c r="V47" s="2619"/>
      <c r="W47" s="2619"/>
      <c r="X47" s="2619"/>
      <c r="Y47" s="2619"/>
      <c r="Z47" s="2591"/>
      <c r="AA47" s="2587"/>
      <c r="AB47" s="2587"/>
      <c r="AC47" s="2587"/>
      <c r="AD47" s="2587"/>
      <c r="AE47" s="2587"/>
      <c r="AF47" s="2587"/>
      <c r="AH47" s="2587"/>
    </row>
    <row r="48" spans="2:34" ht="12" thickBot="1">
      <c r="B48" s="110">
        <f>B35+1</f>
        <v>58.900000000000006</v>
      </c>
      <c r="C48" s="2610" t="s">
        <v>1104</v>
      </c>
      <c r="D48" s="2587"/>
      <c r="E48" s="2587"/>
      <c r="F48" s="2587"/>
      <c r="G48" s="2587"/>
      <c r="H48" s="2587"/>
      <c r="I48" s="2591"/>
      <c r="J48" s="2587"/>
      <c r="K48" s="2599"/>
      <c r="L48" s="2598"/>
      <c r="M48" s="2598"/>
      <c r="N48" s="2598"/>
      <c r="O48" s="2598"/>
      <c r="P48" s="2598"/>
      <c r="Q48" s="2598"/>
      <c r="R48" s="2596"/>
      <c r="S48" s="2587"/>
      <c r="T48" s="2592"/>
      <c r="U48" s="2618" t="s">
        <v>1842</v>
      </c>
      <c r="V48" s="2619"/>
      <c r="W48" s="2619"/>
      <c r="X48" s="2619"/>
      <c r="Y48" s="2619"/>
      <c r="Z48" s="2591"/>
      <c r="AA48" s="2587"/>
      <c r="AB48" s="77"/>
      <c r="AC48" s="2587"/>
      <c r="AD48" s="2587"/>
      <c r="AE48" s="2587"/>
      <c r="AF48" s="2587"/>
      <c r="AG48" s="2587"/>
      <c r="AH48" s="2587"/>
    </row>
    <row r="49" spans="2:33" ht="12" thickBot="1">
      <c r="B49" s="2592"/>
      <c r="C49" s="80" t="s">
        <v>1861</v>
      </c>
      <c r="D49" s="2587"/>
      <c r="E49" s="2587"/>
      <c r="F49" s="2587"/>
      <c r="G49" s="2587"/>
      <c r="H49" s="2594"/>
      <c r="I49" s="2591"/>
      <c r="J49" s="2587"/>
      <c r="L49" s="2587"/>
      <c r="M49" s="2587"/>
      <c r="N49" s="2587"/>
      <c r="O49" s="2587"/>
      <c r="P49" s="2587"/>
      <c r="Q49" s="2587"/>
      <c r="R49" s="2587"/>
      <c r="S49" s="2587"/>
      <c r="T49" s="2592"/>
      <c r="U49" s="2618" t="s">
        <v>1844</v>
      </c>
      <c r="V49" s="2619"/>
      <c r="W49" s="2619"/>
      <c r="X49" s="2619"/>
      <c r="Y49" s="2619"/>
      <c r="Z49" s="2591"/>
      <c r="AA49" s="2587"/>
      <c r="AB49" s="77"/>
      <c r="AC49" s="2587"/>
      <c r="AD49" s="2587"/>
      <c r="AE49" s="2587"/>
      <c r="AF49" s="2587"/>
      <c r="AG49" s="2587"/>
    </row>
    <row r="50" spans="2:33" ht="12" thickBot="1">
      <c r="B50" s="2592"/>
      <c r="C50" s="80" t="s">
        <v>1862</v>
      </c>
      <c r="D50" s="2587"/>
      <c r="E50" s="2587"/>
      <c r="F50" s="2587"/>
      <c r="G50" s="2587"/>
      <c r="H50" s="2594"/>
      <c r="I50" s="2591"/>
      <c r="J50" s="2587"/>
      <c r="K50" s="79"/>
      <c r="L50" s="2590"/>
      <c r="M50" s="2590"/>
      <c r="N50" s="2590"/>
      <c r="O50" s="2590"/>
      <c r="P50" s="2590"/>
      <c r="Q50" s="2590"/>
      <c r="R50" s="2589"/>
      <c r="S50" s="2587"/>
      <c r="T50" s="2592"/>
      <c r="U50" s="2618" t="s">
        <v>1846</v>
      </c>
      <c r="V50" s="2619"/>
      <c r="W50" s="2619"/>
      <c r="X50" s="2619"/>
      <c r="Y50" s="2619"/>
      <c r="Z50" s="2591"/>
      <c r="AA50" s="2587"/>
      <c r="AB50" s="77"/>
      <c r="AC50" s="2587"/>
      <c r="AD50" s="2587"/>
      <c r="AE50" s="2587"/>
      <c r="AF50" s="2587"/>
      <c r="AG50" s="2587"/>
    </row>
    <row r="51" spans="2:33" ht="12" thickBot="1">
      <c r="B51" s="2592"/>
      <c r="C51" s="80" t="s">
        <v>1863</v>
      </c>
      <c r="D51" s="2587"/>
      <c r="E51" s="2587"/>
      <c r="F51" s="2587"/>
      <c r="G51" s="2587"/>
      <c r="H51" s="2594"/>
      <c r="I51" s="2591"/>
      <c r="J51" s="2587"/>
      <c r="K51" s="110">
        <f>K40+1</f>
        <v>63.900000000000006</v>
      </c>
      <c r="L51" s="2610" t="s">
        <v>1864</v>
      </c>
      <c r="M51" s="2587"/>
      <c r="N51" s="2587"/>
      <c r="O51" s="2587"/>
      <c r="P51" s="2587"/>
      <c r="Q51" s="2587"/>
      <c r="R51" s="2591"/>
      <c r="S51" s="2587"/>
      <c r="T51" s="2592"/>
      <c r="U51" s="2618" t="s">
        <v>1849</v>
      </c>
      <c r="V51" s="2619"/>
      <c r="W51" s="2619"/>
      <c r="X51" s="2619"/>
      <c r="Y51" s="2619"/>
      <c r="Z51" s="2591"/>
      <c r="AA51" s="2587"/>
      <c r="AB51" s="77"/>
      <c r="AC51" s="2587"/>
      <c r="AD51" s="2587"/>
      <c r="AE51" s="2587"/>
      <c r="AF51" s="2587"/>
      <c r="AG51" s="2587"/>
    </row>
    <row r="52" spans="2:33" ht="12" thickBot="1">
      <c r="B52" s="2592"/>
      <c r="C52" s="80" t="s">
        <v>1865</v>
      </c>
      <c r="D52" s="2587"/>
      <c r="E52" s="2587"/>
      <c r="F52" s="2587"/>
      <c r="G52" s="2587"/>
      <c r="H52" s="2594"/>
      <c r="I52" s="2591"/>
      <c r="J52" s="2587"/>
      <c r="K52" s="78"/>
      <c r="L52" s="2587" t="s">
        <v>1866</v>
      </c>
      <c r="M52" s="2587"/>
      <c r="N52" s="2587"/>
      <c r="O52" s="2587"/>
      <c r="P52" s="2587"/>
      <c r="Q52" s="2587"/>
      <c r="R52" s="2591"/>
      <c r="S52" s="2587"/>
      <c r="T52" s="2592"/>
      <c r="U52" s="2623" t="s">
        <v>1852</v>
      </c>
      <c r="V52" s="2624"/>
      <c r="W52" s="2624"/>
      <c r="X52" s="2624"/>
      <c r="Y52" s="2624"/>
      <c r="Z52" s="2591"/>
      <c r="AA52" s="2587"/>
      <c r="AB52" s="77"/>
      <c r="AC52" s="2587"/>
      <c r="AD52" s="2587"/>
      <c r="AE52" s="2587"/>
      <c r="AF52" s="2587"/>
      <c r="AG52" s="2587"/>
    </row>
    <row r="53" spans="2:33" ht="12" thickBot="1">
      <c r="B53" s="2592"/>
      <c r="C53" s="80" t="s">
        <v>1867</v>
      </c>
      <c r="D53" s="2587"/>
      <c r="E53" s="2587"/>
      <c r="F53" s="2587"/>
      <c r="G53" s="2587"/>
      <c r="H53" s="2594"/>
      <c r="I53" s="2591"/>
      <c r="J53" s="2587"/>
      <c r="K53" s="78"/>
      <c r="L53" s="2610" t="s">
        <v>1868</v>
      </c>
      <c r="M53" s="2587"/>
      <c r="N53" s="2587"/>
      <c r="O53" s="2587"/>
      <c r="P53" s="2587"/>
      <c r="Q53" s="2594"/>
      <c r="R53" s="2591"/>
      <c r="S53" s="2587"/>
      <c r="T53" s="2592"/>
      <c r="U53" s="2623"/>
      <c r="V53" s="2624"/>
      <c r="W53" s="2624"/>
      <c r="X53" s="2624"/>
      <c r="Y53" s="2624"/>
      <c r="Z53" s="2591"/>
      <c r="AA53" s="2587"/>
      <c r="AB53" s="77"/>
      <c r="AC53" s="2587"/>
      <c r="AD53" s="2587"/>
      <c r="AE53" s="2587"/>
      <c r="AF53" s="2587"/>
      <c r="AG53" s="2587"/>
    </row>
    <row r="54" spans="2:33" ht="12" thickBot="1">
      <c r="B54" s="2592"/>
      <c r="C54" s="80" t="s">
        <v>1778</v>
      </c>
      <c r="D54" s="2587"/>
      <c r="E54" s="2587"/>
      <c r="F54" s="2587"/>
      <c r="G54" s="2587"/>
      <c r="H54" s="2594"/>
      <c r="I54" s="2591"/>
      <c r="J54" s="2587"/>
      <c r="K54" s="78"/>
      <c r="L54" s="80" t="s">
        <v>1869</v>
      </c>
      <c r="M54" s="2587"/>
      <c r="N54" s="2587"/>
      <c r="O54" s="2587"/>
      <c r="P54" s="2587"/>
      <c r="Q54" s="2594"/>
      <c r="R54" s="2591"/>
      <c r="S54" s="2587"/>
      <c r="T54" s="2592"/>
      <c r="U54" s="2618" t="s">
        <v>1854</v>
      </c>
      <c r="V54" s="2619"/>
      <c r="W54" s="2619"/>
      <c r="X54" s="2619"/>
      <c r="Y54" s="2619"/>
      <c r="Z54" s="2591"/>
      <c r="AA54" s="2587"/>
      <c r="AB54" s="77"/>
      <c r="AC54" s="2587"/>
      <c r="AD54" s="2587"/>
      <c r="AE54" s="2587"/>
      <c r="AF54" s="2587"/>
      <c r="AG54" s="2587"/>
    </row>
    <row r="55" spans="2:33" ht="12" thickBot="1">
      <c r="B55" s="2592"/>
      <c r="C55" s="80" t="s">
        <v>1599</v>
      </c>
      <c r="D55" s="2587"/>
      <c r="E55" s="2587"/>
      <c r="F55" s="2587"/>
      <c r="G55" s="2587"/>
      <c r="H55" s="2594"/>
      <c r="I55" s="2591"/>
      <c r="J55" s="2587"/>
      <c r="K55" s="78"/>
      <c r="L55" s="80" t="s">
        <v>1525</v>
      </c>
      <c r="M55" s="2587"/>
      <c r="N55" s="2587"/>
      <c r="O55" s="2587"/>
      <c r="P55" s="2587"/>
      <c r="Q55" s="2594"/>
      <c r="R55" s="2591"/>
      <c r="S55" s="2587"/>
      <c r="T55" s="2592"/>
      <c r="U55" s="2618" t="s">
        <v>1856</v>
      </c>
      <c r="V55" s="2619"/>
      <c r="W55" s="2619"/>
      <c r="X55" s="2619"/>
      <c r="Y55" s="2619"/>
      <c r="Z55" s="2591"/>
      <c r="AA55" s="2587"/>
      <c r="AB55" s="77"/>
      <c r="AC55" s="2587"/>
      <c r="AD55" s="2587"/>
      <c r="AE55" s="2587"/>
      <c r="AF55" s="2587"/>
      <c r="AG55" s="2587"/>
    </row>
    <row r="56" spans="2:33" ht="12" thickBot="1">
      <c r="B56" s="2592"/>
      <c r="C56" s="80" t="s">
        <v>1528</v>
      </c>
      <c r="D56" s="2587"/>
      <c r="E56" s="2587"/>
      <c r="F56" s="2587"/>
      <c r="G56" s="2587"/>
      <c r="H56" s="2594"/>
      <c r="I56" s="2591"/>
      <c r="J56" s="2587"/>
      <c r="K56" s="78"/>
      <c r="L56" s="80" t="s">
        <v>1528</v>
      </c>
      <c r="M56" s="2587"/>
      <c r="N56" s="2587"/>
      <c r="O56" s="2587"/>
      <c r="P56" s="2587"/>
      <c r="Q56" s="2594"/>
      <c r="R56" s="2591"/>
      <c r="S56" s="2587"/>
      <c r="T56" s="2592"/>
      <c r="U56" s="2618" t="s">
        <v>1859</v>
      </c>
      <c r="V56" s="2619"/>
      <c r="W56" s="2619"/>
      <c r="X56" s="2619"/>
      <c r="Y56" s="2619"/>
      <c r="Z56" s="2591"/>
      <c r="AA56" s="2587"/>
      <c r="AB56" s="77"/>
      <c r="AC56" s="2587"/>
      <c r="AD56" s="2587"/>
      <c r="AE56" s="2587"/>
      <c r="AF56" s="2587"/>
      <c r="AG56" s="2587"/>
    </row>
    <row r="57" spans="2:33" ht="12" thickBot="1">
      <c r="B57" s="2595"/>
      <c r="C57" s="2598"/>
      <c r="D57" s="2598"/>
      <c r="E57" s="2598"/>
      <c r="F57" s="2598"/>
      <c r="G57" s="2598"/>
      <c r="H57" s="2598"/>
      <c r="I57" s="2596"/>
      <c r="J57" s="2587"/>
      <c r="K57" s="2599"/>
      <c r="L57" s="2598"/>
      <c r="M57" s="2598"/>
      <c r="N57" s="2598"/>
      <c r="O57" s="2598"/>
      <c r="P57" s="2598"/>
      <c r="Q57" s="2598"/>
      <c r="R57" s="2596"/>
      <c r="S57" s="2587"/>
      <c r="T57" s="2595"/>
      <c r="U57" s="2598"/>
      <c r="V57" s="2598"/>
      <c r="W57" s="2598"/>
      <c r="X57" s="2598"/>
      <c r="Y57" s="2598"/>
      <c r="Z57" s="2596"/>
      <c r="AA57" s="2587"/>
      <c r="AB57" s="77"/>
      <c r="AC57" s="2587"/>
      <c r="AD57" s="2587"/>
      <c r="AE57" s="2587"/>
      <c r="AF57" s="2587"/>
      <c r="AG57" s="2587"/>
    </row>
    <row r="58" spans="2:33">
      <c r="B58" s="2587"/>
      <c r="C58" s="2587"/>
      <c r="D58" s="2587"/>
      <c r="E58" s="2587"/>
      <c r="F58" s="2587"/>
      <c r="G58" s="2587"/>
      <c r="H58" s="2587"/>
      <c r="I58" s="2587"/>
      <c r="J58" s="2587"/>
      <c r="L58" s="2587"/>
      <c r="M58" s="2587"/>
      <c r="N58" s="2587"/>
      <c r="O58" s="2587"/>
      <c r="P58" s="2587"/>
      <c r="Q58" s="2587"/>
      <c r="R58" s="2587"/>
      <c r="S58" s="2587"/>
      <c r="T58" s="2587"/>
      <c r="U58" s="2587"/>
      <c r="V58" s="2587"/>
      <c r="W58" s="2587"/>
      <c r="X58" s="2587"/>
      <c r="Y58" s="2587"/>
      <c r="Z58" s="2587"/>
      <c r="AA58" s="2587"/>
      <c r="AB58" s="77"/>
      <c r="AC58" s="2587"/>
      <c r="AD58" s="2587"/>
      <c r="AE58" s="2587"/>
      <c r="AF58" s="2587"/>
      <c r="AG58" s="2587"/>
    </row>
    <row r="59" spans="2:33">
      <c r="B59" s="2587"/>
      <c r="C59" s="2587"/>
      <c r="D59" s="2587"/>
      <c r="E59" s="2587"/>
      <c r="F59" s="2587"/>
      <c r="G59" s="2587"/>
      <c r="H59" s="2587"/>
      <c r="I59" s="2587"/>
      <c r="J59" s="2587"/>
      <c r="L59" s="2587"/>
      <c r="M59" s="2587"/>
      <c r="N59" s="2587"/>
      <c r="O59" s="2587"/>
      <c r="P59" s="2587"/>
      <c r="Q59" s="2587"/>
      <c r="R59" s="2587"/>
      <c r="S59" s="2587"/>
      <c r="T59" s="2587"/>
      <c r="U59" s="2587"/>
      <c r="V59" s="2587"/>
      <c r="W59" s="2587"/>
      <c r="X59" s="2587"/>
      <c r="Y59" s="2587"/>
      <c r="Z59" s="2587"/>
      <c r="AA59" s="2587"/>
      <c r="AB59" s="77"/>
      <c r="AC59" s="2587"/>
      <c r="AD59" s="2587"/>
      <c r="AE59" s="2587"/>
      <c r="AF59" s="2587"/>
      <c r="AG59" s="2587"/>
    </row>
    <row r="60" spans="2:33">
      <c r="B60" s="2587"/>
      <c r="C60" s="2587"/>
      <c r="D60" s="2587"/>
      <c r="E60" s="2587"/>
      <c r="F60" s="2587"/>
      <c r="G60" s="2587"/>
      <c r="H60" s="2587"/>
      <c r="I60" s="2587"/>
      <c r="J60" s="2587"/>
      <c r="L60" s="2587"/>
      <c r="M60" s="2587"/>
      <c r="N60" s="2587"/>
      <c r="O60" s="2587"/>
      <c r="P60" s="2587"/>
      <c r="Q60" s="2587"/>
      <c r="R60" s="2587"/>
      <c r="S60" s="2587"/>
      <c r="T60" s="2587"/>
      <c r="U60" s="2587"/>
      <c r="V60" s="2587"/>
      <c r="W60" s="2587"/>
      <c r="X60" s="2587"/>
      <c r="Y60" s="2587"/>
      <c r="Z60" s="2587"/>
      <c r="AA60" s="2587"/>
      <c r="AB60" s="77"/>
      <c r="AC60" s="2587"/>
      <c r="AD60" s="2587"/>
      <c r="AE60" s="2587"/>
      <c r="AF60" s="2587"/>
      <c r="AG60" s="2587"/>
    </row>
    <row r="61" spans="2:33">
      <c r="B61" s="2587"/>
      <c r="C61" s="2587"/>
      <c r="D61" s="2587"/>
      <c r="E61" s="2587"/>
      <c r="F61" s="2587"/>
      <c r="G61" s="2587"/>
      <c r="H61" s="2587"/>
      <c r="I61" s="2587"/>
      <c r="J61" s="2587"/>
      <c r="L61" s="2587"/>
      <c r="M61" s="2587"/>
      <c r="N61" s="2587"/>
      <c r="O61" s="2587"/>
      <c r="P61" s="2587"/>
      <c r="Q61" s="2587"/>
      <c r="R61" s="2587"/>
      <c r="S61" s="2587"/>
      <c r="T61" s="2587"/>
      <c r="U61" s="2587"/>
      <c r="V61" s="2587"/>
      <c r="W61" s="2587"/>
      <c r="X61" s="2587"/>
      <c r="Y61" s="2587"/>
      <c r="Z61" s="2587"/>
      <c r="AA61" s="2587"/>
      <c r="AB61" s="77"/>
      <c r="AC61" s="2587"/>
      <c r="AD61" s="2587"/>
      <c r="AE61" s="2587"/>
      <c r="AF61" s="2587"/>
      <c r="AG61" s="2587"/>
    </row>
    <row r="62" spans="2:33">
      <c r="B62" s="2587"/>
      <c r="C62" s="2587"/>
      <c r="D62" s="2587"/>
      <c r="E62" s="2587"/>
      <c r="F62" s="2587"/>
      <c r="G62" s="2587"/>
      <c r="H62" s="2587"/>
      <c r="I62" s="2587"/>
      <c r="J62" s="2587"/>
      <c r="L62" s="2587"/>
      <c r="M62" s="2587"/>
      <c r="N62" s="2587"/>
      <c r="O62" s="2587"/>
      <c r="P62" s="2587"/>
      <c r="Q62" s="2587"/>
      <c r="R62" s="2587"/>
      <c r="S62" s="2587"/>
      <c r="T62" s="2587"/>
      <c r="U62" s="2587"/>
      <c r="V62" s="2587"/>
      <c r="W62" s="2587"/>
      <c r="X62" s="2587"/>
      <c r="Y62" s="2587"/>
      <c r="Z62" s="2587"/>
      <c r="AA62" s="2587"/>
      <c r="AB62" s="77"/>
      <c r="AC62" s="2587"/>
      <c r="AD62" s="2587"/>
      <c r="AE62" s="2587"/>
      <c r="AF62" s="2587"/>
      <c r="AG62" s="2587"/>
    </row>
    <row r="63" spans="2:33">
      <c r="B63" s="2587"/>
      <c r="C63" s="2587"/>
      <c r="D63" s="2587"/>
      <c r="E63" s="2587"/>
      <c r="F63" s="2587"/>
      <c r="G63" s="2587"/>
      <c r="H63" s="2587"/>
      <c r="I63" s="2587"/>
      <c r="J63" s="2587"/>
      <c r="L63" s="2587"/>
      <c r="M63" s="2587"/>
      <c r="N63" s="2587"/>
      <c r="O63" s="2587"/>
      <c r="P63" s="2587"/>
      <c r="Q63" s="2587"/>
      <c r="R63" s="2587"/>
      <c r="S63" s="2587"/>
      <c r="T63" s="2587"/>
      <c r="U63" s="2587"/>
      <c r="V63" s="2587"/>
      <c r="W63" s="2587"/>
      <c r="X63" s="2587"/>
      <c r="Y63" s="2587"/>
      <c r="Z63" s="2587"/>
      <c r="AA63" s="2587"/>
      <c r="AB63" s="77"/>
      <c r="AC63" s="2587"/>
      <c r="AD63" s="2587"/>
      <c r="AE63" s="2587"/>
      <c r="AF63" s="2587"/>
      <c r="AG63" s="2587"/>
    </row>
    <row r="64" spans="2:33">
      <c r="B64" s="2587"/>
      <c r="C64" s="2587"/>
      <c r="D64" s="2587"/>
      <c r="E64" s="2587"/>
      <c r="F64" s="2587"/>
      <c r="G64" s="2587"/>
      <c r="H64" s="2587"/>
      <c r="I64" s="2587"/>
      <c r="J64" s="2587"/>
      <c r="L64" s="2587"/>
      <c r="M64" s="2587"/>
      <c r="N64" s="2587"/>
      <c r="O64" s="2587"/>
      <c r="P64" s="2587"/>
      <c r="Q64" s="2587"/>
      <c r="R64" s="2587"/>
      <c r="S64" s="2587"/>
      <c r="T64" s="2587"/>
      <c r="U64" s="2587"/>
      <c r="V64" s="2587"/>
      <c r="W64" s="2587"/>
      <c r="X64" s="2587"/>
      <c r="Y64" s="2587"/>
      <c r="Z64" s="2587"/>
      <c r="AA64" s="2587"/>
      <c r="AB64" s="77"/>
      <c r="AC64" s="2587"/>
      <c r="AD64" s="2587"/>
      <c r="AE64" s="2587"/>
      <c r="AF64" s="2587"/>
      <c r="AG64" s="2587"/>
    </row>
  </sheetData>
  <customSheetViews>
    <customSheetView guid="{000667BC-C093-D04F-AC32-C2A57AD6DC40}" scale="90" showPageBreaks="1" printArea="1" state="hidden">
      <selection activeCell="AQ15" sqref="AQ15"/>
      <pageMargins left="0" right="0" top="0" bottom="0" header="0" footer="0"/>
      <pageSetup orientation="portrait" horizontalDpi="0" verticalDpi="0"/>
      <headerFooter alignWithMargins="0"/>
    </customSheetView>
    <customSheetView guid="{49900754-E557-CE48-A1AC-7A29C54F6B80}" scale="90" showPageBreaks="1" printArea="1" state="hidden">
      <selection activeCell="AQ15" sqref="AQ15"/>
      <pageMargins left="0" right="0" top="0" bottom="0" header="0" footer="0"/>
      <pageSetup orientation="portrait" horizontalDpi="4294967292" verticalDpi="4294967292"/>
      <headerFooter alignWithMargins="0"/>
    </customSheetView>
  </customSheetViews>
  <mergeCells count="15">
    <mergeCell ref="U52:U53"/>
    <mergeCell ref="V52:V53"/>
    <mergeCell ref="W52:W53"/>
    <mergeCell ref="X52:X53"/>
    <mergeCell ref="Y52:Y53"/>
    <mergeCell ref="U45:U46"/>
    <mergeCell ref="V45:V46"/>
    <mergeCell ref="W45:W46"/>
    <mergeCell ref="X45:X46"/>
    <mergeCell ref="Y45:Y46"/>
    <mergeCell ref="U39:U40"/>
    <mergeCell ref="V39:V40"/>
    <mergeCell ref="W39:W40"/>
    <mergeCell ref="X39:X40"/>
    <mergeCell ref="Y39:Y40"/>
  </mergeCells>
  <phoneticPr fontId="122" type="noConversion"/>
  <pageMargins left="0.7" right="0.7" top="0.75" bottom="0.75" header="0.3" footer="0.3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3" tint="0.59999389629810485"/>
  </sheetPr>
  <dimension ref="A1"/>
  <sheetViews>
    <sheetView workbookViewId="0"/>
  </sheetViews>
  <sheetFormatPr defaultColWidth="9" defaultRowHeight="15.95"/>
  <cols>
    <col min="1" max="16384" width="9" style="6"/>
  </cols>
  <sheetData/>
  <customSheetViews>
    <customSheetView guid="{000667BC-C093-D04F-AC32-C2A57AD6DC40}" state="hidden">
      <pageMargins left="0" right="0" top="0" bottom="0" header="0" footer="0"/>
      <headerFooter alignWithMargins="0"/>
    </customSheetView>
    <customSheetView guid="{49900754-E557-CE48-A1AC-7A29C54F6B80}" state="hidden">
      <pageMargins left="0" right="0" top="0" bottom="0" header="0" footer="0"/>
      <headerFooter alignWithMargins="0"/>
    </customSheetView>
  </customSheetViews>
  <pageMargins left="0.7" right="0.7" top="0.75" bottom="0.75" header="0.3" footer="0.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92D050"/>
  </sheetPr>
  <dimension ref="B1:G33"/>
  <sheetViews>
    <sheetView zoomScaleSheetLayoutView="90" workbookViewId="0">
      <selection activeCell="B26" sqref="B26:G33"/>
    </sheetView>
  </sheetViews>
  <sheetFormatPr defaultColWidth="9" defaultRowHeight="15.95"/>
  <cols>
    <col min="1" max="1" width="11" style="6" customWidth="1"/>
    <col min="2" max="2" width="6.5" style="127" customWidth="1"/>
    <col min="3" max="3" width="13.375" style="127" bestFit="1" customWidth="1"/>
    <col min="4" max="4" width="18" style="127" customWidth="1"/>
    <col min="5" max="5" width="4.625" style="127" customWidth="1"/>
    <col min="6" max="6" width="5.5" style="127" customWidth="1"/>
    <col min="7" max="7" width="9" style="127" customWidth="1"/>
    <col min="8" max="8" width="9" style="6" customWidth="1"/>
    <col min="9" max="16384" width="9" style="6"/>
  </cols>
  <sheetData>
    <row r="1" spans="2:7">
      <c r="B1" s="558" t="s">
        <v>1870</v>
      </c>
      <c r="C1" s="560"/>
      <c r="D1" s="560"/>
      <c r="E1" s="560"/>
      <c r="F1" s="560"/>
      <c r="G1" s="560"/>
    </row>
    <row r="2" spans="2:7" ht="17.100000000000001" thickBot="1">
      <c r="B2" s="560"/>
      <c r="C2" s="560"/>
      <c r="D2" s="560"/>
      <c r="E2" s="560"/>
      <c r="F2" s="560"/>
      <c r="G2" s="560"/>
    </row>
    <row r="3" spans="2:7">
      <c r="B3" s="2625"/>
      <c r="C3" s="2626"/>
      <c r="D3" s="2626"/>
      <c r="E3" s="2626"/>
      <c r="F3" s="2626"/>
      <c r="G3" s="2627"/>
    </row>
    <row r="4" spans="2:7">
      <c r="B4" s="291">
        <f>'1B. PATRIMONIO'!B3-0.01</f>
        <v>-1.1900000000000002</v>
      </c>
      <c r="C4" s="560" t="s">
        <v>1871</v>
      </c>
      <c r="D4" s="560"/>
      <c r="E4" s="560"/>
      <c r="F4" s="560"/>
      <c r="G4" s="2628"/>
    </row>
    <row r="5" spans="2:7">
      <c r="B5" s="2629">
        <v>1</v>
      </c>
      <c r="C5" s="560" t="s">
        <v>495</v>
      </c>
      <c r="D5" s="560"/>
      <c r="E5" s="560"/>
      <c r="F5" s="2630"/>
      <c r="G5" s="2631"/>
    </row>
    <row r="6" spans="2:7">
      <c r="B6" s="2629">
        <v>2</v>
      </c>
      <c r="C6" s="560" t="s">
        <v>506</v>
      </c>
      <c r="D6" s="560"/>
      <c r="E6" s="560"/>
      <c r="F6" s="2577"/>
      <c r="G6" s="2631"/>
    </row>
    <row r="7" spans="2:7" ht="17.100000000000001" thickBot="1">
      <c r="B7" s="2632"/>
      <c r="C7" s="2633"/>
      <c r="D7" s="2633"/>
      <c r="E7" s="2633"/>
      <c r="F7" s="2633"/>
      <c r="G7" s="2634"/>
    </row>
    <row r="8" spans="2:7" ht="17.100000000000001" thickBot="1">
      <c r="B8" s="560"/>
      <c r="C8" s="560"/>
      <c r="D8" s="560"/>
      <c r="E8" s="560"/>
      <c r="F8" s="560"/>
      <c r="G8" s="560"/>
    </row>
    <row r="9" spans="2:7">
      <c r="B9" s="2625"/>
      <c r="C9" s="2626"/>
      <c r="D9" s="2626"/>
      <c r="E9" s="2626"/>
      <c r="F9" s="2626"/>
      <c r="G9" s="2627"/>
    </row>
    <row r="10" spans="2:7">
      <c r="B10" s="291">
        <f>B4-0.01</f>
        <v>-1.2000000000000002</v>
      </c>
      <c r="C10" s="560" t="s">
        <v>1872</v>
      </c>
      <c r="D10" s="560"/>
      <c r="E10" s="560"/>
      <c r="F10" s="560"/>
      <c r="G10" s="2628"/>
    </row>
    <row r="11" spans="2:7">
      <c r="B11" s="2629">
        <v>1</v>
      </c>
      <c r="C11" s="560" t="s">
        <v>1873</v>
      </c>
      <c r="D11" s="560"/>
      <c r="E11" s="560"/>
      <c r="F11" s="2630"/>
      <c r="G11" s="2631"/>
    </row>
    <row r="12" spans="2:7">
      <c r="B12" s="2629">
        <v>2</v>
      </c>
      <c r="C12" s="560" t="s">
        <v>1874</v>
      </c>
      <c r="D12" s="560"/>
      <c r="E12" s="560"/>
      <c r="F12" s="2577"/>
      <c r="G12" s="2631"/>
    </row>
    <row r="13" spans="2:7">
      <c r="B13" s="2629">
        <v>3</v>
      </c>
      <c r="C13" s="560" t="s">
        <v>1875</v>
      </c>
      <c r="D13" s="560"/>
      <c r="E13" s="560"/>
      <c r="F13" s="560"/>
      <c r="G13" s="2631"/>
    </row>
    <row r="14" spans="2:7" ht="17.100000000000001" thickBot="1">
      <c r="B14" s="2632"/>
      <c r="C14" s="2633"/>
      <c r="D14" s="2633"/>
      <c r="E14" s="2633"/>
      <c r="F14" s="2633"/>
      <c r="G14" s="2634"/>
    </row>
    <row r="15" spans="2:7" ht="17.100000000000001" thickBot="1">
      <c r="B15" s="560"/>
      <c r="C15" s="560"/>
      <c r="D15" s="560"/>
      <c r="E15" s="560"/>
      <c r="F15" s="560"/>
      <c r="G15" s="560"/>
    </row>
    <row r="16" spans="2:7">
      <c r="B16" s="2625"/>
      <c r="C16" s="2626"/>
      <c r="D16" s="2626"/>
      <c r="E16" s="2626"/>
      <c r="F16" s="2626"/>
      <c r="G16" s="2627"/>
    </row>
    <row r="17" spans="2:7">
      <c r="B17" s="291">
        <f>B10-0.01</f>
        <v>-1.2100000000000002</v>
      </c>
      <c r="C17" s="560" t="s">
        <v>1876</v>
      </c>
      <c r="D17" s="560"/>
      <c r="E17" s="560"/>
      <c r="F17" s="560"/>
      <c r="G17" s="2628"/>
    </row>
    <row r="18" spans="2:7" ht="17.100000000000001" thickBot="1">
      <c r="B18" s="2629"/>
      <c r="C18" s="560"/>
      <c r="D18" s="560"/>
      <c r="E18" s="560" t="s">
        <v>1877</v>
      </c>
      <c r="F18" s="560"/>
      <c r="G18" s="2628"/>
    </row>
    <row r="19" spans="2:7" ht="17.100000000000001" thickBot="1">
      <c r="B19" s="2629"/>
      <c r="C19" s="560" t="s">
        <v>1878</v>
      </c>
      <c r="D19" s="560"/>
      <c r="E19" s="2635"/>
      <c r="F19" s="2636"/>
      <c r="G19" s="2637"/>
    </row>
    <row r="20" spans="2:7" ht="17.100000000000001" thickBot="1">
      <c r="B20" s="2629"/>
      <c r="C20" s="560" t="s">
        <v>1879</v>
      </c>
      <c r="D20" s="560"/>
      <c r="E20" s="2635"/>
      <c r="F20" s="2636"/>
      <c r="G20" s="2637"/>
    </row>
    <row r="21" spans="2:7" ht="17.100000000000001" thickBot="1">
      <c r="B21" s="2629"/>
      <c r="C21" s="560" t="s">
        <v>1880</v>
      </c>
      <c r="D21" s="560"/>
      <c r="E21" s="2635"/>
      <c r="F21" s="2636"/>
      <c r="G21" s="2637"/>
    </row>
    <row r="22" spans="2:7" ht="17.100000000000001" thickBot="1">
      <c r="B22" s="2629"/>
      <c r="C22" s="560" t="s">
        <v>1881</v>
      </c>
      <c r="D22" s="560"/>
      <c r="E22" s="2635"/>
      <c r="F22" s="2636"/>
      <c r="G22" s="2637"/>
    </row>
    <row r="23" spans="2:7" ht="17.100000000000001" thickBot="1">
      <c r="B23" s="2629"/>
      <c r="C23" s="560" t="s">
        <v>1437</v>
      </c>
      <c r="D23" s="560"/>
      <c r="E23" s="2635"/>
      <c r="F23" s="2636"/>
      <c r="G23" s="2637"/>
    </row>
    <row r="24" spans="2:7" ht="17.100000000000001" thickBot="1">
      <c r="B24" s="2632"/>
      <c r="C24" s="2633"/>
      <c r="D24" s="2633"/>
      <c r="E24" s="2633"/>
      <c r="F24" s="2633"/>
      <c r="G24" s="2634"/>
    </row>
    <row r="25" spans="2:7" ht="17.100000000000001" thickBot="1">
      <c r="B25" s="560"/>
      <c r="C25" s="560"/>
      <c r="D25" s="560"/>
      <c r="E25" s="560"/>
      <c r="F25" s="560"/>
      <c r="G25" s="560"/>
    </row>
    <row r="26" spans="2:7">
      <c r="B26" s="2625"/>
      <c r="C26" s="2626"/>
      <c r="D26" s="2626"/>
      <c r="E26" s="2626"/>
      <c r="F26" s="2626"/>
      <c r="G26" s="2627"/>
    </row>
    <row r="27" spans="2:7">
      <c r="B27" s="291"/>
      <c r="C27" s="560"/>
      <c r="D27" s="560"/>
      <c r="E27" s="560"/>
      <c r="F27" s="560"/>
      <c r="G27" s="2628"/>
    </row>
    <row r="28" spans="2:7">
      <c r="B28" s="2629"/>
      <c r="C28" s="560"/>
      <c r="D28" s="560"/>
      <c r="E28" s="560"/>
      <c r="F28" s="2630"/>
      <c r="G28" s="2631"/>
    </row>
    <row r="29" spans="2:7">
      <c r="B29" s="2629"/>
      <c r="C29" s="560"/>
      <c r="D29" s="560"/>
      <c r="E29" s="560"/>
      <c r="F29" s="2577"/>
      <c r="G29" s="2631"/>
    </row>
    <row r="30" spans="2:7">
      <c r="B30" s="2629"/>
      <c r="C30" s="560"/>
      <c r="D30" s="560"/>
      <c r="E30" s="560"/>
      <c r="F30" s="560"/>
      <c r="G30" s="2628"/>
    </row>
    <row r="31" spans="2:7">
      <c r="B31" s="2629"/>
      <c r="C31" s="560"/>
      <c r="D31" s="560"/>
      <c r="E31" s="560"/>
      <c r="F31" s="560"/>
      <c r="G31" s="2628"/>
    </row>
    <row r="32" spans="2:7">
      <c r="B32" s="2629"/>
      <c r="C32" s="560"/>
      <c r="D32" s="560"/>
      <c r="E32" s="560"/>
      <c r="F32" s="560"/>
      <c r="G32" s="2628"/>
    </row>
    <row r="33" spans="2:7" ht="17.100000000000001" thickBot="1">
      <c r="B33" s="2632"/>
      <c r="C33" s="2633"/>
      <c r="D33" s="2633"/>
      <c r="E33" s="2633"/>
      <c r="F33" s="2633"/>
      <c r="G33" s="2634"/>
    </row>
  </sheetData>
  <customSheetViews>
    <customSheetView guid="{000667BC-C093-D04F-AC32-C2A57AD6DC40}" showPageBreaks="1" printArea="1" state="hidden">
      <selection activeCell="B26" sqref="B26:G33"/>
      <pageMargins left="0" right="0" top="0" bottom="0" header="0" footer="0"/>
      <pageSetup orientation="portrait" horizontalDpi="4294967292" verticalDpi="4294967292"/>
      <headerFooter alignWithMargins="0"/>
    </customSheetView>
    <customSheetView guid="{49900754-E557-CE48-A1AC-7A29C54F6B80}" showPageBreaks="1" printArea="1" state="hidden">
      <selection activeCell="B26" sqref="B26:G33"/>
      <pageMargins left="0" right="0" top="0" bottom="0" header="0" footer="0"/>
      <pageSetup orientation="portrait" horizontalDpi="4294967292" verticalDpi="4294967292"/>
      <headerFooter alignWithMargins="0"/>
    </customSheetView>
  </customSheetViews>
  <mergeCells count="5">
    <mergeCell ref="E19:G19"/>
    <mergeCell ref="E20:G20"/>
    <mergeCell ref="E21:G21"/>
    <mergeCell ref="E22:G22"/>
    <mergeCell ref="E23:G23"/>
  </mergeCells>
  <phoneticPr fontId="122" type="noConversion"/>
  <pageMargins left="0.7" right="0.7" top="0.75" bottom="0.75" header="0.3" footer="0.3"/>
  <pageSetup orientation="portrait" horizontalDpi="4294967292" verticalDpi="4294967292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92D050"/>
  </sheetPr>
  <dimension ref="B1:G44"/>
  <sheetViews>
    <sheetView zoomScale="110" zoomScaleSheetLayoutView="110" workbookViewId="0">
      <selection activeCell="B33" sqref="B33:G44"/>
    </sheetView>
  </sheetViews>
  <sheetFormatPr defaultColWidth="9" defaultRowHeight="15.95"/>
  <cols>
    <col min="1" max="1" width="11" style="6" customWidth="1"/>
    <col min="2" max="2" width="5.125" style="127" customWidth="1"/>
    <col min="3" max="3" width="13.375" style="127" bestFit="1" customWidth="1"/>
    <col min="4" max="4" width="18" style="127" customWidth="1"/>
    <col min="5" max="5" width="4.625" style="127" customWidth="1"/>
    <col min="6" max="6" width="4.375" style="127" customWidth="1"/>
    <col min="7" max="7" width="9" style="127" customWidth="1"/>
    <col min="8" max="16384" width="9" style="6"/>
  </cols>
  <sheetData>
    <row r="1" spans="2:7" s="84" customFormat="1" ht="14.1">
      <c r="B1" s="558" t="s">
        <v>1882</v>
      </c>
      <c r="C1" s="560"/>
      <c r="D1" s="560"/>
      <c r="E1" s="560"/>
      <c r="F1" s="560"/>
      <c r="G1" s="560"/>
    </row>
    <row r="2" spans="2:7" ht="7.5" customHeight="1" thickBot="1">
      <c r="B2" s="560"/>
      <c r="C2" s="560"/>
      <c r="D2" s="560"/>
      <c r="E2" s="560"/>
      <c r="F2" s="560"/>
      <c r="G2" s="560"/>
    </row>
    <row r="3" spans="2:7">
      <c r="B3" s="2625"/>
      <c r="C3" s="2626"/>
      <c r="D3" s="2626"/>
      <c r="E3" s="2626"/>
      <c r="F3" s="2626"/>
      <c r="G3" s="2627"/>
    </row>
    <row r="4" spans="2:7" ht="17.100000000000001" thickBot="1">
      <c r="B4" s="291">
        <f>'Sección 13 B'!B27-0.01</f>
        <v>-0.01</v>
      </c>
      <c r="C4" s="560" t="s">
        <v>1883</v>
      </c>
      <c r="D4" s="560"/>
      <c r="E4" s="560"/>
      <c r="F4" s="560"/>
      <c r="G4" s="2628"/>
    </row>
    <row r="5" spans="2:7" ht="17.100000000000001" thickBot="1">
      <c r="B5" s="2629">
        <v>1</v>
      </c>
      <c r="C5" s="560" t="s">
        <v>495</v>
      </c>
      <c r="D5" s="560"/>
      <c r="E5" s="2638"/>
      <c r="F5" s="560"/>
      <c r="G5" s="2631"/>
    </row>
    <row r="6" spans="2:7" ht="17.100000000000001" thickBot="1">
      <c r="B6" s="2629">
        <v>2</v>
      </c>
      <c r="C6" s="560" t="s">
        <v>506</v>
      </c>
      <c r="D6" s="560"/>
      <c r="E6" s="2638"/>
      <c r="F6" s="560"/>
      <c r="G6" s="2631"/>
    </row>
    <row r="7" spans="2:7" ht="17.100000000000001" thickBot="1">
      <c r="B7" s="2632"/>
      <c r="C7" s="2633"/>
      <c r="D7" s="2633"/>
      <c r="E7" s="2633"/>
      <c r="F7" s="2633"/>
      <c r="G7" s="2634"/>
    </row>
    <row r="8" spans="2:7" ht="9" customHeight="1" thickBot="1">
      <c r="B8" s="560"/>
      <c r="C8" s="560"/>
      <c r="D8" s="560"/>
      <c r="E8" s="560"/>
      <c r="F8" s="560"/>
      <c r="G8" s="560"/>
    </row>
    <row r="9" spans="2:7">
      <c r="B9" s="2625"/>
      <c r="C9" s="2626"/>
      <c r="D9" s="2626"/>
      <c r="E9" s="2626"/>
      <c r="F9" s="2626"/>
      <c r="G9" s="2627"/>
    </row>
    <row r="10" spans="2:7">
      <c r="B10" s="291">
        <f>B4-0.01</f>
        <v>-0.02</v>
      </c>
      <c r="C10" s="560" t="s">
        <v>1884</v>
      </c>
      <c r="D10" s="560"/>
      <c r="E10" s="560"/>
      <c r="F10" s="560"/>
      <c r="G10" s="2628"/>
    </row>
    <row r="11" spans="2:7">
      <c r="B11" s="2629"/>
      <c r="C11" s="1185" t="s">
        <v>1885</v>
      </c>
      <c r="D11" s="1185"/>
      <c r="E11" s="1185"/>
      <c r="F11" s="1185"/>
      <c r="G11" s="2639"/>
    </row>
    <row r="12" spans="2:7">
      <c r="B12" s="2629"/>
      <c r="C12" s="1052"/>
      <c r="D12" s="1052"/>
      <c r="E12" s="1052"/>
      <c r="F12" s="1052"/>
      <c r="G12" s="2640"/>
    </row>
    <row r="13" spans="2:7">
      <c r="B13" s="2629"/>
      <c r="C13" s="1052"/>
      <c r="D13" s="1052"/>
      <c r="E13" s="1052"/>
      <c r="F13" s="1052"/>
      <c r="G13" s="2640"/>
    </row>
    <row r="14" spans="2:7" ht="17.100000000000001" thickBot="1">
      <c r="B14" s="2632"/>
      <c r="C14" s="2633"/>
      <c r="D14" s="2633"/>
      <c r="E14" s="2633"/>
      <c r="F14" s="2633"/>
      <c r="G14" s="2634"/>
    </row>
    <row r="15" spans="2:7" ht="9" customHeight="1" thickBot="1">
      <c r="B15" s="560"/>
      <c r="C15" s="560"/>
      <c r="D15" s="560"/>
      <c r="E15" s="560"/>
      <c r="F15" s="560"/>
      <c r="G15" s="560"/>
    </row>
    <row r="16" spans="2:7">
      <c r="B16" s="2625"/>
      <c r="C16" s="2626"/>
      <c r="D16" s="2626"/>
      <c r="E16" s="2626"/>
      <c r="F16" s="2626"/>
      <c r="G16" s="2627"/>
    </row>
    <row r="17" spans="2:7" ht="17.100000000000001" thickBot="1">
      <c r="B17" s="291">
        <f>B10-0.01</f>
        <v>-0.03</v>
      </c>
      <c r="C17" s="560" t="s">
        <v>1886</v>
      </c>
      <c r="D17" s="560"/>
      <c r="E17" s="560"/>
      <c r="F17" s="560"/>
      <c r="G17" s="2628"/>
    </row>
    <row r="18" spans="2:7" ht="17.100000000000001" thickBot="1">
      <c r="B18" s="2629">
        <v>1</v>
      </c>
      <c r="C18" s="560" t="s">
        <v>495</v>
      </c>
      <c r="D18" s="560"/>
      <c r="E18" s="2638"/>
      <c r="F18" s="560"/>
      <c r="G18" s="2631"/>
    </row>
    <row r="19" spans="2:7" ht="17.100000000000001" thickBot="1">
      <c r="B19" s="2629">
        <v>2</v>
      </c>
      <c r="C19" s="560" t="s">
        <v>506</v>
      </c>
      <c r="D19" s="560"/>
      <c r="E19" s="2638"/>
      <c r="F19" s="560"/>
      <c r="G19" s="2631"/>
    </row>
    <row r="20" spans="2:7" ht="17.100000000000001" thickBot="1">
      <c r="B20" s="2632"/>
      <c r="C20" s="2633"/>
      <c r="D20" s="2633"/>
      <c r="E20" s="2633"/>
      <c r="F20" s="2633"/>
      <c r="G20" s="2634"/>
    </row>
    <row r="21" spans="2:7" ht="9" customHeight="1" thickBot="1">
      <c r="B21" s="560"/>
      <c r="C21" s="560"/>
      <c r="D21" s="560"/>
      <c r="E21" s="560"/>
      <c r="F21" s="560"/>
      <c r="G21" s="560"/>
    </row>
    <row r="22" spans="2:7">
      <c r="B22" s="2625"/>
      <c r="C22" s="2626"/>
      <c r="D22" s="2626"/>
      <c r="E22" s="2626"/>
      <c r="F22" s="2626"/>
      <c r="G22" s="2627"/>
    </row>
    <row r="23" spans="2:7" ht="17.100000000000001" thickBot="1">
      <c r="B23" s="291">
        <f>B17-0.01</f>
        <v>-0.04</v>
      </c>
      <c r="C23" s="560" t="s">
        <v>1887</v>
      </c>
      <c r="D23" s="560"/>
      <c r="E23" s="560"/>
      <c r="F23" s="560"/>
      <c r="G23" s="2628"/>
    </row>
    <row r="24" spans="2:7" ht="17.100000000000001" thickBot="1">
      <c r="B24" s="2629"/>
      <c r="C24" s="560"/>
      <c r="D24" s="560"/>
      <c r="E24" s="2635"/>
      <c r="F24" s="2636"/>
      <c r="G24" s="2637"/>
    </row>
    <row r="25" spans="2:7" ht="17.100000000000001" thickBot="1">
      <c r="B25" s="2632"/>
      <c r="C25" s="2633"/>
      <c r="D25" s="2633"/>
      <c r="E25" s="2633"/>
      <c r="F25" s="2633"/>
      <c r="G25" s="2641"/>
    </row>
    <row r="26" spans="2:7" ht="9" customHeight="1" thickBot="1">
      <c r="B26" s="560"/>
      <c r="C26" s="560"/>
      <c r="D26" s="560"/>
      <c r="E26" s="560"/>
      <c r="F26" s="560"/>
      <c r="G26" s="560"/>
    </row>
    <row r="27" spans="2:7">
      <c r="B27" s="2625"/>
      <c r="C27" s="2626"/>
      <c r="D27" s="2626"/>
      <c r="E27" s="2626"/>
      <c r="F27" s="2626"/>
      <c r="G27" s="2627"/>
    </row>
    <row r="28" spans="2:7" ht="17.100000000000001" thickBot="1">
      <c r="B28" s="291">
        <f>B23-0.01</f>
        <v>-0.05</v>
      </c>
      <c r="C28" s="560" t="s">
        <v>1888</v>
      </c>
      <c r="D28" s="560"/>
      <c r="E28" s="560"/>
      <c r="F28" s="560"/>
      <c r="G28" s="2628"/>
    </row>
    <row r="29" spans="2:7" ht="17.100000000000001" thickBot="1">
      <c r="B29" s="2629">
        <v>1</v>
      </c>
      <c r="C29" s="560" t="s">
        <v>495</v>
      </c>
      <c r="D29" s="560"/>
      <c r="E29" s="2638"/>
      <c r="F29" s="560"/>
      <c r="G29" s="2631"/>
    </row>
    <row r="30" spans="2:7" ht="17.100000000000001" thickBot="1">
      <c r="B30" s="2629">
        <v>2</v>
      </c>
      <c r="C30" s="560" t="s">
        <v>506</v>
      </c>
      <c r="D30" s="560"/>
      <c r="E30" s="2638"/>
      <c r="F30" s="560"/>
      <c r="G30" s="2631"/>
    </row>
    <row r="31" spans="2:7" ht="17.100000000000001" thickBot="1">
      <c r="B31" s="2632"/>
      <c r="C31" s="2633"/>
      <c r="D31" s="2633"/>
      <c r="E31" s="2633"/>
      <c r="F31" s="2633"/>
      <c r="G31" s="2634"/>
    </row>
    <row r="32" spans="2:7" ht="9" customHeight="1" thickBot="1">
      <c r="B32" s="560"/>
      <c r="C32" s="560"/>
      <c r="D32" s="560"/>
      <c r="E32" s="560"/>
      <c r="F32" s="560"/>
      <c r="G32" s="560"/>
    </row>
    <row r="33" spans="2:7">
      <c r="B33" s="2625"/>
      <c r="C33" s="2626"/>
      <c r="D33" s="2626"/>
      <c r="E33" s="2626"/>
      <c r="F33" s="2626"/>
      <c r="G33" s="2627"/>
    </row>
    <row r="34" spans="2:7" ht="17.100000000000001" thickBot="1">
      <c r="B34" s="356">
        <f>B28+1</f>
        <v>0.95</v>
      </c>
      <c r="C34" s="560" t="s">
        <v>1889</v>
      </c>
      <c r="D34" s="560"/>
      <c r="E34" s="560"/>
      <c r="F34" s="560"/>
      <c r="G34" s="2628"/>
    </row>
    <row r="35" spans="2:7" ht="17.100000000000001" thickBot="1">
      <c r="B35" s="2629">
        <v>1</v>
      </c>
      <c r="C35" s="560" t="s">
        <v>495</v>
      </c>
      <c r="D35" s="560"/>
      <c r="E35" s="2638"/>
      <c r="F35" s="560"/>
      <c r="G35" s="2631"/>
    </row>
    <row r="36" spans="2:7" ht="17.100000000000001" thickBot="1">
      <c r="B36" s="2629">
        <v>2</v>
      </c>
      <c r="C36" s="560" t="s">
        <v>506</v>
      </c>
      <c r="D36" s="560"/>
      <c r="E36" s="2638"/>
      <c r="F36" s="560"/>
      <c r="G36" s="2631"/>
    </row>
    <row r="37" spans="2:7" ht="17.100000000000001" thickBot="1">
      <c r="B37" s="2632"/>
      <c r="C37" s="2633"/>
      <c r="D37" s="2633"/>
      <c r="E37" s="2633"/>
      <c r="F37" s="2633"/>
      <c r="G37" s="2634"/>
    </row>
    <row r="38" spans="2:7" ht="10.5" customHeight="1" thickBot="1">
      <c r="B38" s="560"/>
      <c r="C38" s="560"/>
      <c r="D38" s="560"/>
      <c r="E38" s="560"/>
      <c r="F38" s="560"/>
      <c r="G38" s="560"/>
    </row>
    <row r="39" spans="2:7">
      <c r="B39" s="2625"/>
      <c r="C39" s="2626"/>
      <c r="D39" s="2626"/>
      <c r="E39" s="2626"/>
      <c r="F39" s="2626"/>
      <c r="G39" s="2627"/>
    </row>
    <row r="40" spans="2:7">
      <c r="B40" s="356">
        <f>B34+1</f>
        <v>1.95</v>
      </c>
      <c r="C40" s="560" t="s">
        <v>1890</v>
      </c>
      <c r="D40" s="560"/>
      <c r="E40" s="560"/>
      <c r="F40" s="560"/>
      <c r="G40" s="2628"/>
    </row>
    <row r="41" spans="2:7">
      <c r="B41" s="2629"/>
      <c r="C41" s="1185" t="s">
        <v>1885</v>
      </c>
      <c r="D41" s="1185"/>
      <c r="E41" s="1185"/>
      <c r="F41" s="1185"/>
      <c r="G41" s="2639"/>
    </row>
    <row r="42" spans="2:7">
      <c r="B42" s="2629"/>
      <c r="C42" s="1052"/>
      <c r="D42" s="1052"/>
      <c r="E42" s="1052"/>
      <c r="F42" s="1052"/>
      <c r="G42" s="2640"/>
    </row>
    <row r="43" spans="2:7">
      <c r="B43" s="2629"/>
      <c r="C43" s="1052"/>
      <c r="D43" s="1052"/>
      <c r="E43" s="1052"/>
      <c r="F43" s="1052"/>
      <c r="G43" s="2640"/>
    </row>
    <row r="44" spans="2:7" ht="17.100000000000001" thickBot="1">
      <c r="B44" s="2632"/>
      <c r="C44" s="2633"/>
      <c r="D44" s="2633"/>
      <c r="E44" s="2633"/>
      <c r="F44" s="2633"/>
      <c r="G44" s="2634"/>
    </row>
  </sheetData>
  <customSheetViews>
    <customSheetView guid="{000667BC-C093-D04F-AC32-C2A57AD6DC40}" scale="110" showPageBreaks="1" printArea="1" state="hidden">
      <selection activeCell="B33" sqref="B33:G44"/>
      <pageMargins left="0" right="0" top="0" bottom="0" header="0" footer="0"/>
      <pageSetup orientation="portrait" horizontalDpi="0" verticalDpi="0"/>
      <headerFooter alignWithMargins="0"/>
    </customSheetView>
    <customSheetView guid="{49900754-E557-CE48-A1AC-7A29C54F6B80}" scale="110" showPageBreaks="1" printArea="1" state="hidden">
      <selection activeCell="B33" sqref="B33:G44"/>
      <pageMargins left="0" right="0" top="0" bottom="0" header="0" footer="0"/>
      <pageSetup orientation="portrait" horizontalDpi="4294967292" verticalDpi="4294967292"/>
      <headerFooter alignWithMargins="0"/>
    </customSheetView>
  </customSheetViews>
  <mergeCells count="1">
    <mergeCell ref="E24:G24"/>
  </mergeCells>
  <phoneticPr fontId="122" type="noConversion"/>
  <pageMargins left="0.7" right="0.7" top="0.75" bottom="0.75" header="0.3" footer="0.3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3" tint="0.59999389629810485"/>
  </sheetPr>
  <dimension ref="A1"/>
  <sheetViews>
    <sheetView workbookViewId="0">
      <selection sqref="A1:IV65536"/>
    </sheetView>
  </sheetViews>
  <sheetFormatPr defaultColWidth="9" defaultRowHeight="15.95"/>
  <cols>
    <col min="1" max="16384" width="9" style="2"/>
  </cols>
  <sheetData/>
  <customSheetViews>
    <customSheetView guid="{000667BC-C093-D04F-AC32-C2A57AD6DC40}" state="hidden">
      <selection sqref="A1:IV65536"/>
      <pageMargins left="0" right="0" top="0" bottom="0" header="0" footer="0"/>
      <headerFooter alignWithMargins="0"/>
    </customSheetView>
    <customSheetView guid="{49900754-E557-CE48-A1AC-7A29C54F6B80}" state="hidden">
      <selection sqref="A1:IV65536"/>
      <pageMargins left="0" right="0" top="0" bottom="0" header="0" footer="0"/>
      <headerFooter alignWithMargins="0"/>
    </customSheetView>
  </customSheetViews>
  <pageMargins left="0.7" right="0.7" top="0.75" bottom="0.75" header="0.3" footer="0.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</sheetPr>
  <dimension ref="A1"/>
  <sheetViews>
    <sheetView topLeftCell="BC1" workbookViewId="0">
      <selection sqref="A1:IV65536"/>
    </sheetView>
  </sheetViews>
  <sheetFormatPr defaultColWidth="9" defaultRowHeight="15.95"/>
  <cols>
    <col min="1" max="16384" width="9" style="2"/>
  </cols>
  <sheetData/>
  <customSheetViews>
    <customSheetView guid="{000667BC-C093-D04F-AC32-C2A57AD6DC40}" state="hidden" topLeftCell="BC1">
      <selection sqref="A1:IV65536"/>
      <pageMargins left="0" right="0" top="0" bottom="0" header="0" footer="0"/>
      <headerFooter alignWithMargins="0"/>
    </customSheetView>
    <customSheetView guid="{49900754-E557-CE48-A1AC-7A29C54F6B80}" state="hidden" topLeftCell="BC1">
      <selection sqref="A1:IV65536"/>
      <pageMargins left="0" right="0" top="0" bottom="0" header="0" footer="0"/>
      <headerFooter alignWithMargins="0"/>
    </customSheetView>
  </customSheetViews>
  <pageMargins left="0.7" right="0.7" top="0.75" bottom="0.75" header="0.3" footer="0.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6" tint="-0.249977111117893"/>
  </sheetPr>
  <dimension ref="A1"/>
  <sheetViews>
    <sheetView workbookViewId="0">
      <selection activeCell="H29" sqref="H29"/>
    </sheetView>
  </sheetViews>
  <sheetFormatPr defaultColWidth="9" defaultRowHeight="15.95"/>
  <sheetData/>
  <customSheetViews>
    <customSheetView guid="{000667BC-C093-D04F-AC32-C2A57AD6DC40}" state="hidden">
      <selection activeCell="H29" sqref="H29"/>
      <pageMargins left="0" right="0" top="0" bottom="0" header="0" footer="0"/>
      <headerFooter alignWithMargins="0"/>
    </customSheetView>
    <customSheetView guid="{49900754-E557-CE48-A1AC-7A29C54F6B80}" state="hidden">
      <selection activeCell="H29" sqref="H29"/>
      <pageMargins left="0" right="0" top="0" bottom="0" header="0" footer="0"/>
      <headerFooter alignWithMargins="0"/>
    </customSheetView>
  </customSheetViews>
  <pageMargins left="0.7" right="0.7" top="0.75" bottom="0.75" header="0.3" footer="0.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N55"/>
  <sheetViews>
    <sheetView showGridLines="0" tabSelected="1" view="pageBreakPreview" zoomScale="125" zoomScaleNormal="125" zoomScaleSheetLayoutView="125" zoomScalePageLayoutView="125" workbookViewId="0">
      <selection activeCell="F49" sqref="F49"/>
    </sheetView>
  </sheetViews>
  <sheetFormatPr defaultColWidth="9.125" defaultRowHeight="12"/>
  <cols>
    <col min="1" max="1" width="1.625" style="1378" customWidth="1"/>
    <col min="2" max="2" width="5.625" style="1378" bestFit="1" customWidth="1"/>
    <col min="3" max="3" width="31" style="1378" customWidth="1"/>
    <col min="4" max="4" width="6.125" style="1378" customWidth="1"/>
    <col min="5" max="5" width="21.5" style="1378" customWidth="1"/>
    <col min="6" max="6" width="4" style="1378" customWidth="1"/>
    <col min="7" max="7" width="5.625" style="1378" customWidth="1"/>
    <col min="8" max="8" width="3.375" style="1378" customWidth="1"/>
    <col min="9" max="9" width="7.625" style="1378" customWidth="1"/>
    <col min="10" max="10" width="3.625" style="1378" customWidth="1"/>
    <col min="11" max="12" width="4" style="1378" customWidth="1"/>
    <col min="13" max="16384" width="9.125" style="1378"/>
  </cols>
  <sheetData>
    <row r="1" spans="1:13">
      <c r="A1" s="1377"/>
      <c r="B1" s="1320" t="s">
        <v>1891</v>
      </c>
      <c r="C1" s="1377"/>
      <c r="D1" s="1377"/>
      <c r="E1" s="1377"/>
      <c r="F1" s="1377"/>
      <c r="G1" s="1377"/>
      <c r="H1" s="1377"/>
      <c r="I1" s="1377"/>
      <c r="J1" s="1377"/>
      <c r="K1" s="1377"/>
      <c r="L1" s="1377"/>
      <c r="M1" s="1377"/>
    </row>
    <row r="2" spans="1:13">
      <c r="A2" s="1377"/>
      <c r="B2" s="1320" t="s">
        <v>1892</v>
      </c>
      <c r="C2" s="1377"/>
      <c r="D2" s="1377"/>
      <c r="E2" s="1377"/>
      <c r="F2" s="1377"/>
      <c r="G2" s="1377"/>
      <c r="H2" s="1377"/>
      <c r="I2" s="1377"/>
      <c r="J2" s="1377"/>
      <c r="K2" s="1377"/>
      <c r="L2" s="1377"/>
      <c r="M2" s="1377"/>
    </row>
    <row r="3" spans="1:13">
      <c r="A3" s="1377"/>
      <c r="B3" s="1320"/>
      <c r="C3" s="1377"/>
      <c r="D3" s="1377"/>
      <c r="E3" s="1377"/>
      <c r="F3" s="1377"/>
      <c r="G3" s="1377"/>
      <c r="H3" s="1377"/>
      <c r="I3" s="1377"/>
      <c r="J3" s="1377"/>
      <c r="K3" s="1377"/>
      <c r="L3" s="1377"/>
      <c r="M3" s="1377"/>
    </row>
    <row r="4" spans="1:13">
      <c r="A4" s="1377"/>
      <c r="B4" s="1377" t="s">
        <v>1893</v>
      </c>
      <c r="C4" s="1377"/>
      <c r="D4" s="1377"/>
      <c r="E4" s="1377"/>
      <c r="F4" s="1377"/>
      <c r="G4" s="1377"/>
      <c r="H4" s="1377"/>
      <c r="I4" s="1377"/>
      <c r="J4" s="1377"/>
      <c r="K4" s="1377"/>
      <c r="L4" s="1377"/>
      <c r="M4" s="1377"/>
    </row>
    <row r="5" spans="1:13" ht="12.95" thickBot="1">
      <c r="A5" s="1377"/>
      <c r="B5" s="1377"/>
      <c r="C5" s="1377"/>
      <c r="D5" s="1377"/>
      <c r="E5" s="1377"/>
      <c r="F5" s="1377"/>
      <c r="G5" s="1377"/>
      <c r="H5" s="1377"/>
      <c r="I5" s="1377"/>
      <c r="J5" s="1377"/>
      <c r="K5" s="1377"/>
      <c r="L5" s="1377"/>
      <c r="M5" s="1377"/>
    </row>
    <row r="6" spans="1:13" ht="12.95" customHeight="1" thickBot="1">
      <c r="A6" s="1321"/>
      <c r="B6" s="1322">
        <f>-10.01</f>
        <v>-10.01</v>
      </c>
      <c r="C6" s="2064" t="s">
        <v>1894</v>
      </c>
      <c r="D6" s="1323">
        <v>1</v>
      </c>
      <c r="E6" s="1324" t="s">
        <v>1895</v>
      </c>
      <c r="F6" s="1324"/>
      <c r="G6" s="1325"/>
      <c r="H6" s="1324"/>
      <c r="I6" s="1326"/>
      <c r="J6" s="1373"/>
      <c r="K6" s="1374"/>
      <c r="L6" s="1377"/>
      <c r="M6" s="1321"/>
    </row>
    <row r="7" spans="1:13">
      <c r="A7" s="1321"/>
      <c r="B7" s="1327"/>
      <c r="C7" s="2064"/>
      <c r="D7" s="1323">
        <v>2</v>
      </c>
      <c r="E7" s="1324" t="s">
        <v>1896</v>
      </c>
      <c r="F7" s="1324"/>
      <c r="G7" s="1325"/>
      <c r="H7" s="1324"/>
      <c r="I7" s="1324"/>
      <c r="J7" s="1323"/>
      <c r="K7" s="1321"/>
      <c r="L7" s="1321"/>
      <c r="M7" s="1321"/>
    </row>
    <row r="8" spans="1:13">
      <c r="A8" s="1377"/>
      <c r="B8" s="1377"/>
      <c r="C8" s="2064"/>
      <c r="D8" s="1323">
        <v>3</v>
      </c>
      <c r="E8" s="1324" t="s">
        <v>1897</v>
      </c>
      <c r="F8" s="1377"/>
      <c r="G8" s="1377"/>
      <c r="H8" s="1377"/>
      <c r="I8" s="1377"/>
      <c r="J8" s="1377"/>
      <c r="K8" s="1377"/>
      <c r="L8" s="1377"/>
      <c r="M8" s="1321"/>
    </row>
    <row r="9" spans="1:13">
      <c r="A9" s="1377"/>
      <c r="B9" s="1377"/>
      <c r="C9" s="2064"/>
      <c r="D9" s="1323">
        <v>4</v>
      </c>
      <c r="E9" s="1324" t="s">
        <v>1898</v>
      </c>
      <c r="F9" s="1377"/>
      <c r="G9" s="1377"/>
      <c r="H9" s="1377"/>
      <c r="I9" s="1377"/>
      <c r="J9" s="1377"/>
      <c r="K9" s="1377"/>
      <c r="L9" s="1377"/>
      <c r="M9" s="1321"/>
    </row>
    <row r="10" spans="1:13">
      <c r="A10" s="1377"/>
      <c r="B10" s="1377"/>
      <c r="C10" s="1377"/>
      <c r="D10" s="1323">
        <v>5</v>
      </c>
      <c r="E10" s="1324" t="s">
        <v>1899</v>
      </c>
      <c r="F10" s="1377"/>
      <c r="G10" s="1377"/>
      <c r="H10" s="1377"/>
      <c r="I10" s="1377"/>
      <c r="J10" s="1377"/>
      <c r="K10" s="1377"/>
      <c r="L10" s="1377"/>
      <c r="M10" s="1321"/>
    </row>
    <row r="11" spans="1:13">
      <c r="A11" s="1377"/>
      <c r="B11" s="1377"/>
      <c r="C11" s="1377"/>
      <c r="D11" s="1508">
        <v>66</v>
      </c>
      <c r="E11" s="1324" t="s">
        <v>1900</v>
      </c>
      <c r="G11" s="1377"/>
      <c r="H11" s="1377"/>
      <c r="I11" s="1377"/>
      <c r="J11" s="1377"/>
      <c r="K11" s="1377"/>
      <c r="L11" s="1377"/>
      <c r="M11" s="1321"/>
    </row>
    <row r="12" spans="1:13">
      <c r="A12" s="1377"/>
      <c r="B12" s="1377"/>
      <c r="C12" s="1377"/>
      <c r="D12" s="1323">
        <v>98</v>
      </c>
      <c r="E12" s="1324" t="s">
        <v>1901</v>
      </c>
      <c r="F12" s="1377"/>
      <c r="G12" s="1377"/>
      <c r="H12" s="1377"/>
      <c r="I12" s="1377"/>
      <c r="J12" s="1377"/>
      <c r="K12" s="1377"/>
      <c r="L12" s="1377"/>
      <c r="M12" s="1321"/>
    </row>
    <row r="13" spans="1:13">
      <c r="A13" s="1377"/>
      <c r="B13" s="1377"/>
      <c r="C13" s="1377"/>
      <c r="D13" s="1377"/>
      <c r="E13" s="1377"/>
      <c r="F13" s="1377"/>
      <c r="G13" s="1377"/>
      <c r="H13" s="1377"/>
      <c r="I13" s="1377"/>
      <c r="J13" s="1377"/>
      <c r="K13" s="1377"/>
      <c r="L13" s="1377"/>
      <c r="M13" s="1321"/>
    </row>
    <row r="14" spans="1:13">
      <c r="A14" s="1321"/>
      <c r="B14" s="1322">
        <f>B6-0.01</f>
        <v>-10.02</v>
      </c>
      <c r="C14" s="2064" t="s">
        <v>1902</v>
      </c>
      <c r="D14" s="1323">
        <v>1</v>
      </c>
      <c r="E14" s="1321" t="s">
        <v>1903</v>
      </c>
      <c r="F14" s="1321"/>
      <c r="G14" s="1327"/>
      <c r="H14" s="1321"/>
      <c r="I14" s="1321"/>
      <c r="J14" s="1323">
        <v>1</v>
      </c>
      <c r="K14" s="1328"/>
      <c r="L14" s="1321"/>
      <c r="M14" s="1321"/>
    </row>
    <row r="15" spans="1:13">
      <c r="A15" s="1321"/>
      <c r="B15" s="1327"/>
      <c r="C15" s="2064"/>
      <c r="D15" s="1323">
        <f t="shared" ref="D15:D23" si="0">+D14+1</f>
        <v>2</v>
      </c>
      <c r="E15" s="1321" t="s">
        <v>1904</v>
      </c>
      <c r="F15" s="1321"/>
      <c r="G15" s="1327"/>
      <c r="H15" s="1321"/>
      <c r="I15" s="1321"/>
      <c r="J15" s="1323">
        <f t="shared" ref="J15:J23" si="1">+J14+1</f>
        <v>2</v>
      </c>
      <c r="K15" s="1328"/>
      <c r="L15" s="1321"/>
      <c r="M15" s="1321"/>
    </row>
    <row r="16" spans="1:13" s="1447" customFormat="1" ht="26.1" customHeight="1">
      <c r="A16" s="1324"/>
      <c r="B16" s="1325"/>
      <c r="C16" s="2064"/>
      <c r="D16" s="1335">
        <f t="shared" si="0"/>
        <v>3</v>
      </c>
      <c r="E16" s="2064" t="s">
        <v>1905</v>
      </c>
      <c r="F16" s="2064"/>
      <c r="G16" s="2064"/>
      <c r="H16" s="2064"/>
      <c r="I16" s="2064"/>
      <c r="J16" s="1335">
        <f t="shared" si="1"/>
        <v>3</v>
      </c>
      <c r="K16" s="1446"/>
      <c r="L16" s="1324"/>
      <c r="M16" s="1324"/>
    </row>
    <row r="17" spans="1:13">
      <c r="A17" s="1321"/>
      <c r="B17" s="1327"/>
      <c r="C17" s="2064"/>
      <c r="D17" s="1323">
        <f t="shared" si="0"/>
        <v>4</v>
      </c>
      <c r="E17" s="1321" t="s">
        <v>1906</v>
      </c>
      <c r="F17" s="1321"/>
      <c r="G17" s="1327"/>
      <c r="H17" s="1321"/>
      <c r="I17" s="1321"/>
      <c r="J17" s="1323">
        <f t="shared" si="1"/>
        <v>4</v>
      </c>
      <c r="K17" s="1328"/>
      <c r="L17" s="1321"/>
      <c r="M17" s="1321"/>
    </row>
    <row r="18" spans="1:13">
      <c r="A18" s="1321"/>
      <c r="B18" s="1327"/>
      <c r="C18" s="2064"/>
      <c r="D18" s="1323">
        <f t="shared" si="0"/>
        <v>5</v>
      </c>
      <c r="E18" s="1321" t="s">
        <v>1907</v>
      </c>
      <c r="F18" s="1321"/>
      <c r="G18" s="1327"/>
      <c r="H18" s="1321"/>
      <c r="I18" s="1321"/>
      <c r="J18" s="1323">
        <f t="shared" si="1"/>
        <v>5</v>
      </c>
      <c r="K18" s="1328"/>
      <c r="L18" s="1321"/>
      <c r="M18" s="1321"/>
    </row>
    <row r="19" spans="1:13">
      <c r="A19" s="1321"/>
      <c r="B19" s="1327"/>
      <c r="C19" s="2064"/>
      <c r="D19" s="1323">
        <f t="shared" si="0"/>
        <v>6</v>
      </c>
      <c r="E19" s="1321" t="s">
        <v>1908</v>
      </c>
      <c r="F19" s="1321"/>
      <c r="G19" s="1327"/>
      <c r="H19" s="1321"/>
      <c r="I19" s="1321"/>
      <c r="J19" s="1323">
        <f t="shared" si="1"/>
        <v>6</v>
      </c>
      <c r="K19" s="1328"/>
      <c r="L19" s="1321"/>
      <c r="M19" s="1321"/>
    </row>
    <row r="20" spans="1:13" ht="15" customHeight="1">
      <c r="A20" s="1321"/>
      <c r="B20" s="1327"/>
      <c r="C20" s="2066" t="s">
        <v>1909</v>
      </c>
      <c r="D20" s="1323">
        <f t="shared" si="0"/>
        <v>7</v>
      </c>
      <c r="E20" s="1321" t="s">
        <v>1910</v>
      </c>
      <c r="F20" s="1321"/>
      <c r="G20" s="1327"/>
      <c r="H20" s="1321"/>
      <c r="I20" s="1321"/>
      <c r="J20" s="1323">
        <f t="shared" si="1"/>
        <v>7</v>
      </c>
      <c r="K20" s="1328"/>
      <c r="L20" s="1321"/>
      <c r="M20" s="1321"/>
    </row>
    <row r="21" spans="1:13">
      <c r="A21" s="1321"/>
      <c r="B21" s="1327"/>
      <c r="C21" s="2066"/>
      <c r="D21" s="1323">
        <f t="shared" si="0"/>
        <v>8</v>
      </c>
      <c r="E21" s="1321" t="s">
        <v>1911</v>
      </c>
      <c r="F21" s="1321"/>
      <c r="G21" s="1327"/>
      <c r="H21" s="1321"/>
      <c r="I21" s="1321"/>
      <c r="J21" s="1323">
        <f t="shared" si="1"/>
        <v>8</v>
      </c>
      <c r="K21" s="1328"/>
      <c r="L21" s="1321"/>
      <c r="M21" s="1321"/>
    </row>
    <row r="22" spans="1:13">
      <c r="A22" s="1321"/>
      <c r="B22" s="1327"/>
      <c r="C22" s="1329"/>
      <c r="D22" s="1323">
        <f t="shared" si="0"/>
        <v>9</v>
      </c>
      <c r="E22" s="1321" t="s">
        <v>1912</v>
      </c>
      <c r="F22" s="1321"/>
      <c r="G22" s="1327"/>
      <c r="H22" s="1321"/>
      <c r="I22" s="1321"/>
      <c r="J22" s="1323">
        <f t="shared" si="1"/>
        <v>9</v>
      </c>
      <c r="K22" s="1328"/>
      <c r="L22" s="1321"/>
      <c r="M22" s="1321"/>
    </row>
    <row r="23" spans="1:13">
      <c r="A23" s="1321"/>
      <c r="B23" s="1327"/>
      <c r="C23" s="1329"/>
      <c r="D23" s="1323">
        <f t="shared" si="0"/>
        <v>10</v>
      </c>
      <c r="E23" s="1321" t="s">
        <v>1913</v>
      </c>
      <c r="F23" s="1321"/>
      <c r="G23" s="1327"/>
      <c r="H23" s="1321"/>
      <c r="I23" s="1321"/>
      <c r="J23" s="1323">
        <f t="shared" si="1"/>
        <v>10</v>
      </c>
      <c r="K23" s="1328"/>
      <c r="L23" s="1321"/>
      <c r="M23" s="1321"/>
    </row>
    <row r="24" spans="1:13">
      <c r="A24" s="1321"/>
      <c r="B24" s="1327"/>
      <c r="C24" s="1329"/>
      <c r="D24" s="1508">
        <v>66</v>
      </c>
      <c r="E24" s="1321" t="s">
        <v>1175</v>
      </c>
      <c r="F24" s="1321"/>
      <c r="G24" s="1327"/>
      <c r="H24" s="1321"/>
      <c r="I24" s="1321"/>
      <c r="J24" s="1323">
        <v>97</v>
      </c>
      <c r="K24" s="1328"/>
      <c r="L24" s="1321"/>
      <c r="M24" s="1321"/>
    </row>
    <row r="25" spans="1:13">
      <c r="A25" s="1321"/>
      <c r="B25" s="1327"/>
      <c r="C25" s="1329"/>
      <c r="D25" s="1323">
        <v>98</v>
      </c>
      <c r="E25" s="1321" t="s">
        <v>1901</v>
      </c>
      <c r="F25" s="1321"/>
      <c r="G25" s="1327"/>
      <c r="H25" s="1321"/>
      <c r="I25" s="1321"/>
      <c r="J25" s="1323">
        <v>98</v>
      </c>
      <c r="K25" s="1328"/>
      <c r="L25" s="1321"/>
      <c r="M25" s="1321"/>
    </row>
    <row r="26" spans="1:13" ht="12.95" thickBot="1">
      <c r="A26" s="1321"/>
      <c r="B26" s="1327"/>
      <c r="C26" s="1329"/>
      <c r="D26" s="1323"/>
      <c r="E26" s="1321"/>
      <c r="F26" s="1321"/>
      <c r="G26" s="1327"/>
      <c r="H26" s="1321"/>
      <c r="I26" s="1321"/>
      <c r="J26" s="1323"/>
      <c r="K26" s="1321"/>
      <c r="L26" s="1321"/>
      <c r="M26" s="1321"/>
    </row>
    <row r="27" spans="1:13" ht="12.95" thickBot="1">
      <c r="A27" s="1321"/>
      <c r="B27" s="1322">
        <f>B14-0.01</f>
        <v>-10.029999999999999</v>
      </c>
      <c r="C27" s="2064" t="s">
        <v>1914</v>
      </c>
      <c r="D27" s="1323">
        <v>1</v>
      </c>
      <c r="E27" s="1321" t="s">
        <v>1915</v>
      </c>
      <c r="F27" s="1321"/>
      <c r="G27" s="1327"/>
      <c r="H27" s="1321"/>
      <c r="I27" s="1321"/>
      <c r="J27" s="1323"/>
      <c r="K27" s="1379"/>
      <c r="L27" s="1321"/>
      <c r="M27" s="1321"/>
    </row>
    <row r="28" spans="1:13">
      <c r="A28" s="1321"/>
      <c r="B28" s="1327"/>
      <c r="C28" s="2064"/>
      <c r="D28" s="1323">
        <f>+D27+1</f>
        <v>2</v>
      </c>
      <c r="E28" s="1321" t="s">
        <v>1916</v>
      </c>
      <c r="F28" s="1321"/>
      <c r="G28" s="1327"/>
      <c r="H28" s="1321"/>
      <c r="I28" s="1321"/>
      <c r="J28" s="1323"/>
      <c r="K28" s="1321"/>
      <c r="L28" s="1321"/>
      <c r="M28" s="1321"/>
    </row>
    <row r="29" spans="1:13">
      <c r="A29" s="1321"/>
      <c r="B29" s="1327"/>
      <c r="C29" s="2064"/>
      <c r="D29" s="1323">
        <f>+D28+1</f>
        <v>3</v>
      </c>
      <c r="E29" s="1321" t="s">
        <v>1917</v>
      </c>
      <c r="F29" s="1321"/>
      <c r="G29" s="1327"/>
      <c r="H29" s="1321"/>
      <c r="I29" s="1321"/>
      <c r="J29" s="1323"/>
      <c r="K29" s="1321"/>
      <c r="L29" s="1321"/>
      <c r="M29" s="1321"/>
    </row>
    <row r="30" spans="1:13">
      <c r="A30" s="1321"/>
      <c r="B30" s="1327"/>
      <c r="C30" s="2064"/>
      <c r="D30" s="1323">
        <v>4</v>
      </c>
      <c r="E30" s="1331" t="s">
        <v>1918</v>
      </c>
      <c r="F30" s="1321"/>
      <c r="G30" s="1327"/>
      <c r="H30" s="1321"/>
      <c r="I30" s="1321"/>
      <c r="J30" s="1323"/>
      <c r="K30" s="1321"/>
      <c r="L30" s="1321"/>
      <c r="M30" s="1321"/>
    </row>
    <row r="31" spans="1:13">
      <c r="A31" s="1321"/>
      <c r="B31" s="1327"/>
      <c r="C31" s="2064"/>
      <c r="D31" s="1508">
        <v>66</v>
      </c>
      <c r="E31" s="1321" t="s">
        <v>1175</v>
      </c>
      <c r="F31" s="1321"/>
      <c r="G31" s="1327"/>
      <c r="H31" s="1321"/>
      <c r="I31" s="1321"/>
      <c r="J31" s="1323"/>
      <c r="K31" s="1321"/>
      <c r="L31" s="1321"/>
      <c r="M31" s="1321"/>
    </row>
    <row r="32" spans="1:13">
      <c r="A32" s="1321"/>
      <c r="B32" s="1327"/>
      <c r="C32" s="1332"/>
      <c r="D32" s="1323">
        <v>98</v>
      </c>
      <c r="E32" s="1321" t="s">
        <v>1901</v>
      </c>
      <c r="F32" s="1321"/>
      <c r="G32" s="1327"/>
      <c r="H32" s="1321"/>
      <c r="I32" s="1321"/>
      <c r="J32" s="1323"/>
      <c r="K32" s="1321"/>
      <c r="L32" s="1321"/>
      <c r="M32" s="1321"/>
    </row>
    <row r="33" spans="1:14" ht="12.95" thickBot="1">
      <c r="A33" s="1321"/>
      <c r="B33" s="1327"/>
      <c r="C33" s="1333"/>
      <c r="D33" s="1323"/>
      <c r="E33" s="1380"/>
      <c r="F33" s="1321"/>
      <c r="G33" s="1327"/>
      <c r="H33" s="1321"/>
      <c r="I33" s="1321"/>
      <c r="J33" s="1323"/>
      <c r="K33" s="1321"/>
      <c r="L33" s="1321"/>
      <c r="M33" s="1321"/>
    </row>
    <row r="34" spans="1:14" s="1382" customFormat="1" ht="12.95" thickBot="1">
      <c r="A34" s="1321"/>
      <c r="B34" s="1334">
        <f>B27-0.01</f>
        <v>-10.039999999999999</v>
      </c>
      <c r="C34" s="2064" t="s">
        <v>1919</v>
      </c>
      <c r="D34" s="1335">
        <v>1</v>
      </c>
      <c r="E34" s="1324" t="s">
        <v>1920</v>
      </c>
      <c r="F34" s="1324"/>
      <c r="G34" s="1325"/>
      <c r="H34" s="1324"/>
      <c r="I34" s="1324"/>
      <c r="J34" s="1335"/>
      <c r="K34" s="1379"/>
      <c r="L34" s="1321"/>
      <c r="M34" s="1321"/>
      <c r="N34" s="1381"/>
    </row>
    <row r="35" spans="1:14" s="1382" customFormat="1">
      <c r="A35" s="1321"/>
      <c r="B35" s="1336"/>
      <c r="C35" s="2064"/>
      <c r="D35" s="1323">
        <v>2</v>
      </c>
      <c r="E35" s="1324" t="s">
        <v>1921</v>
      </c>
      <c r="F35" s="1324"/>
      <c r="G35" s="1325"/>
      <c r="H35" s="1324"/>
      <c r="I35" s="1324"/>
      <c r="J35" s="1335"/>
      <c r="K35" s="1321"/>
      <c r="L35" s="1321"/>
      <c r="M35" s="1321"/>
      <c r="N35" s="1381"/>
    </row>
    <row r="36" spans="1:14" s="1382" customFormat="1" ht="24.95" customHeight="1">
      <c r="A36" s="1321"/>
      <c r="B36" s="1336"/>
      <c r="C36" s="1324"/>
      <c r="D36" s="1323">
        <v>3</v>
      </c>
      <c r="E36" s="2064" t="s">
        <v>1922</v>
      </c>
      <c r="F36" s="2064"/>
      <c r="G36" s="2064"/>
      <c r="H36" s="2064"/>
      <c r="I36" s="2064"/>
      <c r="J36" s="1335"/>
      <c r="K36" s="1321"/>
      <c r="L36" s="1321"/>
      <c r="M36" s="1321"/>
      <c r="N36" s="1381"/>
    </row>
    <row r="37" spans="1:14" s="1382" customFormat="1">
      <c r="A37" s="1321"/>
      <c r="B37" s="1336"/>
      <c r="C37" s="1324"/>
      <c r="D37" s="1323">
        <v>4</v>
      </c>
      <c r="E37" s="2064" t="s">
        <v>1923</v>
      </c>
      <c r="F37" s="2064"/>
      <c r="G37" s="2064"/>
      <c r="H37" s="2064"/>
      <c r="I37" s="2064"/>
      <c r="J37" s="1335"/>
      <c r="K37" s="1321"/>
      <c r="L37" s="1321"/>
      <c r="M37" s="1321"/>
      <c r="N37" s="1381"/>
    </row>
    <row r="38" spans="1:14" s="1382" customFormat="1" ht="12.95" thickBot="1">
      <c r="A38" s="1321"/>
      <c r="B38" s="1336"/>
      <c r="C38" s="1337"/>
      <c r="D38" s="1335">
        <v>98</v>
      </c>
      <c r="E38" s="1324" t="s">
        <v>1901</v>
      </c>
      <c r="F38" s="1324"/>
      <c r="G38" s="1325"/>
      <c r="H38" s="1324"/>
      <c r="I38" s="1324"/>
      <c r="J38" s="1335"/>
      <c r="K38" s="1321"/>
      <c r="L38" s="1321"/>
      <c r="M38" s="1321"/>
      <c r="N38" s="1381"/>
    </row>
    <row r="39" spans="1:14" ht="12.95" customHeight="1" thickBot="1">
      <c r="A39" s="1377"/>
      <c r="B39" s="1334">
        <f>B34-0.01</f>
        <v>-10.049999999999999</v>
      </c>
      <c r="C39" s="2064" t="s">
        <v>1924</v>
      </c>
      <c r="D39" s="1335">
        <v>1</v>
      </c>
      <c r="E39" s="1324" t="s">
        <v>81</v>
      </c>
      <c r="F39" s="1377"/>
      <c r="G39" s="1377"/>
      <c r="H39" s="1377"/>
      <c r="I39" s="1377"/>
      <c r="J39" s="1377"/>
      <c r="K39" s="1379"/>
      <c r="L39" s="1377"/>
      <c r="M39" s="1321"/>
    </row>
    <row r="40" spans="1:14">
      <c r="A40" s="1377"/>
      <c r="B40" s="1377"/>
      <c r="C40" s="2064"/>
      <c r="D40" s="1323">
        <v>2</v>
      </c>
      <c r="E40" s="1324" t="s">
        <v>82</v>
      </c>
      <c r="F40" s="1377"/>
      <c r="G40" s="1377"/>
      <c r="H40" s="1377"/>
      <c r="I40" s="1377"/>
      <c r="J40" s="1377"/>
      <c r="K40" s="1377"/>
      <c r="L40" s="1377"/>
      <c r="M40" s="1321"/>
    </row>
    <row r="41" spans="1:14" ht="12.95" thickBot="1">
      <c r="A41" s="1377"/>
      <c r="B41" s="1377"/>
      <c r="C41" s="2064"/>
      <c r="D41" s="1510">
        <v>98</v>
      </c>
      <c r="E41" s="1382" t="s">
        <v>1901</v>
      </c>
      <c r="F41" s="1377"/>
      <c r="G41" s="1377"/>
      <c r="H41" s="1377"/>
      <c r="I41" s="1377"/>
      <c r="J41" s="1377"/>
      <c r="K41" s="1377"/>
      <c r="L41" s="1377"/>
      <c r="M41" s="1321"/>
    </row>
    <row r="42" spans="1:14" ht="24.95" thickBot="1">
      <c r="A42" s="1377"/>
      <c r="B42" s="1334">
        <f>B39-0.01</f>
        <v>-10.059999999999999</v>
      </c>
      <c r="C42" s="1324" t="s">
        <v>1925</v>
      </c>
      <c r="D42" s="1335">
        <v>1</v>
      </c>
      <c r="E42" s="1324" t="s">
        <v>81</v>
      </c>
      <c r="F42" s="1377"/>
      <c r="G42" s="1377"/>
      <c r="H42" s="1377"/>
      <c r="I42" s="1377"/>
      <c r="J42" s="1377"/>
      <c r="K42" s="1379"/>
      <c r="L42" s="1377"/>
      <c r="M42" s="1321"/>
    </row>
    <row r="43" spans="1:14">
      <c r="A43" s="1377"/>
      <c r="B43" s="1377"/>
      <c r="C43" s="1377"/>
      <c r="D43" s="1323">
        <v>2</v>
      </c>
      <c r="E43" s="1324" t="s">
        <v>82</v>
      </c>
      <c r="F43" s="1383" t="s">
        <v>1926</v>
      </c>
      <c r="G43" s="1334">
        <v>-10.130000000000001</v>
      </c>
      <c r="H43" s="1377"/>
      <c r="I43" s="1377"/>
      <c r="J43" s="1377"/>
      <c r="K43" s="1377"/>
      <c r="L43" s="1377"/>
      <c r="M43" s="1321"/>
    </row>
    <row r="44" spans="1:14">
      <c r="A44" s="1377"/>
      <c r="B44" s="1377"/>
      <c r="C44" s="1377"/>
      <c r="D44" s="1510">
        <v>98</v>
      </c>
      <c r="E44" s="1382" t="s">
        <v>1901</v>
      </c>
      <c r="F44" s="1383" t="s">
        <v>1926</v>
      </c>
      <c r="G44" s="1334">
        <v>-10.130000000000001</v>
      </c>
      <c r="H44" s="1377"/>
      <c r="I44" s="1377"/>
      <c r="J44" s="1377"/>
      <c r="K44" s="1377"/>
      <c r="L44" s="1377"/>
      <c r="M44" s="1321"/>
    </row>
    <row r="45" spans="1:14">
      <c r="A45" s="1377"/>
      <c r="B45" s="1377"/>
      <c r="C45" s="1377"/>
      <c r="D45" s="1509"/>
      <c r="E45" s="1377"/>
      <c r="F45" s="1383"/>
      <c r="G45" s="1334"/>
      <c r="H45" s="1377"/>
      <c r="I45" s="1377"/>
      <c r="J45" s="1377"/>
      <c r="K45" s="1377"/>
      <c r="L45" s="1377"/>
      <c r="M45" s="1321"/>
    </row>
    <row r="46" spans="1:14" ht="36">
      <c r="A46" s="1377"/>
      <c r="B46" s="1334">
        <f>B42-0.01</f>
        <v>-10.069999999999999</v>
      </c>
      <c r="C46" s="1324" t="s">
        <v>1927</v>
      </c>
      <c r="D46" s="1323">
        <v>1</v>
      </c>
      <c r="E46" s="1324" t="s">
        <v>1928</v>
      </c>
      <c r="F46" s="1377"/>
      <c r="G46" s="1377"/>
      <c r="H46" s="1377"/>
      <c r="I46" s="1377"/>
      <c r="J46" s="1335">
        <v>1</v>
      </c>
      <c r="K46" s="1328"/>
      <c r="L46" s="1377"/>
      <c r="M46" s="1321"/>
    </row>
    <row r="47" spans="1:14" ht="24">
      <c r="A47" s="1377"/>
      <c r="B47" s="1377"/>
      <c r="C47" s="1377"/>
      <c r="D47" s="1323">
        <v>2</v>
      </c>
      <c r="E47" s="1324" t="s">
        <v>1929</v>
      </c>
      <c r="F47" s="1377"/>
      <c r="G47" s="1377"/>
      <c r="H47" s="1377"/>
      <c r="I47" s="1377"/>
      <c r="J47" s="1335">
        <v>2</v>
      </c>
      <c r="K47" s="1328"/>
      <c r="L47" s="1377"/>
      <c r="M47" s="1321"/>
    </row>
    <row r="48" spans="1:14" ht="24">
      <c r="A48" s="1377"/>
      <c r="B48" s="1377"/>
      <c r="C48" s="2065" t="s">
        <v>1909</v>
      </c>
      <c r="D48" s="1323">
        <v>3</v>
      </c>
      <c r="E48" s="1324" t="s">
        <v>1930</v>
      </c>
      <c r="F48" s="1377"/>
      <c r="G48" s="1377"/>
      <c r="H48" s="1377"/>
      <c r="I48" s="1377"/>
      <c r="J48" s="1335">
        <v>3</v>
      </c>
      <c r="K48" s="1328"/>
      <c r="L48" s="1377"/>
      <c r="M48" s="1321"/>
    </row>
    <row r="49" spans="1:13" ht="24">
      <c r="A49" s="1377"/>
      <c r="B49" s="1377"/>
      <c r="C49" s="2065"/>
      <c r="D49" s="1323">
        <v>4</v>
      </c>
      <c r="E49" s="1324" t="s">
        <v>1931</v>
      </c>
      <c r="F49" s="1377"/>
      <c r="G49" s="1377"/>
      <c r="H49" s="1377"/>
      <c r="I49" s="1377"/>
      <c r="J49" s="1335">
        <v>4</v>
      </c>
      <c r="K49" s="1328"/>
      <c r="L49" s="1377"/>
      <c r="M49" s="1321"/>
    </row>
    <row r="50" spans="1:13" ht="24">
      <c r="A50" s="1377"/>
      <c r="B50" s="1377"/>
      <c r="C50" s="1377"/>
      <c r="D50" s="1323">
        <v>5</v>
      </c>
      <c r="E50" s="1324" t="s">
        <v>1932</v>
      </c>
      <c r="F50" s="1377"/>
      <c r="G50" s="1377"/>
      <c r="H50" s="1377"/>
      <c r="I50" s="1377"/>
      <c r="J50" s="1335">
        <v>5</v>
      </c>
      <c r="K50" s="1328"/>
      <c r="L50" s="1377"/>
      <c r="M50" s="1321"/>
    </row>
    <row r="51" spans="1:13">
      <c r="A51" s="1377"/>
      <c r="B51" s="1377"/>
      <c r="C51" s="1377"/>
      <c r="D51" s="1377"/>
      <c r="E51" s="1377"/>
      <c r="F51" s="1377"/>
      <c r="G51" s="1377"/>
      <c r="H51" s="1377"/>
      <c r="I51" s="1377"/>
      <c r="J51" s="1377"/>
      <c r="K51" s="1377"/>
      <c r="L51" s="1377"/>
      <c r="M51" s="1377"/>
    </row>
    <row r="52" spans="1:13">
      <c r="A52" s="1377"/>
      <c r="B52" s="1377"/>
      <c r="C52" s="1377"/>
      <c r="D52" s="1377"/>
      <c r="E52" s="1377"/>
      <c r="F52" s="1377"/>
      <c r="G52" s="1377"/>
      <c r="H52" s="1377"/>
      <c r="I52" s="1377"/>
      <c r="J52" s="1377"/>
      <c r="K52" s="1377"/>
      <c r="L52" s="1377"/>
      <c r="M52" s="1377"/>
    </row>
    <row r="53" spans="1:13">
      <c r="A53" s="1377"/>
      <c r="B53" s="1377"/>
      <c r="C53" s="1377"/>
      <c r="D53" s="1377"/>
      <c r="E53" s="1377"/>
      <c r="F53" s="1377"/>
      <c r="G53" s="1377"/>
      <c r="H53" s="1377"/>
      <c r="I53" s="1377"/>
      <c r="J53" s="1377"/>
      <c r="K53" s="1377"/>
      <c r="L53" s="1377"/>
      <c r="M53" s="1377"/>
    </row>
    <row r="54" spans="1:13">
      <c r="A54" s="1377"/>
      <c r="B54" s="1377"/>
      <c r="C54" s="1377"/>
      <c r="D54" s="1377"/>
      <c r="E54" s="1377"/>
      <c r="F54" s="1377"/>
      <c r="G54" s="1377"/>
      <c r="H54" s="1377"/>
      <c r="I54" s="1377"/>
      <c r="J54" s="1377"/>
      <c r="K54" s="1377"/>
      <c r="L54" s="1377"/>
      <c r="M54" s="1377"/>
    </row>
    <row r="55" spans="1:13">
      <c r="A55" s="1377"/>
      <c r="B55" s="1377"/>
      <c r="C55" s="1377"/>
      <c r="D55" s="1377"/>
      <c r="E55" s="1377"/>
      <c r="F55" s="1377"/>
      <c r="G55" s="1377"/>
      <c r="H55" s="1377"/>
      <c r="I55" s="1377"/>
      <c r="J55" s="1377"/>
      <c r="K55" s="1377"/>
      <c r="L55" s="1377"/>
      <c r="M55" s="1377"/>
    </row>
  </sheetData>
  <mergeCells count="10">
    <mergeCell ref="C6:C9"/>
    <mergeCell ref="E37:I37"/>
    <mergeCell ref="C48:C49"/>
    <mergeCell ref="C14:C19"/>
    <mergeCell ref="C20:C21"/>
    <mergeCell ref="C27:C31"/>
    <mergeCell ref="C34:C35"/>
    <mergeCell ref="E16:I16"/>
    <mergeCell ref="E36:I36"/>
    <mergeCell ref="C39:C41"/>
  </mergeCells>
  <phoneticPr fontId="122" type="noConversion"/>
  <pageMargins left="0.25" right="0.25" top="0.75000000000000011" bottom="0.75000000000000011" header="0.30000000000000004" footer="0.30000000000000004"/>
  <pageSetup orientation="landscape" horizontalDpi="90" verticalDpi="90"/>
  <headerFooter alignWithMargins="0">
    <oddFooter>&amp;L&amp;9&amp;F&amp;C&amp;9Página &amp;P&amp;R&amp;9Versión 17.08.05</oddFoot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M44"/>
  <sheetViews>
    <sheetView showGridLines="0" view="pageBreakPreview" zoomScale="125" zoomScaleNormal="125" zoomScaleSheetLayoutView="125" zoomScalePageLayoutView="125" workbookViewId="0">
      <selection activeCell="P26" sqref="P26"/>
    </sheetView>
  </sheetViews>
  <sheetFormatPr defaultColWidth="9.125" defaultRowHeight="12"/>
  <cols>
    <col min="1" max="1" width="1.625" style="1378" customWidth="1"/>
    <col min="2" max="2" width="5.125" style="1385" bestFit="1" customWidth="1"/>
    <col min="3" max="3" width="25.875" style="1378" customWidth="1"/>
    <col min="4" max="4" width="6.125" style="1378" customWidth="1"/>
    <col min="5" max="5" width="27" style="1378" customWidth="1"/>
    <col min="6" max="6" width="4" style="1378" customWidth="1"/>
    <col min="7" max="7" width="5.625" style="1378" customWidth="1"/>
    <col min="8" max="8" width="3.375" style="1378" customWidth="1"/>
    <col min="9" max="9" width="5.875" style="1378" customWidth="1"/>
    <col min="10" max="10" width="3.625" style="1378" customWidth="1"/>
    <col min="11" max="12" width="4" style="1378" customWidth="1"/>
    <col min="13" max="16384" width="9.125" style="1378"/>
  </cols>
  <sheetData>
    <row r="1" spans="1:13">
      <c r="B1" s="1448" t="s">
        <v>1933</v>
      </c>
      <c r="C1" s="1449"/>
      <c r="D1" s="1449"/>
      <c r="E1" s="1449"/>
      <c r="F1" s="1449"/>
      <c r="G1" s="1449"/>
      <c r="H1" s="1449"/>
      <c r="I1" s="1449"/>
      <c r="J1" s="1449"/>
      <c r="K1" s="1449"/>
      <c r="L1" s="1449"/>
      <c r="M1" s="1377"/>
    </row>
    <row r="2" spans="1:13">
      <c r="B2" s="1448" t="s">
        <v>1892</v>
      </c>
      <c r="C2" s="1449"/>
      <c r="D2" s="1449"/>
      <c r="E2" s="1449"/>
      <c r="F2" s="1449"/>
      <c r="G2" s="1449"/>
      <c r="H2" s="1449"/>
      <c r="I2" s="1449"/>
      <c r="J2" s="1449"/>
      <c r="K2" s="1449"/>
      <c r="L2" s="1449"/>
      <c r="M2" s="1377"/>
    </row>
    <row r="3" spans="1:13">
      <c r="B3" s="1450"/>
      <c r="C3" s="1449"/>
      <c r="D3" s="1449"/>
      <c r="E3" s="1449"/>
      <c r="F3" s="1449"/>
      <c r="G3" s="1449"/>
      <c r="H3" s="1449"/>
      <c r="I3" s="1449"/>
      <c r="J3" s="1449"/>
      <c r="K3" s="1449"/>
      <c r="L3" s="1449"/>
      <c r="M3" s="1377"/>
    </row>
    <row r="4" spans="1:13">
      <c r="B4" s="1449" t="s">
        <v>1934</v>
      </c>
      <c r="C4" s="1449"/>
      <c r="D4" s="1449"/>
      <c r="E4" s="1449"/>
      <c r="F4" s="1449"/>
      <c r="G4" s="1449"/>
      <c r="H4" s="1449"/>
      <c r="I4" s="1449"/>
      <c r="J4" s="1449"/>
      <c r="K4" s="1449"/>
      <c r="L4" s="1449"/>
      <c r="M4" s="1377"/>
    </row>
    <row r="5" spans="1:13" s="1382" customFormat="1">
      <c r="A5" s="1338"/>
      <c r="B5" s="1451"/>
      <c r="C5" s="1452"/>
      <c r="D5" s="1453"/>
      <c r="E5" s="1454"/>
      <c r="F5" s="1454"/>
      <c r="G5" s="1455"/>
      <c r="H5" s="1454"/>
      <c r="I5" s="1454"/>
      <c r="J5" s="1453"/>
      <c r="K5" s="1456"/>
      <c r="L5" s="1456"/>
      <c r="M5" s="1321"/>
    </row>
    <row r="6" spans="1:13" s="1382" customFormat="1">
      <c r="A6" s="1338"/>
      <c r="B6" s="1451">
        <v>-10.079999999999998</v>
      </c>
      <c r="C6" s="1452" t="s">
        <v>1935</v>
      </c>
      <c r="D6" s="1453">
        <v>1</v>
      </c>
      <c r="E6" s="1452" t="s">
        <v>1936</v>
      </c>
      <c r="F6" s="1452"/>
      <c r="G6" s="1457"/>
      <c r="H6" s="1452"/>
      <c r="I6" s="1452"/>
      <c r="J6" s="1453">
        <v>1</v>
      </c>
      <c r="K6" s="1458"/>
      <c r="L6" s="1456"/>
      <c r="M6" s="1321"/>
    </row>
    <row r="7" spans="1:13" s="1382" customFormat="1">
      <c r="A7" s="1338"/>
      <c r="B7" s="1450"/>
      <c r="C7" s="1459"/>
      <c r="D7" s="1453">
        <v>2</v>
      </c>
      <c r="E7" s="1452" t="s">
        <v>1937</v>
      </c>
      <c r="F7" s="1452"/>
      <c r="G7" s="1457"/>
      <c r="H7" s="1452"/>
      <c r="I7" s="1452"/>
      <c r="J7" s="1453">
        <v>2</v>
      </c>
      <c r="K7" s="1458"/>
      <c r="L7" s="1456"/>
      <c r="M7" s="1321"/>
    </row>
    <row r="8" spans="1:13" s="1382" customFormat="1">
      <c r="A8" s="1338"/>
      <c r="B8" s="2068"/>
      <c r="C8" s="1459"/>
      <c r="D8" s="1453">
        <v>3</v>
      </c>
      <c r="E8" s="1452" t="s">
        <v>1938</v>
      </c>
      <c r="F8" s="1452"/>
      <c r="G8" s="1457"/>
      <c r="H8" s="1452"/>
      <c r="I8" s="1452"/>
      <c r="J8" s="1453">
        <v>3</v>
      </c>
      <c r="K8" s="1458"/>
      <c r="L8" s="1456"/>
      <c r="M8" s="1321"/>
    </row>
    <row r="9" spans="1:13" s="1382" customFormat="1">
      <c r="A9" s="1338"/>
      <c r="B9" s="2068"/>
      <c r="C9" s="1459"/>
      <c r="D9" s="1453">
        <v>4</v>
      </c>
      <c r="E9" s="1452" t="s">
        <v>1939</v>
      </c>
      <c r="F9" s="1452"/>
      <c r="G9" s="1457"/>
      <c r="H9" s="1452"/>
      <c r="I9" s="1452"/>
      <c r="J9" s="1453">
        <v>4</v>
      </c>
      <c r="K9" s="1458"/>
      <c r="L9" s="1456"/>
      <c r="M9" s="1321"/>
    </row>
    <row r="10" spans="1:13" s="1382" customFormat="1">
      <c r="A10" s="1338"/>
      <c r="B10" s="1460"/>
      <c r="C10" s="1460"/>
      <c r="D10" s="1453">
        <v>5</v>
      </c>
      <c r="E10" s="1452" t="s">
        <v>1940</v>
      </c>
      <c r="F10" s="1452"/>
      <c r="G10" s="1457"/>
      <c r="H10" s="1452"/>
      <c r="I10" s="1452"/>
      <c r="J10" s="1453">
        <v>5</v>
      </c>
      <c r="K10" s="1458"/>
      <c r="L10" s="1456"/>
      <c r="M10" s="1321"/>
    </row>
    <row r="11" spans="1:13" s="1382" customFormat="1">
      <c r="A11" s="1340"/>
      <c r="B11" s="1451">
        <f>B6-0.01</f>
        <v>-10.089999999999998</v>
      </c>
      <c r="C11" s="2067" t="s">
        <v>1941</v>
      </c>
      <c r="D11" s="1453"/>
      <c r="E11" s="1454"/>
      <c r="F11" s="1454"/>
      <c r="G11" s="1455"/>
      <c r="H11" s="1454"/>
      <c r="I11" s="1454"/>
      <c r="J11" s="1453"/>
      <c r="K11" s="1456"/>
      <c r="L11" s="1456"/>
      <c r="M11" s="1321"/>
    </row>
    <row r="12" spans="1:13" s="1382" customFormat="1">
      <c r="A12" s="1340"/>
      <c r="B12" s="2068"/>
      <c r="C12" s="2067"/>
      <c r="D12" s="1453">
        <v>1</v>
      </c>
      <c r="E12" s="1452" t="s">
        <v>1942</v>
      </c>
      <c r="F12" s="1452"/>
      <c r="G12" s="1457"/>
      <c r="H12" s="1452"/>
      <c r="I12" s="1452"/>
      <c r="J12" s="1453">
        <v>1</v>
      </c>
      <c r="K12" s="1458"/>
      <c r="L12" s="1456"/>
      <c r="M12" s="1321"/>
    </row>
    <row r="13" spans="1:13" s="1382" customFormat="1">
      <c r="A13" s="1340"/>
      <c r="B13" s="2068"/>
      <c r="C13" s="2067"/>
      <c r="D13" s="1453">
        <v>2</v>
      </c>
      <c r="E13" s="1452" t="s">
        <v>1943</v>
      </c>
      <c r="F13" s="1452"/>
      <c r="G13" s="1457"/>
      <c r="H13" s="1452"/>
      <c r="I13" s="1452"/>
      <c r="J13" s="1453">
        <v>2</v>
      </c>
      <c r="K13" s="1458"/>
      <c r="L13" s="1456"/>
      <c r="M13" s="1321"/>
    </row>
    <row r="14" spans="1:13" s="1382" customFormat="1">
      <c r="A14" s="1340"/>
      <c r="B14" s="2068"/>
      <c r="C14" s="1459"/>
      <c r="D14" s="1453">
        <v>3</v>
      </c>
      <c r="E14" s="1452" t="s">
        <v>1944</v>
      </c>
      <c r="F14" s="1452"/>
      <c r="G14" s="1457"/>
      <c r="H14" s="1452"/>
      <c r="I14" s="1452"/>
      <c r="J14" s="1453">
        <v>3</v>
      </c>
      <c r="K14" s="1458"/>
      <c r="L14" s="1456"/>
      <c r="M14" s="1321"/>
    </row>
    <row r="15" spans="1:13" s="1382" customFormat="1">
      <c r="A15" s="1340"/>
      <c r="B15" s="2068"/>
      <c r="C15" s="1460"/>
      <c r="D15" s="1453">
        <v>4</v>
      </c>
      <c r="E15" s="1452" t="s">
        <v>1945</v>
      </c>
      <c r="F15" s="1452"/>
      <c r="G15" s="1457"/>
      <c r="H15" s="1452"/>
      <c r="I15" s="1452"/>
      <c r="J15" s="1453">
        <v>4</v>
      </c>
      <c r="K15" s="1458"/>
      <c r="L15" s="1456"/>
      <c r="M15" s="1321"/>
    </row>
    <row r="16" spans="1:13" s="1382" customFormat="1">
      <c r="A16" s="1340"/>
      <c r="B16" s="2068"/>
      <c r="C16" s="1459"/>
      <c r="D16" s="1453">
        <v>5</v>
      </c>
      <c r="E16" s="1452" t="s">
        <v>1940</v>
      </c>
      <c r="F16" s="1452"/>
      <c r="G16" s="1457"/>
      <c r="H16" s="1452"/>
      <c r="I16" s="1452"/>
      <c r="J16" s="1453">
        <v>5</v>
      </c>
      <c r="K16" s="1458"/>
      <c r="L16" s="1456"/>
      <c r="M16" s="1321"/>
    </row>
    <row r="17" spans="1:13" s="1382" customFormat="1">
      <c r="A17" s="1340"/>
      <c r="B17" s="2068"/>
      <c r="C17" s="1459"/>
      <c r="D17" s="1453"/>
      <c r="E17" s="1452"/>
      <c r="F17" s="1452"/>
      <c r="G17" s="1457"/>
      <c r="H17" s="1452"/>
      <c r="I17" s="1452"/>
      <c r="J17" s="1453"/>
      <c r="K17" s="1458"/>
      <c r="L17" s="1456"/>
      <c r="M17" s="1321"/>
    </row>
    <row r="18" spans="1:13" s="1382" customFormat="1">
      <c r="A18" s="1340"/>
      <c r="B18" s="1451">
        <f>B11-0.01</f>
        <v>-10.099999999999998</v>
      </c>
      <c r="C18" s="2067" t="s">
        <v>1946</v>
      </c>
      <c r="D18" s="1461">
        <v>1</v>
      </c>
      <c r="E18" s="1452" t="s">
        <v>1947</v>
      </c>
      <c r="F18" s="1452"/>
      <c r="G18" s="1457"/>
      <c r="H18" s="1452"/>
      <c r="I18" s="1452"/>
      <c r="J18" s="1461">
        <v>1</v>
      </c>
      <c r="K18" s="1458"/>
      <c r="L18" s="1456"/>
      <c r="M18" s="1321"/>
    </row>
    <row r="19" spans="1:13" s="1382" customFormat="1">
      <c r="A19" s="1340"/>
      <c r="B19" s="1460"/>
      <c r="C19" s="2067"/>
      <c r="D19" s="1461">
        <v>2</v>
      </c>
      <c r="E19" s="1452" t="s">
        <v>1948</v>
      </c>
      <c r="F19" s="1452"/>
      <c r="G19" s="1457"/>
      <c r="H19" s="1452"/>
      <c r="I19" s="1452"/>
      <c r="J19" s="1461">
        <v>2</v>
      </c>
      <c r="K19" s="1458"/>
      <c r="L19" s="1456"/>
      <c r="M19" s="1321"/>
    </row>
    <row r="20" spans="1:13" s="1382" customFormat="1">
      <c r="A20" s="1340"/>
      <c r="B20" s="2068"/>
      <c r="C20" s="2067"/>
      <c r="D20" s="1461">
        <v>3</v>
      </c>
      <c r="E20" s="1456" t="s">
        <v>1949</v>
      </c>
      <c r="F20" s="1456"/>
      <c r="G20" s="1462"/>
      <c r="H20" s="1456"/>
      <c r="I20" s="1456"/>
      <c r="J20" s="1461">
        <v>3</v>
      </c>
      <c r="K20" s="1458"/>
      <c r="L20" s="1456"/>
      <c r="M20" s="1321"/>
    </row>
    <row r="21" spans="1:13" s="1382" customFormat="1">
      <c r="A21" s="1340"/>
      <c r="B21" s="2068"/>
      <c r="C21" s="2067"/>
      <c r="D21" s="1461">
        <v>4</v>
      </c>
      <c r="E21" s="1456" t="s">
        <v>1950</v>
      </c>
      <c r="F21" s="1456"/>
      <c r="G21" s="1462"/>
      <c r="H21" s="1456"/>
      <c r="I21" s="1456"/>
      <c r="J21" s="1461">
        <v>4</v>
      </c>
      <c r="K21" s="1458"/>
      <c r="L21" s="1456"/>
      <c r="M21" s="1321"/>
    </row>
    <row r="22" spans="1:13" s="1382" customFormat="1">
      <c r="A22" s="1340"/>
      <c r="B22" s="2068"/>
      <c r="C22" s="2067"/>
      <c r="D22" s="1461">
        <v>98</v>
      </c>
      <c r="E22" s="1452" t="s">
        <v>1436</v>
      </c>
      <c r="F22" s="1452"/>
      <c r="G22" s="1457"/>
      <c r="H22" s="1452"/>
      <c r="I22" s="1452"/>
      <c r="J22" s="1461">
        <v>98</v>
      </c>
      <c r="K22" s="1458"/>
      <c r="L22" s="1456"/>
      <c r="M22" s="1321"/>
    </row>
    <row r="23" spans="1:13" s="1382" customFormat="1">
      <c r="A23" s="1340"/>
      <c r="B23" s="2068"/>
      <c r="C23" s="1460"/>
      <c r="D23" s="1461"/>
      <c r="E23" s="1452"/>
      <c r="F23" s="1452"/>
      <c r="G23" s="1457"/>
      <c r="H23" s="1452"/>
      <c r="I23" s="1452"/>
      <c r="J23" s="1461"/>
      <c r="K23" s="1456"/>
      <c r="L23" s="1456"/>
      <c r="M23" s="1321"/>
    </row>
    <row r="24" spans="1:13" s="1382" customFormat="1">
      <c r="A24" s="1340"/>
      <c r="B24" s="1463">
        <f>B18-0.01</f>
        <v>-10.109999999999998</v>
      </c>
      <c r="C24" s="1464" t="s">
        <v>1951</v>
      </c>
      <c r="D24" s="1461">
        <v>1</v>
      </c>
      <c r="E24" s="1452" t="s">
        <v>1952</v>
      </c>
      <c r="F24" s="1452"/>
      <c r="G24" s="1457"/>
      <c r="H24" s="1452"/>
      <c r="I24" s="1452"/>
      <c r="J24" s="1461">
        <v>1</v>
      </c>
      <c r="K24" s="1458"/>
      <c r="L24" s="1456"/>
      <c r="M24" s="1321"/>
    </row>
    <row r="25" spans="1:13" s="1382" customFormat="1">
      <c r="A25" s="1340"/>
      <c r="B25" s="1450"/>
      <c r="C25" s="1464"/>
      <c r="D25" s="1461">
        <v>2</v>
      </c>
      <c r="E25" s="1452" t="s">
        <v>1953</v>
      </c>
      <c r="F25" s="1452"/>
      <c r="G25" s="1457"/>
      <c r="H25" s="1452"/>
      <c r="I25" s="1452"/>
      <c r="J25" s="1461">
        <v>2</v>
      </c>
      <c r="K25" s="1458"/>
      <c r="L25" s="1456"/>
      <c r="M25" s="1321"/>
    </row>
    <row r="26" spans="1:13" s="1382" customFormat="1">
      <c r="A26" s="1340"/>
      <c r="B26" s="1465"/>
      <c r="C26" s="1464"/>
      <c r="D26" s="1461">
        <v>3</v>
      </c>
      <c r="E26" s="1452" t="s">
        <v>1954</v>
      </c>
      <c r="F26" s="1452"/>
      <c r="G26" s="1457"/>
      <c r="H26" s="1452"/>
      <c r="I26" s="1452"/>
      <c r="J26" s="1461">
        <v>3</v>
      </c>
      <c r="K26" s="1458"/>
      <c r="L26" s="1456"/>
      <c r="M26" s="1321"/>
    </row>
    <row r="27" spans="1:13" s="1382" customFormat="1">
      <c r="A27" s="1340"/>
      <c r="B27" s="1465"/>
      <c r="C27" s="1464"/>
      <c r="D27" s="1461">
        <v>4</v>
      </c>
      <c r="E27" s="1452" t="s">
        <v>1955</v>
      </c>
      <c r="F27" s="1452"/>
      <c r="G27" s="1457"/>
      <c r="H27" s="1452"/>
      <c r="I27" s="1452"/>
      <c r="J27" s="1461"/>
      <c r="K27" s="1458"/>
      <c r="L27" s="1456"/>
      <c r="M27" s="1321"/>
    </row>
    <row r="28" spans="1:13" s="1382" customFormat="1">
      <c r="A28" s="1340"/>
      <c r="B28" s="1465"/>
      <c r="C28" s="1464"/>
      <c r="D28" s="1461">
        <v>5</v>
      </c>
      <c r="E28" s="1452" t="s">
        <v>1956</v>
      </c>
      <c r="F28" s="1452"/>
      <c r="G28" s="1457"/>
      <c r="H28" s="1452"/>
      <c r="I28" s="1452"/>
      <c r="J28" s="1461"/>
      <c r="K28" s="1458"/>
      <c r="L28" s="1456"/>
      <c r="M28" s="1321"/>
    </row>
    <row r="29" spans="1:13" s="1382" customFormat="1">
      <c r="A29" s="1340"/>
      <c r="B29" s="1465"/>
      <c r="C29" s="1464"/>
      <c r="D29" s="1461">
        <v>6</v>
      </c>
      <c r="E29" s="1452" t="s">
        <v>1957</v>
      </c>
      <c r="F29" s="1452"/>
      <c r="G29" s="1457"/>
      <c r="H29" s="1452"/>
      <c r="I29" s="1452"/>
      <c r="J29" s="1461"/>
      <c r="K29" s="1458"/>
      <c r="L29" s="1456"/>
      <c r="M29" s="1321"/>
    </row>
    <row r="30" spans="1:13" s="1382" customFormat="1">
      <c r="A30" s="1340"/>
      <c r="B30" s="1465"/>
      <c r="C30" s="1464"/>
      <c r="D30" s="1461">
        <v>7</v>
      </c>
      <c r="E30" s="1452" t="s">
        <v>1958</v>
      </c>
      <c r="F30" s="1452"/>
      <c r="G30" s="1457"/>
      <c r="H30" s="1452"/>
      <c r="I30" s="1452"/>
      <c r="J30" s="1461">
        <v>4</v>
      </c>
      <c r="K30" s="1458"/>
      <c r="L30" s="1456"/>
      <c r="M30" s="1321"/>
    </row>
    <row r="31" spans="1:13">
      <c r="A31" s="1342"/>
      <c r="B31" s="1465"/>
      <c r="C31" s="1460"/>
      <c r="D31" s="1461">
        <v>98</v>
      </c>
      <c r="E31" s="1452" t="s">
        <v>1436</v>
      </c>
      <c r="F31" s="1452"/>
      <c r="G31" s="1457"/>
      <c r="H31" s="1452"/>
      <c r="I31" s="1452"/>
      <c r="J31" s="1461">
        <v>98</v>
      </c>
      <c r="K31" s="1458"/>
      <c r="L31" s="1456"/>
      <c r="M31" s="1321"/>
    </row>
    <row r="32" spans="1:13">
      <c r="B32" s="1450"/>
      <c r="C32" s="1449"/>
      <c r="D32" s="1449"/>
      <c r="E32" s="1449"/>
      <c r="F32" s="1449"/>
      <c r="G32" s="1449"/>
      <c r="H32" s="1449"/>
      <c r="I32" s="1449"/>
      <c r="J32" s="1449"/>
      <c r="K32" s="1449"/>
      <c r="L32" s="1449"/>
      <c r="M32" s="1377"/>
    </row>
    <row r="33" spans="2:13">
      <c r="B33" s="1451">
        <f>B24-0.01</f>
        <v>-10.119999999999997</v>
      </c>
      <c r="C33" s="2067" t="s">
        <v>1959</v>
      </c>
      <c r="D33" s="1449"/>
      <c r="E33" s="1449"/>
      <c r="F33" s="1449"/>
      <c r="G33" s="1449"/>
      <c r="H33" s="1449"/>
      <c r="I33" s="1449"/>
      <c r="J33" s="1449"/>
      <c r="K33" s="1449"/>
      <c r="L33" s="1449"/>
      <c r="M33" s="1377"/>
    </row>
    <row r="34" spans="2:13">
      <c r="B34" s="1450"/>
      <c r="C34" s="2067"/>
      <c r="D34" s="1461">
        <v>1</v>
      </c>
      <c r="E34" s="1452" t="s">
        <v>1960</v>
      </c>
      <c r="F34" s="1449"/>
      <c r="G34" s="1449"/>
      <c r="H34" s="1449"/>
      <c r="I34" s="1449"/>
      <c r="J34" s="1461">
        <v>1</v>
      </c>
      <c r="K34" s="1458"/>
      <c r="L34" s="1449"/>
      <c r="M34" s="1377"/>
    </row>
    <row r="35" spans="2:13">
      <c r="B35" s="1450"/>
      <c r="C35" s="2067"/>
      <c r="D35" s="1461">
        <v>2</v>
      </c>
      <c r="E35" s="1452" t="s">
        <v>1961</v>
      </c>
      <c r="F35" s="1449"/>
      <c r="G35" s="1449"/>
      <c r="H35" s="1449"/>
      <c r="I35" s="1449"/>
      <c r="J35" s="1461">
        <v>2</v>
      </c>
      <c r="K35" s="1458"/>
      <c r="L35" s="1449"/>
      <c r="M35" s="1377"/>
    </row>
    <row r="36" spans="2:13">
      <c r="B36" s="1450"/>
      <c r="C36" s="1449"/>
      <c r="D36" s="1461">
        <v>3</v>
      </c>
      <c r="E36" s="1456" t="s">
        <v>1962</v>
      </c>
      <c r="F36" s="1449"/>
      <c r="G36" s="1449"/>
      <c r="H36" s="1449"/>
      <c r="I36" s="1449"/>
      <c r="J36" s="1461">
        <v>3</v>
      </c>
      <c r="K36" s="1458"/>
      <c r="L36" s="1449"/>
      <c r="M36" s="1377"/>
    </row>
    <row r="37" spans="2:13">
      <c r="B37" s="1450"/>
      <c r="C37" s="1449"/>
      <c r="D37" s="1461">
        <v>4</v>
      </c>
      <c r="E37" s="1456" t="s">
        <v>1963</v>
      </c>
      <c r="F37" s="1449"/>
      <c r="G37" s="1449"/>
      <c r="H37" s="1449"/>
      <c r="I37" s="1449"/>
      <c r="J37" s="1461">
        <v>4</v>
      </c>
      <c r="K37" s="1458"/>
      <c r="L37" s="1449"/>
      <c r="M37" s="1377"/>
    </row>
    <row r="38" spans="2:13">
      <c r="B38" s="1450"/>
      <c r="C38" s="1449"/>
      <c r="D38" s="1461">
        <v>5</v>
      </c>
      <c r="E38" s="1452" t="s">
        <v>1964</v>
      </c>
      <c r="F38" s="1449"/>
      <c r="G38" s="1449"/>
      <c r="H38" s="1449"/>
      <c r="I38" s="1449"/>
      <c r="J38" s="1461">
        <v>5</v>
      </c>
      <c r="K38" s="1458"/>
      <c r="L38" s="1449"/>
      <c r="M38" s="1377"/>
    </row>
    <row r="39" spans="2:13">
      <c r="B39" s="1450"/>
      <c r="C39" s="1449"/>
      <c r="D39" s="1449"/>
      <c r="E39" s="1449"/>
      <c r="F39" s="1449"/>
      <c r="G39" s="1449"/>
      <c r="H39" s="1449"/>
      <c r="I39" s="1449"/>
      <c r="J39" s="1449"/>
      <c r="K39" s="1449"/>
      <c r="L39" s="1449"/>
      <c r="M39" s="1377"/>
    </row>
    <row r="40" spans="2:13">
      <c r="B40" s="1384"/>
      <c r="C40" s="1377"/>
      <c r="D40" s="1377"/>
      <c r="E40" s="1377"/>
      <c r="F40" s="1377"/>
      <c r="G40" s="1377"/>
      <c r="H40" s="1377"/>
      <c r="I40" s="1377"/>
      <c r="J40" s="1377"/>
      <c r="K40" s="1377"/>
      <c r="L40" s="1377"/>
      <c r="M40" s="1377"/>
    </row>
    <row r="41" spans="2:13">
      <c r="B41" s="1384"/>
      <c r="C41" s="1377"/>
      <c r="D41" s="1377"/>
      <c r="E41" s="1377"/>
      <c r="F41" s="1377"/>
      <c r="G41" s="1377"/>
      <c r="H41" s="1377"/>
      <c r="I41" s="1377"/>
      <c r="J41" s="1377"/>
      <c r="K41" s="1377"/>
      <c r="L41" s="1377"/>
      <c r="M41" s="1377"/>
    </row>
    <row r="42" spans="2:13">
      <c r="B42" s="1384"/>
      <c r="C42" s="1377"/>
      <c r="D42" s="1377"/>
      <c r="E42" s="1377"/>
      <c r="F42" s="1377"/>
      <c r="G42" s="1377"/>
      <c r="H42" s="1377"/>
      <c r="I42" s="1377"/>
      <c r="J42" s="1377"/>
      <c r="K42" s="1377"/>
      <c r="L42" s="1377"/>
      <c r="M42" s="1377"/>
    </row>
    <row r="43" spans="2:13">
      <c r="B43" s="1384"/>
      <c r="C43" s="1377"/>
      <c r="D43" s="1377"/>
      <c r="E43" s="1377"/>
      <c r="F43" s="1377"/>
      <c r="G43" s="1377"/>
      <c r="H43" s="1377"/>
      <c r="I43" s="1377"/>
      <c r="J43" s="1377"/>
      <c r="K43" s="1377"/>
      <c r="L43" s="1377"/>
      <c r="M43" s="1377"/>
    </row>
    <row r="44" spans="2:13">
      <c r="B44" s="1384"/>
      <c r="C44" s="1377"/>
      <c r="D44" s="1377"/>
      <c r="E44" s="1377"/>
      <c r="F44" s="1377"/>
      <c r="G44" s="1377"/>
      <c r="H44" s="1377"/>
      <c r="I44" s="1377"/>
      <c r="J44" s="1377"/>
      <c r="K44" s="1377"/>
      <c r="L44" s="1377"/>
      <c r="M44" s="1377"/>
    </row>
  </sheetData>
  <mergeCells count="9">
    <mergeCell ref="C33:C35"/>
    <mergeCell ref="B8:B9"/>
    <mergeCell ref="C11:C13"/>
    <mergeCell ref="B12:B13"/>
    <mergeCell ref="B14:B15"/>
    <mergeCell ref="B16:B17"/>
    <mergeCell ref="C18:C22"/>
    <mergeCell ref="B20:B21"/>
    <mergeCell ref="B22:B23"/>
  </mergeCells>
  <phoneticPr fontId="122" type="noConversion"/>
  <pageMargins left="0.25" right="0.25" top="0.75000000000000011" bottom="0.75000000000000011" header="0.30000000000000004" footer="0.30000000000000004"/>
  <pageSetup orientation="landscape" horizontalDpi="4294967292" verticalDpi="4294967292"/>
  <headerFooter alignWithMargins="0">
    <oddFooter>&amp;L&amp;9&amp;F&amp;C&amp;9Página &amp;P&amp;R&amp;9Versión 17.08.05</oddFooter>
  </headerFooter>
  <legacy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O78"/>
  <sheetViews>
    <sheetView showGridLines="0" view="pageBreakPreview" topLeftCell="A40" zoomScale="125" zoomScaleNormal="125" zoomScaleSheetLayoutView="125" zoomScalePageLayoutView="125" workbookViewId="0">
      <selection activeCell="C29" sqref="C29:C31"/>
    </sheetView>
  </sheetViews>
  <sheetFormatPr defaultColWidth="9.125" defaultRowHeight="15"/>
  <cols>
    <col min="1" max="1" width="1.625" style="1319" customWidth="1"/>
    <col min="2" max="2" width="5.375" style="1319" bestFit="1" customWidth="1"/>
    <col min="3" max="3" width="50" style="1319" customWidth="1"/>
    <col min="4" max="4" width="6.125" style="1319" customWidth="1"/>
    <col min="5" max="5" width="34.875" style="1319" customWidth="1"/>
    <col min="6" max="6" width="4" style="1319" customWidth="1"/>
    <col min="7" max="7" width="5.625" style="1319" customWidth="1"/>
    <col min="8" max="8" width="3.375" style="1319" customWidth="1"/>
    <col min="9" max="9" width="5.875" style="1319" customWidth="1"/>
    <col min="10" max="10" width="3.625" style="1319" customWidth="1"/>
    <col min="11" max="12" width="4" style="1319" customWidth="1"/>
    <col min="13" max="16384" width="9.125" style="1319"/>
  </cols>
  <sheetData>
    <row r="1" spans="1:14">
      <c r="B1" s="1318" t="s">
        <v>1965</v>
      </c>
      <c r="C1" s="1317"/>
      <c r="D1" s="1317"/>
      <c r="E1" s="1317"/>
      <c r="F1" s="1317"/>
      <c r="G1" s="1317"/>
      <c r="H1" s="1317"/>
      <c r="I1" s="1317"/>
      <c r="J1" s="1317"/>
      <c r="K1" s="1317"/>
      <c r="L1" s="1317"/>
      <c r="M1" s="1317"/>
      <c r="N1" s="1317"/>
    </row>
    <row r="2" spans="1:14">
      <c r="B2" s="1320" t="s">
        <v>1892</v>
      </c>
      <c r="C2" s="1317"/>
      <c r="D2" s="1317"/>
      <c r="E2" s="1317"/>
      <c r="F2" s="1317"/>
      <c r="G2" s="1317"/>
      <c r="H2" s="1317"/>
      <c r="I2" s="1317"/>
      <c r="J2" s="1317"/>
      <c r="K2" s="1317"/>
      <c r="L2" s="1317"/>
      <c r="M2" s="1317"/>
      <c r="N2" s="1317"/>
    </row>
    <row r="3" spans="1:14">
      <c r="B3" s="1317"/>
      <c r="C3" s="1317"/>
      <c r="D3" s="1317"/>
      <c r="E3" s="1317"/>
      <c r="F3" s="1317"/>
      <c r="G3" s="1317"/>
      <c r="H3" s="1317"/>
      <c r="I3" s="1317"/>
      <c r="J3" s="1317"/>
      <c r="K3" s="1317"/>
      <c r="L3" s="1317"/>
      <c r="M3" s="1317"/>
      <c r="N3" s="1317"/>
    </row>
    <row r="4" spans="1:14">
      <c r="B4" s="1317" t="s">
        <v>1893</v>
      </c>
      <c r="C4" s="1317"/>
      <c r="D4" s="1317"/>
      <c r="E4" s="1317"/>
      <c r="F4" s="1317"/>
      <c r="G4" s="1317"/>
      <c r="H4" s="1317"/>
      <c r="I4" s="1317"/>
      <c r="J4" s="1317"/>
      <c r="K4" s="1317"/>
      <c r="L4" s="1317"/>
      <c r="M4" s="1317"/>
      <c r="N4" s="1317"/>
    </row>
    <row r="5" spans="1:14">
      <c r="B5" s="1317"/>
      <c r="C5" s="1317"/>
      <c r="D5" s="1317"/>
      <c r="E5" s="1317"/>
      <c r="F5" s="1317"/>
      <c r="G5" s="1317"/>
      <c r="H5" s="1317"/>
      <c r="I5" s="1317"/>
      <c r="J5" s="1317"/>
      <c r="K5" s="1317"/>
      <c r="L5" s="1317"/>
      <c r="M5" s="1317"/>
      <c r="N5" s="1317"/>
    </row>
    <row r="6" spans="1:14" ht="17.25" customHeight="1" thickBot="1">
      <c r="A6" s="1342"/>
      <c r="B6" s="1322">
        <f>'10.2 - Vitalito'!B33-0.01</f>
        <v>-10.129999999999997</v>
      </c>
      <c r="C6" s="2064" t="s">
        <v>1966</v>
      </c>
      <c r="D6" s="1323"/>
      <c r="E6" s="1321"/>
      <c r="F6" s="1321"/>
      <c r="G6" s="1327"/>
      <c r="H6" s="1321"/>
      <c r="I6" s="1321"/>
      <c r="J6" s="1323"/>
      <c r="K6" s="1321"/>
      <c r="L6" s="1321"/>
      <c r="M6" s="1321"/>
      <c r="N6" s="1317"/>
    </row>
    <row r="7" spans="1:14" ht="15.95" thickBot="1">
      <c r="A7" s="1342"/>
      <c r="B7" s="1327"/>
      <c r="C7" s="2064"/>
      <c r="D7" s="1323"/>
      <c r="E7" s="1321"/>
      <c r="F7" s="1321"/>
      <c r="G7" s="1343" t="s">
        <v>363</v>
      </c>
      <c r="H7" s="1343"/>
      <c r="I7" s="2069"/>
      <c r="J7" s="2070"/>
      <c r="K7" s="1317"/>
      <c r="L7" s="1317"/>
      <c r="M7" s="1321"/>
      <c r="N7" s="1317"/>
    </row>
    <row r="8" spans="1:14">
      <c r="A8" s="1342"/>
      <c r="B8" s="1327"/>
      <c r="C8" s="2064"/>
      <c r="D8" s="1323">
        <v>98</v>
      </c>
      <c r="E8" s="1321" t="s">
        <v>1901</v>
      </c>
      <c r="F8" s="1321"/>
      <c r="G8" s="1321"/>
      <c r="H8" s="1323"/>
      <c r="I8" s="1321"/>
      <c r="J8" s="1321"/>
      <c r="K8" s="1317"/>
      <c r="L8" s="1317"/>
      <c r="M8" s="1321"/>
      <c r="N8" s="1317"/>
    </row>
    <row r="9" spans="1:14">
      <c r="A9" s="1342"/>
      <c r="B9" s="1327"/>
      <c r="C9" s="1332"/>
      <c r="D9" s="1323"/>
      <c r="E9" s="1321"/>
      <c r="F9" s="1321"/>
      <c r="G9" s="1321"/>
      <c r="H9" s="1323"/>
      <c r="I9" s="1321"/>
      <c r="J9" s="1321"/>
      <c r="K9" s="1317"/>
      <c r="L9" s="1317"/>
      <c r="M9" s="1321"/>
      <c r="N9" s="1317"/>
    </row>
    <row r="10" spans="1:14" ht="15.95" thickBot="1">
      <c r="A10" s="1342"/>
      <c r="B10" s="1322">
        <f>+B6-0.01</f>
        <v>-10.139999999999997</v>
      </c>
      <c r="C10" s="2064" t="s">
        <v>1967</v>
      </c>
      <c r="D10" s="1323"/>
      <c r="E10" s="1321"/>
      <c r="F10" s="1321"/>
      <c r="G10" s="1321"/>
      <c r="H10" s="1323"/>
      <c r="I10" s="1321"/>
      <c r="J10" s="1321"/>
      <c r="K10" s="1317"/>
      <c r="L10" s="1317"/>
      <c r="M10" s="1321"/>
      <c r="N10" s="1317"/>
    </row>
    <row r="11" spans="1:14" ht="15.95" thickBot="1">
      <c r="A11" s="1342"/>
      <c r="B11" s="1327"/>
      <c r="C11" s="2064"/>
      <c r="D11" s="1323">
        <v>98</v>
      </c>
      <c r="E11" s="1321" t="s">
        <v>1901</v>
      </c>
      <c r="F11" s="1321"/>
      <c r="G11" s="1343" t="s">
        <v>363</v>
      </c>
      <c r="H11" s="1343"/>
      <c r="I11" s="2069"/>
      <c r="J11" s="2070"/>
      <c r="K11" s="1317"/>
      <c r="L11" s="1317"/>
      <c r="M11" s="1321"/>
      <c r="N11" s="1317"/>
    </row>
    <row r="12" spans="1:14" ht="15.95" thickBot="1">
      <c r="A12" s="1342"/>
      <c r="B12" s="1327"/>
      <c r="C12" s="1332"/>
      <c r="D12" s="1323"/>
      <c r="E12" s="1321"/>
      <c r="F12" s="1321"/>
      <c r="G12" s="1321"/>
      <c r="H12" s="1323"/>
      <c r="I12" s="1321"/>
      <c r="J12" s="1321"/>
      <c r="K12" s="1317"/>
      <c r="L12" s="1317"/>
      <c r="M12" s="1321"/>
      <c r="N12" s="1317"/>
    </row>
    <row r="13" spans="1:14" ht="24" customHeight="1" thickBot="1">
      <c r="A13" s="1338"/>
      <c r="B13" s="1322">
        <f>B10-0.01</f>
        <v>-10.149999999999997</v>
      </c>
      <c r="C13" s="1341" t="s">
        <v>1968</v>
      </c>
      <c r="D13" s="1323">
        <v>1</v>
      </c>
      <c r="E13" s="1344" t="b">
        <v>1</v>
      </c>
      <c r="F13" s="1317"/>
      <c r="G13" s="1317"/>
      <c r="H13" s="1323"/>
      <c r="I13" s="1321"/>
      <c r="J13" s="1345"/>
      <c r="K13" s="1317"/>
      <c r="L13" s="1317"/>
      <c r="M13" s="1321"/>
      <c r="N13" s="1317"/>
    </row>
    <row r="14" spans="1:14">
      <c r="A14" s="1338"/>
      <c r="B14" s="1327"/>
      <c r="C14" s="1329"/>
      <c r="D14" s="1323">
        <v>2</v>
      </c>
      <c r="E14" s="1344" t="b">
        <v>0</v>
      </c>
      <c r="F14" s="1344"/>
      <c r="G14" s="1317"/>
      <c r="H14" s="1323"/>
      <c r="I14" s="1321"/>
      <c r="J14" s="1321"/>
      <c r="K14" s="1317"/>
      <c r="L14" s="1317"/>
      <c r="M14" s="1321"/>
      <c r="N14" s="1317"/>
    </row>
    <row r="15" spans="1:14">
      <c r="A15" s="1338"/>
      <c r="B15" s="1327"/>
      <c r="C15" s="1332"/>
      <c r="D15" s="1323">
        <v>98</v>
      </c>
      <c r="E15" s="1324" t="s">
        <v>1969</v>
      </c>
      <c r="F15" s="1317"/>
      <c r="G15" s="1317"/>
      <c r="H15" s="1323"/>
      <c r="I15" s="1321"/>
      <c r="J15" s="1321"/>
      <c r="K15" s="1317"/>
      <c r="L15" s="1317"/>
      <c r="M15" s="1321"/>
      <c r="N15" s="1317"/>
    </row>
    <row r="16" spans="1:14" ht="15.95" thickBot="1">
      <c r="B16" s="1317"/>
      <c r="C16" s="1317"/>
      <c r="D16" s="1317"/>
      <c r="E16" s="1317"/>
      <c r="F16" s="1317"/>
      <c r="G16" s="1317"/>
      <c r="H16" s="1317"/>
      <c r="I16" s="1317"/>
      <c r="J16" s="1317"/>
      <c r="K16" s="1317"/>
      <c r="L16" s="1317"/>
      <c r="M16" s="1317"/>
      <c r="N16" s="1317"/>
    </row>
    <row r="17" spans="2:14" ht="15.95" thickBot="1">
      <c r="B17" s="1322">
        <f>B13-0.01</f>
        <v>-10.159999999999997</v>
      </c>
      <c r="C17" s="2064" t="s">
        <v>1970</v>
      </c>
      <c r="D17" s="1323">
        <v>1</v>
      </c>
      <c r="E17" s="1321" t="s">
        <v>1971</v>
      </c>
      <c r="F17" s="1321"/>
      <c r="G17" s="1321"/>
      <c r="H17" s="1323"/>
      <c r="I17" s="1321"/>
      <c r="J17" s="1345"/>
      <c r="K17" s="1317"/>
      <c r="L17" s="1317"/>
      <c r="M17" s="1321"/>
      <c r="N17" s="1317"/>
    </row>
    <row r="18" spans="2:14">
      <c r="B18" s="1327"/>
      <c r="C18" s="2064"/>
      <c r="D18" s="1323">
        <f>+D17+1</f>
        <v>2</v>
      </c>
      <c r="E18" s="1321" t="s">
        <v>1972</v>
      </c>
      <c r="F18" s="1321"/>
      <c r="G18" s="1321"/>
      <c r="H18" s="1323"/>
      <c r="I18" s="1321"/>
      <c r="J18" s="1321"/>
      <c r="K18" s="1317"/>
      <c r="L18" s="1317"/>
      <c r="M18" s="1321"/>
      <c r="N18" s="1317"/>
    </row>
    <row r="19" spans="2:14">
      <c r="B19" s="1327"/>
      <c r="C19" s="2064"/>
      <c r="D19" s="1323">
        <f>+D18+1</f>
        <v>3</v>
      </c>
      <c r="E19" s="1321" t="s">
        <v>1973</v>
      </c>
      <c r="F19" s="1321"/>
      <c r="G19" s="1321"/>
      <c r="H19" s="1323"/>
      <c r="I19" s="1321"/>
      <c r="J19" s="1321"/>
      <c r="K19" s="1317"/>
      <c r="L19" s="1317"/>
      <c r="M19" s="1321"/>
      <c r="N19" s="1317"/>
    </row>
    <row r="20" spans="2:14">
      <c r="B20" s="1327"/>
      <c r="C20" s="2064"/>
      <c r="D20" s="1323">
        <f>+D19+1</f>
        <v>4</v>
      </c>
      <c r="E20" s="1321" t="s">
        <v>1974</v>
      </c>
      <c r="F20" s="1321"/>
      <c r="G20" s="1321"/>
      <c r="H20" s="1323"/>
      <c r="I20" s="1321"/>
      <c r="J20" s="1321"/>
      <c r="K20" s="1317"/>
      <c r="L20" s="1317"/>
      <c r="M20" s="1321"/>
      <c r="N20" s="1317"/>
    </row>
    <row r="21" spans="2:14">
      <c r="B21" s="1327"/>
      <c r="C21" s="1332"/>
      <c r="D21" s="1323">
        <v>98</v>
      </c>
      <c r="E21" s="1321" t="s">
        <v>1901</v>
      </c>
      <c r="F21" s="1321"/>
      <c r="G21" s="1321"/>
      <c r="H21" s="1323"/>
      <c r="I21" s="1321"/>
      <c r="J21" s="1321"/>
      <c r="K21" s="1317"/>
      <c r="L21" s="1317"/>
      <c r="M21" s="1321"/>
      <c r="N21" s="1317"/>
    </row>
    <row r="22" spans="2:14">
      <c r="B22" s="1317"/>
      <c r="C22" s="1317"/>
      <c r="D22" s="1317"/>
      <c r="E22" s="1317"/>
      <c r="F22" s="1317"/>
      <c r="G22" s="1317"/>
      <c r="H22" s="1317"/>
      <c r="I22" s="1317"/>
      <c r="J22" s="1317"/>
      <c r="K22" s="1317"/>
      <c r="L22" s="1317"/>
      <c r="M22" s="1317"/>
      <c r="N22" s="1317"/>
    </row>
    <row r="23" spans="2:14" ht="15.95" thickBot="1">
      <c r="B23" s="1317"/>
      <c r="C23" s="1317"/>
      <c r="D23" s="1317"/>
      <c r="E23" s="1317"/>
      <c r="F23" s="1317"/>
      <c r="G23" s="1317"/>
      <c r="H23" s="1317"/>
      <c r="I23" s="1317"/>
      <c r="J23" s="1317"/>
      <c r="K23" s="1317"/>
      <c r="L23" s="1317"/>
      <c r="M23" s="1317"/>
      <c r="N23" s="1317"/>
    </row>
    <row r="24" spans="2:14" ht="48.95" thickBot="1">
      <c r="B24" s="1322">
        <f>B17-0.01</f>
        <v>-10.169999999999996</v>
      </c>
      <c r="C24" s="2064" t="s">
        <v>1975</v>
      </c>
      <c r="D24" s="1323">
        <v>1</v>
      </c>
      <c r="E24" s="1324" t="s">
        <v>1976</v>
      </c>
      <c r="F24" s="1321"/>
      <c r="G24" s="1321"/>
      <c r="H24" s="1323"/>
      <c r="I24" s="1321"/>
      <c r="J24" s="1345"/>
      <c r="K24" s="1317"/>
      <c r="L24" s="1317"/>
      <c r="M24" s="1317"/>
      <c r="N24" s="1317"/>
    </row>
    <row r="25" spans="2:14" ht="48">
      <c r="B25" s="1317"/>
      <c r="C25" s="2064"/>
      <c r="D25" s="1323">
        <f>+D24+1</f>
        <v>2</v>
      </c>
      <c r="E25" s="1324" t="s">
        <v>1977</v>
      </c>
      <c r="F25" s="1321"/>
      <c r="G25" s="1321"/>
      <c r="H25" s="1323"/>
      <c r="I25" s="1321"/>
      <c r="J25" s="1317"/>
      <c r="K25" s="1317"/>
      <c r="L25" s="1317"/>
      <c r="M25" s="1317"/>
      <c r="N25" s="1317"/>
    </row>
    <row r="26" spans="2:14" ht="36">
      <c r="B26" s="1317"/>
      <c r="C26" s="2064"/>
      <c r="D26" s="1323">
        <f>+D25+1</f>
        <v>3</v>
      </c>
      <c r="E26" s="1324" t="s">
        <v>1978</v>
      </c>
      <c r="F26" s="1321"/>
      <c r="G26" s="1321"/>
      <c r="H26" s="1323"/>
      <c r="I26" s="1321"/>
      <c r="J26" s="1317"/>
      <c r="K26" s="1317"/>
      <c r="L26" s="1317"/>
      <c r="M26" s="1317"/>
      <c r="N26" s="1317"/>
    </row>
    <row r="27" spans="2:14">
      <c r="B27" s="1317"/>
      <c r="C27" s="2064"/>
      <c r="D27" s="1323">
        <v>66</v>
      </c>
      <c r="E27" s="1324" t="s">
        <v>1979</v>
      </c>
      <c r="F27" s="1321"/>
      <c r="G27" s="1321"/>
      <c r="H27" s="1323"/>
      <c r="I27" s="1321"/>
      <c r="J27" s="1317"/>
      <c r="K27" s="1317"/>
      <c r="L27" s="1317"/>
      <c r="M27" s="1317"/>
      <c r="N27" s="1317"/>
    </row>
    <row r="28" spans="2:14" ht="15.95" thickBot="1">
      <c r="B28" s="1317"/>
      <c r="C28" s="1341"/>
      <c r="D28" s="1323">
        <v>98</v>
      </c>
      <c r="E28" s="1324" t="s">
        <v>1901</v>
      </c>
      <c r="F28" s="1321"/>
      <c r="G28" s="1321"/>
      <c r="H28" s="1323"/>
      <c r="I28" s="1321"/>
      <c r="J28" s="1317"/>
      <c r="K28" s="1317"/>
      <c r="L28" s="1317"/>
      <c r="M28" s="1317"/>
      <c r="N28" s="1317"/>
    </row>
    <row r="29" spans="2:14" ht="17.100000000000001" customHeight="1" thickBot="1">
      <c r="B29" s="1322">
        <f>B24-0.01</f>
        <v>-10.179999999999996</v>
      </c>
      <c r="C29" s="2064" t="s">
        <v>1980</v>
      </c>
      <c r="D29" s="1323">
        <v>1</v>
      </c>
      <c r="E29" s="1344" t="b">
        <v>1</v>
      </c>
      <c r="F29" s="1346"/>
      <c r="G29" s="1317"/>
      <c r="H29" s="1323"/>
      <c r="I29" s="1321"/>
      <c r="J29" s="1330"/>
      <c r="K29" s="1317"/>
      <c r="L29" s="1317"/>
      <c r="M29" s="1317"/>
      <c r="N29" s="1317"/>
    </row>
    <row r="30" spans="2:14" ht="18" customHeight="1">
      <c r="B30" s="1317"/>
      <c r="C30" s="2064"/>
      <c r="D30" s="1323">
        <v>2</v>
      </c>
      <c r="E30" s="1344" t="b">
        <v>0</v>
      </c>
      <c r="F30" s="1321"/>
      <c r="G30" s="1317"/>
      <c r="H30" s="1323"/>
      <c r="I30" s="1321"/>
      <c r="J30" s="1317"/>
      <c r="K30" s="1317"/>
      <c r="L30" s="1317"/>
      <c r="M30" s="1317"/>
      <c r="N30" s="1317"/>
    </row>
    <row r="31" spans="2:14">
      <c r="B31" s="1317"/>
      <c r="C31" s="2064"/>
      <c r="D31" s="1323">
        <v>98</v>
      </c>
      <c r="E31" s="1341" t="s">
        <v>1969</v>
      </c>
      <c r="F31" s="1346"/>
      <c r="G31" s="1317"/>
      <c r="H31" s="1323"/>
      <c r="I31" s="1321"/>
      <c r="J31" s="1317"/>
      <c r="K31" s="1317"/>
      <c r="L31" s="1317"/>
      <c r="M31" s="1317"/>
      <c r="N31" s="1317"/>
    </row>
    <row r="32" spans="2:14" ht="15.95" thickBot="1">
      <c r="B32" s="1317"/>
      <c r="C32" s="1317"/>
      <c r="D32" s="1317"/>
      <c r="E32" s="1317"/>
      <c r="F32" s="1317"/>
      <c r="G32" s="1317"/>
      <c r="H32" s="1317"/>
      <c r="I32" s="1317"/>
      <c r="J32" s="1317"/>
      <c r="K32" s="1317"/>
      <c r="L32" s="1317"/>
      <c r="M32" s="1317"/>
      <c r="N32" s="1317"/>
    </row>
    <row r="33" spans="2:15" ht="15.95" thickBot="1">
      <c r="B33" s="1322">
        <f>B29-0.01</f>
        <v>-10.189999999999996</v>
      </c>
      <c r="C33" s="2064" t="s">
        <v>1981</v>
      </c>
      <c r="D33" s="1323">
        <v>1</v>
      </c>
      <c r="E33" s="1344" t="b">
        <v>1</v>
      </c>
      <c r="F33" s="1317"/>
      <c r="G33" s="1317"/>
      <c r="H33" s="1323"/>
      <c r="I33" s="1321"/>
      <c r="J33" s="1330"/>
      <c r="K33" s="1317"/>
      <c r="L33" s="1317"/>
      <c r="M33" s="1317"/>
      <c r="N33" s="1317"/>
    </row>
    <row r="34" spans="2:15">
      <c r="B34" s="1317"/>
      <c r="C34" s="2064"/>
      <c r="D34" s="1323">
        <v>2</v>
      </c>
      <c r="E34" s="1344" t="b">
        <v>0</v>
      </c>
      <c r="F34" s="1321"/>
      <c r="G34" s="1321"/>
      <c r="H34" s="1317"/>
      <c r="I34" s="1317"/>
      <c r="J34" s="1323"/>
      <c r="K34" s="1321"/>
      <c r="L34" s="1317"/>
      <c r="M34" s="1317"/>
      <c r="N34" s="1317"/>
    </row>
    <row r="35" spans="2:15">
      <c r="B35" s="1317"/>
      <c r="C35" s="2064"/>
      <c r="D35" s="1323">
        <v>98</v>
      </c>
      <c r="E35" s="1341" t="s">
        <v>1969</v>
      </c>
      <c r="F35" s="1317"/>
      <c r="G35" s="1317"/>
      <c r="H35" s="1317"/>
      <c r="I35" s="1317"/>
      <c r="J35" s="1323"/>
      <c r="K35" s="1321"/>
      <c r="L35" s="1317"/>
      <c r="M35" s="1317"/>
      <c r="N35" s="1317"/>
    </row>
    <row r="36" spans="2:15" ht="15.95" thickBot="1">
      <c r="B36" s="1317"/>
      <c r="C36" s="1317"/>
      <c r="D36" s="1317"/>
      <c r="E36" s="1317"/>
      <c r="F36" s="1317"/>
      <c r="G36" s="1317"/>
      <c r="H36" s="1317"/>
      <c r="I36" s="1317"/>
      <c r="J36" s="1317"/>
      <c r="K36" s="1317"/>
      <c r="L36" s="1317"/>
      <c r="M36" s="1317"/>
      <c r="N36" s="1317"/>
    </row>
    <row r="37" spans="2:15" s="1378" customFormat="1" ht="12.95" thickBot="1">
      <c r="B37" s="1512" t="s">
        <v>1982</v>
      </c>
      <c r="C37" s="2071" t="s">
        <v>1983</v>
      </c>
      <c r="D37" s="1508">
        <v>1</v>
      </c>
      <c r="E37" s="1340" t="s">
        <v>1984</v>
      </c>
      <c r="F37" s="1321"/>
      <c r="G37" s="1327"/>
      <c r="H37" s="1321"/>
      <c r="I37" s="1321"/>
      <c r="J37" s="1348"/>
      <c r="K37" s="1349"/>
      <c r="L37" s="1377"/>
      <c r="M37" s="1377"/>
      <c r="N37" s="1377"/>
      <c r="O37" s="1377"/>
    </row>
    <row r="38" spans="2:15" s="1378" customFormat="1" ht="12">
      <c r="B38" s="1382"/>
      <c r="C38" s="2071"/>
      <c r="D38" s="1508">
        <v>2</v>
      </c>
      <c r="E38" s="1340" t="s">
        <v>1985</v>
      </c>
      <c r="F38" s="1321"/>
      <c r="G38" s="1321"/>
      <c r="H38" s="1324"/>
      <c r="I38" s="1324"/>
      <c r="J38" s="1323"/>
      <c r="K38" s="1321"/>
      <c r="L38" s="1377"/>
      <c r="M38" s="1377"/>
      <c r="N38" s="1377"/>
      <c r="O38" s="1377"/>
    </row>
    <row r="39" spans="2:15" s="1378" customFormat="1" ht="12">
      <c r="B39" s="1382"/>
      <c r="C39" s="2071"/>
      <c r="D39" s="1508">
        <v>3</v>
      </c>
      <c r="E39" s="1340" t="s">
        <v>1986</v>
      </c>
      <c r="F39" s="1321"/>
      <c r="G39" s="1321"/>
      <c r="H39" s="1324"/>
      <c r="I39" s="1324"/>
      <c r="J39" s="1323"/>
      <c r="K39" s="1321"/>
      <c r="L39" s="1377"/>
      <c r="M39" s="1377"/>
      <c r="N39" s="1377"/>
      <c r="O39" s="1377"/>
    </row>
    <row r="40" spans="2:15" s="1378" customFormat="1" ht="12">
      <c r="B40" s="1382"/>
      <c r="C40" s="2071"/>
      <c r="D40" s="1508">
        <v>4</v>
      </c>
      <c r="E40" s="1513" t="s">
        <v>1987</v>
      </c>
      <c r="F40" s="1324"/>
      <c r="G40" s="1325"/>
      <c r="H40" s="1324"/>
      <c r="I40" s="1324"/>
      <c r="J40" s="1323"/>
      <c r="K40" s="1321"/>
      <c r="L40" s="1377"/>
      <c r="M40" s="1377"/>
      <c r="N40" s="1377"/>
      <c r="O40" s="1377"/>
    </row>
    <row r="41" spans="2:15" s="1378" customFormat="1" ht="12">
      <c r="B41" s="1382"/>
      <c r="C41" s="1514"/>
      <c r="D41" s="1508">
        <v>98</v>
      </c>
      <c r="E41" s="1513" t="s">
        <v>1988</v>
      </c>
      <c r="F41" s="1324"/>
      <c r="G41" s="1325"/>
      <c r="H41" s="1324"/>
      <c r="I41" s="1324"/>
      <c r="J41" s="1323"/>
      <c r="K41" s="1321"/>
      <c r="L41" s="1377"/>
      <c r="M41" s="1377"/>
      <c r="N41" s="1377"/>
      <c r="O41" s="1377"/>
    </row>
    <row r="42" spans="2:15" s="1378" customFormat="1" ht="12.95" thickBot="1">
      <c r="B42" s="1382"/>
      <c r="C42" s="1382"/>
      <c r="D42" s="1382"/>
      <c r="E42" s="1382" t="s">
        <v>1989</v>
      </c>
      <c r="F42" s="1377"/>
      <c r="G42" s="1377"/>
      <c r="H42" s="1377"/>
      <c r="I42" s="1377"/>
      <c r="J42" s="1377"/>
      <c r="K42" s="1377"/>
      <c r="L42" s="1377"/>
      <c r="M42" s="1377"/>
      <c r="N42" s="1377"/>
      <c r="O42" s="1377"/>
    </row>
    <row r="43" spans="2:15" s="1378" customFormat="1" ht="12.95" thickBot="1">
      <c r="B43" s="1512" t="s">
        <v>1990</v>
      </c>
      <c r="C43" s="2071" t="s">
        <v>1991</v>
      </c>
      <c r="D43" s="1508">
        <v>1</v>
      </c>
      <c r="E43" s="1340" t="s">
        <v>1992</v>
      </c>
      <c r="F43" s="1321"/>
      <c r="G43" s="1327"/>
      <c r="H43" s="1321"/>
      <c r="I43" s="1321"/>
      <c r="J43" s="1348"/>
      <c r="K43" s="1349"/>
      <c r="L43" s="1377"/>
      <c r="M43" s="1377"/>
      <c r="N43" s="1377"/>
      <c r="O43" s="1377"/>
    </row>
    <row r="44" spans="2:15" s="1378" customFormat="1" ht="12">
      <c r="B44" s="1382"/>
      <c r="C44" s="2071"/>
      <c r="D44" s="1508">
        <v>2</v>
      </c>
      <c r="E44" s="1340" t="s">
        <v>1993</v>
      </c>
      <c r="F44" s="1321"/>
      <c r="G44" s="1321"/>
      <c r="H44" s="1324"/>
      <c r="I44" s="1324"/>
      <c r="J44" s="1323"/>
      <c r="K44" s="1321"/>
      <c r="L44" s="1377"/>
      <c r="M44" s="1377"/>
      <c r="N44" s="1377"/>
      <c r="O44" s="1377"/>
    </row>
    <row r="45" spans="2:15" s="1378" customFormat="1" ht="12">
      <c r="B45" s="1382"/>
      <c r="C45" s="2071"/>
      <c r="D45" s="1508">
        <v>3</v>
      </c>
      <c r="E45" s="1340" t="s">
        <v>1994</v>
      </c>
      <c r="F45" s="1321"/>
      <c r="G45" s="1321"/>
      <c r="H45" s="1324"/>
      <c r="I45" s="1324"/>
      <c r="J45" s="1323"/>
      <c r="K45" s="1321"/>
      <c r="L45" s="1377"/>
      <c r="M45" s="1377"/>
      <c r="N45" s="1377"/>
      <c r="O45" s="1377"/>
    </row>
    <row r="46" spans="2:15" s="1378" customFormat="1" ht="12">
      <c r="B46" s="1382"/>
      <c r="C46" s="1514"/>
      <c r="D46" s="1508">
        <v>98</v>
      </c>
      <c r="E46" s="1513" t="s">
        <v>1988</v>
      </c>
      <c r="F46" s="1324"/>
      <c r="G46" s="1325"/>
      <c r="H46" s="1324"/>
      <c r="I46" s="1324"/>
      <c r="J46" s="1323"/>
      <c r="K46" s="1321"/>
      <c r="L46" s="1377"/>
      <c r="M46" s="1377"/>
      <c r="N46" s="1377"/>
      <c r="O46" s="1377"/>
    </row>
    <row r="47" spans="2:15" s="1378" customFormat="1" ht="12">
      <c r="B47" s="1377"/>
      <c r="C47" s="1377"/>
      <c r="D47" s="1377"/>
      <c r="E47" s="1377" t="s">
        <v>1989</v>
      </c>
      <c r="F47" s="1377"/>
      <c r="G47" s="1377"/>
      <c r="H47" s="1377"/>
      <c r="I47" s="1377"/>
      <c r="J47" s="1377"/>
      <c r="K47" s="1377"/>
      <c r="L47" s="1377"/>
      <c r="M47" s="1377"/>
      <c r="N47" s="1377"/>
      <c r="O47" s="1377"/>
    </row>
    <row r="48" spans="2:15" ht="15.95" thickBot="1">
      <c r="B48" s="1317"/>
      <c r="C48" s="1332"/>
      <c r="D48" s="1317"/>
      <c r="E48" s="1317" t="s">
        <v>1989</v>
      </c>
      <c r="F48" s="1317"/>
      <c r="G48" s="1317"/>
      <c r="H48" s="1317"/>
      <c r="I48" s="1317"/>
      <c r="J48" s="1317"/>
      <c r="K48" s="1317"/>
      <c r="L48" s="1317"/>
      <c r="M48" s="1317"/>
      <c r="N48" s="1317"/>
    </row>
    <row r="49" spans="2:14" ht="15.95" thickBot="1">
      <c r="B49" s="1322">
        <f>B33-0.02</f>
        <v>-10.209999999999996</v>
      </c>
      <c r="C49" s="2064" t="s">
        <v>1995</v>
      </c>
      <c r="D49" s="1323">
        <v>1</v>
      </c>
      <c r="E49" s="1321" t="s">
        <v>1996</v>
      </c>
      <c r="F49" s="1321"/>
      <c r="G49" s="1327"/>
      <c r="H49" s="1321"/>
      <c r="I49" s="1321"/>
      <c r="J49" s="1330"/>
      <c r="K49" s="1317"/>
      <c r="L49" s="1317"/>
      <c r="M49" s="1317"/>
      <c r="N49" s="1317"/>
    </row>
    <row r="50" spans="2:14">
      <c r="B50" s="1317"/>
      <c r="C50" s="2064"/>
      <c r="D50" s="1323">
        <v>2</v>
      </c>
      <c r="E50" s="1321" t="s">
        <v>1997</v>
      </c>
      <c r="F50" s="1321"/>
      <c r="G50" s="1321"/>
      <c r="H50" s="1324"/>
      <c r="I50" s="1324"/>
      <c r="J50" s="1317"/>
      <c r="K50" s="1317"/>
      <c r="L50" s="1317"/>
      <c r="M50" s="1317"/>
      <c r="N50" s="1317"/>
    </row>
    <row r="51" spans="2:14">
      <c r="B51" s="1317"/>
      <c r="C51" s="2064"/>
      <c r="D51" s="1323">
        <v>3</v>
      </c>
      <c r="E51" s="1321" t="s">
        <v>1998</v>
      </c>
      <c r="F51" s="1321"/>
      <c r="G51" s="1321"/>
      <c r="H51" s="1324"/>
      <c r="I51" s="1324"/>
      <c r="J51" s="1317"/>
      <c r="K51" s="1317"/>
      <c r="L51" s="1317"/>
      <c r="M51" s="1317"/>
      <c r="N51" s="1317"/>
    </row>
    <row r="52" spans="2:14">
      <c r="B52" s="1317"/>
      <c r="C52" s="2064"/>
      <c r="D52" s="1323">
        <v>4</v>
      </c>
      <c r="E52" s="1324" t="s">
        <v>1999</v>
      </c>
      <c r="F52" s="1324"/>
      <c r="G52" s="1325"/>
      <c r="H52" s="1324"/>
      <c r="I52" s="1324"/>
      <c r="J52" s="1317"/>
      <c r="K52" s="1317"/>
      <c r="L52" s="1317"/>
      <c r="M52" s="1317"/>
      <c r="N52" s="1317"/>
    </row>
    <row r="53" spans="2:14" ht="15.95" thickBot="1">
      <c r="B53" s="1317"/>
      <c r="C53" s="1332"/>
      <c r="D53" s="1323">
        <v>98</v>
      </c>
      <c r="E53" s="1324" t="s">
        <v>1988</v>
      </c>
      <c r="F53" s="1324"/>
      <c r="G53" s="1325"/>
      <c r="H53" s="1324"/>
      <c r="I53" s="1324"/>
      <c r="J53" s="1317"/>
      <c r="K53" s="1317"/>
      <c r="L53" s="1317"/>
      <c r="M53" s="1317"/>
      <c r="N53" s="1317"/>
    </row>
    <row r="54" spans="2:14" ht="15" customHeight="1" thickBot="1">
      <c r="B54" s="1322">
        <f>B49-0.01</f>
        <v>-10.219999999999995</v>
      </c>
      <c r="C54" s="2064" t="s">
        <v>2000</v>
      </c>
      <c r="D54" s="1323">
        <v>1</v>
      </c>
      <c r="E54" s="1321" t="s">
        <v>2001</v>
      </c>
      <c r="F54" s="1321"/>
      <c r="G54" s="1327"/>
      <c r="H54" s="1321"/>
      <c r="I54" s="1321"/>
      <c r="J54" s="1330"/>
      <c r="K54" s="1317"/>
      <c r="L54" s="1317"/>
      <c r="M54" s="1317"/>
      <c r="N54" s="1317"/>
    </row>
    <row r="55" spans="2:14">
      <c r="B55" s="1317"/>
      <c r="C55" s="2064"/>
      <c r="D55" s="1323">
        <f t="shared" ref="D55:D56" si="0">+D54+1</f>
        <v>2</v>
      </c>
      <c r="E55" s="1321" t="s">
        <v>2002</v>
      </c>
      <c r="F55" s="1321"/>
      <c r="G55" s="1327"/>
      <c r="H55" s="1321"/>
      <c r="I55" s="1321"/>
      <c r="J55" s="1317"/>
      <c r="K55" s="1317"/>
      <c r="L55" s="1317"/>
      <c r="M55" s="1317"/>
      <c r="N55" s="1317"/>
    </row>
    <row r="56" spans="2:14">
      <c r="B56" s="1317"/>
      <c r="C56" s="1324"/>
      <c r="D56" s="1323">
        <f t="shared" si="0"/>
        <v>3</v>
      </c>
      <c r="E56" s="1321" t="s">
        <v>2003</v>
      </c>
      <c r="F56" s="1321"/>
      <c r="G56" s="1327"/>
      <c r="H56" s="1321"/>
      <c r="I56" s="1321"/>
      <c r="J56" s="1317"/>
      <c r="K56" s="1317"/>
      <c r="L56" s="1317"/>
      <c r="M56" s="1317"/>
      <c r="N56" s="1317"/>
    </row>
    <row r="57" spans="2:14" ht="15.95" thickBot="1">
      <c r="B57" s="1317"/>
      <c r="C57" s="1324"/>
      <c r="D57" s="1323">
        <v>98</v>
      </c>
      <c r="E57" s="1321" t="s">
        <v>1901</v>
      </c>
      <c r="F57" s="1321"/>
      <c r="G57" s="1327"/>
      <c r="H57" s="1321"/>
      <c r="I57" s="1321"/>
      <c r="J57" s="1317"/>
      <c r="K57" s="1317"/>
      <c r="L57" s="1317"/>
      <c r="M57" s="1317"/>
      <c r="N57" s="1317"/>
    </row>
    <row r="58" spans="2:14" ht="15" customHeight="1" thickBot="1">
      <c r="B58" s="1322">
        <f>B54-0.01</f>
        <v>-10.229999999999995</v>
      </c>
      <c r="C58" s="2064" t="s">
        <v>2004</v>
      </c>
      <c r="D58" s="1323">
        <v>1</v>
      </c>
      <c r="E58" s="1321" t="s">
        <v>2005</v>
      </c>
      <c r="F58" s="1321"/>
      <c r="G58" s="1327"/>
      <c r="H58" s="1321"/>
      <c r="I58" s="1321"/>
      <c r="J58" s="1330"/>
      <c r="K58" s="1317"/>
      <c r="L58" s="1317"/>
      <c r="M58" s="1317"/>
      <c r="N58" s="1317"/>
    </row>
    <row r="59" spans="2:14">
      <c r="B59" s="1317"/>
      <c r="C59" s="2064"/>
      <c r="D59" s="1323">
        <v>2</v>
      </c>
      <c r="E59" s="1321" t="s">
        <v>2006</v>
      </c>
      <c r="F59" s="1321"/>
      <c r="G59" s="1327"/>
      <c r="H59" s="1321"/>
      <c r="I59" s="1321"/>
      <c r="J59" s="1317"/>
      <c r="K59" s="1317"/>
      <c r="L59" s="1317"/>
      <c r="M59" s="1317"/>
      <c r="N59" s="1317"/>
    </row>
    <row r="60" spans="2:14">
      <c r="B60" s="1317"/>
      <c r="C60" s="1324"/>
      <c r="D60" s="1323">
        <f>+D59+1</f>
        <v>3</v>
      </c>
      <c r="E60" s="1321" t="s">
        <v>2007</v>
      </c>
      <c r="F60" s="1321"/>
      <c r="G60" s="1327"/>
      <c r="H60" s="1321"/>
      <c r="I60" s="1321"/>
      <c r="J60" s="1317"/>
      <c r="K60" s="1317"/>
      <c r="L60" s="1317"/>
      <c r="M60" s="1317"/>
      <c r="N60" s="1317"/>
    </row>
    <row r="61" spans="2:14" ht="15.95" thickBot="1">
      <c r="B61" s="1317"/>
      <c r="C61" s="1324"/>
      <c r="D61" s="1323">
        <v>98</v>
      </c>
      <c r="E61" s="1321" t="s">
        <v>1901</v>
      </c>
      <c r="F61" s="1321"/>
      <c r="G61" s="1327"/>
      <c r="H61" s="1321"/>
      <c r="I61" s="1321"/>
      <c r="J61" s="1317"/>
      <c r="K61" s="1317"/>
      <c r="L61" s="1317"/>
      <c r="M61" s="1317"/>
      <c r="N61" s="1317"/>
    </row>
    <row r="62" spans="2:14" ht="15" customHeight="1" thickBot="1">
      <c r="B62" s="1322">
        <f>B58-0.01</f>
        <v>-10.239999999999995</v>
      </c>
      <c r="C62" s="2064" t="s">
        <v>2008</v>
      </c>
      <c r="D62" s="1323">
        <f>+D69+1</f>
        <v>1</v>
      </c>
      <c r="E62" s="1321" t="s">
        <v>2009</v>
      </c>
      <c r="F62" s="1321"/>
      <c r="G62" s="1327"/>
      <c r="H62" s="1321"/>
      <c r="I62" s="1321"/>
      <c r="J62" s="1330"/>
      <c r="K62" s="1317"/>
      <c r="L62" s="1317"/>
      <c r="M62" s="1317"/>
      <c r="N62" s="1317"/>
    </row>
    <row r="63" spans="2:14">
      <c r="B63" s="1317"/>
      <c r="C63" s="2064"/>
      <c r="D63" s="1323">
        <f t="shared" ref="D63:D64" si="1">+D62+1</f>
        <v>2</v>
      </c>
      <c r="E63" s="1321" t="s">
        <v>2010</v>
      </c>
      <c r="F63" s="1321"/>
      <c r="G63" s="1327"/>
      <c r="H63" s="1321"/>
      <c r="I63" s="1321"/>
      <c r="J63" s="1317"/>
      <c r="K63" s="1317"/>
      <c r="L63" s="1317"/>
      <c r="M63" s="1317"/>
      <c r="N63" s="1317"/>
    </row>
    <row r="64" spans="2:14">
      <c r="B64" s="1317"/>
      <c r="C64" s="1324"/>
      <c r="D64" s="1323">
        <f t="shared" si="1"/>
        <v>3</v>
      </c>
      <c r="E64" s="1321" t="s">
        <v>2011</v>
      </c>
      <c r="F64" s="1321"/>
      <c r="G64" s="1327"/>
      <c r="H64" s="1321"/>
      <c r="I64" s="1321"/>
      <c r="J64" s="1317"/>
      <c r="K64" s="1317"/>
      <c r="L64" s="1317"/>
      <c r="M64" s="1317"/>
      <c r="N64" s="1317"/>
    </row>
    <row r="65" spans="2:14">
      <c r="B65" s="1317"/>
      <c r="C65" s="1324"/>
      <c r="D65" s="1323">
        <v>98</v>
      </c>
      <c r="E65" s="1321" t="s">
        <v>1901</v>
      </c>
      <c r="F65" s="1321"/>
      <c r="G65" s="1327"/>
      <c r="H65" s="1321"/>
      <c r="I65" s="1321"/>
      <c r="J65" s="1317"/>
      <c r="K65" s="1317"/>
      <c r="L65" s="1317"/>
      <c r="M65" s="1317"/>
      <c r="N65" s="1317"/>
    </row>
    <row r="66" spans="2:14">
      <c r="B66" s="1317"/>
      <c r="C66" s="1324"/>
      <c r="D66" s="1317"/>
      <c r="E66" s="1317"/>
      <c r="F66" s="1317"/>
      <c r="G66" s="1317"/>
      <c r="H66" s="1317"/>
      <c r="I66" s="1317"/>
      <c r="J66" s="1317"/>
      <c r="K66" s="1317"/>
      <c r="L66" s="1317"/>
      <c r="M66" s="1317"/>
      <c r="N66" s="1317"/>
    </row>
    <row r="67" spans="2:14">
      <c r="B67" s="1317"/>
      <c r="C67" s="1324"/>
      <c r="D67" s="1317"/>
      <c r="E67" s="1317"/>
      <c r="F67" s="1317"/>
      <c r="G67" s="1317"/>
      <c r="H67" s="1317"/>
      <c r="I67" s="1317"/>
      <c r="J67" s="1317"/>
      <c r="K67" s="1317"/>
      <c r="L67" s="1317"/>
      <c r="M67" s="1317"/>
      <c r="N67" s="1317"/>
    </row>
    <row r="68" spans="2:14">
      <c r="B68" s="1317"/>
      <c r="C68" s="1324"/>
      <c r="D68" s="1317"/>
      <c r="E68" s="1317"/>
      <c r="F68" s="1317"/>
      <c r="G68" s="1317"/>
      <c r="H68" s="1317"/>
      <c r="I68" s="1317"/>
      <c r="J68" s="1317"/>
      <c r="K68" s="1317"/>
      <c r="L68" s="1317"/>
      <c r="M68" s="1317"/>
      <c r="N68" s="1317"/>
    </row>
    <row r="69" spans="2:14">
      <c r="B69" s="1317"/>
      <c r="C69" s="1324"/>
      <c r="D69" s="1317"/>
      <c r="E69" s="1317"/>
      <c r="F69" s="1317"/>
      <c r="G69" s="1317"/>
      <c r="H69" s="1317"/>
      <c r="I69" s="1317"/>
      <c r="J69" s="1317"/>
      <c r="K69" s="1317"/>
      <c r="L69" s="1317"/>
      <c r="M69" s="1317"/>
      <c r="N69" s="1317"/>
    </row>
    <row r="70" spans="2:14">
      <c r="C70" s="1347"/>
    </row>
    <row r="74" spans="2:14">
      <c r="E74" s="1324"/>
    </row>
    <row r="75" spans="2:14">
      <c r="E75" s="1324"/>
    </row>
    <row r="76" spans="2:14">
      <c r="E76" s="1324"/>
    </row>
    <row r="77" spans="2:14">
      <c r="E77" s="1321"/>
    </row>
    <row r="78" spans="2:14">
      <c r="E78" s="1321"/>
    </row>
  </sheetData>
  <mergeCells count="14">
    <mergeCell ref="C62:C63"/>
    <mergeCell ref="C29:C31"/>
    <mergeCell ref="C33:C35"/>
    <mergeCell ref="C49:C52"/>
    <mergeCell ref="C54:C55"/>
    <mergeCell ref="C58:C59"/>
    <mergeCell ref="C37:C40"/>
    <mergeCell ref="C43:C45"/>
    <mergeCell ref="C24:C27"/>
    <mergeCell ref="C6:C8"/>
    <mergeCell ref="I7:J7"/>
    <mergeCell ref="C10:C11"/>
    <mergeCell ref="I11:J11"/>
    <mergeCell ref="C17:C20"/>
  </mergeCells>
  <phoneticPr fontId="122" type="noConversion"/>
  <pageMargins left="0.25" right="0.25" top="0.75000000000000011" bottom="0.75000000000000011" header="0.30000000000000004" footer="0.30000000000000004"/>
  <pageSetup orientation="landscape"/>
  <headerFooter alignWithMargins="0">
    <oddFooter>&amp;L&amp;9&amp;F&amp;C&amp;9Página &amp;P&amp;R&amp;9Versión 17.08.05</oddFoot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1:O56"/>
  <sheetViews>
    <sheetView showGridLines="0" view="pageBreakPreview" zoomScale="125" zoomScaleNormal="125" zoomScaleSheetLayoutView="125" zoomScalePageLayoutView="125" workbookViewId="0">
      <selection activeCell="E22" sqref="E22"/>
    </sheetView>
  </sheetViews>
  <sheetFormatPr defaultColWidth="9.125" defaultRowHeight="12"/>
  <cols>
    <col min="1" max="1" width="1.625" style="1378" customWidth="1"/>
    <col min="2" max="2" width="8.5" style="1378" bestFit="1" customWidth="1"/>
    <col min="3" max="3" width="41.125" style="1378" customWidth="1"/>
    <col min="4" max="4" width="6.125" style="1378" customWidth="1"/>
    <col min="5" max="5" width="31.625" style="1378" customWidth="1"/>
    <col min="6" max="6" width="4" style="1378" customWidth="1"/>
    <col min="7" max="7" width="5.625" style="1378" customWidth="1"/>
    <col min="8" max="8" width="3.375" style="1378" customWidth="1"/>
    <col min="9" max="9" width="5.875" style="1378" customWidth="1"/>
    <col min="10" max="10" width="3.625" style="1378" customWidth="1"/>
    <col min="11" max="12" width="4" style="1378" customWidth="1"/>
    <col min="13" max="16384" width="9.125" style="1378"/>
  </cols>
  <sheetData>
    <row r="1" spans="2:15">
      <c r="B1" s="1320" t="s">
        <v>2012</v>
      </c>
      <c r="C1" s="1377"/>
      <c r="D1" s="1377"/>
      <c r="E1" s="1377"/>
      <c r="F1" s="1377"/>
      <c r="G1" s="1377"/>
      <c r="H1" s="1377"/>
      <c r="I1" s="1377"/>
      <c r="J1" s="1377"/>
      <c r="K1" s="1377"/>
      <c r="L1" s="1377"/>
      <c r="M1" s="1377"/>
      <c r="N1" s="1377"/>
      <c r="O1" s="1377"/>
    </row>
    <row r="2" spans="2:15">
      <c r="B2" s="1320" t="s">
        <v>1892</v>
      </c>
      <c r="C2" s="1377"/>
      <c r="D2" s="1377"/>
      <c r="E2" s="1377"/>
      <c r="F2" s="1377"/>
      <c r="G2" s="1377"/>
      <c r="H2" s="1377"/>
      <c r="I2" s="1377"/>
      <c r="J2" s="1377"/>
      <c r="K2" s="1377"/>
      <c r="L2" s="1377"/>
      <c r="M2" s="1377"/>
      <c r="N2" s="1377"/>
      <c r="O2" s="1377"/>
    </row>
    <row r="3" spans="2:15">
      <c r="B3" s="1377"/>
      <c r="C3" s="1377"/>
      <c r="D3" s="1377"/>
      <c r="E3" s="1377"/>
      <c r="F3" s="1377"/>
      <c r="G3" s="1377"/>
      <c r="H3" s="1377"/>
      <c r="I3" s="1377"/>
      <c r="J3" s="1377"/>
      <c r="K3" s="1377"/>
      <c r="L3" s="1377"/>
      <c r="M3" s="1377"/>
      <c r="N3" s="1377"/>
      <c r="O3" s="1377"/>
    </row>
    <row r="4" spans="2:15">
      <c r="B4" s="1377" t="s">
        <v>1893</v>
      </c>
      <c r="C4" s="1377"/>
      <c r="D4" s="1377"/>
      <c r="E4" s="1377"/>
      <c r="F4" s="1377"/>
      <c r="G4" s="1377"/>
      <c r="H4" s="1377"/>
      <c r="I4" s="1377"/>
      <c r="J4" s="1377"/>
      <c r="K4" s="1377"/>
      <c r="L4" s="1377"/>
      <c r="M4" s="1377"/>
      <c r="N4" s="1377"/>
      <c r="O4" s="1377"/>
    </row>
    <row r="5" spans="2:15" ht="12.95" thickBot="1">
      <c r="B5" s="1327"/>
      <c r="C5" s="1339"/>
      <c r="D5" s="1323"/>
      <c r="E5" s="1321"/>
      <c r="F5" s="1321"/>
      <c r="G5" s="1327"/>
      <c r="H5" s="1321"/>
      <c r="I5" s="1321"/>
      <c r="J5" s="1323"/>
      <c r="K5" s="1321"/>
      <c r="L5" s="1321"/>
      <c r="M5" s="1377"/>
      <c r="N5" s="1377"/>
      <c r="O5" s="1377"/>
    </row>
    <row r="6" spans="2:15" ht="12.95" thickBot="1">
      <c r="B6" s="1322">
        <f>'10.3 - AC 6-8 meses'!B62-0.01</f>
        <v>-10.249999999999995</v>
      </c>
      <c r="C6" s="2064" t="s">
        <v>2013</v>
      </c>
      <c r="D6" s="1323">
        <v>1</v>
      </c>
      <c r="E6" s="1321" t="s">
        <v>1971</v>
      </c>
      <c r="F6" s="1321"/>
      <c r="G6" s="1327"/>
      <c r="H6" s="1321"/>
      <c r="I6" s="1321"/>
      <c r="J6" s="1348"/>
      <c r="K6" s="1349"/>
      <c r="L6" s="1321"/>
      <c r="M6" s="1377"/>
      <c r="N6" s="1377"/>
      <c r="O6" s="1377"/>
    </row>
    <row r="7" spans="2:15">
      <c r="B7" s="1327"/>
      <c r="C7" s="2064"/>
      <c r="D7" s="1323">
        <f>+D6+1</f>
        <v>2</v>
      </c>
      <c r="E7" s="1321" t="s">
        <v>1972</v>
      </c>
      <c r="F7" s="1321"/>
      <c r="G7" s="1327"/>
      <c r="H7" s="1321"/>
      <c r="I7" s="1321"/>
      <c r="J7" s="1323"/>
      <c r="K7" s="1321"/>
      <c r="L7" s="1321"/>
      <c r="M7" s="1377"/>
      <c r="N7" s="1377"/>
      <c r="O7" s="1377"/>
    </row>
    <row r="8" spans="2:15">
      <c r="B8" s="1327"/>
      <c r="C8" s="2064"/>
      <c r="D8" s="1323">
        <f>+D7+1</f>
        <v>3</v>
      </c>
      <c r="E8" s="1321" t="s">
        <v>2014</v>
      </c>
      <c r="F8" s="1321"/>
      <c r="G8" s="1327"/>
      <c r="H8" s="1321"/>
      <c r="I8" s="1321"/>
      <c r="J8" s="1323"/>
      <c r="K8" s="1321"/>
      <c r="L8" s="1321"/>
      <c r="M8" s="1377"/>
      <c r="N8" s="1377"/>
      <c r="O8" s="1377"/>
    </row>
    <row r="9" spans="2:15">
      <c r="B9" s="1327"/>
      <c r="C9" s="2064"/>
      <c r="D9" s="1323">
        <f>+D8+1</f>
        <v>4</v>
      </c>
      <c r="E9" s="1321" t="s">
        <v>2015</v>
      </c>
      <c r="F9" s="1321"/>
      <c r="G9" s="1327"/>
      <c r="H9" s="1321"/>
      <c r="I9" s="1321"/>
      <c r="J9" s="1323"/>
      <c r="K9" s="1321"/>
      <c r="L9" s="1321"/>
      <c r="M9" s="1377"/>
      <c r="N9" s="1377"/>
      <c r="O9" s="1377"/>
    </row>
    <row r="10" spans="2:15">
      <c r="B10" s="1327"/>
      <c r="C10" s="1329"/>
      <c r="D10" s="1323">
        <v>98</v>
      </c>
      <c r="E10" s="1321" t="s">
        <v>1901</v>
      </c>
      <c r="F10" s="1321"/>
      <c r="G10" s="1327"/>
      <c r="H10" s="1321"/>
      <c r="I10" s="1321"/>
      <c r="J10" s="1323"/>
      <c r="K10" s="1321"/>
      <c r="L10" s="1321"/>
      <c r="M10" s="1377"/>
      <c r="N10" s="1377"/>
      <c r="O10" s="1377"/>
    </row>
    <row r="11" spans="2:15">
      <c r="B11" s="1377"/>
      <c r="C11" s="1377"/>
      <c r="D11" s="1377"/>
      <c r="E11" s="1377" t="s">
        <v>1989</v>
      </c>
      <c r="F11" s="1377"/>
      <c r="G11" s="1377"/>
      <c r="H11" s="1377"/>
      <c r="I11" s="1377"/>
      <c r="J11" s="1377"/>
      <c r="K11" s="1377"/>
      <c r="L11" s="1377"/>
      <c r="M11" s="1377"/>
      <c r="N11" s="1377"/>
      <c r="O11" s="1377"/>
    </row>
    <row r="12" spans="2:15" ht="12.95" thickBot="1">
      <c r="B12" s="1377"/>
      <c r="C12" s="1377"/>
      <c r="D12" s="1377"/>
      <c r="E12" s="1377" t="s">
        <v>1989</v>
      </c>
      <c r="F12" s="1377"/>
      <c r="G12" s="1377"/>
      <c r="H12" s="1377"/>
      <c r="I12" s="1377"/>
      <c r="J12" s="1377"/>
      <c r="K12" s="1377"/>
      <c r="L12" s="1377"/>
      <c r="M12" s="1377"/>
      <c r="N12" s="1377"/>
      <c r="O12" s="1377"/>
    </row>
    <row r="13" spans="2:15" ht="24.95" thickBot="1">
      <c r="B13" s="1322">
        <f>B6-0.01</f>
        <v>-10.259999999999994</v>
      </c>
      <c r="C13" s="2064" t="s">
        <v>2016</v>
      </c>
      <c r="D13" s="1323">
        <v>1</v>
      </c>
      <c r="E13" s="1324" t="s">
        <v>2017</v>
      </c>
      <c r="F13" s="1377"/>
      <c r="G13" s="1377"/>
      <c r="H13" s="1377"/>
      <c r="I13" s="1377"/>
      <c r="J13" s="1348"/>
      <c r="K13" s="1349"/>
      <c r="L13" s="1377"/>
      <c r="M13" s="1377"/>
      <c r="N13" s="1377"/>
      <c r="O13" s="1377"/>
    </row>
    <row r="14" spans="2:15" ht="36">
      <c r="B14" s="1327"/>
      <c r="C14" s="2064"/>
      <c r="D14" s="1323">
        <f>+D13+1</f>
        <v>2</v>
      </c>
      <c r="E14" s="1324" t="s">
        <v>2018</v>
      </c>
      <c r="F14" s="1377"/>
      <c r="G14" s="1377"/>
      <c r="H14" s="1377"/>
      <c r="I14" s="1377"/>
      <c r="J14" s="1323"/>
      <c r="K14" s="1321"/>
      <c r="L14" s="1377"/>
      <c r="M14" s="1377"/>
      <c r="N14" s="1377"/>
      <c r="O14" s="1377"/>
    </row>
    <row r="15" spans="2:15">
      <c r="B15" s="1327"/>
      <c r="C15" s="2064"/>
      <c r="D15" s="1323">
        <v>3</v>
      </c>
      <c r="E15" s="1324" t="s">
        <v>2014</v>
      </c>
      <c r="F15" s="1377"/>
      <c r="G15" s="1377"/>
      <c r="H15" s="1377"/>
      <c r="I15" s="1377"/>
      <c r="J15" s="1323"/>
      <c r="K15" s="1321"/>
      <c r="L15" s="1377"/>
      <c r="M15" s="1377"/>
      <c r="N15" s="1377"/>
      <c r="O15" s="1377"/>
    </row>
    <row r="16" spans="2:15">
      <c r="B16" s="1327"/>
      <c r="C16" s="2064"/>
      <c r="D16" s="1323">
        <v>4</v>
      </c>
      <c r="E16" s="1321" t="s">
        <v>2019</v>
      </c>
      <c r="F16" s="1377"/>
      <c r="G16" s="1377"/>
      <c r="H16" s="1377"/>
      <c r="I16" s="1377"/>
      <c r="J16" s="1323"/>
      <c r="K16" s="1321"/>
      <c r="L16" s="1377"/>
      <c r="M16" s="1377"/>
      <c r="N16" s="1377"/>
      <c r="O16" s="1377"/>
    </row>
    <row r="17" spans="2:15">
      <c r="B17" s="1327"/>
      <c r="C17" s="2064"/>
      <c r="D17" s="1323">
        <v>66</v>
      </c>
      <c r="E17" s="1321" t="s">
        <v>2020</v>
      </c>
      <c r="F17" s="1377"/>
      <c r="G17" s="1377"/>
      <c r="H17" s="1377"/>
      <c r="I17" s="1377"/>
      <c r="J17" s="1323"/>
      <c r="K17" s="1321"/>
      <c r="L17" s="1377"/>
      <c r="M17" s="1377"/>
      <c r="N17" s="1377"/>
      <c r="O17" s="1377"/>
    </row>
    <row r="18" spans="2:15">
      <c r="B18" s="1377"/>
      <c r="C18" s="1329"/>
      <c r="D18" s="1323">
        <v>98</v>
      </c>
      <c r="E18" s="1321" t="s">
        <v>1901</v>
      </c>
      <c r="F18" s="1377"/>
      <c r="G18" s="1377"/>
      <c r="H18" s="1377"/>
      <c r="I18" s="1377"/>
      <c r="J18" s="1323"/>
      <c r="K18" s="1321"/>
      <c r="L18" s="1377"/>
      <c r="M18" s="1377"/>
      <c r="N18" s="1377"/>
      <c r="O18" s="1377"/>
    </row>
    <row r="19" spans="2:15" ht="12.95" thickBot="1">
      <c r="B19" s="1377"/>
      <c r="C19" s="1377"/>
      <c r="D19" s="1377"/>
      <c r="E19" s="1377" t="s">
        <v>1989</v>
      </c>
      <c r="F19" s="1377"/>
      <c r="G19" s="1377"/>
      <c r="H19" s="1377"/>
      <c r="I19" s="1377"/>
      <c r="J19" s="1377"/>
      <c r="K19" s="1377"/>
      <c r="L19" s="1377"/>
      <c r="M19" s="1377"/>
      <c r="N19" s="1377"/>
      <c r="O19" s="1377"/>
    </row>
    <row r="20" spans="2:15" ht="12.95" thickBot="1">
      <c r="B20" s="1322" t="s">
        <v>2021</v>
      </c>
      <c r="C20" s="2064" t="s">
        <v>2022</v>
      </c>
      <c r="D20" s="1323">
        <v>1</v>
      </c>
      <c r="E20" s="1321" t="s">
        <v>1984</v>
      </c>
      <c r="F20" s="1321"/>
      <c r="G20" s="1327"/>
      <c r="H20" s="1321"/>
      <c r="I20" s="1321"/>
      <c r="J20" s="1348"/>
      <c r="K20" s="1349"/>
      <c r="L20" s="1377"/>
      <c r="M20" s="1377"/>
      <c r="N20" s="1377"/>
      <c r="O20" s="1377"/>
    </row>
    <row r="21" spans="2:15">
      <c r="B21" s="1377"/>
      <c r="C21" s="2064"/>
      <c r="D21" s="1323">
        <v>2</v>
      </c>
      <c r="E21" s="1321" t="s">
        <v>1985</v>
      </c>
      <c r="F21" s="1321"/>
      <c r="G21" s="1321"/>
      <c r="H21" s="1324"/>
      <c r="I21" s="1324"/>
      <c r="J21" s="1323"/>
      <c r="K21" s="1321"/>
      <c r="L21" s="1377"/>
      <c r="M21" s="1377"/>
      <c r="N21" s="1377"/>
      <c r="O21" s="1377"/>
    </row>
    <row r="22" spans="2:15">
      <c r="B22" s="1377"/>
      <c r="C22" s="2064"/>
      <c r="D22" s="1323">
        <v>3</v>
      </c>
      <c r="E22" s="1321" t="s">
        <v>1986</v>
      </c>
      <c r="F22" s="1321"/>
      <c r="G22" s="1321"/>
      <c r="H22" s="1324"/>
      <c r="I22" s="1324"/>
      <c r="J22" s="1323"/>
      <c r="K22" s="1321"/>
      <c r="L22" s="1377"/>
      <c r="M22" s="1377"/>
      <c r="N22" s="1377"/>
      <c r="O22" s="1377"/>
    </row>
    <row r="23" spans="2:15">
      <c r="B23" s="1377"/>
      <c r="C23" s="2064"/>
      <c r="D23" s="1323">
        <v>4</v>
      </c>
      <c r="E23" s="1324" t="s">
        <v>1987</v>
      </c>
      <c r="F23" s="1324"/>
      <c r="G23" s="1325"/>
      <c r="H23" s="1324"/>
      <c r="I23" s="1324"/>
      <c r="J23" s="1323"/>
      <c r="K23" s="1321"/>
      <c r="L23" s="1377"/>
      <c r="M23" s="1377"/>
      <c r="N23" s="1377"/>
      <c r="O23" s="1377"/>
    </row>
    <row r="24" spans="2:15">
      <c r="B24" s="1377"/>
      <c r="C24" s="1329"/>
      <c r="D24" s="1323">
        <v>98</v>
      </c>
      <c r="E24" s="1324" t="s">
        <v>1988</v>
      </c>
      <c r="F24" s="1324"/>
      <c r="G24" s="1325"/>
      <c r="H24" s="1324"/>
      <c r="I24" s="1324"/>
      <c r="J24" s="1323"/>
      <c r="K24" s="1321"/>
      <c r="L24" s="1377"/>
      <c r="M24" s="1377"/>
      <c r="N24" s="1377"/>
      <c r="O24" s="1377"/>
    </row>
    <row r="25" spans="2:15" ht="12.95" thickBot="1">
      <c r="B25" s="1377"/>
      <c r="C25" s="1377"/>
      <c r="D25" s="1377"/>
      <c r="E25" s="1377" t="s">
        <v>1989</v>
      </c>
      <c r="F25" s="1377"/>
      <c r="G25" s="1377"/>
      <c r="H25" s="1377"/>
      <c r="I25" s="1377"/>
      <c r="J25" s="1377"/>
      <c r="K25" s="1377"/>
      <c r="L25" s="1377"/>
      <c r="M25" s="1377"/>
      <c r="N25" s="1377"/>
      <c r="O25" s="1377"/>
    </row>
    <row r="26" spans="2:15" ht="12.95" thickBot="1">
      <c r="B26" s="1322" t="s">
        <v>2023</v>
      </c>
      <c r="C26" s="2064" t="s">
        <v>2024</v>
      </c>
      <c r="D26" s="1323">
        <v>1</v>
      </c>
      <c r="E26" s="1321" t="s">
        <v>1992</v>
      </c>
      <c r="F26" s="1321"/>
      <c r="G26" s="1327"/>
      <c r="H26" s="1321"/>
      <c r="I26" s="1321"/>
      <c r="J26" s="1348"/>
      <c r="K26" s="1349"/>
      <c r="L26" s="1377"/>
      <c r="M26" s="1377"/>
      <c r="N26" s="1377"/>
      <c r="O26" s="1377"/>
    </row>
    <row r="27" spans="2:15">
      <c r="B27" s="1377"/>
      <c r="C27" s="2064"/>
      <c r="D27" s="1323">
        <v>2</v>
      </c>
      <c r="E27" s="1321" t="s">
        <v>1993</v>
      </c>
      <c r="F27" s="1321"/>
      <c r="G27" s="1321"/>
      <c r="H27" s="1324"/>
      <c r="I27" s="1324"/>
      <c r="J27" s="1323"/>
      <c r="K27" s="1321"/>
      <c r="L27" s="1377"/>
      <c r="M27" s="1377"/>
      <c r="N27" s="1377"/>
      <c r="O27" s="1377"/>
    </row>
    <row r="28" spans="2:15">
      <c r="B28" s="1377"/>
      <c r="C28" s="2064"/>
      <c r="D28" s="1323">
        <v>3</v>
      </c>
      <c r="E28" s="1321" t="s">
        <v>1994</v>
      </c>
      <c r="F28" s="1321"/>
      <c r="G28" s="1321"/>
      <c r="H28" s="1324"/>
      <c r="I28" s="1324"/>
      <c r="J28" s="1323"/>
      <c r="K28" s="1321"/>
      <c r="L28" s="1377"/>
      <c r="M28" s="1377"/>
      <c r="N28" s="1377"/>
      <c r="O28" s="1377"/>
    </row>
    <row r="29" spans="2:15">
      <c r="B29" s="1377"/>
      <c r="C29" s="1329"/>
      <c r="D29" s="1323">
        <v>98</v>
      </c>
      <c r="E29" s="1324" t="s">
        <v>1988</v>
      </c>
      <c r="F29" s="1324"/>
      <c r="G29" s="1325"/>
      <c r="H29" s="1324"/>
      <c r="I29" s="1324"/>
      <c r="J29" s="1323"/>
      <c r="K29" s="1321"/>
      <c r="L29" s="1377"/>
      <c r="M29" s="1377"/>
      <c r="N29" s="1377"/>
      <c r="O29" s="1377"/>
    </row>
    <row r="30" spans="2:15" ht="12.95" thickBot="1">
      <c r="B30" s="1377"/>
      <c r="C30" s="1377"/>
      <c r="D30" s="1377"/>
      <c r="E30" s="1377" t="s">
        <v>1989</v>
      </c>
      <c r="F30" s="1377"/>
      <c r="G30" s="1377"/>
      <c r="H30" s="1377"/>
      <c r="I30" s="1377"/>
      <c r="J30" s="1377"/>
      <c r="K30" s="1377"/>
      <c r="L30" s="1377"/>
      <c r="M30" s="1377"/>
      <c r="N30" s="1377"/>
      <c r="O30" s="1377"/>
    </row>
    <row r="31" spans="2:15" ht="12.95" thickBot="1">
      <c r="B31" s="1322">
        <f>B13-0.02</f>
        <v>-10.279999999999994</v>
      </c>
      <c r="C31" s="2064" t="s">
        <v>2025</v>
      </c>
      <c r="D31" s="1323">
        <v>1</v>
      </c>
      <c r="E31" s="1321" t="s">
        <v>1997</v>
      </c>
      <c r="F31" s="1321"/>
      <c r="G31" s="1321"/>
      <c r="H31" s="1321"/>
      <c r="I31" s="1321"/>
      <c r="J31" s="1348"/>
      <c r="K31" s="1349"/>
      <c r="L31" s="1377"/>
      <c r="M31" s="1377"/>
      <c r="N31" s="1377"/>
      <c r="O31" s="1377"/>
    </row>
    <row r="32" spans="2:15">
      <c r="B32" s="1377"/>
      <c r="C32" s="2064"/>
      <c r="D32" s="1323">
        <v>2</v>
      </c>
      <c r="E32" s="1321" t="s">
        <v>2026</v>
      </c>
      <c r="F32" s="1321"/>
      <c r="G32" s="1321"/>
      <c r="H32" s="1324"/>
      <c r="I32" s="1324"/>
      <c r="J32" s="1323"/>
      <c r="K32" s="1321"/>
      <c r="L32" s="1377"/>
      <c r="M32" s="1377"/>
      <c r="N32" s="1377"/>
      <c r="O32" s="1377"/>
    </row>
    <row r="33" spans="2:15">
      <c r="B33" s="1377"/>
      <c r="C33" s="2064"/>
      <c r="D33" s="1323">
        <v>3</v>
      </c>
      <c r="E33" s="1321" t="s">
        <v>2027</v>
      </c>
      <c r="F33" s="1321"/>
      <c r="G33" s="1321"/>
      <c r="H33" s="1324"/>
      <c r="I33" s="1324"/>
      <c r="J33" s="1323"/>
      <c r="K33" s="1321"/>
      <c r="L33" s="1377"/>
      <c r="M33" s="1377"/>
      <c r="N33" s="1377"/>
      <c r="O33" s="1377"/>
    </row>
    <row r="34" spans="2:15">
      <c r="B34" s="1377"/>
      <c r="C34" s="1329"/>
      <c r="D34" s="1323">
        <v>4</v>
      </c>
      <c r="E34" s="1321" t="s">
        <v>2028</v>
      </c>
      <c r="F34" s="1324"/>
      <c r="G34" s="1325"/>
      <c r="H34" s="1324"/>
      <c r="I34" s="1324"/>
      <c r="J34" s="1323"/>
      <c r="K34" s="1321"/>
      <c r="L34" s="1377"/>
      <c r="M34" s="1377"/>
      <c r="N34" s="1377"/>
      <c r="O34" s="1377"/>
    </row>
    <row r="35" spans="2:15">
      <c r="B35" s="1377"/>
      <c r="C35" s="1377"/>
      <c r="D35" s="1323">
        <v>98</v>
      </c>
      <c r="E35" s="1324" t="s">
        <v>1988</v>
      </c>
      <c r="F35" s="1377"/>
      <c r="G35" s="1377"/>
      <c r="H35" s="1377"/>
      <c r="I35" s="1377"/>
      <c r="J35" s="1377"/>
      <c r="K35" s="1377"/>
      <c r="L35" s="1377"/>
      <c r="M35" s="1377"/>
      <c r="N35" s="1377"/>
      <c r="O35" s="1377"/>
    </row>
    <row r="36" spans="2:15">
      <c r="B36" s="1377"/>
      <c r="C36" s="1377"/>
      <c r="D36" s="1377"/>
      <c r="F36" s="1377"/>
      <c r="G36" s="1377"/>
      <c r="H36" s="1377"/>
      <c r="I36" s="1377"/>
      <c r="J36" s="1377"/>
      <c r="K36" s="1350" t="s">
        <v>2029</v>
      </c>
      <c r="L36" s="1377"/>
      <c r="M36" s="1377"/>
      <c r="N36" s="1377"/>
      <c r="O36" s="1377"/>
    </row>
    <row r="37" spans="2:15">
      <c r="B37" s="1377"/>
      <c r="C37" s="1377"/>
      <c r="D37" s="1377"/>
      <c r="E37" s="1377"/>
      <c r="F37" s="1377"/>
      <c r="G37" s="1377"/>
      <c r="H37" s="1377"/>
      <c r="I37" s="1377"/>
      <c r="J37" s="1377"/>
      <c r="K37" s="1351" t="s">
        <v>823</v>
      </c>
      <c r="L37" s="1377"/>
      <c r="M37" s="1377"/>
      <c r="N37" s="1377"/>
      <c r="O37" s="1377"/>
    </row>
    <row r="38" spans="2:15" ht="24">
      <c r="B38" s="1322">
        <f>B31-0.01</f>
        <v>-10.289999999999994</v>
      </c>
      <c r="C38" s="1324" t="s">
        <v>2030</v>
      </c>
      <c r="D38" s="1323">
        <v>1</v>
      </c>
      <c r="E38" s="1324" t="s">
        <v>2031</v>
      </c>
      <c r="F38" s="1377"/>
      <c r="G38" s="1377"/>
      <c r="H38" s="1377"/>
      <c r="I38" s="1377"/>
      <c r="J38" s="1323"/>
      <c r="K38" s="1328"/>
      <c r="L38" s="1386"/>
      <c r="M38" s="1377"/>
      <c r="N38" s="1377"/>
      <c r="O38" s="1377"/>
    </row>
    <row r="39" spans="2:15">
      <c r="B39" s="1327"/>
      <c r="C39" s="1324"/>
      <c r="D39" s="1323">
        <v>2</v>
      </c>
      <c r="E39" s="1321" t="s">
        <v>2032</v>
      </c>
      <c r="F39" s="1377"/>
      <c r="G39" s="1377"/>
      <c r="H39" s="1377"/>
      <c r="I39" s="1377"/>
      <c r="J39" s="1323"/>
      <c r="K39" s="1328"/>
      <c r="L39" s="1386"/>
      <c r="M39" s="1377"/>
      <c r="N39" s="1377"/>
      <c r="O39" s="1377"/>
    </row>
    <row r="40" spans="2:15">
      <c r="B40" s="1327"/>
      <c r="C40" s="1324" t="s">
        <v>2029</v>
      </c>
      <c r="D40" s="1323">
        <v>4</v>
      </c>
      <c r="E40" s="1324" t="s">
        <v>2033</v>
      </c>
      <c r="F40" s="1377"/>
      <c r="G40" s="1377"/>
      <c r="H40" s="1377"/>
      <c r="I40" s="1377"/>
      <c r="J40" s="1323"/>
      <c r="K40" s="1328"/>
      <c r="L40" s="1386"/>
      <c r="M40" s="1377"/>
      <c r="N40" s="1377"/>
      <c r="O40" s="1377"/>
    </row>
    <row r="41" spans="2:15">
      <c r="B41" s="1327"/>
      <c r="C41" s="1324" t="s">
        <v>823</v>
      </c>
      <c r="D41" s="1323">
        <v>5</v>
      </c>
      <c r="E41" s="1324" t="s">
        <v>2034</v>
      </c>
      <c r="F41" s="1377"/>
      <c r="G41" s="1377"/>
      <c r="H41" s="1377"/>
      <c r="I41" s="1377"/>
      <c r="J41" s="1323"/>
      <c r="K41" s="1328"/>
      <c r="L41" s="1386"/>
      <c r="M41" s="1377"/>
      <c r="N41" s="1377"/>
      <c r="O41" s="1377"/>
    </row>
    <row r="42" spans="2:15">
      <c r="B42" s="1327"/>
      <c r="C42" s="1329" t="s">
        <v>2035</v>
      </c>
      <c r="D42" s="1323"/>
      <c r="E42" s="1324"/>
      <c r="F42" s="1377"/>
      <c r="G42" s="1377"/>
      <c r="H42" s="1377"/>
      <c r="I42" s="1377"/>
      <c r="J42" s="1323"/>
      <c r="K42" s="1321"/>
      <c r="L42" s="1377"/>
      <c r="M42" s="1377"/>
      <c r="N42" s="1377"/>
      <c r="O42" s="1377"/>
    </row>
    <row r="43" spans="2:15">
      <c r="B43" s="1377"/>
      <c r="C43" s="1377"/>
      <c r="D43" s="1377"/>
      <c r="E43" s="1377"/>
      <c r="F43" s="1377"/>
      <c r="G43" s="1377"/>
      <c r="H43" s="1377"/>
      <c r="I43" s="1377"/>
      <c r="J43" s="1377"/>
      <c r="K43" s="1377"/>
      <c r="L43" s="1377"/>
      <c r="M43" s="1377"/>
      <c r="N43" s="1377"/>
      <c r="O43" s="1377"/>
    </row>
    <row r="44" spans="2:15">
      <c r="B44" s="1377"/>
      <c r="C44" s="1377"/>
      <c r="D44" s="1377"/>
      <c r="E44" s="1377"/>
      <c r="F44" s="1377"/>
      <c r="G44" s="1377"/>
      <c r="H44" s="1377"/>
      <c r="I44" s="1377"/>
      <c r="J44" s="1377"/>
      <c r="K44" s="1377"/>
      <c r="L44" s="1377"/>
      <c r="M44" s="1377"/>
      <c r="N44" s="1377"/>
      <c r="O44" s="1377"/>
    </row>
    <row r="45" spans="2:15">
      <c r="B45" s="1377"/>
      <c r="C45" s="1377"/>
      <c r="D45" s="1377"/>
      <c r="E45" s="1377"/>
      <c r="F45" s="1377"/>
      <c r="G45" s="1377"/>
      <c r="H45" s="1377"/>
      <c r="I45" s="1377"/>
      <c r="J45" s="1377"/>
      <c r="K45" s="1377"/>
      <c r="L45" s="1377"/>
      <c r="M45" s="1377"/>
      <c r="N45" s="1377"/>
      <c r="O45" s="1377"/>
    </row>
    <row r="46" spans="2:15">
      <c r="B46" s="1377"/>
      <c r="C46" s="1377"/>
      <c r="D46" s="1377"/>
      <c r="E46" s="1377"/>
      <c r="F46" s="1377"/>
      <c r="G46" s="1377"/>
      <c r="H46" s="1377"/>
      <c r="I46" s="1377"/>
      <c r="J46" s="1377"/>
      <c r="K46" s="1377"/>
      <c r="L46" s="1377"/>
      <c r="M46" s="1377"/>
      <c r="N46" s="1377"/>
      <c r="O46" s="1377"/>
    </row>
    <row r="47" spans="2:15">
      <c r="B47" s="1377"/>
      <c r="C47" s="1377"/>
      <c r="D47" s="1377"/>
      <c r="E47" s="1377"/>
      <c r="F47" s="1377"/>
      <c r="G47" s="1377"/>
      <c r="H47" s="1377"/>
      <c r="I47" s="1377"/>
      <c r="J47" s="1377"/>
      <c r="K47" s="1377"/>
      <c r="L47" s="1377"/>
      <c r="M47" s="1377"/>
      <c r="N47" s="1377"/>
      <c r="O47" s="1377"/>
    </row>
    <row r="48" spans="2:15">
      <c r="B48" s="1377"/>
      <c r="C48" s="1377"/>
      <c r="D48" s="1377"/>
      <c r="E48" s="1377"/>
      <c r="F48" s="1377"/>
      <c r="G48" s="1377"/>
      <c r="H48" s="1377"/>
      <c r="I48" s="1377"/>
      <c r="J48" s="1377"/>
      <c r="K48" s="1377"/>
      <c r="L48" s="1377"/>
      <c r="M48" s="1377"/>
      <c r="N48" s="1377"/>
      <c r="O48" s="1377"/>
    </row>
    <row r="49" spans="2:15">
      <c r="B49" s="1377"/>
      <c r="C49" s="1377"/>
      <c r="D49" s="1377"/>
      <c r="E49" s="1377"/>
      <c r="F49" s="1377"/>
      <c r="G49" s="1377"/>
      <c r="H49" s="1377"/>
      <c r="I49" s="1377"/>
      <c r="J49" s="1377"/>
      <c r="K49" s="1377"/>
      <c r="L49" s="1377"/>
      <c r="M49" s="1377"/>
      <c r="N49" s="1377"/>
      <c r="O49" s="1377"/>
    </row>
    <row r="50" spans="2:15">
      <c r="B50" s="1377"/>
      <c r="C50" s="1377"/>
      <c r="D50" s="1377"/>
      <c r="E50" s="1377"/>
      <c r="F50" s="1377"/>
      <c r="G50" s="1377"/>
      <c r="H50" s="1377"/>
      <c r="I50" s="1377"/>
      <c r="J50" s="1377"/>
      <c r="K50" s="1377"/>
      <c r="L50" s="1377"/>
      <c r="M50" s="1377"/>
      <c r="N50" s="1377"/>
      <c r="O50" s="1377"/>
    </row>
    <row r="51" spans="2:15">
      <c r="B51" s="1377"/>
      <c r="C51" s="1377"/>
      <c r="D51" s="1377"/>
      <c r="E51" s="1377"/>
      <c r="F51" s="1377"/>
      <c r="G51" s="1377"/>
      <c r="H51" s="1377"/>
      <c r="I51" s="1377"/>
      <c r="J51" s="1377"/>
      <c r="K51" s="1377"/>
      <c r="L51" s="1377"/>
      <c r="M51" s="1377"/>
      <c r="N51" s="1377"/>
      <c r="O51" s="1377"/>
    </row>
    <row r="52" spans="2:15">
      <c r="B52" s="1377"/>
      <c r="C52" s="1377"/>
      <c r="D52" s="1377"/>
      <c r="E52" s="1377"/>
      <c r="F52" s="1377"/>
      <c r="G52" s="1377"/>
      <c r="H52" s="1377"/>
      <c r="I52" s="1377"/>
      <c r="J52" s="1377"/>
      <c r="K52" s="1377"/>
      <c r="L52" s="1377"/>
      <c r="M52" s="1377"/>
      <c r="N52" s="1377"/>
      <c r="O52" s="1377"/>
    </row>
    <row r="53" spans="2:15">
      <c r="B53" s="1377"/>
      <c r="C53" s="1377"/>
      <c r="D53" s="1377"/>
      <c r="E53" s="1377"/>
      <c r="F53" s="1377"/>
      <c r="G53" s="1377"/>
      <c r="H53" s="1377"/>
      <c r="I53" s="1377"/>
      <c r="J53" s="1377"/>
      <c r="K53" s="1377"/>
      <c r="L53" s="1377"/>
      <c r="M53" s="1377"/>
      <c r="N53" s="1377"/>
      <c r="O53" s="1377"/>
    </row>
    <row r="54" spans="2:15">
      <c r="B54" s="1377"/>
      <c r="C54" s="1377"/>
      <c r="D54" s="1377"/>
      <c r="E54" s="1377"/>
      <c r="F54" s="1377"/>
      <c r="G54" s="1377"/>
      <c r="H54" s="1377"/>
      <c r="I54" s="1377"/>
      <c r="J54" s="1377"/>
      <c r="K54" s="1377"/>
      <c r="L54" s="1377"/>
      <c r="M54" s="1377"/>
      <c r="N54" s="1377"/>
      <c r="O54" s="1377"/>
    </row>
    <row r="55" spans="2:15">
      <c r="B55" s="1377"/>
      <c r="C55" s="1377"/>
      <c r="D55" s="1377"/>
      <c r="E55" s="1377"/>
      <c r="F55" s="1377"/>
      <c r="G55" s="1377"/>
      <c r="H55" s="1377"/>
      <c r="I55" s="1377"/>
      <c r="J55" s="1377"/>
      <c r="K55" s="1377"/>
      <c r="L55" s="1377"/>
      <c r="M55" s="1377"/>
      <c r="N55" s="1377"/>
      <c r="O55" s="1377"/>
    </row>
    <row r="56" spans="2:15">
      <c r="B56" s="1377"/>
      <c r="C56" s="1377"/>
      <c r="D56" s="1377"/>
      <c r="E56" s="1377"/>
      <c r="F56" s="1377"/>
      <c r="G56" s="1377"/>
      <c r="H56" s="1377"/>
      <c r="I56" s="1377"/>
      <c r="J56" s="1377"/>
      <c r="K56" s="1377"/>
      <c r="L56" s="1377"/>
      <c r="M56" s="1377"/>
      <c r="N56" s="1377"/>
      <c r="O56" s="1377"/>
    </row>
  </sheetData>
  <mergeCells count="5">
    <mergeCell ref="C6:C9"/>
    <mergeCell ref="C13:C17"/>
    <mergeCell ref="C20:C23"/>
    <mergeCell ref="C31:C33"/>
    <mergeCell ref="C26:C28"/>
  </mergeCells>
  <phoneticPr fontId="122" type="noConversion"/>
  <pageMargins left="0.25" right="0.25" top="0.75000000000000011" bottom="0.75000000000000011" header="0.30000000000000004" footer="0.30000000000000004"/>
  <pageSetup orientation="landscape" horizontalDpi="90" verticalDpi="90"/>
  <headerFooter alignWithMargins="0">
    <oddFooter>&amp;L&amp;9&amp;F&amp;C&amp;9Página &amp;P&amp;R&amp;9Versión 17.08.05</oddFooter>
  </headerFooter>
  <rowBreaks count="1" manualBreakCount="1">
    <brk id="35" max="16383" man="1"/>
  </rowBreaks>
  <extLst>
    <ext xmlns:mx="http://schemas.microsoft.com/office/mac/excel/2008/main" uri="{64002731-A6B0-56B0-2670-7721B7C09600}">
      <mx:PLV Mode="0" OnePage="0" WScale="100"/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1:O49"/>
  <sheetViews>
    <sheetView showGridLines="0" view="pageBreakPreview" zoomScale="125" zoomScaleNormal="125" zoomScaleSheetLayoutView="125" zoomScalePageLayoutView="125" workbookViewId="0">
      <selection activeCell="C21" sqref="C21:C24"/>
    </sheetView>
  </sheetViews>
  <sheetFormatPr defaultColWidth="9.125" defaultRowHeight="12"/>
  <cols>
    <col min="1" max="1" width="1.625" style="1378" customWidth="1"/>
    <col min="2" max="2" width="5.375" style="1378" bestFit="1" customWidth="1"/>
    <col min="3" max="3" width="44.875" style="1378" customWidth="1"/>
    <col min="4" max="4" width="6.125" style="1378" customWidth="1"/>
    <col min="5" max="5" width="36.625" style="1378" customWidth="1"/>
    <col min="6" max="6" width="4" style="1378" customWidth="1"/>
    <col min="7" max="7" width="5.625" style="1378" customWidth="1"/>
    <col min="8" max="8" width="3.375" style="1378" customWidth="1"/>
    <col min="9" max="9" width="5.875" style="1378" customWidth="1"/>
    <col min="10" max="10" width="3.625" style="1378" customWidth="1"/>
    <col min="11" max="12" width="4" style="1378" customWidth="1"/>
    <col min="13" max="16384" width="9.125" style="1378"/>
  </cols>
  <sheetData>
    <row r="1" spans="2:14">
      <c r="B1" s="1320" t="s">
        <v>2036</v>
      </c>
      <c r="C1" s="1377"/>
      <c r="D1" s="1377"/>
      <c r="E1" s="1377"/>
      <c r="F1" s="1377"/>
      <c r="G1" s="1377"/>
      <c r="H1" s="1377"/>
      <c r="I1" s="1377"/>
      <c r="J1" s="1377"/>
      <c r="K1" s="1377"/>
      <c r="L1" s="1377"/>
      <c r="M1" s="1377"/>
      <c r="N1" s="1377"/>
    </row>
    <row r="2" spans="2:14">
      <c r="B2" s="1320" t="s">
        <v>1892</v>
      </c>
      <c r="C2" s="1377"/>
      <c r="D2" s="1377"/>
      <c r="E2" s="1377"/>
      <c r="F2" s="1377"/>
      <c r="G2" s="1377"/>
      <c r="H2" s="1377"/>
      <c r="I2" s="1377"/>
      <c r="J2" s="1377"/>
      <c r="K2" s="1377"/>
      <c r="L2" s="1377"/>
      <c r="M2" s="1377"/>
      <c r="N2" s="1377"/>
    </row>
    <row r="3" spans="2:14">
      <c r="B3" s="1377"/>
      <c r="C3" s="1377"/>
      <c r="D3" s="1377"/>
      <c r="E3" s="1377"/>
      <c r="F3" s="1377"/>
      <c r="G3" s="1377"/>
      <c r="H3" s="1377"/>
      <c r="I3" s="1377"/>
      <c r="J3" s="1377"/>
      <c r="K3" s="1377"/>
      <c r="L3" s="1377"/>
      <c r="M3" s="1377"/>
      <c r="N3" s="1377"/>
    </row>
    <row r="4" spans="2:14">
      <c r="B4" s="1377" t="s">
        <v>1893</v>
      </c>
      <c r="C4" s="1377"/>
      <c r="D4" s="1377"/>
      <c r="E4" s="1377"/>
      <c r="F4" s="1377"/>
      <c r="G4" s="1377"/>
      <c r="H4" s="1377"/>
      <c r="I4" s="1377"/>
      <c r="J4" s="1377"/>
      <c r="K4" s="1377"/>
      <c r="L4" s="1377"/>
      <c r="M4" s="1377"/>
      <c r="N4" s="1377"/>
    </row>
    <row r="5" spans="2:14" ht="12.95" thickBot="1">
      <c r="B5" s="1377"/>
      <c r="C5" s="1377"/>
      <c r="D5" s="1377"/>
      <c r="E5" s="1377"/>
      <c r="F5" s="1377"/>
      <c r="G5" s="1377"/>
      <c r="H5" s="1377"/>
      <c r="I5" s="1377"/>
      <c r="J5" s="1377"/>
      <c r="K5" s="1377"/>
      <c r="L5" s="1377"/>
      <c r="M5" s="1377"/>
      <c r="N5" s="1377"/>
    </row>
    <row r="6" spans="2:14" ht="12.95" thickBot="1">
      <c r="B6" s="1322">
        <f>'10.4 - AC 9-11 meses'!B38-0.01</f>
        <v>-10.299999999999994</v>
      </c>
      <c r="C6" s="2064" t="s">
        <v>2037</v>
      </c>
      <c r="D6" s="1323">
        <v>1</v>
      </c>
      <c r="E6" s="1321" t="s">
        <v>2038</v>
      </c>
      <c r="F6" s="1321"/>
      <c r="G6" s="1327"/>
      <c r="H6" s="1321"/>
      <c r="I6" s="1321"/>
      <c r="J6" s="1323"/>
      <c r="K6" s="1345"/>
      <c r="L6" s="1377"/>
      <c r="M6" s="1377"/>
      <c r="N6" s="1377"/>
    </row>
    <row r="7" spans="2:14">
      <c r="B7" s="1377"/>
      <c r="C7" s="2064"/>
      <c r="D7" s="1323">
        <v>2</v>
      </c>
      <c r="E7" s="1321" t="s">
        <v>2039</v>
      </c>
      <c r="F7" s="1321"/>
      <c r="G7" s="1321"/>
      <c r="H7" s="1324"/>
      <c r="I7" s="1324"/>
      <c r="J7" s="1323"/>
      <c r="K7" s="1321"/>
      <c r="L7" s="1377"/>
      <c r="M7" s="1377"/>
      <c r="N7" s="1377"/>
    </row>
    <row r="8" spans="2:14">
      <c r="B8" s="1377"/>
      <c r="C8" s="2064"/>
      <c r="D8" s="1323">
        <v>3</v>
      </c>
      <c r="E8" s="1321" t="s">
        <v>2040</v>
      </c>
      <c r="F8" s="1321"/>
      <c r="G8" s="1321"/>
      <c r="H8" s="1324"/>
      <c r="I8" s="1324"/>
      <c r="J8" s="1323"/>
      <c r="K8" s="1321"/>
      <c r="L8" s="1377"/>
      <c r="M8" s="1377"/>
      <c r="N8" s="1377"/>
    </row>
    <row r="9" spans="2:14">
      <c r="B9" s="1377"/>
      <c r="C9" s="2064"/>
      <c r="D9" s="1323">
        <v>98</v>
      </c>
      <c r="E9" s="1324" t="s">
        <v>1901</v>
      </c>
      <c r="F9" s="1324"/>
      <c r="G9" s="1325"/>
      <c r="H9" s="1324"/>
      <c r="I9" s="1324"/>
      <c r="J9" s="1323"/>
      <c r="K9" s="1321"/>
      <c r="L9" s="1377"/>
      <c r="M9" s="1377"/>
      <c r="N9" s="1377"/>
    </row>
    <row r="10" spans="2:14">
      <c r="B10" s="1377"/>
      <c r="C10" s="1352"/>
      <c r="D10" s="1377"/>
      <c r="E10" s="1377" t="s">
        <v>1989</v>
      </c>
      <c r="F10" s="1377"/>
      <c r="G10" s="1377"/>
      <c r="H10" s="1377"/>
      <c r="I10" s="1377"/>
      <c r="J10" s="1377"/>
      <c r="K10" s="1377"/>
      <c r="L10" s="1377"/>
      <c r="M10" s="1377"/>
      <c r="N10" s="1377"/>
    </row>
    <row r="11" spans="2:14" ht="12.95" thickBot="1">
      <c r="B11" s="1322">
        <f>B6-0.01</f>
        <v>-10.309999999999993</v>
      </c>
      <c r="C11" s="1339" t="s">
        <v>2041</v>
      </c>
      <c r="D11" s="1323"/>
      <c r="E11" s="1321" t="s">
        <v>1989</v>
      </c>
      <c r="F11" s="1321"/>
      <c r="G11" s="1327"/>
      <c r="H11" s="1321"/>
      <c r="I11" s="1321"/>
      <c r="J11" s="1323"/>
      <c r="K11" s="1321"/>
      <c r="L11" s="1321"/>
      <c r="M11" s="1321"/>
      <c r="N11" s="1377"/>
    </row>
    <row r="12" spans="2:14" ht="12.95" thickBot="1">
      <c r="B12" s="1327"/>
      <c r="C12" s="1339"/>
      <c r="D12" s="1323">
        <v>98</v>
      </c>
      <c r="E12" s="1321" t="s">
        <v>1901</v>
      </c>
      <c r="F12" s="1321"/>
      <c r="G12" s="1327"/>
      <c r="H12" s="1343" t="s">
        <v>363</v>
      </c>
      <c r="I12" s="1343"/>
      <c r="J12" s="1373"/>
      <c r="K12" s="1374"/>
      <c r="L12" s="1377"/>
      <c r="M12" s="1321"/>
      <c r="N12" s="1377"/>
    </row>
    <row r="13" spans="2:14">
      <c r="B13" s="1327"/>
      <c r="C13" s="1329"/>
      <c r="D13" s="1377"/>
      <c r="E13" s="1377" t="s">
        <v>1989</v>
      </c>
      <c r="F13" s="1321"/>
      <c r="G13" s="1327"/>
      <c r="H13" s="1321"/>
      <c r="I13" s="1321"/>
      <c r="J13" s="1323"/>
      <c r="K13" s="1321"/>
      <c r="L13" s="1321"/>
      <c r="M13" s="1321"/>
      <c r="N13" s="1377"/>
    </row>
    <row r="14" spans="2:14" ht="12.95" thickBot="1">
      <c r="B14" s="1327"/>
      <c r="C14" s="1339"/>
      <c r="D14" s="1323"/>
      <c r="E14" s="1321" t="s">
        <v>1989</v>
      </c>
      <c r="F14" s="1321"/>
      <c r="G14" s="1327"/>
      <c r="H14" s="1321"/>
      <c r="I14" s="1321"/>
      <c r="J14" s="1323"/>
      <c r="K14" s="1321"/>
      <c r="L14" s="1321"/>
      <c r="M14" s="1321"/>
      <c r="N14" s="1377"/>
    </row>
    <row r="15" spans="2:14" ht="15" customHeight="1" thickBot="1">
      <c r="B15" s="1322">
        <f>B11-0.01</f>
        <v>-10.319999999999993</v>
      </c>
      <c r="C15" s="2064" t="s">
        <v>2042</v>
      </c>
      <c r="D15" s="1323">
        <v>1</v>
      </c>
      <c r="E15" s="1321" t="s">
        <v>1971</v>
      </c>
      <c r="F15" s="1321"/>
      <c r="G15" s="1327"/>
      <c r="H15" s="1321"/>
      <c r="I15" s="1321"/>
      <c r="J15" s="1323"/>
      <c r="K15" s="1345"/>
      <c r="L15" s="1377"/>
      <c r="M15" s="1377"/>
      <c r="N15" s="1377"/>
    </row>
    <row r="16" spans="2:14">
      <c r="B16" s="1327"/>
      <c r="C16" s="2064"/>
      <c r="D16" s="1323">
        <f>+D15+1</f>
        <v>2</v>
      </c>
      <c r="E16" s="1321" t="s">
        <v>1972</v>
      </c>
      <c r="F16" s="1321"/>
      <c r="G16" s="1327"/>
      <c r="H16" s="1321"/>
      <c r="I16" s="1321"/>
      <c r="J16" s="1323"/>
      <c r="K16" s="1321"/>
      <c r="L16" s="1377"/>
      <c r="M16" s="1377"/>
      <c r="N16" s="1377"/>
    </row>
    <row r="17" spans="2:15">
      <c r="B17" s="1327"/>
      <c r="C17" s="2064"/>
      <c r="D17" s="1323">
        <f>+D16+1</f>
        <v>3</v>
      </c>
      <c r="E17" s="1321" t="s">
        <v>2014</v>
      </c>
      <c r="F17" s="1321"/>
      <c r="G17" s="1327"/>
      <c r="H17" s="1321"/>
      <c r="I17" s="1321"/>
      <c r="J17" s="1323"/>
      <c r="K17" s="1321"/>
      <c r="L17" s="1377"/>
      <c r="M17" s="1377"/>
      <c r="N17" s="1377"/>
    </row>
    <row r="18" spans="2:15">
      <c r="B18" s="1327"/>
      <c r="C18" s="2064"/>
      <c r="D18" s="1323">
        <f>+D17+1</f>
        <v>4</v>
      </c>
      <c r="E18" s="1321" t="s">
        <v>2043</v>
      </c>
      <c r="F18" s="1321"/>
      <c r="G18" s="1327"/>
      <c r="H18" s="1321"/>
      <c r="I18" s="1321"/>
      <c r="J18" s="1323"/>
      <c r="K18" s="1321"/>
      <c r="L18" s="1377"/>
      <c r="M18" s="1377"/>
      <c r="N18" s="1377"/>
    </row>
    <row r="19" spans="2:15">
      <c r="B19" s="1327"/>
      <c r="C19" s="1329"/>
      <c r="D19" s="1323">
        <v>98</v>
      </c>
      <c r="E19" s="1321" t="s">
        <v>1901</v>
      </c>
      <c r="F19" s="1321"/>
      <c r="G19" s="1327"/>
      <c r="H19" s="1321"/>
      <c r="I19" s="1321"/>
      <c r="J19" s="1323"/>
      <c r="K19" s="1321"/>
      <c r="L19" s="1377"/>
      <c r="M19" s="1377"/>
      <c r="N19" s="1377"/>
    </row>
    <row r="20" spans="2:15" ht="12.95" thickBot="1">
      <c r="B20" s="1377"/>
      <c r="C20" s="1377"/>
      <c r="D20" s="1377"/>
      <c r="E20" s="1377" t="s">
        <v>1989</v>
      </c>
      <c r="F20" s="1377"/>
      <c r="G20" s="1377"/>
      <c r="H20" s="1377"/>
      <c r="I20" s="1377"/>
      <c r="J20" s="1377"/>
      <c r="K20" s="1377"/>
      <c r="L20" s="1377"/>
      <c r="M20" s="1377"/>
      <c r="N20" s="1377"/>
    </row>
    <row r="21" spans="2:15" ht="12.95" thickBot="1">
      <c r="B21" s="1322" t="s">
        <v>2044</v>
      </c>
      <c r="C21" s="2064" t="s">
        <v>2045</v>
      </c>
      <c r="D21" s="1323">
        <v>1</v>
      </c>
      <c r="E21" s="1321" t="s">
        <v>1984</v>
      </c>
      <c r="F21" s="1321"/>
      <c r="G21" s="1327"/>
      <c r="H21" s="1321"/>
      <c r="I21" s="1321"/>
      <c r="J21" s="1348"/>
      <c r="K21" s="1349"/>
      <c r="L21" s="1377"/>
      <c r="M21" s="1377"/>
      <c r="N21" s="1377"/>
      <c r="O21" s="1377"/>
    </row>
    <row r="22" spans="2:15">
      <c r="B22" s="1377"/>
      <c r="C22" s="2064"/>
      <c r="D22" s="1323">
        <v>2</v>
      </c>
      <c r="E22" s="1321" t="s">
        <v>1985</v>
      </c>
      <c r="F22" s="1321"/>
      <c r="G22" s="1321"/>
      <c r="H22" s="1324"/>
      <c r="I22" s="1324"/>
      <c r="J22" s="1323"/>
      <c r="K22" s="1321"/>
      <c r="L22" s="1377"/>
      <c r="M22" s="1377"/>
      <c r="N22" s="1377"/>
      <c r="O22" s="1377"/>
    </row>
    <row r="23" spans="2:15">
      <c r="B23" s="1377"/>
      <c r="C23" s="2064"/>
      <c r="D23" s="1323">
        <v>3</v>
      </c>
      <c r="E23" s="1321" t="s">
        <v>1986</v>
      </c>
      <c r="F23" s="1321"/>
      <c r="G23" s="1321"/>
      <c r="H23" s="1324"/>
      <c r="I23" s="1324"/>
      <c r="J23" s="1323"/>
      <c r="K23" s="1321"/>
      <c r="L23" s="1377"/>
      <c r="M23" s="1377"/>
      <c r="N23" s="1377"/>
      <c r="O23" s="1377"/>
    </row>
    <row r="24" spans="2:15">
      <c r="B24" s="1377"/>
      <c r="C24" s="2064"/>
      <c r="D24" s="1323">
        <v>4</v>
      </c>
      <c r="E24" s="1324" t="s">
        <v>1987</v>
      </c>
      <c r="F24" s="1324"/>
      <c r="G24" s="1325"/>
      <c r="H24" s="1324"/>
      <c r="I24" s="1324"/>
      <c r="J24" s="1323"/>
      <c r="K24" s="1321"/>
      <c r="L24" s="1377"/>
      <c r="M24" s="1377"/>
      <c r="N24" s="1377"/>
      <c r="O24" s="1377"/>
    </row>
    <row r="25" spans="2:15">
      <c r="B25" s="1377"/>
      <c r="C25" s="1329"/>
      <c r="D25" s="1323">
        <v>98</v>
      </c>
      <c r="E25" s="1324" t="s">
        <v>1988</v>
      </c>
      <c r="F25" s="1324"/>
      <c r="G25" s="1325"/>
      <c r="H25" s="1324"/>
      <c r="I25" s="1324"/>
      <c r="J25" s="1323"/>
      <c r="K25" s="1321"/>
      <c r="L25" s="1377"/>
      <c r="M25" s="1377"/>
      <c r="N25" s="1377"/>
      <c r="O25" s="1377"/>
    </row>
    <row r="26" spans="2:15" ht="12.95" thickBot="1">
      <c r="B26" s="1377"/>
      <c r="C26" s="1377"/>
      <c r="D26" s="1377"/>
      <c r="E26" s="1377" t="s">
        <v>1989</v>
      </c>
      <c r="F26" s="1377"/>
      <c r="G26" s="1377"/>
      <c r="H26" s="1377"/>
      <c r="I26" s="1377"/>
      <c r="J26" s="1377"/>
      <c r="K26" s="1377"/>
      <c r="L26" s="1377"/>
      <c r="M26" s="1377"/>
      <c r="N26" s="1377"/>
      <c r="O26" s="1377"/>
    </row>
    <row r="27" spans="2:15" ht="12.95" thickBot="1">
      <c r="B27" s="1322" t="s">
        <v>2046</v>
      </c>
      <c r="C27" s="2064" t="s">
        <v>2047</v>
      </c>
      <c r="D27" s="1323">
        <v>1</v>
      </c>
      <c r="E27" s="1321" t="s">
        <v>1992</v>
      </c>
      <c r="F27" s="1321"/>
      <c r="G27" s="1327"/>
      <c r="H27" s="1321"/>
      <c r="I27" s="1321"/>
      <c r="J27" s="1348"/>
      <c r="K27" s="1349"/>
      <c r="L27" s="1377"/>
      <c r="M27" s="1377"/>
      <c r="N27" s="1377"/>
      <c r="O27" s="1377"/>
    </row>
    <row r="28" spans="2:15">
      <c r="B28" s="1377"/>
      <c r="C28" s="2064"/>
      <c r="D28" s="1323">
        <v>2</v>
      </c>
      <c r="E28" s="1321" t="s">
        <v>1993</v>
      </c>
      <c r="F28" s="1321"/>
      <c r="G28" s="1321"/>
      <c r="H28" s="1324"/>
      <c r="I28" s="1324"/>
      <c r="J28" s="1323"/>
      <c r="K28" s="1321"/>
      <c r="L28" s="1377"/>
      <c r="M28" s="1377"/>
      <c r="N28" s="1377"/>
      <c r="O28" s="1377"/>
    </row>
    <row r="29" spans="2:15">
      <c r="B29" s="1377"/>
      <c r="C29" s="2064"/>
      <c r="D29" s="1323">
        <v>3</v>
      </c>
      <c r="E29" s="1321" t="s">
        <v>1994</v>
      </c>
      <c r="F29" s="1321"/>
      <c r="G29" s="1321"/>
      <c r="H29" s="1324"/>
      <c r="I29" s="1324"/>
      <c r="J29" s="1323"/>
      <c r="K29" s="1321"/>
      <c r="L29" s="1377"/>
      <c r="M29" s="1377"/>
      <c r="N29" s="1377"/>
      <c r="O29" s="1377"/>
    </row>
    <row r="30" spans="2:15">
      <c r="B30" s="1377"/>
      <c r="C30" s="1329"/>
      <c r="D30" s="1323">
        <v>98</v>
      </c>
      <c r="E30" s="1324" t="s">
        <v>1988</v>
      </c>
      <c r="F30" s="1324"/>
      <c r="G30" s="1325"/>
      <c r="H30" s="1324"/>
      <c r="I30" s="1324"/>
      <c r="J30" s="1323"/>
      <c r="K30" s="1321"/>
      <c r="L30" s="1377"/>
      <c r="M30" s="1377"/>
      <c r="N30" s="1377"/>
      <c r="O30" s="1377"/>
    </row>
    <row r="31" spans="2:15" ht="12.95" thickBot="1">
      <c r="B31" s="1377"/>
      <c r="C31" s="1377"/>
      <c r="D31" s="1377"/>
      <c r="E31" s="1377" t="s">
        <v>1989</v>
      </c>
      <c r="F31" s="1377"/>
      <c r="G31" s="1377"/>
      <c r="H31" s="1377"/>
      <c r="I31" s="1377"/>
      <c r="J31" s="1377"/>
      <c r="K31" s="1377"/>
      <c r="L31" s="1377"/>
      <c r="M31" s="1377"/>
      <c r="N31" s="1377"/>
      <c r="O31" s="1377"/>
    </row>
    <row r="32" spans="2:15" ht="12.95" thickBot="1">
      <c r="B32" s="1322">
        <f>B15-0.02</f>
        <v>-10.339999999999993</v>
      </c>
      <c r="C32" s="2064" t="s">
        <v>2048</v>
      </c>
      <c r="D32" s="1323">
        <v>1</v>
      </c>
      <c r="E32" s="1321" t="s">
        <v>1997</v>
      </c>
      <c r="F32" s="1321"/>
      <c r="G32" s="1321"/>
      <c r="H32" s="1321"/>
      <c r="I32" s="1321"/>
      <c r="J32" s="1323"/>
      <c r="K32" s="1345"/>
      <c r="L32" s="1377"/>
      <c r="M32" s="1377"/>
      <c r="N32" s="1377"/>
    </row>
    <row r="33" spans="2:15">
      <c r="B33" s="1377"/>
      <c r="C33" s="2064"/>
      <c r="D33" s="1323">
        <v>2</v>
      </c>
      <c r="E33" s="1321" t="s">
        <v>2049</v>
      </c>
      <c r="F33" s="1321"/>
      <c r="G33" s="1321"/>
      <c r="H33" s="1324"/>
      <c r="I33" s="1324"/>
      <c r="J33" s="1323"/>
      <c r="K33" s="1321"/>
      <c r="L33" s="1377"/>
      <c r="M33" s="1377"/>
      <c r="N33" s="1377"/>
    </row>
    <row r="34" spans="2:15">
      <c r="B34" s="1377"/>
      <c r="C34" s="1341"/>
      <c r="D34" s="1323">
        <v>3</v>
      </c>
      <c r="E34" s="1321" t="s">
        <v>2027</v>
      </c>
      <c r="F34" s="1321"/>
      <c r="G34" s="1321"/>
      <c r="H34" s="1324"/>
      <c r="I34" s="1324"/>
      <c r="J34" s="1323"/>
      <c r="K34" s="1321"/>
      <c r="L34" s="1377"/>
      <c r="M34" s="1377"/>
      <c r="N34" s="1377"/>
      <c r="O34" s="1377"/>
    </row>
    <row r="35" spans="2:15">
      <c r="B35" s="1377"/>
      <c r="C35" s="1329"/>
      <c r="D35" s="1323">
        <v>4</v>
      </c>
      <c r="E35" s="1321" t="s">
        <v>2028</v>
      </c>
      <c r="F35" s="1324"/>
      <c r="G35" s="1325"/>
      <c r="H35" s="1324"/>
      <c r="I35" s="1324"/>
      <c r="J35" s="1323"/>
      <c r="K35" s="1321"/>
      <c r="L35" s="1377"/>
      <c r="M35" s="1377"/>
      <c r="N35" s="1377"/>
      <c r="O35" s="1377"/>
    </row>
    <row r="36" spans="2:15">
      <c r="B36" s="1377"/>
      <c r="C36" s="1377"/>
      <c r="D36" s="1323">
        <v>98</v>
      </c>
      <c r="E36" s="1324" t="s">
        <v>1988</v>
      </c>
      <c r="F36" s="1377"/>
      <c r="G36" s="1377"/>
      <c r="H36" s="1377"/>
      <c r="I36" s="1377"/>
      <c r="J36" s="1377"/>
      <c r="K36" s="1377"/>
      <c r="L36" s="1377"/>
      <c r="M36" s="1377"/>
      <c r="N36" s="1377"/>
      <c r="O36" s="1377"/>
    </row>
    <row r="37" spans="2:15">
      <c r="B37" s="1377"/>
      <c r="C37" s="1377"/>
      <c r="D37" s="1323"/>
      <c r="E37" s="1324"/>
      <c r="F37" s="1377"/>
      <c r="G37" s="1377"/>
      <c r="H37" s="1377"/>
      <c r="I37" s="1377"/>
      <c r="J37" s="1377"/>
      <c r="K37" s="1377"/>
      <c r="L37" s="1377"/>
      <c r="M37" s="1377"/>
      <c r="N37" s="1377"/>
      <c r="O37" s="1377"/>
    </row>
    <row r="38" spans="2:15">
      <c r="B38" s="1322">
        <f>B32-0.01</f>
        <v>-10.349999999999993</v>
      </c>
      <c r="C38" s="2064" t="s">
        <v>2050</v>
      </c>
      <c r="D38" s="1323">
        <v>1</v>
      </c>
      <c r="E38" s="1321" t="s">
        <v>2051</v>
      </c>
      <c r="F38" s="1321"/>
      <c r="G38" s="1321"/>
      <c r="H38" s="1321"/>
      <c r="I38" s="1321"/>
      <c r="J38" s="1323">
        <v>1</v>
      </c>
      <c r="K38" s="1328"/>
      <c r="L38" s="1377"/>
      <c r="M38" s="1377"/>
      <c r="N38" s="1377"/>
    </row>
    <row r="39" spans="2:15">
      <c r="B39" s="1377"/>
      <c r="C39" s="2064"/>
      <c r="D39" s="1323">
        <v>2</v>
      </c>
      <c r="E39" s="1321" t="s">
        <v>2052</v>
      </c>
      <c r="F39" s="1321"/>
      <c r="G39" s="1321"/>
      <c r="H39" s="1324"/>
      <c r="I39" s="1324"/>
      <c r="J39" s="1323">
        <v>2</v>
      </c>
      <c r="K39" s="1328"/>
      <c r="L39" s="1377"/>
      <c r="M39" s="1377"/>
      <c r="N39" s="1377"/>
    </row>
    <row r="40" spans="2:15">
      <c r="B40" s="1377"/>
      <c r="C40" s="2064"/>
      <c r="D40" s="1323">
        <v>3</v>
      </c>
      <c r="E40" s="1321" t="s">
        <v>2053</v>
      </c>
      <c r="F40" s="1321"/>
      <c r="G40" s="1321"/>
      <c r="H40" s="1324"/>
      <c r="I40" s="1324"/>
      <c r="J40" s="1323">
        <v>3</v>
      </c>
      <c r="K40" s="1328"/>
      <c r="L40" s="1377"/>
      <c r="M40" s="1377"/>
      <c r="N40" s="1377"/>
    </row>
    <row r="41" spans="2:15" ht="24">
      <c r="B41" s="1377"/>
      <c r="C41" s="1341" t="s">
        <v>1909</v>
      </c>
      <c r="D41" s="1323">
        <v>4</v>
      </c>
      <c r="E41" s="1321" t="s">
        <v>2054</v>
      </c>
      <c r="F41" s="1321"/>
      <c r="G41" s="1321"/>
      <c r="H41" s="1324"/>
      <c r="I41" s="1324"/>
      <c r="J41" s="1323">
        <v>4</v>
      </c>
      <c r="K41" s="1328"/>
      <c r="L41" s="1377"/>
      <c r="M41" s="1377"/>
      <c r="N41" s="1377"/>
    </row>
    <row r="42" spans="2:15">
      <c r="B42" s="1377"/>
      <c r="C42" s="1341"/>
      <c r="D42" s="1323">
        <v>5</v>
      </c>
      <c r="E42" s="1321" t="s">
        <v>2055</v>
      </c>
      <c r="F42" s="1321"/>
      <c r="G42" s="1321"/>
      <c r="H42" s="1324"/>
      <c r="I42" s="1324"/>
      <c r="J42" s="1323">
        <v>5</v>
      </c>
      <c r="K42" s="1328"/>
      <c r="L42" s="1377"/>
      <c r="M42" s="1377"/>
      <c r="N42" s="1377"/>
    </row>
    <row r="43" spans="2:15">
      <c r="B43" s="1377"/>
      <c r="C43" s="1341"/>
      <c r="D43" s="1323">
        <v>6</v>
      </c>
      <c r="E43" s="1321" t="s">
        <v>2056</v>
      </c>
      <c r="F43" s="1321"/>
      <c r="G43" s="1321"/>
      <c r="H43" s="1324"/>
      <c r="I43" s="1324"/>
      <c r="J43" s="1323">
        <v>6</v>
      </c>
      <c r="K43" s="1328"/>
      <c r="L43" s="1377"/>
      <c r="M43" s="1377"/>
      <c r="N43" s="1377"/>
    </row>
    <row r="44" spans="2:15">
      <c r="B44" s="1377"/>
      <c r="C44" s="1341"/>
      <c r="D44" s="1323">
        <v>7</v>
      </c>
      <c r="E44" s="1321" t="s">
        <v>2057</v>
      </c>
      <c r="F44" s="1321"/>
      <c r="G44" s="1321"/>
      <c r="H44" s="1324"/>
      <c r="I44" s="1324"/>
      <c r="J44" s="1323">
        <v>7</v>
      </c>
      <c r="K44" s="1328"/>
      <c r="L44" s="1377"/>
      <c r="M44" s="1377"/>
      <c r="N44" s="1377"/>
    </row>
    <row r="45" spans="2:15">
      <c r="B45" s="1377"/>
      <c r="C45" s="1341"/>
      <c r="D45" s="1323">
        <v>8</v>
      </c>
      <c r="E45" s="1321" t="s">
        <v>2058</v>
      </c>
      <c r="F45" s="1321"/>
      <c r="G45" s="1321"/>
      <c r="H45" s="1324"/>
      <c r="I45" s="1324"/>
      <c r="J45" s="1323">
        <v>8</v>
      </c>
      <c r="K45" s="1328"/>
      <c r="L45" s="1377"/>
      <c r="M45" s="1377"/>
      <c r="N45" s="1377"/>
    </row>
    <row r="46" spans="2:15">
      <c r="B46" s="1377"/>
      <c r="C46" s="1341"/>
      <c r="D46" s="1323">
        <v>9</v>
      </c>
      <c r="E46" s="1321" t="s">
        <v>2059</v>
      </c>
      <c r="F46" s="1321"/>
      <c r="G46" s="1321"/>
      <c r="H46" s="1324"/>
      <c r="I46" s="1324"/>
      <c r="J46" s="1323">
        <v>9</v>
      </c>
      <c r="K46" s="1328"/>
      <c r="L46" s="1377"/>
      <c r="M46" s="1377"/>
      <c r="N46" s="1377"/>
    </row>
    <row r="47" spans="2:15">
      <c r="B47" s="1377"/>
      <c r="C47" s="1377"/>
      <c r="D47" s="1323">
        <v>98</v>
      </c>
      <c r="E47" s="1324" t="s">
        <v>1988</v>
      </c>
      <c r="F47" s="1324"/>
      <c r="G47" s="1325"/>
      <c r="H47" s="1324"/>
      <c r="I47" s="1324"/>
      <c r="J47" s="1323">
        <v>98</v>
      </c>
      <c r="K47" s="1328"/>
      <c r="L47" s="1377"/>
      <c r="M47" s="1377"/>
      <c r="N47" s="1377"/>
    </row>
    <row r="48" spans="2:15">
      <c r="B48" s="1377"/>
      <c r="C48" s="1377"/>
      <c r="D48" s="1377"/>
      <c r="E48" s="1377"/>
      <c r="F48" s="1377"/>
      <c r="G48" s="1377"/>
      <c r="H48" s="1377"/>
      <c r="I48" s="1377"/>
      <c r="J48" s="1377"/>
      <c r="K48" s="1377"/>
      <c r="L48" s="1377"/>
      <c r="M48" s="1377"/>
      <c r="N48" s="1377"/>
    </row>
    <row r="49" spans="3:3">
      <c r="C49" s="1382"/>
    </row>
  </sheetData>
  <mergeCells count="6">
    <mergeCell ref="C6:C9"/>
    <mergeCell ref="C15:C18"/>
    <mergeCell ref="C32:C33"/>
    <mergeCell ref="C38:C40"/>
    <mergeCell ref="C21:C24"/>
    <mergeCell ref="C27:C29"/>
  </mergeCells>
  <phoneticPr fontId="122" type="noConversion"/>
  <pageMargins left="0.25" right="0.25" top="0.75000000000000011" bottom="0.75000000000000011" header="0.30000000000000004" footer="0.30000000000000004"/>
  <pageSetup orientation="landscape"/>
  <headerFooter alignWithMargins="0">
    <oddFooter>&amp;L&amp;9&amp;F&amp;C&amp;9Página &amp;P&amp;R&amp;9Versión 17.08.05</oddFooter>
  </headerFooter>
  <rowBreaks count="1" manualBreakCount="1">
    <brk id="37" max="16383" man="1"/>
  </rowBreaks>
  <extLst>
    <ext xmlns:mx="http://schemas.microsoft.com/office/mac/excel/2008/main" uri="{64002731-A6B0-56B0-2670-7721B7C09600}">
      <mx:PLV Mode="0" OnePage="0" WScale="100"/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1:AT26"/>
  <sheetViews>
    <sheetView showGridLines="0" view="pageBreakPreview" zoomScale="125" zoomScaleNormal="125" zoomScaleSheetLayoutView="125" zoomScalePageLayoutView="125" workbookViewId="0">
      <selection activeCell="G18" sqref="G18"/>
    </sheetView>
  </sheetViews>
  <sheetFormatPr defaultColWidth="10.875" defaultRowHeight="12.95" customHeight="1"/>
  <cols>
    <col min="1" max="1" width="1.625" style="560" customWidth="1"/>
    <col min="2" max="2" width="6.625" style="1049" customWidth="1"/>
    <col min="3" max="4" width="10.875" style="558"/>
    <col min="5" max="5" width="10.875" style="560"/>
    <col min="6" max="6" width="2.875" style="560" customWidth="1"/>
    <col min="7" max="7" width="10.875" style="560"/>
    <col min="8" max="8" width="9.125" style="560" customWidth="1"/>
    <col min="9" max="9" width="7" style="560" bestFit="1" customWidth="1"/>
    <col min="10" max="10" width="8.375" style="560" customWidth="1"/>
    <col min="11" max="11" width="12.375" style="560" customWidth="1"/>
    <col min="12" max="16384" width="10.875" style="560"/>
  </cols>
  <sheetData>
    <row r="1" spans="2:11" ht="12.95" customHeight="1">
      <c r="B1" s="1056" t="s">
        <v>2060</v>
      </c>
    </row>
    <row r="2" spans="2:11" ht="12.95" customHeight="1">
      <c r="B2" s="1055" t="s">
        <v>2061</v>
      </c>
    </row>
    <row r="3" spans="2:11" ht="12.95" customHeight="1">
      <c r="B3" s="560"/>
    </row>
    <row r="4" spans="2:11" ht="12.95" customHeight="1">
      <c r="C4" s="558" t="s">
        <v>2062</v>
      </c>
    </row>
    <row r="6" spans="2:11" ht="12.95" customHeight="1">
      <c r="C6" s="560" t="s">
        <v>2063</v>
      </c>
      <c r="D6" s="560"/>
    </row>
    <row r="7" spans="2:11" ht="12.95" customHeight="1">
      <c r="C7" s="560" t="s">
        <v>2064</v>
      </c>
      <c r="D7" s="560"/>
    </row>
    <row r="8" spans="2:11" ht="12.95" customHeight="1">
      <c r="C8" s="1511" t="s">
        <v>2065</v>
      </c>
      <c r="D8" s="560"/>
    </row>
    <row r="9" spans="2:11" ht="12.95" customHeight="1">
      <c r="C9" s="618"/>
      <c r="D9" s="1051"/>
      <c r="E9" s="1052"/>
      <c r="F9" s="1052"/>
      <c r="G9" s="1053"/>
      <c r="H9" s="1058" t="s">
        <v>2066</v>
      </c>
      <c r="I9" s="1058" t="s">
        <v>2067</v>
      </c>
      <c r="J9" s="1058" t="s">
        <v>2068</v>
      </c>
      <c r="K9" s="1058" t="s">
        <v>2069</v>
      </c>
    </row>
    <row r="10" spans="2:11" ht="12.95" customHeight="1">
      <c r="B10" s="1050">
        <f>-11.01</f>
        <v>-11.01</v>
      </c>
      <c r="C10" s="618" t="s">
        <v>2070</v>
      </c>
      <c r="D10" s="1051"/>
      <c r="E10" s="1052"/>
      <c r="F10" s="1052"/>
      <c r="G10" s="1053"/>
      <c r="H10" s="1054" t="s">
        <v>237</v>
      </c>
      <c r="I10" s="1054" t="s">
        <v>239</v>
      </c>
      <c r="J10" s="1054" t="s">
        <v>242</v>
      </c>
      <c r="K10" s="1054" t="s">
        <v>502</v>
      </c>
    </row>
    <row r="11" spans="2:11" ht="12.95" customHeight="1">
      <c r="B11" s="1050">
        <f>B10-0.01</f>
        <v>-11.02</v>
      </c>
      <c r="C11" s="618" t="s">
        <v>2071</v>
      </c>
      <c r="D11" s="1051"/>
      <c r="E11" s="1052"/>
      <c r="F11" s="1052"/>
      <c r="G11" s="1053"/>
      <c r="H11" s="1054" t="s">
        <v>237</v>
      </c>
      <c r="I11" s="1054" t="s">
        <v>239</v>
      </c>
      <c r="J11" s="1054" t="s">
        <v>242</v>
      </c>
      <c r="K11" s="1054" t="s">
        <v>502</v>
      </c>
    </row>
    <row r="12" spans="2:11" ht="12.95" customHeight="1">
      <c r="B12" s="1050">
        <f t="shared" ref="B12:B25" si="0">B11-0.01</f>
        <v>-11.03</v>
      </c>
      <c r="C12" s="618" t="s">
        <v>2072</v>
      </c>
      <c r="D12" s="1051"/>
      <c r="E12" s="1052"/>
      <c r="F12" s="1052"/>
      <c r="G12" s="1053"/>
      <c r="H12" s="1054" t="s">
        <v>237</v>
      </c>
      <c r="I12" s="1054" t="s">
        <v>239</v>
      </c>
      <c r="J12" s="1054" t="s">
        <v>242</v>
      </c>
      <c r="K12" s="1054" t="s">
        <v>502</v>
      </c>
    </row>
    <row r="13" spans="2:11" ht="12.95" customHeight="1">
      <c r="B13" s="1050">
        <f t="shared" si="0"/>
        <v>-11.04</v>
      </c>
      <c r="C13" s="618" t="s">
        <v>2073</v>
      </c>
      <c r="D13" s="1051"/>
      <c r="E13" s="1052"/>
      <c r="F13" s="1052"/>
      <c r="G13" s="1053"/>
      <c r="H13" s="1054" t="s">
        <v>237</v>
      </c>
      <c r="I13" s="1054" t="s">
        <v>239</v>
      </c>
      <c r="J13" s="1054" t="s">
        <v>242</v>
      </c>
      <c r="K13" s="1054" t="s">
        <v>502</v>
      </c>
    </row>
    <row r="14" spans="2:11" ht="12.95" customHeight="1">
      <c r="B14" s="1050">
        <f t="shared" si="0"/>
        <v>-11.049999999999999</v>
      </c>
      <c r="C14" s="618" t="s">
        <v>2074</v>
      </c>
      <c r="D14" s="1051"/>
      <c r="E14" s="1052"/>
      <c r="F14" s="1052"/>
      <c r="G14" s="1053"/>
      <c r="H14" s="1054" t="s">
        <v>237</v>
      </c>
      <c r="I14" s="1054" t="s">
        <v>239</v>
      </c>
      <c r="J14" s="1054" t="s">
        <v>242</v>
      </c>
      <c r="K14" s="1054" t="s">
        <v>502</v>
      </c>
    </row>
    <row r="15" spans="2:11" ht="12.95" customHeight="1">
      <c r="B15" s="1050">
        <f t="shared" si="0"/>
        <v>-11.059999999999999</v>
      </c>
      <c r="C15" s="618" t="s">
        <v>2075</v>
      </c>
      <c r="D15" s="1051"/>
      <c r="E15" s="1052"/>
      <c r="F15" s="1052"/>
      <c r="G15" s="1053"/>
      <c r="H15" s="1054" t="s">
        <v>237</v>
      </c>
      <c r="I15" s="1054" t="s">
        <v>239</v>
      </c>
      <c r="J15" s="1054" t="s">
        <v>242</v>
      </c>
      <c r="K15" s="1054" t="s">
        <v>502</v>
      </c>
    </row>
    <row r="16" spans="2:11" ht="12.95" customHeight="1">
      <c r="B16" s="1050">
        <f t="shared" si="0"/>
        <v>-11.069999999999999</v>
      </c>
      <c r="C16" s="374" t="s">
        <v>2076</v>
      </c>
      <c r="D16" s="1051"/>
      <c r="E16" s="1052"/>
      <c r="F16" s="1052"/>
      <c r="G16" s="1053"/>
      <c r="H16" s="1054" t="s">
        <v>237</v>
      </c>
      <c r="I16" s="1054" t="s">
        <v>239</v>
      </c>
      <c r="J16" s="1054" t="s">
        <v>242</v>
      </c>
      <c r="K16" s="1054" t="s">
        <v>502</v>
      </c>
    </row>
    <row r="17" spans="2:46" ht="12.95" customHeight="1">
      <c r="B17" s="1050">
        <f t="shared" si="0"/>
        <v>-11.079999999999998</v>
      </c>
      <c r="C17" s="618" t="s">
        <v>2077</v>
      </c>
      <c r="D17" s="1051"/>
      <c r="E17" s="1052"/>
      <c r="F17" s="1052"/>
      <c r="G17" s="1053"/>
      <c r="H17" s="1054" t="s">
        <v>237</v>
      </c>
      <c r="I17" s="1054" t="s">
        <v>239</v>
      </c>
      <c r="J17" s="1054" t="s">
        <v>242</v>
      </c>
      <c r="K17" s="1054" t="s">
        <v>502</v>
      </c>
    </row>
    <row r="18" spans="2:46" ht="12.95" customHeight="1">
      <c r="B18" s="1050">
        <f t="shared" si="0"/>
        <v>-11.089999999999998</v>
      </c>
      <c r="C18" s="618" t="s">
        <v>2078</v>
      </c>
      <c r="D18" s="1051"/>
      <c r="E18" s="1051"/>
      <c r="F18" s="1051"/>
      <c r="G18" s="1046"/>
      <c r="H18" s="1054" t="s">
        <v>237</v>
      </c>
      <c r="I18" s="1054" t="s">
        <v>239</v>
      </c>
      <c r="J18" s="1054" t="s">
        <v>242</v>
      </c>
      <c r="K18" s="1054" t="s">
        <v>502</v>
      </c>
    </row>
    <row r="19" spans="2:46" ht="12.95" customHeight="1">
      <c r="B19" s="1050">
        <f t="shared" si="0"/>
        <v>-11.099999999999998</v>
      </c>
      <c r="C19" s="2072" t="s">
        <v>2079</v>
      </c>
      <c r="D19" s="2073"/>
      <c r="E19" s="2073"/>
      <c r="F19" s="2073"/>
      <c r="G19" s="2074"/>
      <c r="H19" s="1054" t="s">
        <v>237</v>
      </c>
      <c r="I19" s="1054" t="s">
        <v>239</v>
      </c>
      <c r="J19" s="1054" t="s">
        <v>242</v>
      </c>
      <c r="K19" s="1054" t="s">
        <v>502</v>
      </c>
    </row>
    <row r="20" spans="2:46" ht="12.95" customHeight="1">
      <c r="B20" s="1050">
        <f t="shared" si="0"/>
        <v>-11.109999999999998</v>
      </c>
      <c r="C20" s="2072" t="s">
        <v>2080</v>
      </c>
      <c r="D20" s="2073"/>
      <c r="E20" s="2073"/>
      <c r="F20" s="2073"/>
      <c r="G20" s="2074"/>
      <c r="H20" s="1054" t="s">
        <v>237</v>
      </c>
      <c r="I20" s="1054" t="s">
        <v>239</v>
      </c>
      <c r="J20" s="1054" t="s">
        <v>242</v>
      </c>
      <c r="K20" s="1054" t="s">
        <v>502</v>
      </c>
    </row>
    <row r="21" spans="2:46" ht="12.95" customHeight="1">
      <c r="B21" s="1050">
        <f t="shared" si="0"/>
        <v>-11.119999999999997</v>
      </c>
      <c r="C21" s="2072" t="s">
        <v>2081</v>
      </c>
      <c r="D21" s="2073"/>
      <c r="E21" s="2073"/>
      <c r="F21" s="2073"/>
      <c r="G21" s="2074"/>
      <c r="H21" s="1054" t="s">
        <v>237</v>
      </c>
      <c r="I21" s="1054" t="s">
        <v>239</v>
      </c>
      <c r="J21" s="1054" t="s">
        <v>242</v>
      </c>
      <c r="K21" s="1054" t="s">
        <v>502</v>
      </c>
    </row>
    <row r="22" spans="2:46" ht="12.95" customHeight="1">
      <c r="B22" s="1050">
        <f t="shared" si="0"/>
        <v>-11.129999999999997</v>
      </c>
      <c r="C22" s="2072" t="s">
        <v>2082</v>
      </c>
      <c r="D22" s="2073"/>
      <c r="E22" s="2073"/>
      <c r="F22" s="2073"/>
      <c r="G22" s="2074"/>
      <c r="H22" s="1054" t="s">
        <v>237</v>
      </c>
      <c r="I22" s="1054" t="s">
        <v>239</v>
      </c>
      <c r="J22" s="1054" t="s">
        <v>242</v>
      </c>
      <c r="K22" s="1054" t="s">
        <v>502</v>
      </c>
    </row>
    <row r="23" spans="2:46" ht="12.95" customHeight="1">
      <c r="B23" s="1050">
        <f t="shared" si="0"/>
        <v>-11.139999999999997</v>
      </c>
      <c r="C23" s="2072" t="s">
        <v>2083</v>
      </c>
      <c r="D23" s="2073"/>
      <c r="E23" s="2073"/>
      <c r="F23" s="2073"/>
      <c r="G23" s="2074"/>
      <c r="H23" s="1054" t="s">
        <v>237</v>
      </c>
      <c r="I23" s="1054" t="s">
        <v>239</v>
      </c>
      <c r="J23" s="1054" t="s">
        <v>242</v>
      </c>
      <c r="K23" s="1054" t="s">
        <v>502</v>
      </c>
    </row>
    <row r="24" spans="2:46" ht="12.95" customHeight="1">
      <c r="B24" s="1050">
        <f t="shared" si="0"/>
        <v>-11.149999999999997</v>
      </c>
      <c r="C24" s="2072" t="s">
        <v>2084</v>
      </c>
      <c r="D24" s="2073"/>
      <c r="E24" s="2073"/>
      <c r="F24" s="2073"/>
      <c r="G24" s="2074"/>
      <c r="H24" s="1054" t="s">
        <v>237</v>
      </c>
      <c r="I24" s="1054" t="s">
        <v>239</v>
      </c>
      <c r="J24" s="1054" t="s">
        <v>242</v>
      </c>
      <c r="K24" s="1054" t="s">
        <v>502</v>
      </c>
      <c r="AT24" s="668"/>
    </row>
    <row r="25" spans="2:46" ht="12.95" customHeight="1">
      <c r="B25" s="1050">
        <f t="shared" si="0"/>
        <v>-11.159999999999997</v>
      </c>
      <c r="C25" s="2072" t="s">
        <v>2085</v>
      </c>
      <c r="D25" s="2073"/>
      <c r="E25" s="2073"/>
      <c r="F25" s="2073"/>
      <c r="G25" s="2074"/>
      <c r="H25" s="1054" t="s">
        <v>237</v>
      </c>
      <c r="I25" s="1054" t="s">
        <v>239</v>
      </c>
      <c r="J25" s="1054" t="s">
        <v>242</v>
      </c>
      <c r="K25" s="1054" t="s">
        <v>502</v>
      </c>
    </row>
    <row r="26" spans="2:46" ht="12.95" customHeight="1">
      <c r="C26" s="2072"/>
      <c r="D26" s="2073"/>
      <c r="E26" s="2073"/>
      <c r="F26" s="2073"/>
      <c r="G26" s="2074"/>
    </row>
  </sheetData>
  <customSheetViews>
    <customSheetView guid="{000667BC-C093-D04F-AC32-C2A57AD6DC40}" showPageBreaks="1" printArea="1" topLeftCell="F1">
      <selection activeCell="B23" sqref="B23"/>
      <pageMargins left="0" right="0" top="0" bottom="0" header="0" footer="0"/>
      <pageSetup orientation="landscape"/>
      <headerFooter alignWithMargins="0">
        <oddFooter>&amp;L&amp;9&amp;F&amp;C&amp;9Página &amp;P&amp;R&amp;9Versión 17.08.05</oddFooter>
      </headerFooter>
    </customSheetView>
    <customSheetView guid="{49900754-E557-CE48-A1AC-7A29C54F6B80}" showPageBreaks="1" printArea="1" topLeftCell="F1">
      <selection activeCell="B23" sqref="B23"/>
      <pageMargins left="0" right="0" top="0" bottom="0" header="0" footer="0"/>
      <pageSetup orientation="landscape"/>
      <headerFooter alignWithMargins="0">
        <oddFooter>&amp;L&amp;9&amp;F&amp;C&amp;9Página &amp;P&amp;R&amp;9Versión 17.08.05</oddFooter>
      </headerFooter>
    </customSheetView>
  </customSheetViews>
  <mergeCells count="8">
    <mergeCell ref="C24:G24"/>
    <mergeCell ref="C25:G25"/>
    <mergeCell ref="C26:G26"/>
    <mergeCell ref="C19:G19"/>
    <mergeCell ref="C20:G20"/>
    <mergeCell ref="C21:G21"/>
    <mergeCell ref="C22:G22"/>
    <mergeCell ref="C23:G23"/>
  </mergeCells>
  <phoneticPr fontId="54" type="noConversion"/>
  <pageMargins left="0.25" right="0.25" top="0.75000000000000011" bottom="0.75000000000000011" header="0.30000000000000004" footer="0.30000000000000004"/>
  <pageSetup orientation="landscape"/>
  <headerFooter alignWithMargins="0">
    <oddFooter>&amp;L&amp;9&amp;F&amp;C&amp;9Página &amp;P&amp;R&amp;9Versión 17.08.05</oddFoot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B1:H24"/>
  <sheetViews>
    <sheetView showGridLines="0" view="pageBreakPreview" zoomScale="125" zoomScaleNormal="125" zoomScaleSheetLayoutView="125" zoomScalePageLayoutView="125" workbookViewId="0">
      <selection activeCell="C12" sqref="C12"/>
    </sheetView>
  </sheetViews>
  <sheetFormatPr defaultColWidth="9" defaultRowHeight="12"/>
  <cols>
    <col min="1" max="1" width="3" style="609" customWidth="1"/>
    <col min="2" max="2" width="9.625" style="609" customWidth="1"/>
    <col min="3" max="3" width="41.5" style="1059" customWidth="1"/>
    <col min="4" max="8" width="10.875" style="609" customWidth="1"/>
    <col min="9" max="16384" width="9" style="609"/>
  </cols>
  <sheetData>
    <row r="1" spans="2:8" ht="14.1">
      <c r="B1" s="1067" t="s">
        <v>2086</v>
      </c>
    </row>
    <row r="2" spans="2:8">
      <c r="B2" s="609" t="s">
        <v>2087</v>
      </c>
    </row>
    <row r="3" spans="2:8">
      <c r="B3" s="609" t="s">
        <v>2088</v>
      </c>
    </row>
    <row r="5" spans="2:8">
      <c r="B5" s="2075" t="s">
        <v>2089</v>
      </c>
      <c r="C5" s="2075"/>
      <c r="D5" s="2075"/>
      <c r="E5" s="2075"/>
      <c r="F5" s="2075"/>
      <c r="G5" s="2075"/>
      <c r="H5" s="2075"/>
    </row>
    <row r="6" spans="2:8">
      <c r="B6" s="2075"/>
      <c r="C6" s="2075"/>
      <c r="D6" s="2075"/>
      <c r="E6" s="2075"/>
      <c r="F6" s="2075"/>
      <c r="G6" s="2075"/>
      <c r="H6" s="2075"/>
    </row>
    <row r="8" spans="2:8" s="560" customFormat="1" ht="19.5" customHeight="1">
      <c r="B8" s="558" t="s">
        <v>2062</v>
      </c>
      <c r="E8" s="558"/>
    </row>
    <row r="9" spans="2:8" ht="12.95" thickBot="1">
      <c r="E9" s="631"/>
    </row>
    <row r="10" spans="2:8" ht="14.1" customHeight="1">
      <c r="B10" s="2076" t="s">
        <v>2090</v>
      </c>
      <c r="C10" s="2076" t="s">
        <v>2091</v>
      </c>
      <c r="D10" s="2076" t="s">
        <v>2092</v>
      </c>
      <c r="E10" s="2076" t="s">
        <v>2093</v>
      </c>
      <c r="F10" s="2076" t="s">
        <v>2094</v>
      </c>
      <c r="G10" s="2076" t="s">
        <v>2095</v>
      </c>
      <c r="H10" s="2076" t="s">
        <v>2096</v>
      </c>
    </row>
    <row r="11" spans="2:8" ht="27" customHeight="1" thickBot="1">
      <c r="B11" s="2077"/>
      <c r="C11" s="2077"/>
      <c r="D11" s="2077"/>
      <c r="E11" s="2077"/>
      <c r="F11" s="2077"/>
      <c r="G11" s="2077"/>
      <c r="H11" s="2077"/>
    </row>
    <row r="12" spans="2:8" ht="26.1" customHeight="1" thickBot="1">
      <c r="B12" s="1068">
        <f>-12.01</f>
        <v>-12.01</v>
      </c>
      <c r="C12" s="2642" t="s">
        <v>2097</v>
      </c>
      <c r="D12" s="2643">
        <v>1</v>
      </c>
      <c r="E12" s="2643">
        <v>2</v>
      </c>
      <c r="F12" s="2643">
        <v>3</v>
      </c>
      <c r="G12" s="2643">
        <v>4</v>
      </c>
      <c r="H12" s="2643">
        <v>5</v>
      </c>
    </row>
    <row r="13" spans="2:8" ht="26.1" customHeight="1" thickBot="1">
      <c r="B13" s="1068">
        <f>B12-0.01</f>
        <v>-12.02</v>
      </c>
      <c r="C13" s="2642" t="s">
        <v>2098</v>
      </c>
      <c r="D13" s="2643">
        <v>1</v>
      </c>
      <c r="E13" s="2643">
        <v>2</v>
      </c>
      <c r="F13" s="2643">
        <v>3</v>
      </c>
      <c r="G13" s="2643">
        <v>4</v>
      </c>
      <c r="H13" s="2643">
        <v>5</v>
      </c>
    </row>
    <row r="14" spans="2:8" ht="26.1" customHeight="1" thickBot="1">
      <c r="B14" s="1068">
        <f t="shared" ref="B14:B24" si="0">B13-0.01</f>
        <v>-12.03</v>
      </c>
      <c r="C14" s="2642" t="s">
        <v>2099</v>
      </c>
      <c r="D14" s="2643">
        <v>1</v>
      </c>
      <c r="E14" s="2643">
        <v>2</v>
      </c>
      <c r="F14" s="2643">
        <v>3</v>
      </c>
      <c r="G14" s="2643">
        <v>4</v>
      </c>
      <c r="H14" s="2643">
        <v>5</v>
      </c>
    </row>
    <row r="15" spans="2:8" ht="26.1" customHeight="1" thickBot="1">
      <c r="B15" s="1068">
        <f t="shared" si="0"/>
        <v>-12.04</v>
      </c>
      <c r="C15" s="2642" t="s">
        <v>2100</v>
      </c>
      <c r="D15" s="2643">
        <v>1</v>
      </c>
      <c r="E15" s="2643">
        <v>2</v>
      </c>
      <c r="F15" s="2643">
        <v>3</v>
      </c>
      <c r="G15" s="2643">
        <v>4</v>
      </c>
      <c r="H15" s="2643">
        <v>5</v>
      </c>
    </row>
    <row r="16" spans="2:8" ht="26.1" customHeight="1" thickBot="1">
      <c r="B16" s="1068">
        <f t="shared" si="0"/>
        <v>-12.049999999999999</v>
      </c>
      <c r="C16" s="1060" t="s">
        <v>2101</v>
      </c>
      <c r="D16" s="1061">
        <v>5</v>
      </c>
      <c r="E16" s="1061">
        <v>4</v>
      </c>
      <c r="F16" s="1061">
        <v>3</v>
      </c>
      <c r="G16" s="1061">
        <v>2</v>
      </c>
      <c r="H16" s="1061">
        <v>1</v>
      </c>
    </row>
    <row r="17" spans="2:8" ht="26.1" customHeight="1" thickBot="1">
      <c r="B17" s="1068">
        <f t="shared" si="0"/>
        <v>-12.059999999999999</v>
      </c>
      <c r="C17" s="1062" t="s">
        <v>2102</v>
      </c>
      <c r="D17" s="1063">
        <v>1</v>
      </c>
      <c r="E17" s="1063">
        <v>2</v>
      </c>
      <c r="F17" s="1063">
        <v>3</v>
      </c>
      <c r="G17" s="1063">
        <v>4</v>
      </c>
      <c r="H17" s="1063">
        <v>5</v>
      </c>
    </row>
    <row r="18" spans="2:8" ht="26.1" customHeight="1" thickBot="1">
      <c r="B18" s="1068">
        <f t="shared" si="0"/>
        <v>-12.069999999999999</v>
      </c>
      <c r="C18" s="2642" t="s">
        <v>2103</v>
      </c>
      <c r="D18" s="2644">
        <v>5</v>
      </c>
      <c r="E18" s="2644">
        <v>4</v>
      </c>
      <c r="F18" s="2644">
        <v>3</v>
      </c>
      <c r="G18" s="2644">
        <v>2</v>
      </c>
      <c r="H18" s="2644">
        <v>1</v>
      </c>
    </row>
    <row r="19" spans="2:8" ht="26.1" customHeight="1" thickBot="1">
      <c r="B19" s="1068">
        <f t="shared" si="0"/>
        <v>-12.079999999999998</v>
      </c>
      <c r="C19" s="2642" t="s">
        <v>2104</v>
      </c>
      <c r="D19" s="2644">
        <v>5</v>
      </c>
      <c r="E19" s="2644">
        <v>4</v>
      </c>
      <c r="F19" s="2644">
        <v>3</v>
      </c>
      <c r="G19" s="2644">
        <v>2</v>
      </c>
      <c r="H19" s="2644">
        <v>1</v>
      </c>
    </row>
    <row r="20" spans="2:8" ht="26.1" customHeight="1" thickBot="1">
      <c r="B20" s="1068">
        <f t="shared" si="0"/>
        <v>-12.089999999999998</v>
      </c>
      <c r="C20" s="1060" t="s">
        <v>2105</v>
      </c>
      <c r="D20" s="1064">
        <v>1</v>
      </c>
      <c r="E20" s="1064">
        <v>2</v>
      </c>
      <c r="F20" s="1064">
        <v>3</v>
      </c>
      <c r="G20" s="1064">
        <v>4</v>
      </c>
      <c r="H20" s="1064">
        <v>5</v>
      </c>
    </row>
    <row r="21" spans="2:8" ht="26.1" customHeight="1" thickBot="1">
      <c r="B21" s="1068">
        <f t="shared" si="0"/>
        <v>-12.099999999999998</v>
      </c>
      <c r="C21" s="1060" t="s">
        <v>2106</v>
      </c>
      <c r="D21" s="1064">
        <v>1</v>
      </c>
      <c r="E21" s="1064">
        <v>2</v>
      </c>
      <c r="F21" s="1064">
        <v>3</v>
      </c>
      <c r="G21" s="1064">
        <v>4</v>
      </c>
      <c r="H21" s="1064">
        <v>5</v>
      </c>
    </row>
    <row r="22" spans="2:8" ht="26.1" customHeight="1" thickBot="1">
      <c r="B22" s="1068">
        <f t="shared" si="0"/>
        <v>-12.109999999999998</v>
      </c>
      <c r="C22" s="1062" t="s">
        <v>2107</v>
      </c>
      <c r="D22" s="1063">
        <v>1</v>
      </c>
      <c r="E22" s="1063">
        <v>2</v>
      </c>
      <c r="F22" s="1063">
        <v>3</v>
      </c>
      <c r="G22" s="1063">
        <v>4</v>
      </c>
      <c r="H22" s="1063">
        <v>5</v>
      </c>
    </row>
    <row r="23" spans="2:8" ht="26.1" customHeight="1" thickBot="1">
      <c r="B23" s="1068">
        <f t="shared" si="0"/>
        <v>-12.119999999999997</v>
      </c>
      <c r="C23" s="1060" t="s">
        <v>2108</v>
      </c>
      <c r="D23" s="1064">
        <v>1</v>
      </c>
      <c r="E23" s="1064">
        <v>2</v>
      </c>
      <c r="F23" s="1064">
        <v>3</v>
      </c>
      <c r="G23" s="1064">
        <v>4</v>
      </c>
      <c r="H23" s="1064">
        <v>5</v>
      </c>
    </row>
    <row r="24" spans="2:8" ht="26.1" customHeight="1" thickBot="1">
      <c r="B24" s="1068">
        <f t="shared" si="0"/>
        <v>-12.129999999999997</v>
      </c>
      <c r="C24" s="1065" t="s">
        <v>2109</v>
      </c>
      <c r="D24" s="1066">
        <v>1</v>
      </c>
      <c r="E24" s="1066">
        <v>2</v>
      </c>
      <c r="F24" s="1066">
        <v>3</v>
      </c>
      <c r="G24" s="1066">
        <v>4</v>
      </c>
      <c r="H24" s="1066">
        <v>5</v>
      </c>
    </row>
  </sheetData>
  <customSheetViews>
    <customSheetView guid="{000667BC-C093-D04F-AC32-C2A57AD6DC40}" scale="113" showPageBreaks="1" showGridLines="0" printArea="1">
      <selection activeCell="J4" sqref="J4"/>
      <pageMargins left="0" right="0" top="0" bottom="0" header="0" footer="0"/>
      <pageSetup orientation="landscape"/>
      <headerFooter alignWithMargins="0">
        <oddFooter>&amp;L&amp;9&amp;F&amp;C&amp;9Página &amp;P&amp;R&amp;9Versión 17.08.05</oddFooter>
      </headerFooter>
    </customSheetView>
    <customSheetView guid="{49900754-E557-CE48-A1AC-7A29C54F6B80}" scale="113" showPageBreaks="1" showGridLines="0" printArea="1">
      <selection activeCell="J4" sqref="J4"/>
      <pageMargins left="0" right="0" top="0" bottom="0" header="0" footer="0"/>
      <pageSetup orientation="landscape"/>
      <headerFooter alignWithMargins="0">
        <oddFooter>&amp;L&amp;9&amp;F&amp;C&amp;9Página &amp;P&amp;R&amp;9Versión 17.08.05</oddFooter>
      </headerFooter>
    </customSheetView>
  </customSheetViews>
  <mergeCells count="8">
    <mergeCell ref="B5:H6"/>
    <mergeCell ref="H10:H11"/>
    <mergeCell ref="B10:B11"/>
    <mergeCell ref="C10:C11"/>
    <mergeCell ref="D10:D11"/>
    <mergeCell ref="F10:F11"/>
    <mergeCell ref="G10:G11"/>
    <mergeCell ref="E10:E11"/>
  </mergeCells>
  <phoneticPr fontId="57" type="noConversion"/>
  <pageMargins left="0.25" right="0.25" top="0.75000000000000011" bottom="0.75000000000000011" header="0.30000000000000004" footer="0.30000000000000004"/>
  <pageSetup orientation="landscape"/>
  <headerFooter alignWithMargins="0">
    <oddFooter>&amp;L&amp;9&amp;F&amp;C&amp;9Página &amp;P&amp;R&amp;9Versión 17.08.05</oddFoot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theme="0"/>
  </sheetPr>
  <dimension ref="B1:AU25"/>
  <sheetViews>
    <sheetView showGridLines="0" view="pageBreakPreview" zoomScale="125" zoomScaleNormal="125" zoomScaleSheetLayoutView="125" zoomScalePageLayoutView="125" workbookViewId="0">
      <selection activeCell="P26" sqref="P26"/>
    </sheetView>
  </sheetViews>
  <sheetFormatPr defaultColWidth="9" defaultRowHeight="12"/>
  <cols>
    <col min="1" max="1" width="1.625" style="609" customWidth="1"/>
    <col min="2" max="2" width="6.375" style="631" customWidth="1"/>
    <col min="3" max="3" width="47" style="609" customWidth="1"/>
    <col min="4" max="16384" width="9" style="609"/>
  </cols>
  <sheetData>
    <row r="1" spans="2:7" ht="14.1">
      <c r="B1" s="1067" t="s">
        <v>2110</v>
      </c>
      <c r="C1" s="1059"/>
    </row>
    <row r="2" spans="2:7">
      <c r="B2" s="609" t="s">
        <v>2111</v>
      </c>
      <c r="C2" s="1059"/>
    </row>
    <row r="3" spans="2:7">
      <c r="B3" s="609" t="s">
        <v>2112</v>
      </c>
      <c r="C3" s="631"/>
      <c r="D3" s="631"/>
    </row>
    <row r="4" spans="2:7" s="560" customFormat="1" ht="24.75" customHeight="1">
      <c r="B4" s="558" t="s">
        <v>2113</v>
      </c>
      <c r="E4" s="558"/>
      <c r="F4" s="558" t="s">
        <v>2114</v>
      </c>
    </row>
    <row r="5" spans="2:7" s="560" customFormat="1" ht="11.45" customHeight="1" thickBot="1">
      <c r="B5" s="558"/>
      <c r="E5" s="558"/>
      <c r="F5" s="558"/>
    </row>
    <row r="6" spans="2:7" ht="24.95" thickBot="1">
      <c r="B6" s="1069" t="s">
        <v>2090</v>
      </c>
      <c r="C6" s="1070" t="s">
        <v>2091</v>
      </c>
      <c r="D6" s="1071" t="s">
        <v>2115</v>
      </c>
      <c r="E6" s="1071" t="s">
        <v>2116</v>
      </c>
      <c r="F6" s="1071" t="s">
        <v>2117</v>
      </c>
      <c r="G6" s="1071" t="s">
        <v>2118</v>
      </c>
    </row>
    <row r="7" spans="2:7" ht="27" customHeight="1" thickBot="1">
      <c r="B7" s="1072">
        <v>-13.01</v>
      </c>
      <c r="C7" s="2645" t="s">
        <v>2119</v>
      </c>
      <c r="D7" s="2643">
        <v>3</v>
      </c>
      <c r="E7" s="2643">
        <v>2</v>
      </c>
      <c r="F7" s="2643">
        <v>1</v>
      </c>
      <c r="G7" s="2643">
        <v>0</v>
      </c>
    </row>
    <row r="8" spans="2:7" ht="27" customHeight="1" thickBot="1">
      <c r="B8" s="1072">
        <f>B7-0.01</f>
        <v>-13.02</v>
      </c>
      <c r="C8" s="2645" t="s">
        <v>2120</v>
      </c>
      <c r="D8" s="2644">
        <v>0</v>
      </c>
      <c r="E8" s="2644">
        <v>1</v>
      </c>
      <c r="F8" s="2644">
        <v>2</v>
      </c>
      <c r="G8" s="2644">
        <v>3</v>
      </c>
    </row>
    <row r="9" spans="2:7" ht="27" customHeight="1" thickBot="1">
      <c r="B9" s="1072">
        <f t="shared" ref="B9:B16" si="0">B8-0.01</f>
        <v>-13.03</v>
      </c>
      <c r="C9" s="2645" t="s">
        <v>2121</v>
      </c>
      <c r="D9" s="2643">
        <v>3</v>
      </c>
      <c r="E9" s="2643">
        <v>2</v>
      </c>
      <c r="F9" s="2643">
        <v>1</v>
      </c>
      <c r="G9" s="2643">
        <v>0</v>
      </c>
    </row>
    <row r="10" spans="2:7" ht="27" customHeight="1" thickBot="1">
      <c r="B10" s="1072">
        <f t="shared" si="0"/>
        <v>-13.04</v>
      </c>
      <c r="C10" s="2645" t="s">
        <v>2122</v>
      </c>
      <c r="D10" s="2643">
        <v>3</v>
      </c>
      <c r="E10" s="2643">
        <v>2</v>
      </c>
      <c r="F10" s="2643">
        <v>1</v>
      </c>
      <c r="G10" s="2643">
        <v>0</v>
      </c>
    </row>
    <row r="11" spans="2:7" ht="27" customHeight="1" thickBot="1">
      <c r="B11" s="1072">
        <f t="shared" si="0"/>
        <v>-13.049999999999999</v>
      </c>
      <c r="C11" s="2645" t="s">
        <v>2123</v>
      </c>
      <c r="D11" s="2644">
        <v>0</v>
      </c>
      <c r="E11" s="2644">
        <v>1</v>
      </c>
      <c r="F11" s="2644">
        <v>2</v>
      </c>
      <c r="G11" s="2644">
        <v>3</v>
      </c>
    </row>
    <row r="12" spans="2:7" ht="27" customHeight="1" thickBot="1">
      <c r="B12" s="1072">
        <f t="shared" si="0"/>
        <v>-13.059999999999999</v>
      </c>
      <c r="C12" s="2645" t="s">
        <v>2124</v>
      </c>
      <c r="D12" s="2644">
        <v>0</v>
      </c>
      <c r="E12" s="2644">
        <v>1</v>
      </c>
      <c r="F12" s="2644">
        <v>2</v>
      </c>
      <c r="G12" s="2644">
        <v>3</v>
      </c>
    </row>
    <row r="13" spans="2:7" ht="27" customHeight="1" thickBot="1">
      <c r="B13" s="1072">
        <f t="shared" si="0"/>
        <v>-13.069999999999999</v>
      </c>
      <c r="C13" s="2645" t="s">
        <v>2125</v>
      </c>
      <c r="D13" s="2643">
        <v>3</v>
      </c>
      <c r="E13" s="2643">
        <v>2</v>
      </c>
      <c r="F13" s="2643">
        <v>1</v>
      </c>
      <c r="G13" s="2643">
        <v>0</v>
      </c>
    </row>
    <row r="14" spans="2:7" ht="27" customHeight="1" thickBot="1">
      <c r="B14" s="1072">
        <f t="shared" si="0"/>
        <v>-13.079999999999998</v>
      </c>
      <c r="C14" s="2645" t="s">
        <v>2126</v>
      </c>
      <c r="D14" s="2644">
        <v>0</v>
      </c>
      <c r="E14" s="2644">
        <v>1</v>
      </c>
      <c r="F14" s="2644">
        <v>2</v>
      </c>
      <c r="G14" s="2644">
        <v>3</v>
      </c>
    </row>
    <row r="15" spans="2:7" ht="27" customHeight="1" thickBot="1">
      <c r="B15" s="1072">
        <f t="shared" si="0"/>
        <v>-13.089999999999998</v>
      </c>
      <c r="C15" s="2645" t="s">
        <v>2127</v>
      </c>
      <c r="D15" s="2644">
        <v>0</v>
      </c>
      <c r="E15" s="2644">
        <v>1</v>
      </c>
      <c r="F15" s="2644">
        <v>2</v>
      </c>
      <c r="G15" s="2644">
        <v>3</v>
      </c>
    </row>
    <row r="16" spans="2:7" ht="27" customHeight="1" thickBot="1">
      <c r="B16" s="1072">
        <f t="shared" si="0"/>
        <v>-13.099999999999998</v>
      </c>
      <c r="C16" s="2645" t="s">
        <v>2128</v>
      </c>
      <c r="D16" s="2643">
        <v>3</v>
      </c>
      <c r="E16" s="2643">
        <v>2</v>
      </c>
      <c r="F16" s="2643">
        <v>1</v>
      </c>
      <c r="G16" s="2643">
        <v>0</v>
      </c>
    </row>
    <row r="25" spans="47:47">
      <c r="AU25" s="668"/>
    </row>
  </sheetData>
  <customSheetViews>
    <customSheetView guid="{000667BC-C093-D04F-AC32-C2A57AD6DC40}" scale="125" showGridLines="0">
      <selection activeCell="B6" sqref="B6"/>
      <pageMargins left="0" right="0" top="0" bottom="0" header="0" footer="0"/>
      <pageSetup orientation="landscape"/>
      <headerFooter alignWithMargins="0">
        <oddFooter>&amp;L&amp;9&amp;F&amp;C&amp;9Página &amp;P&amp;R&amp;9Versión 17.08.05</oddFooter>
      </headerFooter>
    </customSheetView>
    <customSheetView guid="{49900754-E557-CE48-A1AC-7A29C54F6B80}" scale="125" showGridLines="0">
      <selection activeCell="B6" sqref="B6"/>
      <pageMargins left="0" right="0" top="0" bottom="0" header="0" footer="0"/>
      <pageSetup orientation="landscape"/>
      <headerFooter alignWithMargins="0">
        <oddFooter>&amp;L&amp;9&amp;F&amp;C&amp;9Página &amp;P&amp;R&amp;9Versión 17.08.05</oddFooter>
      </headerFooter>
    </customSheetView>
  </customSheetViews>
  <phoneticPr fontId="57" type="noConversion"/>
  <pageMargins left="0.25" right="0.25" top="0.75000000000000011" bottom="0.75000000000000011" header="0.30000000000000004" footer="0.30000000000000004"/>
  <pageSetup orientation="landscape"/>
  <headerFooter alignWithMargins="0">
    <oddFooter>&amp;L&amp;9&amp;F&amp;C&amp;9Página &amp;P&amp;R&amp;9Versión 17.08.05</oddFoot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published="0"/>
  <dimension ref="B12"/>
  <sheetViews>
    <sheetView zoomScaleSheetLayoutView="100" workbookViewId="0">
      <selection activeCell="N36" sqref="N36"/>
    </sheetView>
  </sheetViews>
  <sheetFormatPr defaultColWidth="9" defaultRowHeight="12.95"/>
  <cols>
    <col min="1" max="16384" width="9" style="539"/>
  </cols>
  <sheetData>
    <row r="12" spans="2:2">
      <c r="B12" s="538" t="s">
        <v>2129</v>
      </c>
    </row>
  </sheetData>
  <customSheetViews>
    <customSheetView guid="{000667BC-C093-D04F-AC32-C2A57AD6DC40}" state="hidden">
      <selection activeCell="N36" sqref="N36"/>
      <pageMargins left="0" right="0" top="0" bottom="0" header="0" footer="0"/>
      <pageSetup orientation="landscape"/>
      <headerFooter alignWithMargins="0">
        <oddFooter>Página &amp;P</oddFooter>
      </headerFooter>
    </customSheetView>
    <customSheetView guid="{49900754-E557-CE48-A1AC-7A29C54F6B80}" state="hidden">
      <selection activeCell="N36" sqref="N36"/>
      <pageMargins left="0" right="0" top="0" bottom="0" header="0" footer="0"/>
      <pageSetup orientation="landscape"/>
      <headerFooter alignWithMargins="0">
        <oddFooter>Página &amp;P</oddFooter>
      </headerFooter>
    </customSheetView>
  </customSheetViews>
  <phoneticPr fontId="54" type="noConversion"/>
  <pageMargins left="0.7" right="0.7" top="0.75" bottom="0.75" header="0.3" footer="0.3"/>
  <pageSetup orientation="landscape"/>
  <headerFooter alignWithMargins="0">
    <oddFooter>Página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J151"/>
  <sheetViews>
    <sheetView showGridLines="0" view="pageBreakPreview" zoomScale="125" zoomScaleNormal="125" zoomScaleSheetLayoutView="125" zoomScalePageLayoutView="125" workbookViewId="0">
      <selection activeCell="P26" sqref="P26"/>
    </sheetView>
  </sheetViews>
  <sheetFormatPr defaultColWidth="3.125" defaultRowHeight="18"/>
  <cols>
    <col min="1" max="1" width="2" style="8" customWidth="1"/>
    <col min="2" max="2" width="4.375" style="9" bestFit="1" customWidth="1"/>
    <col min="3" max="3" width="3.875" style="9" bestFit="1" customWidth="1"/>
    <col min="4" max="5" width="3.125" style="8"/>
    <col min="6" max="6" width="4.5" style="8" customWidth="1"/>
    <col min="7" max="18" width="3.125" style="8"/>
    <col min="19" max="20" width="3.125" style="9"/>
    <col min="21" max="21" width="3.875" style="8" bestFit="1" customWidth="1"/>
    <col min="22" max="26" width="3.125" style="8"/>
    <col min="27" max="27" width="3.875" style="8" bestFit="1" customWidth="1"/>
    <col min="28" max="36" width="3.125" style="8"/>
    <col min="37" max="37" width="1.5" style="8" customWidth="1"/>
    <col min="38" max="16384" width="3.125" style="8"/>
  </cols>
  <sheetData>
    <row r="1" spans="2:36" ht="12" customHeight="1">
      <c r="B1" s="1516" t="s">
        <v>37</v>
      </c>
      <c r="C1" s="1516"/>
      <c r="D1" s="1516"/>
      <c r="E1" s="1516"/>
      <c r="F1" s="1516"/>
      <c r="G1" s="1516"/>
      <c r="H1" s="1516"/>
      <c r="I1" s="1516"/>
      <c r="J1" s="1516"/>
      <c r="K1" s="1516"/>
      <c r="L1" s="1516"/>
      <c r="M1" s="1516"/>
      <c r="N1" s="1516"/>
      <c r="O1" s="1516"/>
      <c r="P1" s="1516"/>
      <c r="Q1" s="1516"/>
      <c r="R1" s="1516"/>
      <c r="S1" s="1516"/>
      <c r="T1" s="1516"/>
      <c r="U1" s="1516"/>
      <c r="V1" s="1516"/>
      <c r="W1" s="1516"/>
      <c r="X1" s="1516"/>
      <c r="Y1" s="1516"/>
      <c r="Z1" s="1516"/>
      <c r="AA1" s="1516"/>
      <c r="AB1" s="1516"/>
      <c r="AC1" s="1516"/>
      <c r="AD1" s="1516"/>
      <c r="AE1" s="1516"/>
      <c r="AF1" s="1516"/>
      <c r="AG1" s="1516"/>
      <c r="AH1" s="1516"/>
      <c r="AI1" s="1516"/>
      <c r="AJ1" s="290"/>
    </row>
    <row r="2" spans="2:36" ht="12" customHeight="1">
      <c r="B2" s="619"/>
      <c r="C2" s="619"/>
      <c r="D2" s="619"/>
      <c r="E2" s="619"/>
      <c r="F2" s="619"/>
      <c r="G2" s="619"/>
      <c r="H2" s="619"/>
      <c r="I2" s="619"/>
      <c r="J2" s="619"/>
      <c r="K2" s="619"/>
      <c r="L2" s="619"/>
      <c r="M2" s="619"/>
      <c r="N2" s="619"/>
      <c r="O2" s="619"/>
      <c r="P2" s="619"/>
      <c r="Q2" s="619"/>
      <c r="R2" s="619"/>
      <c r="S2" s="619"/>
      <c r="T2" s="619"/>
      <c r="U2" s="619"/>
      <c r="V2" s="619"/>
      <c r="W2" s="619"/>
      <c r="X2" s="619"/>
      <c r="Y2" s="619"/>
      <c r="Z2" s="619"/>
      <c r="AA2" s="619"/>
      <c r="AB2" s="290"/>
      <c r="AC2" s="290"/>
      <c r="AD2" s="290"/>
      <c r="AE2" s="290"/>
      <c r="AF2" s="290"/>
      <c r="AG2" s="290"/>
      <c r="AH2" s="290"/>
      <c r="AI2" s="290"/>
      <c r="AJ2" s="290"/>
    </row>
    <row r="3" spans="2:36" ht="18.75" customHeight="1">
      <c r="B3" s="1538" t="s">
        <v>38</v>
      </c>
      <c r="C3" s="1538"/>
      <c r="D3" s="1538"/>
      <c r="E3" s="1538"/>
      <c r="F3" s="1538"/>
      <c r="G3" s="1538"/>
      <c r="H3" s="1538"/>
      <c r="I3" s="1538"/>
      <c r="J3" s="1538"/>
      <c r="K3" s="1538"/>
      <c r="L3" s="1538"/>
      <c r="M3" s="1538"/>
      <c r="N3" s="1538"/>
      <c r="O3" s="1538"/>
      <c r="P3" s="1538"/>
      <c r="Q3" s="1538"/>
      <c r="R3" s="1538"/>
      <c r="S3" s="1538"/>
      <c r="T3" s="1538"/>
      <c r="U3" s="1538"/>
      <c r="V3" s="1538"/>
      <c r="W3" s="1538"/>
      <c r="X3" s="1538"/>
      <c r="Y3" s="1538"/>
      <c r="Z3" s="1538"/>
      <c r="AA3" s="1538"/>
      <c r="AB3" s="1538"/>
      <c r="AC3" s="1538"/>
      <c r="AD3" s="1538"/>
      <c r="AE3" s="1538"/>
      <c r="AF3" s="1538"/>
      <c r="AG3" s="1538"/>
      <c r="AH3" s="1538"/>
      <c r="AI3" s="1538"/>
      <c r="AJ3" s="1538"/>
    </row>
    <row r="4" spans="2:36" ht="12" customHeight="1">
      <c r="B4" s="636"/>
      <c r="C4" s="636"/>
      <c r="D4" s="636"/>
      <c r="E4" s="636"/>
      <c r="F4" s="636"/>
      <c r="G4" s="636"/>
      <c r="H4" s="636"/>
      <c r="I4" s="636"/>
      <c r="J4" s="636"/>
      <c r="K4" s="1540" t="s">
        <v>39</v>
      </c>
      <c r="L4" s="1541"/>
      <c r="M4" s="1541"/>
      <c r="N4" s="1541"/>
      <c r="O4" s="1541"/>
      <c r="P4" s="1541"/>
      <c r="Q4" s="1541"/>
      <c r="R4" s="1541"/>
      <c r="S4" s="1542"/>
      <c r="T4" s="636"/>
      <c r="U4" s="636"/>
      <c r="V4" s="636"/>
      <c r="W4" s="636"/>
      <c r="X4" s="636"/>
      <c r="Y4" s="636"/>
      <c r="Z4" s="636"/>
      <c r="AA4" s="636"/>
    </row>
    <row r="5" spans="2:36" ht="12" customHeight="1">
      <c r="B5" s="636"/>
      <c r="C5" s="636"/>
      <c r="D5" s="636"/>
      <c r="E5" s="636"/>
      <c r="F5" s="636"/>
      <c r="G5" s="636"/>
      <c r="H5" s="636"/>
      <c r="I5" s="636"/>
      <c r="J5" s="636"/>
      <c r="K5" s="1543" t="s">
        <v>40</v>
      </c>
      <c r="L5" s="1543"/>
      <c r="M5" s="1543"/>
      <c r="N5" s="1543"/>
      <c r="O5" s="1543"/>
      <c r="P5" s="1543"/>
      <c r="Q5" s="1544" t="s">
        <v>41</v>
      </c>
      <c r="R5" s="1545"/>
      <c r="S5" s="1546"/>
      <c r="T5" s="636"/>
      <c r="U5" s="636"/>
      <c r="V5" s="636"/>
      <c r="W5" s="636"/>
      <c r="X5" s="636"/>
      <c r="Y5" s="636"/>
      <c r="Z5" s="636"/>
      <c r="AA5" s="636"/>
    </row>
    <row r="6" spans="2:36" s="10" customFormat="1" ht="12" customHeight="1">
      <c r="B6" s="636"/>
      <c r="C6" s="636"/>
      <c r="D6" s="636"/>
      <c r="E6" s="636"/>
      <c r="F6" s="636"/>
      <c r="G6" s="636"/>
      <c r="H6" s="636"/>
      <c r="I6" s="636"/>
      <c r="J6" s="636"/>
      <c r="K6" s="21"/>
      <c r="L6" s="21"/>
      <c r="M6" s="21"/>
      <c r="N6" s="21"/>
      <c r="O6" s="21"/>
      <c r="P6" s="21"/>
      <c r="Q6" s="21"/>
      <c r="R6" s="1"/>
      <c r="S6" s="21"/>
      <c r="T6" s="636"/>
      <c r="U6" s="636"/>
      <c r="V6" s="636"/>
      <c r="W6" s="636"/>
      <c r="X6" s="636"/>
      <c r="Y6" s="636"/>
      <c r="Z6" s="636"/>
      <c r="AA6" s="636"/>
    </row>
    <row r="7" spans="2:36" s="10" customFormat="1" ht="12" customHeight="1" thickBot="1">
      <c r="AB7" s="18"/>
      <c r="AC7" s="18"/>
      <c r="AD7" s="18"/>
      <c r="AE7" s="18"/>
      <c r="AF7" s="18"/>
      <c r="AG7" s="18"/>
      <c r="AH7" s="18"/>
      <c r="AI7" s="18"/>
      <c r="AJ7" s="18"/>
    </row>
    <row r="8" spans="2:36" s="10" customFormat="1" ht="12" customHeight="1" thickBot="1">
      <c r="B8" s="1535" t="s">
        <v>42</v>
      </c>
      <c r="C8" s="1536"/>
      <c r="D8" s="1536"/>
      <c r="E8" s="1536"/>
      <c r="F8" s="1536"/>
      <c r="G8" s="1536"/>
      <c r="H8" s="1536"/>
      <c r="I8" s="1536"/>
      <c r="J8" s="1536"/>
      <c r="K8" s="1536"/>
      <c r="L8" s="1536"/>
      <c r="M8" s="1536"/>
      <c r="N8" s="1536"/>
      <c r="O8" s="1536"/>
      <c r="P8" s="1536"/>
      <c r="Q8" s="1536"/>
      <c r="R8" s="1536"/>
      <c r="S8" s="1537"/>
      <c r="U8" s="1535" t="s">
        <v>43</v>
      </c>
      <c r="V8" s="1536"/>
      <c r="W8" s="1536"/>
      <c r="X8" s="1536"/>
      <c r="Y8" s="1536"/>
      <c r="Z8" s="1536"/>
      <c r="AA8" s="1536"/>
      <c r="AB8" s="1536"/>
      <c r="AC8" s="1536"/>
      <c r="AD8" s="1536"/>
      <c r="AE8" s="1536"/>
      <c r="AF8" s="1536"/>
      <c r="AG8" s="1536"/>
      <c r="AH8" s="1536"/>
      <c r="AI8" s="1536"/>
      <c r="AJ8" s="1537"/>
    </row>
    <row r="9" spans="2:36" s="10" customFormat="1" ht="12" customHeight="1">
      <c r="B9" s="1388"/>
      <c r="C9" s="1389"/>
      <c r="D9" s="1389"/>
      <c r="E9" s="1389"/>
      <c r="F9" s="1389"/>
      <c r="G9" s="1389"/>
      <c r="H9" s="1389"/>
      <c r="I9" s="1389"/>
      <c r="J9" s="1389"/>
      <c r="K9" s="1389"/>
      <c r="L9" s="1389"/>
      <c r="M9" s="1389"/>
      <c r="N9" s="1389"/>
      <c r="O9" s="1389"/>
      <c r="P9" s="1389"/>
      <c r="Q9" s="1389"/>
      <c r="R9" s="1389"/>
      <c r="S9" s="1390"/>
      <c r="U9" s="16"/>
      <c r="AJ9" s="12"/>
    </row>
    <row r="10" spans="2:36" s="10" customFormat="1" ht="12" customHeight="1">
      <c r="B10" s="120">
        <f>-(0.01)</f>
        <v>-0.01</v>
      </c>
      <c r="C10" s="10" t="s">
        <v>44</v>
      </c>
      <c r="G10" s="1526"/>
      <c r="H10" s="1526"/>
      <c r="I10" s="1526"/>
      <c r="J10" s="1526"/>
      <c r="K10" s="1526"/>
      <c r="L10" s="1526"/>
      <c r="M10" s="1526"/>
      <c r="N10" s="1526"/>
      <c r="P10" s="1515"/>
      <c r="Q10" s="1515"/>
      <c r="R10" s="1515"/>
      <c r="S10" s="12"/>
      <c r="U10" s="633">
        <f>C21-0.01</f>
        <v>-7.0000000000000007E-2</v>
      </c>
      <c r="V10" s="1527" t="s">
        <v>45</v>
      </c>
      <c r="W10" s="1527"/>
      <c r="X10" s="1527"/>
      <c r="Y10" s="1527"/>
      <c r="Z10" s="1527"/>
      <c r="AA10" s="1527"/>
      <c r="AB10" s="19"/>
      <c r="AC10" s="19"/>
      <c r="AD10" s="19"/>
      <c r="AE10" s="19"/>
      <c r="AF10" s="19"/>
      <c r="AG10" s="19"/>
      <c r="AH10" s="19"/>
      <c r="AI10" s="19"/>
      <c r="AJ10" s="12"/>
    </row>
    <row r="11" spans="2:36" s="10" customFormat="1" ht="12" customHeight="1">
      <c r="B11" s="119"/>
      <c r="S11" s="12"/>
      <c r="U11" s="123"/>
      <c r="V11" s="632"/>
      <c r="W11" s="632"/>
      <c r="X11" s="632"/>
      <c r="Y11" s="632"/>
      <c r="Z11" s="632"/>
      <c r="AJ11" s="12"/>
    </row>
    <row r="12" spans="2:36" s="10" customFormat="1" ht="12" customHeight="1">
      <c r="B12" s="120">
        <f>B10-0.01</f>
        <v>-0.02</v>
      </c>
      <c r="C12" s="1539" t="s">
        <v>46</v>
      </c>
      <c r="D12" s="1539"/>
      <c r="E12" s="1539"/>
      <c r="F12" s="1539"/>
      <c r="G12" s="1526"/>
      <c r="H12" s="1526"/>
      <c r="I12" s="1526"/>
      <c r="J12" s="1526"/>
      <c r="K12" s="1526"/>
      <c r="L12" s="1526"/>
      <c r="M12" s="1526"/>
      <c r="N12" s="1526"/>
      <c r="P12" s="1515"/>
      <c r="Q12" s="1515"/>
      <c r="R12" s="1515"/>
      <c r="S12" s="12"/>
      <c r="U12" s="121">
        <f>U10-(0.01)</f>
        <v>-0.08</v>
      </c>
      <c r="V12" s="10" t="s">
        <v>47</v>
      </c>
      <c r="AA12" s="1526"/>
      <c r="AB12" s="1526"/>
      <c r="AC12" s="1526"/>
      <c r="AD12" s="1526"/>
      <c r="AE12" s="1526"/>
      <c r="AF12" s="1526"/>
      <c r="AG12" s="1526"/>
      <c r="AH12" s="1526"/>
      <c r="AI12" s="1526"/>
      <c r="AJ12" s="12"/>
    </row>
    <row r="13" spans="2:36" s="10" customFormat="1" ht="12" customHeight="1">
      <c r="B13" s="119"/>
      <c r="C13" s="1539"/>
      <c r="D13" s="1539"/>
      <c r="E13" s="1539"/>
      <c r="F13" s="1539"/>
      <c r="S13" s="12"/>
      <c r="U13" s="123"/>
      <c r="AJ13" s="12"/>
    </row>
    <row r="14" spans="2:36" s="10" customFormat="1" ht="12" customHeight="1">
      <c r="B14" s="121">
        <f>B12-(0.01)</f>
        <v>-0.03</v>
      </c>
      <c r="C14" s="10" t="s">
        <v>48</v>
      </c>
      <c r="G14" s="1526"/>
      <c r="H14" s="1526"/>
      <c r="I14" s="1526"/>
      <c r="J14" s="1526"/>
      <c r="K14" s="1526"/>
      <c r="L14" s="1526"/>
      <c r="M14" s="1526"/>
      <c r="N14" s="1526"/>
      <c r="P14" s="1515"/>
      <c r="Q14" s="1515"/>
      <c r="R14" s="1515"/>
      <c r="S14" s="12"/>
      <c r="U14" s="121">
        <f>U12-(0.01)</f>
        <v>-0.09</v>
      </c>
      <c r="V14" s="10" t="s">
        <v>49</v>
      </c>
      <c r="AA14" s="1526"/>
      <c r="AB14" s="1526"/>
      <c r="AC14" s="1526"/>
      <c r="AD14" s="1526"/>
      <c r="AE14" s="1526"/>
      <c r="AF14" s="1526"/>
      <c r="AG14" s="1526"/>
      <c r="AH14" s="1526"/>
      <c r="AI14" s="1526"/>
      <c r="AJ14" s="12"/>
    </row>
    <row r="15" spans="2:36" s="10" customFormat="1" ht="12" customHeight="1">
      <c r="B15" s="119"/>
      <c r="S15" s="12"/>
      <c r="U15" s="123"/>
      <c r="AJ15" s="12"/>
    </row>
    <row r="16" spans="2:36" s="10" customFormat="1" ht="12" customHeight="1">
      <c r="B16" s="121"/>
      <c r="C16" s="563"/>
      <c r="D16" s="564"/>
      <c r="E16" s="564"/>
      <c r="F16" s="565" t="s">
        <v>50</v>
      </c>
      <c r="G16" s="565"/>
      <c r="H16" s="565"/>
      <c r="I16" s="565"/>
      <c r="J16" s="565"/>
      <c r="K16" s="565"/>
      <c r="L16" s="565"/>
      <c r="M16" s="565"/>
      <c r="N16" s="565"/>
      <c r="O16" s="565"/>
      <c r="P16" s="565"/>
      <c r="Q16" s="565"/>
      <c r="R16" s="2253"/>
      <c r="S16" s="12"/>
      <c r="U16" s="121"/>
      <c r="AA16" s="1526"/>
      <c r="AB16" s="1526"/>
      <c r="AC16" s="1526"/>
      <c r="AD16" s="1526"/>
      <c r="AE16" s="1526"/>
      <c r="AF16" s="1526"/>
      <c r="AG16" s="1526"/>
      <c r="AH16" s="1526"/>
      <c r="AI16" s="1526"/>
      <c r="AJ16" s="12"/>
    </row>
    <row r="17" spans="2:36" s="10" customFormat="1" ht="12" customHeight="1">
      <c r="B17" s="119"/>
      <c r="C17" s="122">
        <f>B14-(0.01)</f>
        <v>-0.04</v>
      </c>
      <c r="E17" s="24" t="s">
        <v>51</v>
      </c>
      <c r="F17" s="21"/>
      <c r="G17" s="21"/>
      <c r="H17" s="27" t="s">
        <v>52</v>
      </c>
      <c r="I17" s="21"/>
      <c r="J17" s="21"/>
      <c r="K17" s="26" t="s">
        <v>53</v>
      </c>
      <c r="L17" s="21"/>
      <c r="M17" s="21"/>
      <c r="N17" s="25" t="s">
        <v>54</v>
      </c>
      <c r="O17" s="21"/>
      <c r="P17" s="21"/>
      <c r="Q17" s="26" t="s">
        <v>55</v>
      </c>
      <c r="R17" s="24"/>
      <c r="S17" s="12"/>
      <c r="U17" s="123"/>
      <c r="AJ17" s="12"/>
    </row>
    <row r="18" spans="2:36" s="10" customFormat="1" ht="12" customHeight="1">
      <c r="B18" s="121"/>
      <c r="C18" s="566"/>
      <c r="Q18" s="18"/>
      <c r="R18" s="24"/>
      <c r="S18" s="12"/>
      <c r="U18" s="121">
        <f>U14-(0.01)</f>
        <v>-9.9999999999999992E-2</v>
      </c>
      <c r="V18" s="10" t="s">
        <v>56</v>
      </c>
      <c r="AA18" s="1526"/>
      <c r="AB18" s="1526"/>
      <c r="AC18" s="1526"/>
      <c r="AJ18" s="12"/>
    </row>
    <row r="19" spans="2:36" s="10" customFormat="1" ht="12" customHeight="1">
      <c r="B19" s="16"/>
      <c r="C19" s="122">
        <f>C17-(0.01)</f>
        <v>-0.05</v>
      </c>
      <c r="E19" s="24" t="s">
        <v>57</v>
      </c>
      <c r="F19" s="21"/>
      <c r="G19" s="21"/>
      <c r="H19" s="27" t="s">
        <v>52</v>
      </c>
      <c r="I19" s="21"/>
      <c r="J19" s="21"/>
      <c r="K19" s="26" t="s">
        <v>53</v>
      </c>
      <c r="L19" s="21"/>
      <c r="M19" s="21"/>
      <c r="N19" s="25" t="s">
        <v>54</v>
      </c>
      <c r="O19" s="21"/>
      <c r="P19" s="21"/>
      <c r="Q19" s="26" t="s">
        <v>55</v>
      </c>
      <c r="R19" s="24"/>
      <c r="S19" s="12"/>
      <c r="U19" s="123"/>
      <c r="AJ19" s="12"/>
    </row>
    <row r="20" spans="2:36" s="10" customFormat="1" ht="12" customHeight="1">
      <c r="B20" s="16"/>
      <c r="C20" s="15"/>
      <c r="R20" s="24"/>
      <c r="S20" s="12"/>
      <c r="U20" s="121">
        <f>U18-(0.01)</f>
        <v>-0.10999999999999999</v>
      </c>
      <c r="V20" s="10" t="s">
        <v>58</v>
      </c>
      <c r="AJ20" s="12"/>
    </row>
    <row r="21" spans="2:36" s="10" customFormat="1" ht="12" customHeight="1">
      <c r="B21" s="16"/>
      <c r="C21" s="122">
        <f>C19-0.01</f>
        <v>-6.0000000000000005E-2</v>
      </c>
      <c r="E21" s="10" t="s">
        <v>59</v>
      </c>
      <c r="R21" s="24"/>
      <c r="S21" s="12"/>
      <c r="U21" s="16"/>
      <c r="V21" s="1526"/>
      <c r="W21" s="1526"/>
      <c r="X21" s="1526"/>
      <c r="Y21" s="1526"/>
      <c r="Z21" s="1526"/>
      <c r="AA21" s="1526"/>
      <c r="AB21" s="1526"/>
      <c r="AC21" s="1526"/>
      <c r="AD21" s="1526"/>
      <c r="AE21" s="1526"/>
      <c r="AF21" s="1526"/>
      <c r="AG21" s="1526"/>
      <c r="AH21" s="1526"/>
      <c r="AI21" s="1526"/>
      <c r="AJ21" s="12"/>
    </row>
    <row r="22" spans="2:36" s="10" customFormat="1" ht="12" customHeight="1">
      <c r="B22" s="16"/>
      <c r="C22" s="23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22"/>
      <c r="S22" s="12"/>
      <c r="U22" s="16"/>
      <c r="AJ22" s="12"/>
    </row>
    <row r="23" spans="2:36" s="10" customFormat="1" ht="12" customHeight="1">
      <c r="B23" s="16"/>
      <c r="S23" s="12"/>
      <c r="U23" s="16"/>
      <c r="V23" s="1526"/>
      <c r="W23" s="1526"/>
      <c r="X23" s="1526"/>
      <c r="Y23" s="1526"/>
      <c r="Z23" s="1526"/>
      <c r="AA23" s="1526"/>
      <c r="AB23" s="1526"/>
      <c r="AC23" s="1526"/>
      <c r="AD23" s="1526"/>
      <c r="AE23" s="1526"/>
      <c r="AF23" s="1526"/>
      <c r="AG23" s="1526"/>
      <c r="AH23" s="1526"/>
      <c r="AI23" s="1526"/>
      <c r="AJ23" s="12"/>
    </row>
    <row r="24" spans="2:36" s="10" customFormat="1" ht="12" customHeight="1">
      <c r="B24" s="1396">
        <f>AA36-0.01</f>
        <v>-0.20000000000000004</v>
      </c>
      <c r="C24" s="1394" t="s">
        <v>60</v>
      </c>
      <c r="D24" s="1394"/>
      <c r="E24" s="1394"/>
      <c r="F24" s="1394" t="s">
        <v>61</v>
      </c>
      <c r="G24" s="1394"/>
      <c r="H24" s="1394"/>
      <c r="I24" s="1394"/>
      <c r="J24" s="1394"/>
      <c r="P24" s="21"/>
      <c r="S24" s="12"/>
      <c r="U24" s="16"/>
      <c r="AJ24" s="12"/>
    </row>
    <row r="25" spans="2:36" s="10" customFormat="1" ht="12" customHeight="1" thickBot="1">
      <c r="B25" s="1391"/>
      <c r="C25" s="1395"/>
      <c r="D25" s="1395"/>
      <c r="E25" s="1395"/>
      <c r="F25" s="1395" t="s">
        <v>62</v>
      </c>
      <c r="G25" s="1395"/>
      <c r="H25" s="1395"/>
      <c r="I25" s="1395"/>
      <c r="J25" s="1395"/>
      <c r="K25" s="1392"/>
      <c r="L25" s="1392"/>
      <c r="M25" s="1392"/>
      <c r="N25" s="1392"/>
      <c r="O25" s="1392"/>
      <c r="P25" s="1392"/>
      <c r="Q25" s="1392"/>
      <c r="R25" s="1392"/>
      <c r="S25" s="1393"/>
      <c r="U25" s="1391"/>
      <c r="V25" s="1392"/>
      <c r="W25" s="1392"/>
      <c r="X25" s="1392"/>
      <c r="Y25" s="1392"/>
      <c r="Z25" s="1392"/>
      <c r="AA25" s="1392"/>
      <c r="AB25" s="1392"/>
      <c r="AC25" s="1392"/>
      <c r="AD25" s="1392"/>
      <c r="AE25" s="1392"/>
      <c r="AF25" s="1392"/>
      <c r="AG25" s="1392"/>
      <c r="AH25" s="1392"/>
      <c r="AI25" s="1392"/>
      <c r="AJ25" s="1393"/>
    </row>
    <row r="26" spans="2:36" s="10" customFormat="1" ht="12" customHeight="1" thickBot="1">
      <c r="H26" s="18"/>
    </row>
    <row r="27" spans="2:36" s="10" customFormat="1" ht="12" customHeight="1" thickBot="1">
      <c r="B27" s="1535" t="s">
        <v>63</v>
      </c>
      <c r="C27" s="1536"/>
      <c r="D27" s="1536"/>
      <c r="E27" s="1536"/>
      <c r="F27" s="1536"/>
      <c r="G27" s="1536"/>
      <c r="H27" s="1536"/>
      <c r="I27" s="1536"/>
      <c r="J27" s="1536"/>
      <c r="K27" s="1536"/>
      <c r="L27" s="1536"/>
      <c r="M27" s="1536"/>
      <c r="N27" s="1536"/>
      <c r="O27" s="1536"/>
      <c r="P27" s="1536"/>
      <c r="Q27" s="1536"/>
      <c r="R27" s="1536"/>
      <c r="S27" s="1536"/>
      <c r="T27" s="1536"/>
      <c r="U27" s="1536"/>
      <c r="V27" s="1536"/>
      <c r="W27" s="1536"/>
      <c r="X27" s="1536"/>
      <c r="Y27" s="1536"/>
      <c r="Z27" s="1536"/>
      <c r="AA27" s="1536"/>
      <c r="AB27" s="1536"/>
      <c r="AC27" s="1536"/>
      <c r="AD27" s="1536"/>
      <c r="AE27" s="1536"/>
      <c r="AF27" s="1536"/>
      <c r="AG27" s="1536"/>
      <c r="AH27" s="1536"/>
      <c r="AI27" s="1536"/>
      <c r="AJ27" s="1537"/>
    </row>
    <row r="28" spans="2:36" s="10" customFormat="1" ht="11.1">
      <c r="B28" s="16"/>
      <c r="O28" s="15"/>
      <c r="AJ28" s="12"/>
    </row>
    <row r="29" spans="2:36" s="10" customFormat="1" ht="11.1">
      <c r="B29" s="16"/>
      <c r="O29" s="15"/>
      <c r="P29" s="1523" t="s">
        <v>64</v>
      </c>
      <c r="Q29" s="1524">
        <f>B32-(0.01)</f>
        <v>-0.13999999999999999</v>
      </c>
      <c r="R29" s="1522"/>
      <c r="S29" s="1522"/>
      <c r="T29" s="1522"/>
      <c r="U29" s="124">
        <f>Q29-(0.01)</f>
        <v>-0.15</v>
      </c>
      <c r="V29" s="1524">
        <f>U29-(0.01)</f>
        <v>-0.16</v>
      </c>
      <c r="W29" s="1522"/>
      <c r="X29" s="1524">
        <f>V29-(0.01)</f>
        <v>-0.17</v>
      </c>
      <c r="Y29" s="1522"/>
      <c r="AA29" s="125">
        <f>X29-(0.01)</f>
        <v>-0.18000000000000002</v>
      </c>
      <c r="AB29" s="17" t="s">
        <v>65</v>
      </c>
      <c r="AC29" s="17"/>
      <c r="AD29" s="17"/>
      <c r="AE29" s="17"/>
      <c r="AJ29" s="12"/>
    </row>
    <row r="30" spans="2:36" s="10" customFormat="1" ht="11.1">
      <c r="B30" s="121">
        <f>U20-(0.01)</f>
        <v>-0.11999999999999998</v>
      </c>
      <c r="C30" s="10" t="s">
        <v>66</v>
      </c>
      <c r="F30" s="19"/>
      <c r="G30" s="19"/>
      <c r="H30" s="19"/>
      <c r="I30" s="19"/>
      <c r="J30" s="19"/>
      <c r="L30" s="1519"/>
      <c r="M30" s="1520"/>
      <c r="O30" s="15"/>
      <c r="P30" s="1523"/>
      <c r="Q30" s="1525" t="s">
        <v>67</v>
      </c>
      <c r="R30" s="1525"/>
      <c r="S30" s="1525"/>
      <c r="T30" s="1525"/>
      <c r="U30" s="2254" t="s">
        <v>68</v>
      </c>
      <c r="V30" s="1530" t="s">
        <v>69</v>
      </c>
      <c r="W30" s="2255"/>
      <c r="X30" s="1530" t="s">
        <v>70</v>
      </c>
      <c r="Y30" s="2255"/>
      <c r="AB30" s="14">
        <v>1</v>
      </c>
      <c r="AC30" s="13" t="s">
        <v>71</v>
      </c>
      <c r="AD30" s="13"/>
      <c r="AE30" s="13"/>
      <c r="AF30" s="13"/>
      <c r="AH30" s="1519"/>
      <c r="AI30" s="1520"/>
      <c r="AJ30" s="12"/>
    </row>
    <row r="31" spans="2:36" s="10" customFormat="1" ht="11.1">
      <c r="B31" s="123"/>
      <c r="O31" s="15"/>
      <c r="P31" s="1523"/>
      <c r="Q31" s="1525"/>
      <c r="R31" s="1525"/>
      <c r="S31" s="1525"/>
      <c r="T31" s="1525"/>
      <c r="U31" s="1528"/>
      <c r="V31" s="1531"/>
      <c r="W31" s="1532"/>
      <c r="X31" s="1531"/>
      <c r="Y31" s="1532"/>
      <c r="AB31" s="14">
        <v>2</v>
      </c>
      <c r="AC31" s="13" t="s">
        <v>72</v>
      </c>
      <c r="AD31" s="13"/>
      <c r="AE31" s="13"/>
      <c r="AF31" s="13"/>
      <c r="AJ31" s="12"/>
    </row>
    <row r="32" spans="2:36" s="10" customFormat="1" ht="11.1">
      <c r="B32" s="121">
        <f>B30-(0.01)</f>
        <v>-0.12999999999999998</v>
      </c>
      <c r="C32" s="10" t="s">
        <v>73</v>
      </c>
      <c r="F32" s="19"/>
      <c r="G32" s="19"/>
      <c r="H32" s="19"/>
      <c r="I32" s="19"/>
      <c r="J32" s="19"/>
      <c r="L32" s="1519"/>
      <c r="M32" s="1520"/>
      <c r="O32" s="15"/>
      <c r="P32" s="1523"/>
      <c r="Q32" s="1525"/>
      <c r="R32" s="1525"/>
      <c r="S32" s="1525"/>
      <c r="T32" s="1525"/>
      <c r="U32" s="1528"/>
      <c r="V32" s="1531"/>
      <c r="W32" s="1532"/>
      <c r="X32" s="1531"/>
      <c r="Y32" s="1532"/>
      <c r="AB32" s="14">
        <v>3</v>
      </c>
      <c r="AC32" s="13" t="s">
        <v>74</v>
      </c>
      <c r="AD32" s="13"/>
      <c r="AE32" s="13"/>
      <c r="AF32" s="13"/>
      <c r="AJ32" s="12"/>
    </row>
    <row r="33" spans="2:36" s="10" customFormat="1" ht="11.1">
      <c r="B33" s="123"/>
      <c r="O33" s="15"/>
      <c r="P33" s="1523"/>
      <c r="Q33" s="634" t="s">
        <v>75</v>
      </c>
      <c r="R33" s="634" t="s">
        <v>76</v>
      </c>
      <c r="S33" s="1522" t="s">
        <v>77</v>
      </c>
      <c r="T33" s="1522"/>
      <c r="U33" s="1529"/>
      <c r="V33" s="1533"/>
      <c r="W33" s="1534"/>
      <c r="X33" s="1533"/>
      <c r="Y33" s="1534"/>
      <c r="AB33" s="14">
        <v>4</v>
      </c>
      <c r="AC33" s="13" t="s">
        <v>78</v>
      </c>
      <c r="AD33" s="13"/>
      <c r="AE33" s="13"/>
      <c r="AF33" s="13"/>
      <c r="AJ33" s="12"/>
    </row>
    <row r="34" spans="2:36" s="10" customFormat="1" ht="12.95">
      <c r="B34" s="121"/>
      <c r="L34" s="1521"/>
      <c r="M34" s="1521"/>
      <c r="O34" s="15"/>
      <c r="P34" s="1">
        <v>1</v>
      </c>
      <c r="Q34" s="1"/>
      <c r="R34" s="1"/>
      <c r="S34" s="1515"/>
      <c r="T34" s="1515"/>
      <c r="U34" s="21"/>
      <c r="V34" s="1517" t="s">
        <v>79</v>
      </c>
      <c r="W34" s="1518"/>
      <c r="X34" s="1517" t="s">
        <v>79</v>
      </c>
      <c r="Y34" s="1518"/>
      <c r="AB34" s="14"/>
      <c r="AC34" s="13"/>
      <c r="AD34" s="13"/>
      <c r="AE34" s="13"/>
      <c r="AF34" s="13"/>
      <c r="AJ34" s="12"/>
    </row>
    <row r="35" spans="2:36" s="10" customFormat="1" ht="12.95">
      <c r="B35" s="123"/>
      <c r="O35" s="15"/>
      <c r="P35" s="1">
        <v>2</v>
      </c>
      <c r="Q35" s="1"/>
      <c r="R35" s="1"/>
      <c r="S35" s="1515"/>
      <c r="T35" s="1515"/>
      <c r="U35" s="21"/>
      <c r="V35" s="1517" t="s">
        <v>79</v>
      </c>
      <c r="W35" s="1518"/>
      <c r="X35" s="1517" t="s">
        <v>79</v>
      </c>
      <c r="Y35" s="1518"/>
      <c r="AJ35" s="12"/>
    </row>
    <row r="36" spans="2:36" s="10" customFormat="1" ht="12.95">
      <c r="B36" s="121"/>
      <c r="L36" s="1521"/>
      <c r="M36" s="1521"/>
      <c r="O36" s="15"/>
      <c r="P36" s="1">
        <v>3</v>
      </c>
      <c r="Q36" s="1"/>
      <c r="R36" s="1"/>
      <c r="S36" s="1515"/>
      <c r="T36" s="1515"/>
      <c r="U36" s="21"/>
      <c r="V36" s="1517" t="s">
        <v>79</v>
      </c>
      <c r="W36" s="1518"/>
      <c r="X36" s="1517" t="s">
        <v>79</v>
      </c>
      <c r="Y36" s="1518"/>
      <c r="AA36" s="125">
        <f>+AA29-0.01</f>
        <v>-0.19000000000000003</v>
      </c>
      <c r="AB36" s="635" t="s">
        <v>80</v>
      </c>
      <c r="AC36" s="13"/>
      <c r="AD36" s="13"/>
      <c r="AE36" s="13"/>
      <c r="AF36" s="13"/>
      <c r="AJ36" s="12"/>
    </row>
    <row r="37" spans="2:36" s="10" customFormat="1" ht="15.95">
      <c r="B37" s="123"/>
      <c r="O37" s="15"/>
      <c r="P37" s="1">
        <v>4</v>
      </c>
      <c r="Q37" s="1"/>
      <c r="R37" s="1"/>
      <c r="S37" s="1515"/>
      <c r="T37" s="1515"/>
      <c r="U37" s="21"/>
      <c r="V37" s="1517" t="s">
        <v>79</v>
      </c>
      <c r="W37" s="1518"/>
      <c r="X37" s="1517" t="s">
        <v>79</v>
      </c>
      <c r="Y37" s="1518"/>
      <c r="AB37" s="20">
        <v>1</v>
      </c>
      <c r="AC37" s="20" t="s">
        <v>81</v>
      </c>
      <c r="AD37" s="20"/>
      <c r="AE37" s="20"/>
      <c r="AF37" s="20"/>
      <c r="AH37" s="2256"/>
      <c r="AI37" s="2256"/>
      <c r="AJ37" s="12"/>
    </row>
    <row r="38" spans="2:36" s="10" customFormat="1" ht="11.1">
      <c r="B38" s="121"/>
      <c r="L38" s="1521"/>
      <c r="M38" s="1521"/>
      <c r="O38" s="15"/>
      <c r="AB38" s="10">
        <v>2</v>
      </c>
      <c r="AC38" s="10" t="s">
        <v>82</v>
      </c>
      <c r="AH38" s="1519"/>
      <c r="AI38" s="1520"/>
      <c r="AJ38" s="12"/>
    </row>
    <row r="39" spans="2:36" s="10" customFormat="1" ht="11.1">
      <c r="B39" s="16"/>
      <c r="L39" s="18"/>
      <c r="M39" s="18"/>
      <c r="O39" s="15"/>
      <c r="P39" s="17" t="s">
        <v>83</v>
      </c>
      <c r="Q39" s="17"/>
      <c r="R39" s="17"/>
      <c r="S39" s="17"/>
      <c r="AJ39" s="12"/>
    </row>
    <row r="40" spans="2:36" s="10" customFormat="1" ht="11.1">
      <c r="B40" s="16"/>
      <c r="O40" s="15"/>
      <c r="P40" s="14">
        <v>1</v>
      </c>
      <c r="Q40" s="13" t="s">
        <v>84</v>
      </c>
      <c r="R40" s="13"/>
      <c r="S40" s="13"/>
      <c r="T40" s="14">
        <v>3</v>
      </c>
      <c r="U40" s="13" t="s">
        <v>85</v>
      </c>
      <c r="V40" s="13"/>
      <c r="W40" s="13"/>
      <c r="X40" s="14">
        <v>5</v>
      </c>
      <c r="Y40" s="13" t="s">
        <v>86</v>
      </c>
      <c r="Z40" s="13"/>
      <c r="AA40" s="13"/>
      <c r="AB40" s="13"/>
      <c r="AJ40" s="12"/>
    </row>
    <row r="41" spans="2:36" s="10" customFormat="1" ht="11.1">
      <c r="B41" s="16"/>
      <c r="O41" s="15"/>
      <c r="P41" s="14">
        <v>2</v>
      </c>
      <c r="Q41" s="13" t="s">
        <v>87</v>
      </c>
      <c r="R41" s="13"/>
      <c r="S41" s="13"/>
      <c r="T41" s="14">
        <v>4</v>
      </c>
      <c r="U41" s="13" t="s">
        <v>88</v>
      </c>
      <c r="V41" s="13"/>
      <c r="W41" s="13"/>
      <c r="X41" s="14">
        <v>6</v>
      </c>
      <c r="Y41" s="13" t="s">
        <v>89</v>
      </c>
      <c r="Z41" s="13"/>
      <c r="AA41" s="13"/>
      <c r="AB41" s="13"/>
      <c r="AJ41" s="12"/>
    </row>
    <row r="42" spans="2:36" s="10" customFormat="1" ht="12" thickBot="1">
      <c r="B42" s="1391"/>
      <c r="C42" s="1392"/>
      <c r="D42" s="1392"/>
      <c r="E42" s="1392"/>
      <c r="F42" s="1392"/>
      <c r="G42" s="1392"/>
      <c r="H42" s="1392"/>
      <c r="I42" s="1392"/>
      <c r="J42" s="1392"/>
      <c r="K42" s="1392"/>
      <c r="L42" s="1392"/>
      <c r="M42" s="1392"/>
      <c r="N42" s="1392"/>
      <c r="O42" s="11"/>
      <c r="P42" s="1392"/>
      <c r="Q42" s="1392"/>
      <c r="R42" s="1392"/>
      <c r="S42" s="1392"/>
      <c r="T42" s="1392"/>
      <c r="U42" s="1392"/>
      <c r="V42" s="1392"/>
      <c r="W42" s="1392"/>
      <c r="X42" s="1392"/>
      <c r="Y42" s="1392"/>
      <c r="Z42" s="1392"/>
      <c r="AA42" s="1392"/>
      <c r="AB42" s="1392"/>
      <c r="AC42" s="1392"/>
      <c r="AD42" s="1392"/>
      <c r="AE42" s="1392"/>
      <c r="AF42" s="1392"/>
      <c r="AG42" s="1392"/>
      <c r="AH42" s="1392"/>
      <c r="AI42" s="1392"/>
      <c r="AJ42" s="1393"/>
    </row>
    <row r="43" spans="2:36" s="10" customFormat="1" ht="12.75" customHeight="1"/>
    <row r="44" spans="2:36" s="10" customFormat="1" ht="11.1"/>
    <row r="45" spans="2:36" s="10" customFormat="1" ht="11.1"/>
    <row r="46" spans="2:36" s="10" customFormat="1" ht="11.1"/>
    <row r="47" spans="2:36" s="10" customFormat="1" ht="11.1"/>
    <row r="48" spans="2:36" s="10" customFormat="1" ht="11.1"/>
    <row r="49" s="10" customFormat="1" ht="11.1"/>
    <row r="50" s="10" customFormat="1" ht="11.1"/>
    <row r="51" s="10" customFormat="1" ht="11.1"/>
    <row r="52" s="10" customFormat="1" ht="11.1"/>
    <row r="53" s="10" customFormat="1" ht="11.1"/>
    <row r="54" s="10" customFormat="1" ht="11.1"/>
    <row r="55" s="10" customFormat="1" ht="11.1"/>
    <row r="56" s="10" customFormat="1" ht="11.1"/>
    <row r="57" s="10" customFormat="1" ht="11.1"/>
    <row r="58" s="10" customFormat="1" ht="11.1"/>
    <row r="59" s="10" customFormat="1" ht="11.1"/>
    <row r="60" s="10" customFormat="1" ht="11.1"/>
    <row r="61" s="10" customFormat="1" ht="11.1"/>
    <row r="62" s="10" customFormat="1" ht="11.1"/>
    <row r="63" s="10" customFormat="1" ht="11.1"/>
    <row r="64" s="10" customFormat="1" ht="11.1"/>
    <row r="65" s="10" customFormat="1" ht="11.1"/>
    <row r="66" s="10" customFormat="1" ht="11.1"/>
    <row r="67" s="10" customFormat="1" ht="11.1"/>
    <row r="68" s="10" customFormat="1" ht="11.1"/>
    <row r="69" s="10" customFormat="1" ht="11.1"/>
    <row r="70" s="10" customFormat="1" ht="11.1"/>
    <row r="71" s="10" customFormat="1" ht="11.1"/>
    <row r="72" s="10" customFormat="1" ht="11.1"/>
    <row r="73" s="10" customFormat="1" ht="11.1"/>
    <row r="74" s="10" customFormat="1" ht="11.1"/>
    <row r="75" s="10" customFormat="1" ht="11.1"/>
    <row r="76" s="10" customFormat="1" ht="11.1"/>
    <row r="77" s="10" customFormat="1" ht="11.1"/>
    <row r="78" s="10" customFormat="1" ht="11.1"/>
    <row r="79" s="10" customFormat="1" ht="11.1"/>
    <row r="80" s="10" customFormat="1" ht="11.1"/>
    <row r="81" s="10" customFormat="1" ht="11.1"/>
    <row r="82" s="10" customFormat="1" ht="11.1"/>
    <row r="83" s="10" customFormat="1" ht="11.1"/>
    <row r="84" s="10" customFormat="1" ht="11.1"/>
    <row r="85" s="10" customFormat="1" ht="11.1"/>
    <row r="86" s="10" customFormat="1" ht="11.1"/>
    <row r="87" s="10" customFormat="1" ht="11.1"/>
    <row r="88" s="10" customFormat="1" ht="11.1"/>
    <row r="89" s="10" customFormat="1" ht="11.1"/>
    <row r="90" s="10" customFormat="1" ht="11.1"/>
    <row r="91" s="10" customFormat="1" ht="11.1"/>
    <row r="92" s="10" customFormat="1" ht="11.1"/>
    <row r="93" s="10" customFormat="1" ht="11.1"/>
    <row r="94" s="10" customFormat="1" ht="11.1"/>
    <row r="95" s="10" customFormat="1" ht="11.1"/>
    <row r="96" s="10" customFormat="1" ht="11.1"/>
    <row r="97" s="10" customFormat="1" ht="11.1"/>
    <row r="98" s="10" customFormat="1" ht="11.1"/>
    <row r="99" s="10" customFormat="1" ht="11.1"/>
    <row r="100" s="10" customFormat="1" ht="11.1"/>
    <row r="101" s="10" customFormat="1" ht="11.1"/>
    <row r="102" s="10" customFormat="1" ht="11.1"/>
    <row r="103" s="10" customFormat="1" ht="11.1"/>
    <row r="104" s="10" customFormat="1" ht="11.1"/>
    <row r="105" s="10" customFormat="1" ht="11.1"/>
    <row r="106" s="10" customFormat="1" ht="11.1"/>
    <row r="107" s="10" customFormat="1" ht="11.1"/>
    <row r="108" s="10" customFormat="1" ht="11.1"/>
    <row r="109" s="10" customFormat="1" ht="11.1"/>
    <row r="110" s="10" customFormat="1" ht="11.1"/>
    <row r="111" s="10" customFormat="1" ht="11.1"/>
    <row r="112" s="10" customFormat="1" ht="11.1"/>
    <row r="113" s="10" customFormat="1" ht="11.1"/>
    <row r="114" s="10" customFormat="1" ht="11.1"/>
    <row r="115" s="10" customFormat="1" ht="11.1"/>
    <row r="116" s="10" customFormat="1" ht="11.1"/>
    <row r="117" s="10" customFormat="1" ht="11.1"/>
    <row r="118" s="10" customFormat="1" ht="11.1"/>
    <row r="119" s="10" customFormat="1" ht="11.1"/>
    <row r="120" s="10" customFormat="1" ht="11.1"/>
    <row r="121" s="10" customFormat="1" ht="11.1"/>
    <row r="122" s="10" customFormat="1" ht="11.1"/>
    <row r="123" s="10" customFormat="1" ht="11.1"/>
    <row r="124" s="10" customFormat="1" ht="11.1"/>
    <row r="125" s="10" customFormat="1" ht="11.1"/>
    <row r="126" s="10" customFormat="1" ht="11.1"/>
    <row r="127" s="10" customFormat="1" ht="11.1"/>
    <row r="128" s="10" customFormat="1" ht="11.1"/>
    <row r="129" s="10" customFormat="1" ht="11.1"/>
    <row r="130" s="10" customFormat="1" ht="11.1"/>
    <row r="131" s="10" customFormat="1" ht="11.1"/>
    <row r="132" s="10" customFormat="1" ht="11.1"/>
    <row r="133" s="10" customFormat="1" ht="11.1"/>
    <row r="134" s="10" customFormat="1" ht="11.1"/>
    <row r="135" s="10" customFormat="1" ht="11.1"/>
    <row r="136" s="10" customFormat="1" ht="11.1"/>
    <row r="137" s="10" customFormat="1" ht="11.1"/>
    <row r="138" s="10" customFormat="1" ht="11.1"/>
    <row r="139" s="10" customFormat="1" ht="11.1"/>
    <row r="140" s="10" customFormat="1" ht="11.1"/>
    <row r="141" s="10" customFormat="1" ht="11.1"/>
    <row r="142" s="10" customFormat="1" ht="11.1"/>
    <row r="143" s="10" customFormat="1" ht="11.1"/>
    <row r="144" s="10" customFormat="1" ht="11.1"/>
    <row r="145" s="10" customFormat="1" ht="11.1"/>
    <row r="146" s="10" customFormat="1" ht="11.1"/>
    <row r="147" s="10" customFormat="1" ht="11.1"/>
    <row r="148" s="10" customFormat="1" ht="11.1"/>
    <row r="149" s="10" customFormat="1" ht="11.1"/>
    <row r="150" s="10" customFormat="1" ht="11.1"/>
    <row r="151" s="10" customFormat="1" ht="11.1"/>
  </sheetData>
  <customSheetViews>
    <customSheetView guid="{000667BC-C093-D04F-AC32-C2A57AD6DC40}" scale="110" showGridLines="0">
      <selection activeCell="AB11" sqref="AB11"/>
      <pageMargins left="0" right="0" top="0" bottom="0" header="0" footer="0"/>
      <pageSetup orientation="landscape"/>
      <headerFooter alignWithMargins="0">
        <oddFooter>&amp;L&amp;9&amp;F&amp;C&amp;9Página &amp;P&amp;R&amp;9Versión 17.08.05</oddFooter>
      </headerFooter>
    </customSheetView>
    <customSheetView guid="{49900754-E557-CE48-A1AC-7A29C54F6B80}" scale="76" showGridLines="0" topLeftCell="A6">
      <selection activeCell="AV28" sqref="AV28"/>
      <pageMargins left="0" right="0" top="0" bottom="0" header="0" footer="0"/>
      <pageSetup orientation="landscape"/>
      <headerFooter alignWithMargins="0">
        <oddFooter>&amp;L&amp;9&amp;F&amp;C&amp;9Página &amp;P&amp;R&amp;9Versión 17.08.05</oddFooter>
      </headerFooter>
    </customSheetView>
  </customSheetViews>
  <mergeCells count="51">
    <mergeCell ref="Q5:S5"/>
    <mergeCell ref="G14:N14"/>
    <mergeCell ref="P14:R14"/>
    <mergeCell ref="S36:T36"/>
    <mergeCell ref="X29:Y29"/>
    <mergeCell ref="L30:M30"/>
    <mergeCell ref="B3:AJ3"/>
    <mergeCell ref="AH37:AI37"/>
    <mergeCell ref="B8:S8"/>
    <mergeCell ref="U8:AJ8"/>
    <mergeCell ref="G10:N10"/>
    <mergeCell ref="P10:R10"/>
    <mergeCell ref="AA16:AI16"/>
    <mergeCell ref="G12:N12"/>
    <mergeCell ref="P12:R12"/>
    <mergeCell ref="AA12:AI12"/>
    <mergeCell ref="C12:F13"/>
    <mergeCell ref="K4:S4"/>
    <mergeCell ref="K5:P5"/>
    <mergeCell ref="V10:AA10"/>
    <mergeCell ref="V36:W36"/>
    <mergeCell ref="X36:Y36"/>
    <mergeCell ref="AH38:AI38"/>
    <mergeCell ref="U30:U33"/>
    <mergeCell ref="V30:W33"/>
    <mergeCell ref="X30:Y33"/>
    <mergeCell ref="AA18:AC18"/>
    <mergeCell ref="V21:AI21"/>
    <mergeCell ref="V23:AI23"/>
    <mergeCell ref="B27:AJ27"/>
    <mergeCell ref="S35:T35"/>
    <mergeCell ref="V35:W35"/>
    <mergeCell ref="X35:Y35"/>
    <mergeCell ref="L38:M38"/>
    <mergeCell ref="L36:M36"/>
    <mergeCell ref="S37:T37"/>
    <mergeCell ref="B1:AI1"/>
    <mergeCell ref="V37:W37"/>
    <mergeCell ref="X37:Y37"/>
    <mergeCell ref="AH30:AI30"/>
    <mergeCell ref="L34:M34"/>
    <mergeCell ref="S34:T34"/>
    <mergeCell ref="V34:W34"/>
    <mergeCell ref="X34:Y34"/>
    <mergeCell ref="L32:M32"/>
    <mergeCell ref="S33:T33"/>
    <mergeCell ref="P29:P33"/>
    <mergeCell ref="Q29:T29"/>
    <mergeCell ref="V29:W29"/>
    <mergeCell ref="Q30:T32"/>
    <mergeCell ref="AA14:AI14"/>
  </mergeCells>
  <phoneticPr fontId="50" type="noConversion"/>
  <pageMargins left="0.25" right="0.25" top="0.75000000000000011" bottom="0.75000000000000011" header="0.30000000000000004" footer="0.30000000000000004"/>
  <pageSetup orientation="landscape"/>
  <headerFooter alignWithMargins="0">
    <oddFooter>&amp;L&amp;9&amp;F&amp;C&amp;9Página &amp;P&amp;R&amp;9Versión 17.08.05</oddFooter>
  </headerFooter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B1:BA38"/>
  <sheetViews>
    <sheetView showGridLines="0" view="pageBreakPreview" zoomScale="125" zoomScaleNormal="125" zoomScaleSheetLayoutView="125" zoomScalePageLayoutView="125" workbookViewId="0">
      <selection activeCell="C25" sqref="C25:U28"/>
    </sheetView>
  </sheetViews>
  <sheetFormatPr defaultColWidth="3.625" defaultRowHeight="12.95" customHeight="1"/>
  <cols>
    <col min="1" max="1" width="2.375" style="731" customWidth="1"/>
    <col min="2" max="2" width="5.125" style="731" customWidth="1"/>
    <col min="3" max="21" width="2.375" style="731" customWidth="1"/>
    <col min="22" max="22" width="1.5" style="731" customWidth="1"/>
    <col min="23" max="23" width="5" style="731" customWidth="1"/>
    <col min="24" max="25" width="2.5" style="731" customWidth="1"/>
    <col min="26" max="27" width="3.375" style="731" customWidth="1"/>
    <col min="28" max="28" width="3.5" style="731" customWidth="1"/>
    <col min="29" max="29" width="5.125" style="731" customWidth="1"/>
    <col min="30" max="36" width="2" style="731" customWidth="1"/>
    <col min="37" max="37" width="3.625" style="731" customWidth="1"/>
    <col min="38" max="40" width="3.5" style="731" customWidth="1"/>
    <col min="41" max="41" width="2.125" style="731" customWidth="1"/>
    <col min="42" max="44" width="4" style="731" customWidth="1"/>
    <col min="45" max="45" width="1" style="731" customWidth="1"/>
    <col min="46" max="16384" width="3.625" style="731"/>
  </cols>
  <sheetData>
    <row r="1" spans="2:53" ht="12.95" customHeight="1">
      <c r="B1" s="737" t="s">
        <v>2130</v>
      </c>
      <c r="D1" s="63"/>
      <c r="E1" s="63"/>
      <c r="F1" s="64"/>
      <c r="G1" s="64"/>
      <c r="I1" s="63"/>
      <c r="J1" s="63"/>
      <c r="K1" s="63"/>
      <c r="L1" s="64"/>
      <c r="M1" s="64"/>
      <c r="N1" s="64"/>
      <c r="O1" s="64"/>
      <c r="P1" s="64"/>
      <c r="Q1" s="64"/>
      <c r="R1" s="64"/>
      <c r="S1" s="64"/>
      <c r="T1" s="64"/>
      <c r="U1" s="64"/>
    </row>
    <row r="2" spans="2:53" s="1073" customFormat="1" ht="12.95" customHeight="1">
      <c r="B2" s="2078" t="s">
        <v>2131</v>
      </c>
      <c r="C2" s="2078"/>
      <c r="D2" s="2078"/>
      <c r="E2" s="2078"/>
      <c r="F2" s="2078"/>
      <c r="G2" s="2078"/>
      <c r="H2" s="2078"/>
      <c r="I2" s="2078"/>
      <c r="J2" s="2078"/>
      <c r="K2" s="2078"/>
      <c r="L2" s="2078"/>
      <c r="M2" s="2078"/>
      <c r="N2" s="2078"/>
      <c r="O2" s="2078"/>
      <c r="P2" s="2078"/>
      <c r="Q2" s="2078"/>
      <c r="R2" s="2078"/>
      <c r="S2" s="2078"/>
      <c r="T2" s="2078"/>
      <c r="U2" s="2078"/>
      <c r="V2" s="2078"/>
      <c r="W2" s="2078"/>
      <c r="X2" s="2078"/>
      <c r="Y2" s="2078"/>
      <c r="Z2" s="2078"/>
      <c r="AA2" s="2078"/>
      <c r="AB2" s="2078"/>
      <c r="AC2" s="2078"/>
      <c r="AD2" s="2078"/>
      <c r="AE2" s="2078"/>
      <c r="AF2" s="2078"/>
      <c r="AG2" s="2078"/>
      <c r="AH2" s="2078"/>
      <c r="AI2" s="2078"/>
      <c r="AJ2" s="2078"/>
      <c r="AK2" s="2078"/>
      <c r="AL2" s="2078"/>
      <c r="AM2" s="2078"/>
      <c r="AN2" s="2078"/>
      <c r="AO2" s="2078"/>
      <c r="AP2" s="2078"/>
      <c r="AQ2" s="2078"/>
      <c r="AR2" s="2078"/>
    </row>
    <row r="3" spans="2:53" s="1073" customFormat="1" ht="12.95" customHeight="1">
      <c r="B3" s="2078"/>
      <c r="C3" s="2078"/>
      <c r="D3" s="2078"/>
      <c r="E3" s="2078"/>
      <c r="F3" s="2078"/>
      <c r="G3" s="2078"/>
      <c r="H3" s="2078"/>
      <c r="I3" s="2078"/>
      <c r="J3" s="2078"/>
      <c r="K3" s="2078"/>
      <c r="L3" s="2078"/>
      <c r="M3" s="2078"/>
      <c r="N3" s="2078"/>
      <c r="O3" s="2078"/>
      <c r="P3" s="2078"/>
      <c r="Q3" s="2078"/>
      <c r="R3" s="2078"/>
      <c r="S3" s="2078"/>
      <c r="T3" s="2078"/>
      <c r="U3" s="2078"/>
      <c r="V3" s="2078"/>
      <c r="W3" s="2078"/>
      <c r="X3" s="2078"/>
      <c r="Y3" s="2078"/>
      <c r="Z3" s="2078"/>
      <c r="AA3" s="2078"/>
      <c r="AB3" s="2078"/>
      <c r="AC3" s="2078"/>
      <c r="AD3" s="2078"/>
      <c r="AE3" s="2078"/>
      <c r="AF3" s="2078"/>
      <c r="AG3" s="2078"/>
      <c r="AH3" s="2078"/>
      <c r="AI3" s="2078"/>
      <c r="AJ3" s="2078"/>
      <c r="AK3" s="2078"/>
      <c r="AL3" s="2078"/>
      <c r="AM3" s="2078"/>
      <c r="AN3" s="2078"/>
      <c r="AO3" s="2078"/>
      <c r="AP3" s="2078"/>
      <c r="AQ3" s="2078"/>
      <c r="AR3" s="2078"/>
    </row>
    <row r="4" spans="2:53" s="958" customFormat="1" ht="12.95" customHeight="1">
      <c r="B4" s="300">
        <f>-14.01</f>
        <v>-14.01</v>
      </c>
      <c r="C4" s="609" t="s">
        <v>2132</v>
      </c>
      <c r="D4" s="609"/>
      <c r="E4" s="609"/>
      <c r="F4" s="609"/>
      <c r="G4" s="609"/>
      <c r="H4" s="609"/>
      <c r="I4" s="609"/>
      <c r="J4" s="609"/>
      <c r="K4" s="609"/>
      <c r="L4" s="609"/>
      <c r="M4" s="609"/>
      <c r="N4" s="609"/>
      <c r="O4" s="609"/>
      <c r="P4" s="609"/>
      <c r="Q4" s="609"/>
      <c r="R4" s="609"/>
      <c r="S4" s="609"/>
      <c r="T4" s="609"/>
      <c r="U4" s="609"/>
      <c r="V4" s="609"/>
      <c r="W4" s="609"/>
      <c r="X4" s="609"/>
      <c r="Y4" s="609"/>
      <c r="Z4" s="609"/>
      <c r="AA4" s="609"/>
      <c r="AB4" s="609"/>
      <c r="AC4" s="609"/>
      <c r="AD4" s="609"/>
      <c r="AE4" s="609"/>
      <c r="AF4" s="609"/>
      <c r="AG4" s="609"/>
      <c r="AH4" s="609"/>
      <c r="AI4" s="609"/>
      <c r="AJ4" s="609"/>
      <c r="AK4" s="609"/>
      <c r="AL4" s="609"/>
      <c r="AM4" s="609"/>
      <c r="AN4" s="609"/>
      <c r="AO4" s="609"/>
      <c r="AP4" s="609"/>
      <c r="AQ4" s="609"/>
      <c r="AR4" s="609"/>
      <c r="AS4" s="609"/>
      <c r="AT4" s="609"/>
      <c r="AU4" s="609"/>
      <c r="AV4" s="609"/>
      <c r="AW4" s="609"/>
      <c r="AX4" s="609"/>
      <c r="AY4" s="609"/>
      <c r="AZ4" s="609"/>
      <c r="BA4" s="609"/>
    </row>
    <row r="5" spans="2:53" s="958" customFormat="1" ht="12.95" customHeight="1">
      <c r="B5" s="609"/>
      <c r="C5" s="609"/>
      <c r="D5" s="609"/>
      <c r="E5" s="609"/>
      <c r="F5" s="609"/>
      <c r="G5" s="609"/>
      <c r="H5" s="609"/>
      <c r="I5" s="609"/>
      <c r="J5" s="609"/>
      <c r="K5" s="609"/>
      <c r="L5" s="609"/>
      <c r="M5" s="609"/>
      <c r="N5" s="609"/>
      <c r="O5" s="609"/>
      <c r="P5" s="609">
        <v>1</v>
      </c>
      <c r="Q5" s="609" t="s">
        <v>81</v>
      </c>
      <c r="R5" s="609"/>
      <c r="S5" s="609"/>
      <c r="T5" s="609"/>
      <c r="U5" s="609"/>
      <c r="V5" s="609"/>
      <c r="X5" s="609"/>
      <c r="Y5" s="609"/>
      <c r="Z5" s="609"/>
      <c r="AA5" s="1074"/>
      <c r="AB5" s="609"/>
      <c r="AC5" s="609"/>
      <c r="AD5" s="609"/>
      <c r="AE5" s="609"/>
      <c r="AF5" s="609"/>
      <c r="AG5" s="609"/>
      <c r="AH5" s="609"/>
      <c r="AI5" s="609"/>
      <c r="AJ5" s="609"/>
      <c r="AK5" s="609"/>
      <c r="AL5" s="609"/>
      <c r="AM5" s="609"/>
      <c r="AN5" s="609"/>
      <c r="AO5" s="609"/>
      <c r="AP5" s="609"/>
      <c r="AQ5" s="609"/>
      <c r="AR5" s="609"/>
      <c r="AS5" s="609"/>
      <c r="AT5" s="609"/>
      <c r="AU5" s="609"/>
      <c r="AV5" s="609"/>
      <c r="AW5" s="609"/>
      <c r="AX5" s="609"/>
      <c r="AY5" s="609"/>
      <c r="AZ5" s="609"/>
      <c r="BA5" s="609"/>
    </row>
    <row r="6" spans="2:53" s="958" customFormat="1" ht="12.95" customHeight="1">
      <c r="B6" s="609"/>
      <c r="C6" s="609"/>
      <c r="D6" s="609"/>
      <c r="E6" s="609"/>
      <c r="F6" s="609"/>
      <c r="G6" s="609"/>
      <c r="H6" s="609"/>
      <c r="I6" s="609"/>
      <c r="J6" s="609"/>
      <c r="K6" s="609"/>
      <c r="L6" s="609"/>
      <c r="M6" s="609"/>
      <c r="N6" s="609"/>
      <c r="O6" s="609"/>
      <c r="P6" s="609">
        <v>2</v>
      </c>
      <c r="Q6" s="609" t="s">
        <v>82</v>
      </c>
      <c r="R6" s="609"/>
      <c r="S6" s="609"/>
      <c r="T6" s="609"/>
      <c r="U6" s="609"/>
      <c r="V6" s="609"/>
      <c r="X6" s="609"/>
      <c r="Y6" s="609"/>
      <c r="Z6" s="609"/>
      <c r="AA6" s="1075"/>
      <c r="AB6" s="609"/>
      <c r="AC6" s="609"/>
      <c r="AD6" s="609"/>
      <c r="AE6" s="609"/>
      <c r="AF6" s="609"/>
      <c r="AG6" s="609"/>
      <c r="AH6" s="609"/>
      <c r="AI6" s="609"/>
      <c r="AJ6" s="609"/>
      <c r="AK6" s="609"/>
      <c r="AL6" s="609"/>
      <c r="AM6" s="609"/>
      <c r="AN6" s="609"/>
      <c r="AO6" s="609"/>
      <c r="AP6" s="609"/>
      <c r="AQ6" s="609"/>
      <c r="AR6" s="609"/>
      <c r="AS6" s="609"/>
      <c r="AT6" s="609"/>
      <c r="AU6" s="609"/>
      <c r="AV6" s="609"/>
      <c r="AW6" s="609"/>
      <c r="AX6" s="609"/>
      <c r="AY6" s="609"/>
      <c r="AZ6" s="609"/>
      <c r="BA6" s="609"/>
    </row>
    <row r="7" spans="2:53" s="958" customFormat="1" ht="12.95" customHeight="1">
      <c r="B7" s="609"/>
      <c r="C7" s="609"/>
      <c r="D7" s="609"/>
      <c r="E7" s="609"/>
      <c r="F7" s="609"/>
      <c r="G7" s="609"/>
      <c r="H7" s="609"/>
      <c r="I7" s="609"/>
      <c r="J7" s="609"/>
      <c r="K7" s="609"/>
      <c r="L7" s="609"/>
      <c r="M7" s="609"/>
      <c r="N7" s="609"/>
      <c r="O7" s="609"/>
      <c r="P7" s="609"/>
      <c r="Q7" s="609"/>
      <c r="R7" s="609"/>
      <c r="S7" s="609"/>
      <c r="T7" s="609"/>
      <c r="U7" s="609"/>
      <c r="V7" s="609"/>
      <c r="W7" s="609"/>
      <c r="X7" s="609"/>
      <c r="Y7" s="609"/>
      <c r="Z7" s="609"/>
      <c r="AA7" s="609"/>
      <c r="AB7" s="609"/>
      <c r="AC7" s="609"/>
      <c r="AD7" s="609"/>
      <c r="AE7" s="609"/>
      <c r="AF7" s="609"/>
      <c r="AG7" s="609"/>
      <c r="AH7" s="609"/>
      <c r="AI7" s="609"/>
      <c r="AJ7" s="609"/>
      <c r="AK7" s="609"/>
      <c r="AL7" s="609"/>
      <c r="AM7" s="609"/>
      <c r="AN7" s="609"/>
      <c r="AO7" s="609"/>
      <c r="AP7" s="609"/>
      <c r="AQ7" s="609"/>
      <c r="AR7" s="609"/>
      <c r="AS7" s="609"/>
      <c r="AT7" s="609"/>
      <c r="AU7" s="609"/>
      <c r="AV7" s="609"/>
      <c r="AW7" s="609"/>
      <c r="AX7" s="609"/>
      <c r="AY7" s="609"/>
      <c r="AZ7" s="609"/>
      <c r="BA7" s="609"/>
    </row>
    <row r="8" spans="2:53" s="958" customFormat="1" ht="12.95" customHeight="1">
      <c r="B8" s="300">
        <f>B4-0.01</f>
        <v>-14.02</v>
      </c>
      <c r="C8" s="609" t="s">
        <v>2133</v>
      </c>
      <c r="D8" s="609"/>
      <c r="E8" s="609"/>
      <c r="F8" s="609"/>
      <c r="G8" s="609"/>
      <c r="H8" s="609"/>
      <c r="I8" s="609"/>
      <c r="J8" s="609"/>
      <c r="K8" s="609"/>
      <c r="L8" s="609"/>
      <c r="M8" s="609"/>
      <c r="N8" s="609"/>
      <c r="O8" s="609"/>
      <c r="P8" s="609"/>
      <c r="Q8" s="609"/>
      <c r="R8" s="609"/>
      <c r="S8" s="609"/>
      <c r="T8" s="609"/>
      <c r="U8" s="609"/>
      <c r="V8" s="609"/>
      <c r="W8" s="609"/>
      <c r="X8" s="609"/>
      <c r="Y8" s="609"/>
      <c r="Z8" s="609"/>
      <c r="AA8" s="609"/>
      <c r="AB8" s="609"/>
      <c r="AC8" s="609"/>
      <c r="AD8" s="609"/>
      <c r="AE8" s="609"/>
      <c r="AF8" s="609"/>
      <c r="AG8" s="609"/>
      <c r="AH8" s="609"/>
      <c r="AI8" s="609"/>
      <c r="AJ8" s="609"/>
      <c r="AK8" s="609"/>
      <c r="AL8" s="609"/>
      <c r="AM8" s="609"/>
      <c r="AN8" s="609"/>
      <c r="AO8" s="609"/>
      <c r="AP8" s="609"/>
      <c r="AQ8" s="609"/>
      <c r="AR8" s="609"/>
      <c r="AS8" s="609"/>
      <c r="AT8" s="609"/>
      <c r="AU8" s="609"/>
      <c r="AV8" s="609"/>
      <c r="AW8" s="609"/>
      <c r="AX8" s="609"/>
      <c r="AY8" s="609"/>
      <c r="AZ8" s="609"/>
      <c r="BA8" s="609"/>
    </row>
    <row r="9" spans="2:53" s="958" customFormat="1" ht="12.95" customHeight="1">
      <c r="B9" s="609"/>
      <c r="C9" s="609"/>
      <c r="D9" s="609"/>
      <c r="E9" s="609"/>
      <c r="F9" s="609"/>
      <c r="G9" s="609"/>
      <c r="H9" s="609"/>
      <c r="I9" s="609"/>
      <c r="J9" s="609"/>
      <c r="K9" s="609"/>
      <c r="L9" s="609"/>
      <c r="M9" s="609"/>
      <c r="N9" s="609"/>
      <c r="O9" s="609"/>
      <c r="P9" s="609">
        <v>1</v>
      </c>
      <c r="Q9" s="609" t="s">
        <v>2134</v>
      </c>
      <c r="R9" s="609"/>
      <c r="S9" s="609"/>
      <c r="T9" s="609"/>
      <c r="U9" s="609"/>
      <c r="V9" s="1108" t="s">
        <v>124</v>
      </c>
      <c r="W9" s="1076">
        <f>B15</f>
        <v>-14.04</v>
      </c>
      <c r="X9" s="609"/>
      <c r="Y9" s="609"/>
      <c r="Z9" s="609"/>
      <c r="AA9" s="1074"/>
      <c r="AB9" s="609"/>
      <c r="AC9" s="609"/>
      <c r="AD9" s="609"/>
      <c r="AE9" s="609"/>
      <c r="AF9" s="609"/>
      <c r="AG9" s="609"/>
      <c r="AH9" s="609"/>
      <c r="AI9" s="609"/>
      <c r="AJ9" s="609"/>
      <c r="AK9" s="609"/>
      <c r="AL9" s="609"/>
      <c r="AM9" s="609"/>
      <c r="AN9" s="609"/>
      <c r="AO9" s="609"/>
      <c r="AP9" s="609"/>
      <c r="AQ9" s="609"/>
      <c r="AR9" s="609"/>
      <c r="AS9" s="609"/>
      <c r="AT9" s="609"/>
      <c r="AU9" s="609"/>
      <c r="AV9" s="609"/>
      <c r="AW9" s="609"/>
      <c r="AX9" s="609"/>
      <c r="AY9" s="609"/>
      <c r="AZ9" s="609"/>
      <c r="BA9" s="609"/>
    </row>
    <row r="10" spans="2:53" s="958" customFormat="1" ht="12.95" customHeight="1">
      <c r="B10" s="609"/>
      <c r="C10" s="609"/>
      <c r="D10" s="609"/>
      <c r="E10" s="609"/>
      <c r="F10" s="609"/>
      <c r="G10" s="609"/>
      <c r="H10" s="609"/>
      <c r="I10" s="609"/>
      <c r="J10" s="609"/>
      <c r="K10" s="609"/>
      <c r="L10" s="609"/>
      <c r="M10" s="609"/>
      <c r="N10" s="609"/>
      <c r="O10" s="609"/>
      <c r="P10" s="609">
        <v>2</v>
      </c>
      <c r="Q10" s="609" t="s">
        <v>2135</v>
      </c>
      <c r="R10" s="609"/>
      <c r="S10" s="609"/>
      <c r="T10" s="609"/>
      <c r="U10" s="609"/>
      <c r="V10" s="609"/>
      <c r="W10" s="609"/>
      <c r="X10" s="609"/>
      <c r="Y10" s="609"/>
      <c r="Z10" s="609"/>
      <c r="AA10" s="1075"/>
      <c r="AB10" s="609"/>
      <c r="AC10" s="609"/>
      <c r="AD10" s="609"/>
      <c r="AE10" s="609"/>
      <c r="AF10" s="609"/>
      <c r="AG10" s="609"/>
      <c r="AH10" s="609"/>
      <c r="AI10" s="609"/>
      <c r="AJ10" s="609"/>
      <c r="AK10" s="609"/>
      <c r="AL10" s="609"/>
      <c r="AM10" s="609"/>
      <c r="AN10" s="609"/>
      <c r="AO10" s="609"/>
      <c r="AP10" s="609"/>
      <c r="AQ10" s="609"/>
      <c r="AR10" s="609"/>
      <c r="AS10" s="609"/>
      <c r="AT10" s="609"/>
      <c r="AU10" s="609"/>
      <c r="AV10" s="609"/>
      <c r="AW10" s="609"/>
      <c r="AX10" s="609"/>
      <c r="AY10" s="609"/>
      <c r="AZ10" s="609"/>
      <c r="BA10" s="609"/>
    </row>
    <row r="11" spans="2:53" s="958" customFormat="1" ht="12.95" customHeight="1">
      <c r="B11" s="609"/>
      <c r="C11" s="609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>
        <v>3</v>
      </c>
      <c r="Q11" s="609" t="s">
        <v>82</v>
      </c>
      <c r="R11" s="609"/>
      <c r="S11" s="609"/>
      <c r="T11" s="609"/>
      <c r="U11" s="609"/>
      <c r="V11" s="1108" t="s">
        <v>124</v>
      </c>
      <c r="W11" s="1076">
        <f>C24</f>
        <v>-14.049999999999999</v>
      </c>
      <c r="X11" s="609"/>
      <c r="Y11" s="609"/>
      <c r="Z11" s="609"/>
      <c r="AA11" s="609"/>
      <c r="AB11" s="609"/>
      <c r="AC11" s="609"/>
      <c r="AD11" s="609"/>
      <c r="AE11" s="609"/>
      <c r="AF11" s="609"/>
      <c r="AG11" s="609"/>
      <c r="AH11" s="609"/>
      <c r="AI11" s="609"/>
      <c r="AJ11" s="609"/>
      <c r="AK11" s="609"/>
      <c r="AL11" s="609"/>
      <c r="AM11" s="609"/>
      <c r="AN11" s="609"/>
      <c r="AO11" s="609"/>
      <c r="AP11" s="609"/>
      <c r="AQ11" s="609"/>
      <c r="AR11" s="609"/>
      <c r="AS11" s="609"/>
      <c r="AT11" s="609"/>
      <c r="AU11" s="609"/>
      <c r="AV11" s="609"/>
      <c r="AW11" s="609"/>
      <c r="AX11" s="609"/>
      <c r="AY11" s="609"/>
      <c r="AZ11" s="609"/>
      <c r="BA11" s="609"/>
    </row>
    <row r="12" spans="2:53" s="958" customFormat="1" ht="12.95" customHeight="1">
      <c r="B12" s="609"/>
      <c r="C12" s="609"/>
      <c r="D12" s="609"/>
      <c r="E12" s="609"/>
      <c r="F12" s="609"/>
      <c r="G12" s="609"/>
      <c r="H12" s="609"/>
      <c r="I12" s="609"/>
      <c r="J12" s="609"/>
      <c r="K12" s="609"/>
      <c r="L12" s="609"/>
      <c r="M12" s="609"/>
      <c r="N12" s="609"/>
      <c r="O12" s="609"/>
      <c r="P12" s="609"/>
      <c r="Q12" s="609"/>
      <c r="R12" s="609"/>
      <c r="S12" s="609"/>
      <c r="T12" s="609"/>
      <c r="U12" s="609"/>
      <c r="V12" s="609"/>
      <c r="W12" s="609"/>
      <c r="X12" s="609"/>
      <c r="Y12" s="609"/>
      <c r="Z12" s="609"/>
      <c r="AA12" s="609"/>
      <c r="AB12" s="609"/>
      <c r="AC12" s="609"/>
      <c r="AD12" s="609"/>
      <c r="AE12" s="609"/>
      <c r="AF12" s="609"/>
      <c r="AG12" s="609"/>
      <c r="AH12" s="609"/>
      <c r="AI12" s="609"/>
      <c r="AJ12" s="609"/>
      <c r="AK12" s="609"/>
      <c r="AL12" s="609"/>
      <c r="AM12" s="609"/>
      <c r="AN12" s="609"/>
      <c r="AO12" s="609"/>
      <c r="AP12" s="609"/>
      <c r="AQ12" s="609"/>
      <c r="AR12" s="609"/>
      <c r="AS12" s="609"/>
      <c r="AT12" s="609"/>
      <c r="AU12" s="609"/>
      <c r="AV12" s="609"/>
      <c r="AW12" s="609"/>
      <c r="AX12" s="609"/>
      <c r="AY12" s="609"/>
      <c r="AZ12" s="609"/>
      <c r="BA12" s="609"/>
    </row>
    <row r="13" spans="2:53" ht="12.95" customHeight="1">
      <c r="B13" s="300">
        <f>B8-0.01</f>
        <v>-14.03</v>
      </c>
      <c r="C13" s="42" t="s">
        <v>2136</v>
      </c>
      <c r="D13" s="42"/>
      <c r="E13" s="42"/>
      <c r="F13" s="42"/>
      <c r="G13" s="59"/>
      <c r="H13" s="59"/>
      <c r="I13" s="59"/>
      <c r="J13" s="59"/>
      <c r="K13" s="59"/>
      <c r="N13" s="59"/>
      <c r="O13" s="59"/>
      <c r="P13" s="609"/>
      <c r="Q13" s="609"/>
      <c r="R13" s="609"/>
      <c r="S13" s="609"/>
      <c r="T13" s="609"/>
      <c r="U13" s="609"/>
      <c r="W13" s="731" t="s">
        <v>2137</v>
      </c>
      <c r="Z13" s="1109"/>
      <c r="AA13" s="1033"/>
      <c r="AC13" s="609"/>
      <c r="AD13" s="609"/>
      <c r="AE13" s="609"/>
      <c r="AF13" s="59"/>
      <c r="AG13" s="59"/>
      <c r="AH13" s="59"/>
      <c r="AI13" s="59"/>
    </row>
    <row r="14" spans="2:53" ht="12.95" customHeight="1"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W14" s="177"/>
      <c r="X14" s="59"/>
      <c r="Y14" s="59"/>
      <c r="Z14" s="59"/>
      <c r="AA14" s="59"/>
      <c r="AB14" s="59"/>
      <c r="AC14" s="59"/>
      <c r="AD14" s="59"/>
      <c r="AE14" s="59"/>
      <c r="AF14" s="59"/>
      <c r="AG14" s="177"/>
      <c r="AH14" s="177"/>
      <c r="AI14" s="59"/>
    </row>
    <row r="15" spans="2:53" ht="12.95" customHeight="1">
      <c r="B15" s="300">
        <f>B13-0.01</f>
        <v>-14.04</v>
      </c>
      <c r="C15" s="301" t="s">
        <v>2138</v>
      </c>
      <c r="D15" s="301"/>
      <c r="E15" s="301"/>
      <c r="F15" s="59"/>
      <c r="G15" s="59"/>
    </row>
    <row r="16" spans="2:53" ht="12.95" customHeight="1">
      <c r="B16" s="59"/>
      <c r="C16" s="1303" t="s">
        <v>2139</v>
      </c>
      <c r="D16" s="1303"/>
      <c r="E16" s="1303"/>
      <c r="F16" s="1303"/>
      <c r="G16" s="1303"/>
      <c r="H16" s="1303"/>
      <c r="I16" s="1303"/>
      <c r="J16" s="1303"/>
      <c r="K16" s="1303"/>
      <c r="L16" s="1303"/>
      <c r="M16" s="1303"/>
      <c r="N16" s="1303"/>
      <c r="O16" s="1303"/>
      <c r="P16" s="1303"/>
      <c r="Q16" s="1303"/>
      <c r="R16" s="1303"/>
      <c r="S16" s="1303"/>
      <c r="T16" s="1303"/>
      <c r="U16" s="1303"/>
      <c r="V16" s="1303"/>
      <c r="W16" s="1303"/>
      <c r="X16" s="1303"/>
      <c r="Y16" s="1303"/>
      <c r="Z16" s="1303"/>
      <c r="AA16" s="1303"/>
      <c r="AB16" s="1303"/>
      <c r="AC16" s="1303"/>
      <c r="AD16" s="1303"/>
      <c r="AE16" s="1303"/>
      <c r="AF16" s="1303"/>
      <c r="AG16" s="1303"/>
      <c r="AH16" s="1303"/>
      <c r="AI16" s="1303"/>
      <c r="AJ16" s="1303"/>
      <c r="AK16" s="1303"/>
      <c r="AL16" s="1303"/>
      <c r="AM16" s="1303"/>
      <c r="AN16" s="1303"/>
      <c r="AO16" s="1303"/>
      <c r="AP16" s="1303"/>
    </row>
    <row r="17" spans="2:44" ht="12.95" customHeight="1">
      <c r="B17" s="59"/>
      <c r="C17" s="2094" t="s">
        <v>2140</v>
      </c>
      <c r="D17" s="2095"/>
      <c r="E17" s="302"/>
      <c r="F17" s="302"/>
      <c r="G17" s="302"/>
      <c r="H17" s="302"/>
      <c r="I17" s="302"/>
      <c r="J17" s="302"/>
      <c r="K17" s="302"/>
      <c r="L17" s="302"/>
      <c r="M17" s="302"/>
      <c r="N17" s="302"/>
      <c r="O17" s="302"/>
      <c r="P17" s="302"/>
      <c r="Q17" s="302"/>
      <c r="R17" s="303"/>
      <c r="S17" s="59"/>
      <c r="T17" s="59"/>
      <c r="U17" s="1110" t="s">
        <v>2141</v>
      </c>
      <c r="V17" s="1111"/>
      <c r="W17" s="956"/>
      <c r="X17" s="956"/>
      <c r="Y17" s="956"/>
      <c r="Z17" s="1112"/>
      <c r="AA17" s="1112"/>
      <c r="AB17" s="956"/>
      <c r="AC17" s="956"/>
      <c r="AD17" s="956"/>
      <c r="AE17" s="956"/>
      <c r="AF17" s="956"/>
      <c r="AG17" s="1112"/>
      <c r="AH17" s="1112"/>
      <c r="AI17" s="1112"/>
      <c r="AJ17" s="1112"/>
      <c r="AK17" s="1112"/>
      <c r="AL17" s="1112"/>
      <c r="AM17" s="1112"/>
      <c r="AN17" s="1112"/>
      <c r="AO17" s="1112"/>
      <c r="AP17" s="1112"/>
      <c r="AQ17" s="1112"/>
      <c r="AR17" s="1113"/>
    </row>
    <row r="18" spans="2:44" ht="12.95" customHeight="1">
      <c r="B18" s="59"/>
      <c r="C18" s="2091"/>
      <c r="D18" s="2092"/>
      <c r="E18" s="2092"/>
      <c r="F18" s="2092"/>
      <c r="G18" s="2092"/>
      <c r="H18" s="2092"/>
      <c r="I18" s="2092"/>
      <c r="J18" s="2092"/>
      <c r="K18" s="2092"/>
      <c r="L18" s="2092"/>
      <c r="M18" s="2092"/>
      <c r="N18" s="2092"/>
      <c r="O18" s="2092"/>
      <c r="P18" s="2092"/>
      <c r="Q18" s="2092"/>
      <c r="R18" s="2093"/>
      <c r="S18" s="177"/>
      <c r="T18" s="59"/>
      <c r="U18" s="1114"/>
      <c r="V18" s="1115"/>
      <c r="W18" s="1115"/>
      <c r="X18" s="1115"/>
      <c r="Y18" s="1115"/>
      <c r="Z18" s="1115"/>
      <c r="AA18" s="1115"/>
      <c r="AB18" s="1115"/>
      <c r="AC18" s="1115"/>
      <c r="AD18" s="1115"/>
      <c r="AE18" s="1115"/>
      <c r="AF18" s="1115"/>
      <c r="AG18" s="1115"/>
      <c r="AH18" s="1115"/>
      <c r="AI18" s="1115"/>
      <c r="AJ18" s="1115"/>
      <c r="AK18" s="1115"/>
      <c r="AL18" s="1115"/>
      <c r="AM18" s="1115"/>
      <c r="AN18" s="1115"/>
      <c r="AO18" s="1115"/>
      <c r="AP18" s="1115"/>
      <c r="AQ18" s="1115"/>
      <c r="AR18" s="1116"/>
    </row>
    <row r="19" spans="2:44" ht="12.95" customHeight="1">
      <c r="B19" s="59"/>
      <c r="C19" s="2094" t="s">
        <v>2142</v>
      </c>
      <c r="D19" s="2095"/>
      <c r="E19" s="2095"/>
      <c r="F19" s="2095"/>
      <c r="G19" s="2095"/>
      <c r="H19" s="2095"/>
      <c r="I19" s="2095"/>
      <c r="J19" s="2095"/>
      <c r="K19" s="2095"/>
      <c r="L19" s="2095"/>
      <c r="M19" s="2095"/>
      <c r="N19" s="2095"/>
      <c r="O19" s="2095"/>
      <c r="P19" s="2095"/>
      <c r="Q19" s="2095"/>
      <c r="R19" s="2096"/>
      <c r="S19" s="950"/>
      <c r="T19" s="59"/>
      <c r="U19" s="304" t="s">
        <v>2143</v>
      </c>
      <c r="V19" s="305"/>
      <c r="W19" s="302"/>
      <c r="X19" s="302"/>
      <c r="Y19" s="302"/>
      <c r="Z19" s="1077"/>
      <c r="AA19" s="1077"/>
      <c r="AB19" s="302"/>
      <c r="AC19" s="302"/>
      <c r="AD19" s="302"/>
      <c r="AE19" s="302"/>
      <c r="AF19" s="302"/>
      <c r="AG19" s="1077"/>
      <c r="AH19" s="1077"/>
      <c r="AI19" s="1077"/>
      <c r="AJ19" s="1077" t="s">
        <v>431</v>
      </c>
      <c r="AK19" s="1077"/>
      <c r="AL19" s="1077"/>
      <c r="AM19" s="1077"/>
      <c r="AN19" s="1077"/>
      <c r="AO19" s="1077"/>
      <c r="AP19" s="1077"/>
      <c r="AQ19" s="1077"/>
      <c r="AR19" s="1078"/>
    </row>
    <row r="20" spans="2:44" ht="12.95" customHeight="1">
      <c r="B20" s="59"/>
      <c r="C20" s="2091"/>
      <c r="D20" s="2092"/>
      <c r="E20" s="2092"/>
      <c r="F20" s="2092"/>
      <c r="G20" s="2092"/>
      <c r="H20" s="2092"/>
      <c r="I20" s="2092"/>
      <c r="J20" s="2092"/>
      <c r="K20" s="2092"/>
      <c r="L20" s="2092"/>
      <c r="M20" s="2092"/>
      <c r="N20" s="2092"/>
      <c r="O20" s="2092"/>
      <c r="P20" s="2092"/>
      <c r="Q20" s="2092"/>
      <c r="R20" s="2093"/>
      <c r="S20" s="177"/>
      <c r="T20" s="59"/>
      <c r="U20" s="2097"/>
      <c r="V20" s="2098"/>
      <c r="W20" s="2098"/>
      <c r="X20" s="2098"/>
      <c r="Y20" s="2098"/>
      <c r="Z20" s="2098"/>
      <c r="AA20" s="2098"/>
      <c r="AB20" s="2098"/>
      <c r="AC20" s="2098"/>
      <c r="AD20" s="2098"/>
      <c r="AE20" s="2098"/>
      <c r="AF20" s="2098"/>
      <c r="AG20" s="2098"/>
      <c r="AH20" s="2098"/>
      <c r="AI20" s="306"/>
      <c r="AJ20" s="2098"/>
      <c r="AK20" s="2098"/>
      <c r="AL20" s="2098"/>
      <c r="AM20" s="2098"/>
      <c r="AN20" s="2098"/>
      <c r="AO20" s="2098"/>
      <c r="AP20" s="2098"/>
      <c r="AQ20" s="2098"/>
      <c r="AR20" s="2099"/>
    </row>
    <row r="21" spans="2:44" ht="12.95" customHeight="1">
      <c r="B21" s="59"/>
      <c r="C21" s="2094" t="s">
        <v>44</v>
      </c>
      <c r="D21" s="2095"/>
      <c r="E21" s="2095"/>
      <c r="F21" s="2095"/>
      <c r="G21" s="2095"/>
      <c r="H21" s="2095"/>
      <c r="I21" s="2095"/>
      <c r="J21" s="2095"/>
      <c r="K21" s="2095"/>
      <c r="L21" s="2095"/>
      <c r="M21" s="2095"/>
      <c r="N21" s="2095"/>
      <c r="O21" s="2095"/>
      <c r="P21" s="2095"/>
      <c r="Q21" s="2095"/>
      <c r="R21" s="2096"/>
      <c r="S21" s="950"/>
      <c r="T21" s="59"/>
      <c r="U21" s="2100" t="s">
        <v>2144</v>
      </c>
      <c r="V21" s="2101"/>
      <c r="W21" s="2101"/>
      <c r="X21" s="2101"/>
      <c r="Y21" s="2101"/>
      <c r="Z21" s="2101"/>
      <c r="AA21" s="2101"/>
      <c r="AB21" s="2101"/>
      <c r="AC21" s="2101"/>
      <c r="AD21" s="2101"/>
      <c r="AE21" s="2101"/>
      <c r="AF21" s="2101"/>
      <c r="AG21" s="2101"/>
      <c r="AH21" s="2101"/>
      <c r="AI21" s="2101"/>
      <c r="AJ21" s="2101"/>
      <c r="AK21" s="2101"/>
      <c r="AL21" s="2101"/>
      <c r="AM21" s="2101"/>
      <c r="AN21" s="2101"/>
      <c r="AO21" s="2101"/>
      <c r="AP21" s="2101"/>
      <c r="AQ21" s="2101"/>
      <c r="AR21" s="2102"/>
    </row>
    <row r="22" spans="2:44" ht="12.95" customHeight="1">
      <c r="B22" s="59"/>
      <c r="C22" s="2091"/>
      <c r="D22" s="2092"/>
      <c r="E22" s="2092"/>
      <c r="F22" s="2092"/>
      <c r="G22" s="2092"/>
      <c r="H22" s="2092"/>
      <c r="I22" s="2092"/>
      <c r="J22" s="2092"/>
      <c r="K22" s="2092"/>
      <c r="L22" s="2092"/>
      <c r="M22" s="2092"/>
      <c r="N22" s="2092"/>
      <c r="O22" s="2092"/>
      <c r="P22" s="2092"/>
      <c r="Q22" s="2092"/>
      <c r="R22" s="2093"/>
      <c r="S22" s="177"/>
      <c r="T22" s="59"/>
      <c r="U22" s="2109"/>
      <c r="V22" s="2110"/>
      <c r="W22" s="2110"/>
      <c r="X22" s="2110"/>
      <c r="Y22" s="2110"/>
      <c r="Z22" s="2110"/>
      <c r="AA22" s="2110"/>
      <c r="AB22" s="2110"/>
      <c r="AC22" s="2110"/>
      <c r="AD22" s="2110"/>
      <c r="AE22" s="2110"/>
      <c r="AF22" s="2110"/>
      <c r="AG22" s="2110"/>
      <c r="AH22" s="2110"/>
      <c r="AI22" s="2110"/>
      <c r="AJ22" s="2110"/>
      <c r="AK22" s="2110"/>
      <c r="AL22" s="2110"/>
      <c r="AM22" s="2110"/>
      <c r="AN22" s="2110"/>
      <c r="AO22" s="2110"/>
      <c r="AP22" s="2110"/>
      <c r="AQ22" s="2110"/>
      <c r="AR22" s="2111"/>
    </row>
    <row r="24" spans="2:44" s="1073" customFormat="1" ht="18.95" customHeight="1">
      <c r="B24" s="2079" t="s">
        <v>2145</v>
      </c>
      <c r="C24" s="2089">
        <f>B15-0.01</f>
        <v>-14.049999999999999</v>
      </c>
      <c r="D24" s="2086"/>
      <c r="E24" s="1079"/>
      <c r="F24" s="1079"/>
      <c r="G24" s="1079"/>
      <c r="H24" s="1079"/>
      <c r="I24" s="1079"/>
      <c r="J24" s="1079"/>
      <c r="K24" s="1079"/>
      <c r="L24" s="1079"/>
      <c r="M24" s="1079"/>
      <c r="N24" s="1079"/>
      <c r="O24" s="1079"/>
      <c r="P24" s="1079"/>
      <c r="Q24" s="1079"/>
      <c r="R24" s="1079"/>
      <c r="S24" s="1079"/>
      <c r="T24" s="1079"/>
      <c r="U24" s="1080"/>
      <c r="V24" s="1081"/>
      <c r="W24" s="1082">
        <f>C24-0.01</f>
        <v>-14.059999999999999</v>
      </c>
      <c r="X24" s="1079"/>
      <c r="Y24" s="1079"/>
      <c r="Z24" s="1079"/>
      <c r="AA24" s="2089">
        <f>W24-0.01</f>
        <v>-14.069999999999999</v>
      </c>
      <c r="AB24" s="2086"/>
      <c r="AC24" s="1079"/>
      <c r="AD24" s="1080"/>
      <c r="AE24" s="2089">
        <f>AA24-0.01</f>
        <v>-14.079999999999998</v>
      </c>
      <c r="AF24" s="2086"/>
      <c r="AG24" s="2086"/>
      <c r="AH24" s="1079"/>
      <c r="AI24" s="1083"/>
      <c r="AJ24" s="1083"/>
      <c r="AK24" s="1083"/>
      <c r="AL24" s="1080"/>
      <c r="AM24" s="2086">
        <f>AE24-0.01</f>
        <v>-14.089999999999998</v>
      </c>
      <c r="AN24" s="2086"/>
      <c r="AO24" s="1083"/>
      <c r="AP24" s="1083"/>
      <c r="AQ24" s="1083"/>
      <c r="AR24" s="1084"/>
    </row>
    <row r="25" spans="2:44" ht="15.95" customHeight="1">
      <c r="B25" s="2080"/>
      <c r="C25" s="2103" t="s">
        <v>2146</v>
      </c>
      <c r="D25" s="2104"/>
      <c r="E25" s="2104"/>
      <c r="F25" s="2104"/>
      <c r="G25" s="2104"/>
      <c r="H25" s="2104"/>
      <c r="I25" s="2104"/>
      <c r="J25" s="2104"/>
      <c r="K25" s="2104"/>
      <c r="L25" s="2104"/>
      <c r="M25" s="2104"/>
      <c r="N25" s="2104"/>
      <c r="O25" s="2104"/>
      <c r="P25" s="2104"/>
      <c r="Q25" s="2104"/>
      <c r="R25" s="2104"/>
      <c r="S25" s="2104"/>
      <c r="T25" s="2104"/>
      <c r="U25" s="2105"/>
      <c r="V25" s="59"/>
      <c r="W25" s="2103" t="s">
        <v>2147</v>
      </c>
      <c r="X25" s="2104"/>
      <c r="Y25" s="2104"/>
      <c r="Z25" s="2105"/>
      <c r="AA25" s="2103" t="s">
        <v>2148</v>
      </c>
      <c r="AB25" s="2104"/>
      <c r="AC25" s="2104"/>
      <c r="AD25" s="2105"/>
      <c r="AE25" s="2103" t="s">
        <v>2149</v>
      </c>
      <c r="AF25" s="2104"/>
      <c r="AG25" s="2104"/>
      <c r="AH25" s="2104"/>
      <c r="AI25" s="2104"/>
      <c r="AJ25" s="2104"/>
      <c r="AK25" s="2104"/>
      <c r="AL25" s="2105"/>
      <c r="AM25" s="2082" t="s">
        <v>2150</v>
      </c>
      <c r="AN25" s="2082"/>
      <c r="AO25" s="2082"/>
      <c r="AP25" s="2082"/>
      <c r="AQ25" s="2082"/>
      <c r="AR25" s="2083"/>
    </row>
    <row r="26" spans="2:44" ht="12.95" customHeight="1">
      <c r="B26" s="2080"/>
      <c r="C26" s="2103"/>
      <c r="D26" s="2104"/>
      <c r="E26" s="2104"/>
      <c r="F26" s="2104"/>
      <c r="G26" s="2104"/>
      <c r="H26" s="2104"/>
      <c r="I26" s="2104"/>
      <c r="J26" s="2104"/>
      <c r="K26" s="2104"/>
      <c r="L26" s="2104"/>
      <c r="M26" s="2104"/>
      <c r="N26" s="2104"/>
      <c r="O26" s="2104"/>
      <c r="P26" s="2104"/>
      <c r="Q26" s="2104"/>
      <c r="R26" s="2104"/>
      <c r="S26" s="2104"/>
      <c r="T26" s="2104"/>
      <c r="U26" s="2105"/>
      <c r="V26" s="59"/>
      <c r="W26" s="2103"/>
      <c r="X26" s="2104"/>
      <c r="Y26" s="2104"/>
      <c r="Z26" s="2105"/>
      <c r="AA26" s="2103"/>
      <c r="AB26" s="2104"/>
      <c r="AC26" s="2104"/>
      <c r="AD26" s="2105"/>
      <c r="AE26" s="2103"/>
      <c r="AF26" s="2104"/>
      <c r="AG26" s="2104"/>
      <c r="AH26" s="2104"/>
      <c r="AI26" s="2104"/>
      <c r="AJ26" s="2104"/>
      <c r="AK26" s="2104"/>
      <c r="AL26" s="2105"/>
      <c r="AM26" s="2084"/>
      <c r="AN26" s="2084"/>
      <c r="AO26" s="2084"/>
      <c r="AP26" s="2084"/>
      <c r="AQ26" s="2084"/>
      <c r="AR26" s="2085"/>
    </row>
    <row r="27" spans="2:44" ht="12.95" customHeight="1">
      <c r="B27" s="2080"/>
      <c r="C27" s="2103"/>
      <c r="D27" s="2104"/>
      <c r="E27" s="2104"/>
      <c r="F27" s="2104"/>
      <c r="G27" s="2104"/>
      <c r="H27" s="2104"/>
      <c r="I27" s="2104"/>
      <c r="J27" s="2104"/>
      <c r="K27" s="2104"/>
      <c r="L27" s="2104"/>
      <c r="M27" s="2104"/>
      <c r="N27" s="2104"/>
      <c r="O27" s="2104"/>
      <c r="P27" s="2104"/>
      <c r="Q27" s="2104"/>
      <c r="R27" s="2104"/>
      <c r="S27" s="2104"/>
      <c r="T27" s="2104"/>
      <c r="U27" s="2105"/>
      <c r="V27" s="59"/>
      <c r="W27" s="2103"/>
      <c r="X27" s="2104"/>
      <c r="Y27" s="2104"/>
      <c r="Z27" s="2105"/>
      <c r="AA27" s="2103"/>
      <c r="AB27" s="2104"/>
      <c r="AC27" s="2104"/>
      <c r="AD27" s="2105"/>
      <c r="AE27" s="2103"/>
      <c r="AF27" s="2104"/>
      <c r="AG27" s="2104"/>
      <c r="AH27" s="2104"/>
      <c r="AI27" s="2104"/>
      <c r="AJ27" s="2104"/>
      <c r="AK27" s="2104"/>
      <c r="AL27" s="2105"/>
      <c r="AM27" s="1085">
        <v>1</v>
      </c>
      <c r="AN27" s="1086" t="s">
        <v>2151</v>
      </c>
      <c r="AP27" s="1085">
        <v>5</v>
      </c>
      <c r="AQ27" s="1086" t="s">
        <v>2152</v>
      </c>
      <c r="AR27" s="1087"/>
    </row>
    <row r="28" spans="2:44" ht="12.95" customHeight="1">
      <c r="B28" s="2080"/>
      <c r="C28" s="2103"/>
      <c r="D28" s="2104"/>
      <c r="E28" s="2104"/>
      <c r="F28" s="2104"/>
      <c r="G28" s="2104"/>
      <c r="H28" s="2104"/>
      <c r="I28" s="2104"/>
      <c r="J28" s="2104"/>
      <c r="K28" s="2104"/>
      <c r="L28" s="2104"/>
      <c r="M28" s="2104"/>
      <c r="N28" s="2104"/>
      <c r="O28" s="2104"/>
      <c r="P28" s="2104"/>
      <c r="Q28" s="2104"/>
      <c r="R28" s="2104"/>
      <c r="S28" s="2104"/>
      <c r="T28" s="2104"/>
      <c r="U28" s="2105"/>
      <c r="V28" s="59"/>
      <c r="W28" s="60"/>
      <c r="X28" s="59"/>
      <c r="Y28" s="59"/>
      <c r="Z28" s="59"/>
      <c r="AA28" s="2103"/>
      <c r="AB28" s="2104"/>
      <c r="AC28" s="2104"/>
      <c r="AD28" s="2105"/>
      <c r="AE28" s="1088"/>
      <c r="AF28" s="1089"/>
      <c r="AG28" s="1089"/>
      <c r="AH28" s="1089"/>
      <c r="AL28" s="1107"/>
      <c r="AM28" s="1090">
        <v>2</v>
      </c>
      <c r="AN28" s="1091" t="s">
        <v>1237</v>
      </c>
      <c r="AP28" s="1090">
        <v>6</v>
      </c>
      <c r="AQ28" s="1091" t="s">
        <v>2153</v>
      </c>
      <c r="AR28" s="1092"/>
    </row>
    <row r="29" spans="2:44" ht="12.95" customHeight="1">
      <c r="B29" s="2080"/>
      <c r="C29" s="1088"/>
      <c r="D29" s="1089"/>
      <c r="E29" s="1089"/>
      <c r="F29" s="1089"/>
      <c r="G29" s="1089"/>
      <c r="H29" s="1089"/>
      <c r="I29" s="1089"/>
      <c r="J29" s="1089"/>
      <c r="K29" s="1089"/>
      <c r="L29" s="1089"/>
      <c r="M29" s="1089"/>
      <c r="N29" s="1089"/>
      <c r="O29" s="1089"/>
      <c r="P29" s="1089"/>
      <c r="Q29" s="1089"/>
      <c r="R29" s="1089"/>
      <c r="S29" s="1089"/>
      <c r="T29" s="1089"/>
      <c r="U29" s="1093"/>
      <c r="V29" s="59"/>
      <c r="W29" s="60"/>
      <c r="X29" s="59"/>
      <c r="Y29" s="59"/>
      <c r="Z29" s="59"/>
      <c r="AA29" s="2103"/>
      <c r="AB29" s="2104"/>
      <c r="AC29" s="2104"/>
      <c r="AD29" s="2105"/>
      <c r="AE29" s="60"/>
      <c r="AF29" s="59"/>
      <c r="AG29" s="59"/>
      <c r="AL29" s="1107"/>
      <c r="AM29" s="1090">
        <v>3</v>
      </c>
      <c r="AN29" s="1091" t="s">
        <v>2154</v>
      </c>
      <c r="AP29" s="1090">
        <v>7</v>
      </c>
      <c r="AQ29" s="1091" t="s">
        <v>2155</v>
      </c>
      <c r="AR29" s="1092"/>
    </row>
    <row r="30" spans="2:44" ht="12.95" customHeight="1">
      <c r="B30" s="2080"/>
      <c r="C30" s="60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61"/>
      <c r="V30" s="59"/>
      <c r="W30" s="60"/>
      <c r="X30" s="59"/>
      <c r="Y30" s="59"/>
      <c r="Z30" s="59"/>
      <c r="AA30" s="2103"/>
      <c r="AB30" s="2104"/>
      <c r="AC30" s="2104"/>
      <c r="AD30" s="2105"/>
      <c r="AE30" s="60"/>
      <c r="AF30" s="59"/>
      <c r="AG30" s="59"/>
      <c r="AL30" s="1107"/>
      <c r="AM30" s="1090">
        <v>4</v>
      </c>
      <c r="AN30" s="1091" t="s">
        <v>2156</v>
      </c>
      <c r="AP30" s="1090">
        <v>8</v>
      </c>
      <c r="AQ30" s="1091" t="s">
        <v>2157</v>
      </c>
      <c r="AR30" s="1092"/>
    </row>
    <row r="31" spans="2:44" ht="12.95" customHeight="1">
      <c r="B31" s="2080"/>
      <c r="C31" s="60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61"/>
      <c r="V31" s="59"/>
      <c r="W31" s="60"/>
      <c r="X31" s="59"/>
      <c r="Y31" s="59"/>
      <c r="Z31" s="59"/>
      <c r="AA31" s="2106"/>
      <c r="AB31" s="2107"/>
      <c r="AC31" s="2107"/>
      <c r="AD31" s="2108"/>
      <c r="AE31" s="60"/>
      <c r="AF31" s="59"/>
      <c r="AG31" s="59"/>
      <c r="AL31" s="1107"/>
      <c r="AM31" s="1090"/>
      <c r="AN31" s="1091"/>
      <c r="AP31" s="1090">
        <v>9</v>
      </c>
      <c r="AQ31" s="1091" t="s">
        <v>2158</v>
      </c>
      <c r="AR31" s="1092"/>
    </row>
    <row r="32" spans="2:44" s="1095" customFormat="1" ht="12.95" customHeight="1">
      <c r="B32" s="2081"/>
      <c r="C32" s="1595" t="s">
        <v>278</v>
      </c>
      <c r="D32" s="1596"/>
      <c r="E32" s="1596"/>
      <c r="F32" s="1596"/>
      <c r="G32" s="1596"/>
      <c r="H32" s="2090"/>
      <c r="I32" s="1595" t="s">
        <v>279</v>
      </c>
      <c r="J32" s="1596"/>
      <c r="K32" s="1596"/>
      <c r="L32" s="1596"/>
      <c r="M32" s="1596"/>
      <c r="N32" s="2090"/>
      <c r="O32" s="1595" t="s">
        <v>2159</v>
      </c>
      <c r="P32" s="1596"/>
      <c r="Q32" s="1596"/>
      <c r="R32" s="1596"/>
      <c r="S32" s="1596"/>
      <c r="T32" s="1596"/>
      <c r="U32" s="2090"/>
      <c r="V32" s="1094"/>
      <c r="W32" s="1785" t="s">
        <v>2160</v>
      </c>
      <c r="X32" s="1786"/>
      <c r="Y32" s="1786"/>
      <c r="Z32" s="1791"/>
      <c r="AA32" s="1785" t="s">
        <v>2161</v>
      </c>
      <c r="AB32" s="1786"/>
      <c r="AC32" s="1786"/>
      <c r="AD32" s="1791"/>
      <c r="AE32" s="1785" t="s">
        <v>2162</v>
      </c>
      <c r="AF32" s="1786"/>
      <c r="AG32" s="1786"/>
      <c r="AH32" s="1786"/>
      <c r="AI32" s="1786"/>
      <c r="AJ32" s="1786"/>
      <c r="AK32" s="1786"/>
      <c r="AL32" s="1791"/>
      <c r="AM32" s="2087" t="s">
        <v>251</v>
      </c>
      <c r="AN32" s="2087"/>
      <c r="AO32" s="2087"/>
      <c r="AP32" s="2087"/>
      <c r="AQ32" s="2087"/>
      <c r="AR32" s="2088"/>
    </row>
    <row r="33" spans="2:44" ht="12.95" customHeight="1">
      <c r="B33" s="1096">
        <v>1</v>
      </c>
      <c r="C33" s="1097"/>
      <c r="D33" s="1098"/>
      <c r="E33" s="1098"/>
      <c r="F33" s="1098"/>
      <c r="G33" s="1098"/>
      <c r="H33" s="1099"/>
      <c r="I33" s="1100"/>
      <c r="J33" s="1101"/>
      <c r="K33" s="1101"/>
      <c r="L33" s="1101"/>
      <c r="M33" s="1101"/>
      <c r="N33" s="1102"/>
      <c r="O33" s="1100"/>
      <c r="P33" s="1101"/>
      <c r="Q33" s="1101"/>
      <c r="R33" s="1101"/>
      <c r="S33" s="1101"/>
      <c r="T33" s="1101"/>
      <c r="U33" s="1102"/>
      <c r="V33" s="59"/>
      <c r="W33" s="1097"/>
      <c r="X33" s="1098"/>
      <c r="Y33" s="1098"/>
      <c r="Z33" s="1098"/>
      <c r="AA33" s="1100"/>
      <c r="AB33" s="1101"/>
      <c r="AC33" s="1101"/>
      <c r="AD33" s="1102"/>
      <c r="AE33" s="1100"/>
      <c r="AF33" s="1101"/>
      <c r="AG33" s="1101"/>
      <c r="AH33" s="1101"/>
      <c r="AI33" s="1103"/>
      <c r="AJ33" s="1103"/>
      <c r="AK33" s="1103"/>
      <c r="AL33" s="1104"/>
      <c r="AM33" s="1103"/>
      <c r="AN33" s="1103"/>
      <c r="AO33" s="1103"/>
      <c r="AP33" s="1103"/>
      <c r="AQ33" s="1103"/>
      <c r="AR33" s="1104"/>
    </row>
    <row r="34" spans="2:44" ht="12.95" customHeight="1">
      <c r="B34" s="1096">
        <v>2</v>
      </c>
      <c r="C34" s="1097"/>
      <c r="D34" s="1098"/>
      <c r="E34" s="1098"/>
      <c r="F34" s="1098"/>
      <c r="G34" s="1098"/>
      <c r="H34" s="1099"/>
      <c r="I34" s="1100"/>
      <c r="J34" s="1101"/>
      <c r="K34" s="1101"/>
      <c r="L34" s="1101"/>
      <c r="M34" s="1101"/>
      <c r="N34" s="1102"/>
      <c r="O34" s="1100"/>
      <c r="P34" s="1101"/>
      <c r="Q34" s="1101"/>
      <c r="R34" s="1101"/>
      <c r="S34" s="1101"/>
      <c r="T34" s="1101"/>
      <c r="U34" s="1102"/>
      <c r="V34" s="59"/>
      <c r="W34" s="1097"/>
      <c r="X34" s="1098"/>
      <c r="Y34" s="1098"/>
      <c r="Z34" s="1098"/>
      <c r="AA34" s="1100"/>
      <c r="AB34" s="1101"/>
      <c r="AC34" s="1101"/>
      <c r="AD34" s="1102"/>
      <c r="AE34" s="1100"/>
      <c r="AF34" s="1101"/>
      <c r="AG34" s="1101"/>
      <c r="AH34" s="1101"/>
      <c r="AI34" s="1103"/>
      <c r="AJ34" s="1103"/>
      <c r="AK34" s="1103"/>
      <c r="AL34" s="1104"/>
      <c r="AM34" s="1103"/>
      <c r="AN34" s="1103"/>
      <c r="AO34" s="1103"/>
      <c r="AP34" s="1103"/>
      <c r="AQ34" s="1103"/>
      <c r="AR34" s="1104"/>
    </row>
    <row r="35" spans="2:44" ht="12.95" customHeight="1">
      <c r="B35" s="1096">
        <v>3</v>
      </c>
      <c r="C35" s="1097"/>
      <c r="D35" s="1098"/>
      <c r="E35" s="1098"/>
      <c r="F35" s="1098"/>
      <c r="G35" s="1098"/>
      <c r="H35" s="1099"/>
      <c r="I35" s="1100"/>
      <c r="J35" s="1101"/>
      <c r="K35" s="1101"/>
      <c r="L35" s="1101"/>
      <c r="M35" s="1101"/>
      <c r="N35" s="1102"/>
      <c r="O35" s="1100"/>
      <c r="P35" s="1101"/>
      <c r="Q35" s="1101"/>
      <c r="R35" s="1101"/>
      <c r="S35" s="1101"/>
      <c r="T35" s="1101"/>
      <c r="U35" s="1102"/>
      <c r="V35" s="59"/>
      <c r="W35" s="1097"/>
      <c r="X35" s="1098"/>
      <c r="Y35" s="1098"/>
      <c r="Z35" s="1098"/>
      <c r="AA35" s="1100"/>
      <c r="AB35" s="1101"/>
      <c r="AC35" s="1101"/>
      <c r="AD35" s="1102"/>
      <c r="AE35" s="1100"/>
      <c r="AF35" s="1101"/>
      <c r="AG35" s="1101"/>
      <c r="AH35" s="1101"/>
      <c r="AI35" s="1103"/>
      <c r="AJ35" s="1103"/>
      <c r="AK35" s="1103"/>
      <c r="AL35" s="1104"/>
      <c r="AM35" s="1103"/>
      <c r="AN35" s="1103"/>
      <c r="AO35" s="1103"/>
      <c r="AP35" s="1103"/>
      <c r="AQ35" s="1103"/>
      <c r="AR35" s="1104"/>
    </row>
    <row r="36" spans="2:44" ht="12.95" customHeight="1">
      <c r="B36" s="1096">
        <v>4</v>
      </c>
      <c r="C36" s="1097"/>
      <c r="D36" s="1098"/>
      <c r="E36" s="1098"/>
      <c r="F36" s="1098"/>
      <c r="G36" s="1098"/>
      <c r="H36" s="1099"/>
      <c r="I36" s="1100"/>
      <c r="J36" s="1101"/>
      <c r="K36" s="1101"/>
      <c r="L36" s="1101"/>
      <c r="M36" s="1101"/>
      <c r="N36" s="1102"/>
      <c r="O36" s="1100"/>
      <c r="P36" s="1101"/>
      <c r="Q36" s="1101"/>
      <c r="R36" s="1101"/>
      <c r="S36" s="1101"/>
      <c r="T36" s="1101"/>
      <c r="U36" s="1102"/>
      <c r="V36" s="59"/>
      <c r="W36" s="1097"/>
      <c r="X36" s="1098"/>
      <c r="Y36" s="1098"/>
      <c r="Z36" s="1098"/>
      <c r="AA36" s="1100"/>
      <c r="AB36" s="1101"/>
      <c r="AC36" s="1101"/>
      <c r="AD36" s="1102"/>
      <c r="AE36" s="1100"/>
      <c r="AF36" s="1101"/>
      <c r="AG36" s="1101"/>
      <c r="AH36" s="1101"/>
      <c r="AI36" s="1103"/>
      <c r="AJ36" s="1103"/>
      <c r="AK36" s="1103"/>
      <c r="AL36" s="1104"/>
      <c r="AM36" s="1103"/>
      <c r="AN36" s="1103"/>
      <c r="AO36" s="1103"/>
      <c r="AP36" s="1103"/>
      <c r="AQ36" s="1103"/>
      <c r="AR36" s="1104"/>
    </row>
    <row r="37" spans="2:44" ht="12.95" customHeight="1">
      <c r="B37" s="1096">
        <v>5</v>
      </c>
      <c r="C37" s="1097"/>
      <c r="D37" s="1098"/>
      <c r="E37" s="1098"/>
      <c r="F37" s="1098"/>
      <c r="G37" s="1098"/>
      <c r="H37" s="1099"/>
      <c r="I37" s="1100"/>
      <c r="J37" s="1101"/>
      <c r="K37" s="1101"/>
      <c r="L37" s="1101"/>
      <c r="M37" s="1101"/>
      <c r="N37" s="1102"/>
      <c r="O37" s="1100"/>
      <c r="P37" s="1101"/>
      <c r="Q37" s="1101"/>
      <c r="R37" s="1101"/>
      <c r="S37" s="1101"/>
      <c r="T37" s="1101"/>
      <c r="U37" s="1102"/>
      <c r="V37" s="59"/>
      <c r="W37" s="1097"/>
      <c r="X37" s="1098"/>
      <c r="Y37" s="1098"/>
      <c r="Z37" s="1098"/>
      <c r="AA37" s="1100"/>
      <c r="AB37" s="1101"/>
      <c r="AC37" s="1101"/>
      <c r="AD37" s="1102"/>
      <c r="AE37" s="1100"/>
      <c r="AF37" s="1101"/>
      <c r="AG37" s="1101"/>
      <c r="AH37" s="1101"/>
      <c r="AI37" s="1103"/>
      <c r="AJ37" s="1103"/>
      <c r="AK37" s="1103"/>
      <c r="AL37" s="1104"/>
      <c r="AM37" s="1103"/>
      <c r="AN37" s="1103"/>
      <c r="AO37" s="1103"/>
      <c r="AP37" s="1103"/>
      <c r="AQ37" s="1103"/>
      <c r="AR37" s="1104"/>
    </row>
    <row r="38" spans="2:44" ht="5.0999999999999996" customHeight="1">
      <c r="B38" s="1105"/>
      <c r="C38" s="1106"/>
      <c r="D38" s="1106"/>
      <c r="E38" s="1106"/>
      <c r="F38" s="1106"/>
      <c r="G38" s="1106"/>
      <c r="H38" s="1106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300"/>
      <c r="X38" s="300"/>
      <c r="Y38" s="300"/>
      <c r="Z38" s="300"/>
      <c r="AA38" s="300"/>
      <c r="AB38" s="300"/>
      <c r="AC38" s="300"/>
      <c r="AD38" s="300"/>
      <c r="AE38" s="300"/>
      <c r="AF38" s="59"/>
      <c r="AG38" s="59"/>
      <c r="AH38" s="59"/>
    </row>
  </sheetData>
  <customSheetViews>
    <customSheetView guid="{000667BC-C093-D04F-AC32-C2A57AD6DC40}" scale="106" showPageBreaks="1" showGridLines="0" printArea="1" topLeftCell="Z9">
      <selection activeCell="AG29" sqref="AG29"/>
      <pageMargins left="0" right="0" top="0" bottom="0" header="0" footer="0"/>
      <pageSetup orientation="landscape"/>
      <headerFooter alignWithMargins="0">
        <oddFooter>&amp;L&amp;9&amp;F&amp;C&amp;9Página &amp;P&amp;R&amp;9Versión 17.08.05</oddFooter>
      </headerFooter>
    </customSheetView>
    <customSheetView guid="{49900754-E557-CE48-A1AC-7A29C54F6B80}" scale="106" showPageBreaks="1" showGridLines="0" printArea="1" topLeftCell="Z9">
      <selection activeCell="CB22" sqref="CB22"/>
      <pageMargins left="0" right="0" top="0" bottom="0" header="0" footer="0"/>
      <pageSetup orientation="landscape"/>
      <headerFooter alignWithMargins="0">
        <oddFooter>&amp;L&amp;9&amp;F&amp;C&amp;9Página &amp;P&amp;R&amp;9Versión 17.08.05</oddFooter>
      </headerFooter>
    </customSheetView>
  </customSheetViews>
  <mergeCells count="28">
    <mergeCell ref="C25:U28"/>
    <mergeCell ref="W25:Z27"/>
    <mergeCell ref="AE25:AL27"/>
    <mergeCell ref="AA25:AD31"/>
    <mergeCell ref="C22:R22"/>
    <mergeCell ref="U22:AR22"/>
    <mergeCell ref="C19:R19"/>
    <mergeCell ref="C20:R20"/>
    <mergeCell ref="U20:AH20"/>
    <mergeCell ref="AJ20:AR20"/>
    <mergeCell ref="C21:R21"/>
    <mergeCell ref="U21:AR21"/>
    <mergeCell ref="B2:AR3"/>
    <mergeCell ref="B24:B32"/>
    <mergeCell ref="AM25:AR26"/>
    <mergeCell ref="AM24:AN24"/>
    <mergeCell ref="AM32:AR32"/>
    <mergeCell ref="AA24:AB24"/>
    <mergeCell ref="AE24:AG24"/>
    <mergeCell ref="C24:D24"/>
    <mergeCell ref="W32:Z32"/>
    <mergeCell ref="AA32:AD32"/>
    <mergeCell ref="C32:H32"/>
    <mergeCell ref="I32:N32"/>
    <mergeCell ref="O32:U32"/>
    <mergeCell ref="AE32:AL32"/>
    <mergeCell ref="C18:R18"/>
    <mergeCell ref="C17:D17"/>
  </mergeCells>
  <phoneticPr fontId="48" type="noConversion"/>
  <pageMargins left="0.25" right="0.25" top="0.75000000000000011" bottom="0.75000000000000011" header="0.30000000000000004" footer="0.30000000000000004"/>
  <pageSetup orientation="landscape"/>
  <headerFooter alignWithMargins="0">
    <oddFooter>&amp;L&amp;9&amp;F&amp;C&amp;9Página &amp;P&amp;R&amp;9Versión 17.08.05</oddFoot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AQ77"/>
  <sheetViews>
    <sheetView showGridLines="0" view="pageBreakPreview" topLeftCell="A14" zoomScale="125" zoomScaleNormal="125" zoomScaleSheetLayoutView="125" zoomScalePageLayoutView="125" workbookViewId="0">
      <selection activeCell="AD66" sqref="AD66"/>
    </sheetView>
  </sheetViews>
  <sheetFormatPr defaultColWidth="3.625" defaultRowHeight="12"/>
  <cols>
    <col min="1" max="1" width="0.875" style="1124" customWidth="1"/>
    <col min="2" max="2" width="4.625" style="1124" customWidth="1"/>
    <col min="3" max="3" width="3.875" style="1159" customWidth="1"/>
    <col min="4" max="14" width="3.875" style="1124" customWidth="1"/>
    <col min="15" max="16" width="2.875" style="1124" customWidth="1"/>
    <col min="17" max="17" width="3.875" style="1124" customWidth="1"/>
    <col min="18" max="18" width="0.625" style="1124" customWidth="1"/>
    <col min="19" max="19" width="5.125" style="1124" customWidth="1"/>
    <col min="20" max="20" width="3.875" style="1159" customWidth="1"/>
    <col min="21" max="21" width="3.875" style="1147" customWidth="1"/>
    <col min="22" max="22" width="3.875" style="1124" customWidth="1"/>
    <col min="23" max="23" width="3.375" style="1124" customWidth="1"/>
    <col min="24" max="29" width="4.375" style="1124" customWidth="1"/>
    <col min="30" max="30" width="3.375" style="1124" customWidth="1"/>
    <col min="31" max="32" width="2.125" style="1124" customWidth="1"/>
    <col min="33" max="33" width="5.5" style="1124" customWidth="1"/>
    <col min="34" max="16384" width="3.625" style="1124"/>
  </cols>
  <sheetData>
    <row r="1" spans="1:33" ht="18" customHeight="1">
      <c r="A1" s="64"/>
      <c r="B1" s="63" t="s">
        <v>2163</v>
      </c>
      <c r="C1" s="1155"/>
      <c r="D1" s="64"/>
      <c r="F1" s="63"/>
      <c r="G1" s="63"/>
      <c r="H1" s="63"/>
      <c r="I1" s="64"/>
      <c r="J1" s="64"/>
      <c r="K1" s="64"/>
      <c r="L1" s="64"/>
      <c r="M1" s="64"/>
      <c r="N1" s="64"/>
      <c r="O1" s="64"/>
      <c r="P1" s="64"/>
      <c r="S1" s="1117"/>
      <c r="T1" s="1168"/>
      <c r="U1" s="1117"/>
      <c r="V1" s="1117"/>
      <c r="W1" s="1117"/>
      <c r="X1" s="1117"/>
      <c r="Y1" s="1117"/>
      <c r="Z1" s="1117"/>
      <c r="AA1" s="1117"/>
      <c r="AB1" s="1117"/>
      <c r="AC1" s="1117"/>
      <c r="AD1" s="1117"/>
      <c r="AE1" s="1117"/>
      <c r="AF1" s="1117"/>
      <c r="AG1" s="1117"/>
    </row>
    <row r="2" spans="1:33" s="1129" customFormat="1" ht="12" customHeight="1">
      <c r="A2" s="1118"/>
      <c r="B2" s="2122" t="s">
        <v>2164</v>
      </c>
      <c r="C2" s="2123"/>
      <c r="D2" s="2123"/>
      <c r="E2" s="2123"/>
      <c r="F2" s="2123"/>
      <c r="G2" s="2123"/>
      <c r="H2" s="2123"/>
      <c r="I2" s="2123"/>
      <c r="J2" s="2123"/>
      <c r="K2" s="2123"/>
      <c r="L2" s="2123"/>
      <c r="M2" s="2123"/>
      <c r="N2" s="2123"/>
      <c r="O2" s="2123"/>
      <c r="P2" s="2123"/>
      <c r="Q2" s="2124"/>
      <c r="S2" s="1119">
        <f>B43-0.01</f>
        <v>-15.089999999999998</v>
      </c>
      <c r="T2" s="2125" t="s">
        <v>2165</v>
      </c>
      <c r="U2" s="2125"/>
      <c r="V2" s="2125"/>
      <c r="W2" s="2125"/>
      <c r="X2" s="2125"/>
      <c r="Y2" s="2125"/>
      <c r="Z2" s="2125"/>
      <c r="AA2" s="2125"/>
      <c r="AB2" s="2125"/>
      <c r="AC2" s="2125"/>
      <c r="AD2" s="302"/>
      <c r="AE2" s="302"/>
      <c r="AF2" s="302"/>
      <c r="AG2" s="303"/>
    </row>
    <row r="3" spans="1:33" ht="12" customHeight="1">
      <c r="A3" s="1120"/>
      <c r="B3" s="1119">
        <v>-15.01</v>
      </c>
      <c r="C3" s="1156" t="s">
        <v>2166</v>
      </c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3"/>
      <c r="R3" s="1130"/>
      <c r="S3" s="60"/>
      <c r="T3" s="2121"/>
      <c r="U3" s="2121"/>
      <c r="V3" s="2121"/>
      <c r="W3" s="2121"/>
      <c r="X3" s="2121"/>
      <c r="Y3" s="2121"/>
      <c r="Z3" s="2121"/>
      <c r="AA3" s="2121"/>
      <c r="AB3" s="2121"/>
      <c r="AC3" s="2121"/>
      <c r="AE3" s="2126"/>
      <c r="AF3" s="2126"/>
      <c r="AG3" s="61"/>
    </row>
    <row r="4" spans="1:33" ht="12" customHeight="1">
      <c r="A4" s="1120"/>
      <c r="B4" s="60"/>
      <c r="C4" s="1157">
        <v>1</v>
      </c>
      <c r="D4" s="1122" t="s">
        <v>81</v>
      </c>
      <c r="E4" s="51"/>
      <c r="F4" s="51"/>
      <c r="G4" s="51"/>
      <c r="H4" s="51"/>
      <c r="I4" s="51"/>
      <c r="J4" s="1131"/>
      <c r="O4" s="2119"/>
      <c r="P4" s="2119"/>
      <c r="Q4" s="61"/>
      <c r="S4" s="60"/>
      <c r="T4" s="1157">
        <v>1</v>
      </c>
      <c r="U4" s="1122" t="s">
        <v>81</v>
      </c>
      <c r="V4" s="59"/>
      <c r="Y4" s="59"/>
      <c r="AG4" s="61"/>
    </row>
    <row r="5" spans="1:33" ht="12" customHeight="1">
      <c r="A5" s="1120"/>
      <c r="B5" s="60"/>
      <c r="C5" s="1157">
        <v>2</v>
      </c>
      <c r="D5" s="1122" t="s">
        <v>82</v>
      </c>
      <c r="E5" s="51"/>
      <c r="F5" s="51"/>
      <c r="G5" s="51"/>
      <c r="H5" s="51"/>
      <c r="I5" s="51"/>
      <c r="J5" s="1131"/>
      <c r="O5" s="2112"/>
      <c r="P5" s="2113"/>
      <c r="Q5" s="61"/>
      <c r="S5" s="60"/>
      <c r="T5" s="1157">
        <v>2</v>
      </c>
      <c r="U5" s="1122" t="s">
        <v>82</v>
      </c>
      <c r="V5" s="59"/>
      <c r="W5" s="59"/>
      <c r="X5" s="59"/>
      <c r="Y5" s="59"/>
      <c r="AE5" s="2112"/>
      <c r="AF5" s="2113"/>
      <c r="AG5" s="61"/>
    </row>
    <row r="6" spans="1:33" ht="12" customHeight="1">
      <c r="A6" s="1120"/>
      <c r="B6" s="60"/>
      <c r="C6" s="1157">
        <v>3</v>
      </c>
      <c r="D6" s="2127" t="s">
        <v>2167</v>
      </c>
      <c r="E6" s="2127"/>
      <c r="F6" s="2127"/>
      <c r="G6" s="2127"/>
      <c r="H6" s="2127"/>
      <c r="I6" s="2127"/>
      <c r="J6" s="2127"/>
      <c r="O6" s="2114"/>
      <c r="P6" s="2115"/>
      <c r="Q6" s="61"/>
      <c r="S6" s="60"/>
      <c r="T6" s="1157">
        <v>3</v>
      </c>
      <c r="U6" s="1122" t="s">
        <v>2168</v>
      </c>
      <c r="V6" s="59"/>
      <c r="W6" s="59"/>
      <c r="X6" s="59"/>
      <c r="Y6" s="59"/>
      <c r="AE6" s="2114"/>
      <c r="AF6" s="2115"/>
      <c r="AG6" s="61"/>
    </row>
    <row r="7" spans="1:33" ht="12" customHeight="1">
      <c r="A7" s="1120"/>
      <c r="B7" s="589"/>
      <c r="C7" s="1158"/>
      <c r="D7" s="1132"/>
      <c r="E7" s="1132"/>
      <c r="F7" s="1132"/>
      <c r="G7" s="1132"/>
      <c r="H7" s="1132"/>
      <c r="I7" s="1132"/>
      <c r="J7" s="1132"/>
      <c r="K7" s="590"/>
      <c r="L7" s="590"/>
      <c r="M7" s="590"/>
      <c r="N7" s="590"/>
      <c r="O7" s="590"/>
      <c r="P7" s="590"/>
      <c r="Q7" s="591"/>
      <c r="S7" s="589"/>
      <c r="T7" s="1162"/>
      <c r="U7" s="2120"/>
      <c r="V7" s="2120"/>
      <c r="W7" s="2120"/>
      <c r="X7" s="2120"/>
      <c r="Y7" s="2120"/>
      <c r="Z7" s="2120"/>
      <c r="AA7" s="2120"/>
      <c r="AB7" s="590"/>
      <c r="AC7" s="590"/>
      <c r="AD7" s="590"/>
      <c r="AE7" s="954"/>
      <c r="AF7" s="954"/>
      <c r="AG7" s="591"/>
    </row>
    <row r="8" spans="1:33" ht="12" customHeight="1">
      <c r="A8" s="33"/>
      <c r="B8" s="1123">
        <f>B3-0.01</f>
        <v>-15.02</v>
      </c>
      <c r="C8" s="1159" t="s">
        <v>2169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61"/>
      <c r="S8" s="1123">
        <f>S2-0.01</f>
        <v>-15.099999999999998</v>
      </c>
      <c r="T8" s="2121" t="s">
        <v>2170</v>
      </c>
      <c r="U8" s="2121"/>
      <c r="V8" s="2121"/>
      <c r="W8" s="2121"/>
      <c r="X8" s="2121"/>
      <c r="Y8" s="2121"/>
      <c r="Z8" s="2121"/>
      <c r="AA8" s="2121"/>
      <c r="AB8" s="2121"/>
      <c r="AC8" s="2121"/>
      <c r="AD8" s="59"/>
      <c r="AE8" s="59"/>
      <c r="AF8" s="59"/>
      <c r="AG8" s="61"/>
    </row>
    <row r="9" spans="1:33" ht="12" customHeight="1">
      <c r="A9" s="33"/>
      <c r="B9" s="60"/>
      <c r="E9" s="59"/>
      <c r="F9" s="59"/>
      <c r="G9" s="59"/>
      <c r="H9" s="59"/>
      <c r="I9" s="59"/>
      <c r="O9" s="2119"/>
      <c r="P9" s="2119"/>
      <c r="Q9" s="61"/>
      <c r="S9" s="60"/>
      <c r="T9" s="2121"/>
      <c r="U9" s="2121"/>
      <c r="V9" s="2121"/>
      <c r="W9" s="2121"/>
      <c r="X9" s="2121"/>
      <c r="Y9" s="2121"/>
      <c r="Z9" s="2121"/>
      <c r="AA9" s="2121"/>
      <c r="AB9" s="2121"/>
      <c r="AC9" s="2121"/>
      <c r="AE9" s="2119"/>
      <c r="AF9" s="2119"/>
      <c r="AG9" s="61"/>
    </row>
    <row r="10" spans="1:33" ht="12" customHeight="1">
      <c r="B10" s="60"/>
      <c r="C10" s="1157">
        <v>1</v>
      </c>
      <c r="D10" s="1122" t="s">
        <v>81</v>
      </c>
      <c r="E10" s="59"/>
      <c r="F10" s="59"/>
      <c r="G10" s="59"/>
      <c r="H10" s="59"/>
      <c r="I10" s="59"/>
      <c r="O10" s="2112"/>
      <c r="P10" s="2113"/>
      <c r="Q10" s="61"/>
      <c r="S10" s="60"/>
      <c r="T10" s="1157">
        <v>1</v>
      </c>
      <c r="U10" s="1122" t="s">
        <v>81</v>
      </c>
      <c r="V10" s="59"/>
      <c r="AE10" s="2112"/>
      <c r="AF10" s="2113"/>
      <c r="AG10" s="61"/>
    </row>
    <row r="11" spans="1:33" ht="12" customHeight="1">
      <c r="A11" s="33"/>
      <c r="B11" s="60"/>
      <c r="C11" s="1157">
        <v>2</v>
      </c>
      <c r="D11" s="1122" t="s">
        <v>82</v>
      </c>
      <c r="E11" s="59"/>
      <c r="F11" s="59"/>
      <c r="G11" s="59"/>
      <c r="H11" s="59"/>
      <c r="I11" s="59"/>
      <c r="O11" s="2114"/>
      <c r="P11" s="2115"/>
      <c r="Q11" s="61"/>
      <c r="S11" s="60"/>
      <c r="T11" s="1157">
        <v>2</v>
      </c>
      <c r="U11" s="1122" t="s">
        <v>82</v>
      </c>
      <c r="V11" s="59"/>
      <c r="W11" s="59"/>
      <c r="X11" s="59"/>
      <c r="Y11" s="59"/>
      <c r="AE11" s="2114"/>
      <c r="AF11" s="2115"/>
      <c r="AG11" s="61"/>
    </row>
    <row r="12" spans="1:33" ht="12" customHeight="1">
      <c r="A12" s="33"/>
      <c r="B12" s="589"/>
      <c r="C12" s="1160"/>
      <c r="D12" s="590"/>
      <c r="E12" s="590"/>
      <c r="F12" s="590"/>
      <c r="G12" s="590"/>
      <c r="H12" s="590"/>
      <c r="I12" s="590"/>
      <c r="J12" s="590"/>
      <c r="K12" s="590"/>
      <c r="L12" s="590"/>
      <c r="M12" s="590"/>
      <c r="N12" s="590"/>
      <c r="O12" s="590"/>
      <c r="P12" s="590"/>
      <c r="Q12" s="591"/>
      <c r="S12" s="60"/>
      <c r="T12" s="1157">
        <v>3</v>
      </c>
      <c r="U12" s="1122" t="s">
        <v>2168</v>
      </c>
      <c r="V12" s="59"/>
      <c r="W12" s="59"/>
      <c r="X12" s="59"/>
      <c r="Y12" s="59"/>
      <c r="AE12" s="302"/>
      <c r="AF12" s="302"/>
      <c r="AG12" s="61"/>
    </row>
    <row r="13" spans="1:33" ht="12" customHeight="1">
      <c r="A13" s="33"/>
      <c r="B13" s="1119">
        <f>B8-0.01</f>
        <v>-15.03</v>
      </c>
      <c r="C13" s="1159" t="s">
        <v>2171</v>
      </c>
      <c r="D13" s="302"/>
      <c r="E13" s="302"/>
      <c r="F13" s="302"/>
      <c r="G13" s="302"/>
      <c r="H13" s="302"/>
      <c r="I13" s="302"/>
      <c r="J13" s="302"/>
      <c r="K13" s="302"/>
      <c r="L13" s="302"/>
      <c r="M13" s="302"/>
      <c r="N13" s="302"/>
      <c r="O13" s="302"/>
      <c r="P13" s="302"/>
      <c r="Q13" s="303"/>
      <c r="S13" s="589"/>
      <c r="T13" s="176"/>
      <c r="U13" s="42"/>
      <c r="V13" s="59"/>
      <c r="X13" s="590"/>
      <c r="Y13" s="590"/>
      <c r="Z13" s="590"/>
      <c r="AA13" s="590"/>
      <c r="AB13" s="590"/>
      <c r="AC13" s="590"/>
      <c r="AD13" s="590"/>
      <c r="AE13" s="954"/>
      <c r="AF13" s="954"/>
      <c r="AG13" s="591"/>
    </row>
    <row r="14" spans="1:33" ht="12" customHeight="1">
      <c r="B14" s="60"/>
      <c r="E14" s="59"/>
      <c r="F14" s="59"/>
      <c r="G14" s="59"/>
      <c r="H14" s="59"/>
      <c r="I14" s="59"/>
      <c r="O14" s="2119"/>
      <c r="P14" s="2119"/>
      <c r="Q14" s="61"/>
      <c r="S14" s="1119">
        <f>S8-0.01</f>
        <v>-15.109999999999998</v>
      </c>
      <c r="T14" s="1156" t="s">
        <v>2172</v>
      </c>
      <c r="U14" s="1133"/>
      <c r="V14" s="1133"/>
      <c r="W14" s="1133"/>
      <c r="X14" s="1133"/>
      <c r="Y14" s="1133"/>
      <c r="Z14" s="1133"/>
      <c r="AA14" s="1133"/>
      <c r="AB14" s="1133"/>
      <c r="AC14" s="1133"/>
      <c r="AD14" s="302"/>
      <c r="AE14" s="302"/>
      <c r="AF14" s="302"/>
      <c r="AG14" s="303"/>
    </row>
    <row r="15" spans="1:33" ht="12" customHeight="1">
      <c r="A15" s="33"/>
      <c r="B15" s="60"/>
      <c r="C15" s="1157">
        <v>1</v>
      </c>
      <c r="D15" s="42" t="s">
        <v>81</v>
      </c>
      <c r="E15" s="59"/>
      <c r="F15" s="59"/>
      <c r="G15" s="59"/>
      <c r="H15" s="59"/>
      <c r="I15" s="59"/>
      <c r="O15" s="2112"/>
      <c r="P15" s="2113"/>
      <c r="Q15" s="61"/>
      <c r="S15" s="60"/>
      <c r="T15" s="1169"/>
      <c r="U15" s="1134"/>
      <c r="V15" s="1134"/>
      <c r="W15" s="1134"/>
      <c r="X15" s="1134"/>
      <c r="Y15" s="1134"/>
      <c r="Z15" s="1134"/>
      <c r="AA15" s="1134"/>
      <c r="AB15" s="1134"/>
      <c r="AC15" s="1134"/>
      <c r="AE15" s="1135"/>
      <c r="AF15" s="1136"/>
      <c r="AG15" s="61"/>
    </row>
    <row r="16" spans="1:33" ht="12" customHeight="1">
      <c r="A16" s="33"/>
      <c r="B16" s="60"/>
      <c r="C16" s="1157">
        <v>2</v>
      </c>
      <c r="D16" s="42" t="s">
        <v>82</v>
      </c>
      <c r="E16" s="59"/>
      <c r="F16" s="59"/>
      <c r="G16" s="59"/>
      <c r="H16" s="59"/>
      <c r="I16" s="59"/>
      <c r="O16" s="2114"/>
      <c r="P16" s="2115"/>
      <c r="Q16" s="61"/>
      <c r="S16" s="60"/>
      <c r="T16" s="1157">
        <v>1</v>
      </c>
      <c r="U16" s="1122" t="s">
        <v>81</v>
      </c>
      <c r="V16" s="59"/>
      <c r="AE16" s="2112"/>
      <c r="AF16" s="2113"/>
      <c r="AG16" s="61"/>
    </row>
    <row r="17" spans="1:43" ht="12" customHeight="1">
      <c r="A17" s="33"/>
      <c r="B17" s="60"/>
      <c r="C17" s="1157">
        <v>3</v>
      </c>
      <c r="D17" s="42" t="s">
        <v>2173</v>
      </c>
      <c r="E17" s="59"/>
      <c r="F17" s="59"/>
      <c r="G17" s="59"/>
      <c r="H17" s="59"/>
      <c r="I17" s="59"/>
      <c r="O17" s="59"/>
      <c r="P17" s="59"/>
      <c r="Q17" s="61"/>
      <c r="S17" s="60"/>
      <c r="T17" s="1157">
        <v>2</v>
      </c>
      <c r="U17" s="1122" t="s">
        <v>82</v>
      </c>
      <c r="V17" s="59"/>
      <c r="W17" s="59"/>
      <c r="X17" s="59"/>
      <c r="Y17" s="59"/>
      <c r="AE17" s="2114"/>
      <c r="AF17" s="2115"/>
      <c r="AG17" s="61"/>
    </row>
    <row r="18" spans="1:43" ht="12" customHeight="1">
      <c r="B18" s="60"/>
      <c r="C18" s="1157">
        <v>4</v>
      </c>
      <c r="D18" s="42" t="s">
        <v>2167</v>
      </c>
      <c r="E18" s="59"/>
      <c r="F18" s="59"/>
      <c r="G18" s="59"/>
      <c r="H18" s="59"/>
      <c r="I18" s="59"/>
      <c r="O18" s="59"/>
      <c r="P18" s="59"/>
      <c r="Q18" s="61"/>
      <c r="S18" s="60"/>
      <c r="T18" s="1170">
        <v>3</v>
      </c>
      <c r="U18" s="42" t="s">
        <v>2168</v>
      </c>
      <c r="V18" s="59"/>
      <c r="X18" s="59"/>
      <c r="Y18" s="59"/>
      <c r="AE18" s="59"/>
      <c r="AF18" s="59"/>
      <c r="AG18" s="61"/>
    </row>
    <row r="19" spans="1:43" ht="12" customHeight="1">
      <c r="A19" s="33"/>
      <c r="B19" s="589"/>
      <c r="C19" s="1160"/>
      <c r="D19" s="590"/>
      <c r="E19" s="590"/>
      <c r="F19" s="590"/>
      <c r="G19" s="590"/>
      <c r="H19" s="590"/>
      <c r="I19" s="590"/>
      <c r="J19" s="590"/>
      <c r="K19" s="590"/>
      <c r="L19" s="590"/>
      <c r="M19" s="590"/>
      <c r="N19" s="590"/>
      <c r="O19" s="590"/>
      <c r="P19" s="590"/>
      <c r="Q19" s="591"/>
      <c r="S19" s="589"/>
      <c r="T19" s="1160"/>
      <c r="U19" s="951"/>
      <c r="V19" s="590"/>
      <c r="W19" s="590"/>
      <c r="X19" s="590"/>
      <c r="Y19" s="590"/>
      <c r="Z19" s="590"/>
      <c r="AA19" s="590"/>
      <c r="AB19" s="590"/>
      <c r="AC19" s="590"/>
      <c r="AD19" s="590"/>
      <c r="AE19" s="954"/>
      <c r="AF19" s="954"/>
      <c r="AG19" s="591"/>
    </row>
    <row r="20" spans="1:43" ht="12" customHeight="1">
      <c r="A20" s="33"/>
      <c r="B20" s="1119">
        <f>B13-0.01</f>
        <v>-15.04</v>
      </c>
      <c r="C20" s="1159" t="s">
        <v>2174</v>
      </c>
      <c r="D20" s="302"/>
      <c r="E20" s="302"/>
      <c r="F20" s="302"/>
      <c r="G20" s="302"/>
      <c r="H20" s="302"/>
      <c r="I20" s="302"/>
      <c r="J20" s="302"/>
      <c r="K20" s="302"/>
      <c r="L20" s="302"/>
      <c r="M20" s="302"/>
      <c r="N20" s="302"/>
      <c r="O20" s="302"/>
      <c r="P20" s="302"/>
      <c r="Q20" s="303"/>
      <c r="S20" s="1119">
        <f>S14-0.01</f>
        <v>-15.119999999999997</v>
      </c>
      <c r="T20" s="1156" t="s">
        <v>2175</v>
      </c>
      <c r="U20" s="1133"/>
      <c r="V20" s="1133"/>
      <c r="W20" s="1133"/>
      <c r="X20" s="1133"/>
      <c r="Y20" s="1133"/>
      <c r="Z20" s="1133"/>
      <c r="AA20" s="1133"/>
      <c r="AB20" s="1133"/>
      <c r="AC20" s="1133"/>
      <c r="AD20" s="302"/>
      <c r="AE20" s="302"/>
      <c r="AF20" s="302"/>
      <c r="AG20" s="303"/>
    </row>
    <row r="21" spans="1:43" ht="12" customHeight="1">
      <c r="A21" s="33"/>
      <c r="B21" s="60"/>
      <c r="E21" s="59"/>
      <c r="F21" s="59"/>
      <c r="G21" s="59"/>
      <c r="H21" s="59"/>
      <c r="I21" s="59"/>
      <c r="O21" s="2119"/>
      <c r="P21" s="2119"/>
      <c r="Q21" s="61"/>
      <c r="S21" s="60"/>
      <c r="T21" s="1169"/>
      <c r="U21" s="1134"/>
      <c r="V21" s="1134"/>
      <c r="W21" s="1134"/>
      <c r="X21" s="1134"/>
      <c r="Y21" s="1134"/>
      <c r="Z21" s="1134"/>
      <c r="AA21" s="1134"/>
      <c r="AB21" s="1134"/>
      <c r="AC21" s="1134"/>
      <c r="AE21" s="1135"/>
      <c r="AF21" s="1136"/>
      <c r="AG21" s="61"/>
    </row>
    <row r="22" spans="1:43" ht="12" customHeight="1">
      <c r="B22" s="60"/>
      <c r="C22" s="1157">
        <v>1</v>
      </c>
      <c r="D22" s="42" t="s">
        <v>2176</v>
      </c>
      <c r="E22" s="59"/>
      <c r="F22" s="59"/>
      <c r="G22" s="59"/>
      <c r="H22" s="59"/>
      <c r="I22" s="59"/>
      <c r="O22" s="2112"/>
      <c r="P22" s="2113"/>
      <c r="Q22" s="61"/>
      <c r="S22" s="60"/>
      <c r="T22" s="1157">
        <v>1</v>
      </c>
      <c r="U22" s="1122" t="s">
        <v>81</v>
      </c>
      <c r="V22" s="59"/>
      <c r="AE22" s="2112"/>
      <c r="AF22" s="2113"/>
      <c r="AG22" s="61"/>
    </row>
    <row r="23" spans="1:43" ht="12" customHeight="1">
      <c r="B23" s="60"/>
      <c r="C23" s="1157">
        <v>2</v>
      </c>
      <c r="D23" s="42" t="s">
        <v>2177</v>
      </c>
      <c r="E23" s="59"/>
      <c r="F23" s="59"/>
      <c r="G23" s="59"/>
      <c r="H23" s="59"/>
      <c r="I23" s="59"/>
      <c r="O23" s="2114"/>
      <c r="P23" s="2115"/>
      <c r="Q23" s="61"/>
      <c r="S23" s="60"/>
      <c r="T23" s="1157">
        <v>2</v>
      </c>
      <c r="U23" s="1122" t="s">
        <v>82</v>
      </c>
      <c r="V23" s="59"/>
      <c r="W23" s="59"/>
      <c r="X23" s="59"/>
      <c r="Y23" s="59"/>
      <c r="AE23" s="2114"/>
      <c r="AF23" s="2115"/>
      <c r="AG23" s="61"/>
    </row>
    <row r="24" spans="1:43" ht="12" customHeight="1">
      <c r="B24" s="60"/>
      <c r="C24" s="1157">
        <v>3</v>
      </c>
      <c r="D24" s="42" t="s">
        <v>2178</v>
      </c>
      <c r="E24" s="59"/>
      <c r="F24" s="59"/>
      <c r="G24" s="59"/>
      <c r="H24" s="59"/>
      <c r="I24" s="59"/>
      <c r="O24" s="59"/>
      <c r="P24" s="59"/>
      <c r="Q24" s="61"/>
      <c r="S24" s="60"/>
      <c r="T24" s="1170">
        <v>3</v>
      </c>
      <c r="U24" s="42" t="s">
        <v>2168</v>
      </c>
      <c r="V24" s="59"/>
      <c r="X24" s="59"/>
      <c r="Y24" s="59"/>
      <c r="AE24" s="302"/>
      <c r="AF24" s="302"/>
      <c r="AG24" s="61"/>
      <c r="AQ24" s="361"/>
    </row>
    <row r="25" spans="1:43" ht="12" customHeight="1">
      <c r="B25" s="589"/>
      <c r="C25" s="1157"/>
      <c r="D25" s="1657"/>
      <c r="E25" s="1657"/>
      <c r="F25" s="1657"/>
      <c r="G25" s="1657"/>
      <c r="H25" s="1657"/>
      <c r="I25" s="1657"/>
      <c r="J25" s="590"/>
      <c r="K25" s="590"/>
      <c r="L25" s="590"/>
      <c r="M25" s="590"/>
      <c r="N25" s="590"/>
      <c r="O25" s="590"/>
      <c r="P25" s="590"/>
      <c r="Q25" s="591"/>
      <c r="S25" s="589"/>
      <c r="T25" s="1160"/>
      <c r="U25" s="951"/>
      <c r="V25" s="590"/>
      <c r="W25" s="590"/>
      <c r="X25" s="590"/>
      <c r="Y25" s="590"/>
      <c r="Z25" s="590"/>
      <c r="AA25" s="590"/>
      <c r="AB25" s="590"/>
      <c r="AC25" s="590"/>
      <c r="AD25" s="590"/>
      <c r="AE25" s="954"/>
      <c r="AF25" s="954"/>
      <c r="AG25" s="591"/>
    </row>
    <row r="26" spans="1:43" ht="12" customHeight="1">
      <c r="B26" s="1119">
        <f>B20-0.01</f>
        <v>-15.049999999999999</v>
      </c>
      <c r="C26" s="1161" t="s">
        <v>2179</v>
      </c>
      <c r="D26" s="302"/>
      <c r="E26" s="302"/>
      <c r="F26" s="302"/>
      <c r="G26" s="302"/>
      <c r="H26" s="302"/>
      <c r="I26" s="302"/>
      <c r="J26" s="302"/>
      <c r="K26" s="302"/>
      <c r="L26" s="302"/>
      <c r="M26" s="302"/>
      <c r="N26" s="302"/>
      <c r="O26" s="302"/>
      <c r="P26" s="302"/>
      <c r="Q26" s="303"/>
      <c r="S26" s="2116" t="s">
        <v>2180</v>
      </c>
      <c r="T26" s="2117"/>
      <c r="U26" s="2117"/>
      <c r="V26" s="2117"/>
      <c r="W26" s="2117"/>
      <c r="X26" s="2117"/>
      <c r="Y26" s="2117"/>
      <c r="Z26" s="2117"/>
      <c r="AA26" s="2117"/>
      <c r="AB26" s="2117"/>
      <c r="AC26" s="2117"/>
      <c r="AD26" s="2117"/>
      <c r="AE26" s="2117"/>
      <c r="AF26" s="2117"/>
      <c r="AG26" s="2118"/>
    </row>
    <row r="27" spans="1:43" ht="12" customHeight="1">
      <c r="B27" s="60"/>
      <c r="E27" s="59"/>
      <c r="F27" s="59"/>
      <c r="G27" s="59"/>
      <c r="H27" s="59"/>
      <c r="I27" s="59"/>
      <c r="J27" s="59"/>
      <c r="O27" s="2119"/>
      <c r="P27" s="2119"/>
      <c r="Q27" s="61"/>
      <c r="S27" s="1119">
        <f>+S20-0.01</f>
        <v>-15.129999999999997</v>
      </c>
      <c r="T27" s="1161" t="s">
        <v>2181</v>
      </c>
      <c r="U27" s="1137"/>
      <c r="V27" s="1137"/>
      <c r="W27" s="1137"/>
      <c r="X27" s="1137"/>
      <c r="Y27" s="1137"/>
      <c r="Z27" s="1137"/>
      <c r="AA27" s="1137"/>
      <c r="AB27" s="1137"/>
      <c r="AC27" s="1137"/>
      <c r="AD27" s="1137"/>
      <c r="AE27" s="302"/>
      <c r="AF27" s="302"/>
      <c r="AG27" s="303"/>
    </row>
    <row r="28" spans="1:43" ht="12" customHeight="1">
      <c r="B28" s="60"/>
      <c r="C28" s="1157">
        <v>1</v>
      </c>
      <c r="D28" s="42" t="s">
        <v>2182</v>
      </c>
      <c r="E28" s="59"/>
      <c r="F28" s="59"/>
      <c r="G28" s="59"/>
      <c r="H28" s="59"/>
      <c r="I28" s="59"/>
      <c r="J28" s="59"/>
      <c r="O28" s="2112"/>
      <c r="P28" s="2113"/>
      <c r="Q28" s="61"/>
      <c r="R28" s="59"/>
      <c r="S28" s="60"/>
      <c r="T28" s="1171"/>
      <c r="U28" s="1138"/>
      <c r="V28" s="1138"/>
      <c r="W28" s="1138"/>
      <c r="X28" s="1138"/>
      <c r="Y28" s="1138"/>
      <c r="Z28" s="1138"/>
      <c r="AA28" s="1138"/>
      <c r="AB28" s="1138"/>
      <c r="AC28" s="1138"/>
      <c r="AD28" s="1138"/>
      <c r="AE28" s="1139"/>
      <c r="AF28" s="1136"/>
      <c r="AG28" s="61"/>
    </row>
    <row r="29" spans="1:43" ht="12" customHeight="1">
      <c r="B29" s="60"/>
      <c r="C29" s="1157">
        <v>2</v>
      </c>
      <c r="D29" s="42" t="s">
        <v>2183</v>
      </c>
      <c r="E29" s="59"/>
      <c r="F29" s="59"/>
      <c r="G29" s="59"/>
      <c r="H29" s="59"/>
      <c r="I29" s="59"/>
      <c r="J29" s="59"/>
      <c r="O29" s="2114"/>
      <c r="P29" s="2115"/>
      <c r="Q29" s="61"/>
      <c r="R29" s="59"/>
      <c r="S29" s="60"/>
      <c r="T29" s="1172">
        <v>1</v>
      </c>
      <c r="U29" s="301" t="s">
        <v>81</v>
      </c>
      <c r="V29" s="59"/>
      <c r="W29" s="59"/>
      <c r="X29" s="59"/>
      <c r="Y29" s="59"/>
      <c r="AE29" s="2112"/>
      <c r="AF29" s="2113"/>
      <c r="AG29" s="61"/>
    </row>
    <row r="30" spans="1:43" ht="12" customHeight="1">
      <c r="B30" s="60"/>
      <c r="C30" s="1157">
        <v>3</v>
      </c>
      <c r="D30" s="1600" t="s">
        <v>2178</v>
      </c>
      <c r="E30" s="1600"/>
      <c r="F30" s="1600"/>
      <c r="G30" s="1600"/>
      <c r="H30" s="1600"/>
      <c r="I30" s="1600"/>
      <c r="J30" s="59"/>
      <c r="K30" s="59"/>
      <c r="L30" s="59"/>
      <c r="M30" s="59"/>
      <c r="N30" s="59"/>
      <c r="O30" s="59"/>
      <c r="P30" s="59"/>
      <c r="Q30" s="409"/>
      <c r="R30" s="59"/>
      <c r="S30" s="60"/>
      <c r="T30" s="1172">
        <v>2</v>
      </c>
      <c r="U30" s="301" t="s">
        <v>82</v>
      </c>
      <c r="V30" s="59"/>
      <c r="W30" s="59"/>
      <c r="X30" s="59"/>
      <c r="Y30" s="59"/>
      <c r="AE30" s="2114"/>
      <c r="AF30" s="2115"/>
      <c r="AG30" s="61"/>
    </row>
    <row r="31" spans="1:43" ht="12" customHeight="1">
      <c r="B31" s="589"/>
      <c r="C31" s="1162"/>
      <c r="D31" s="951"/>
      <c r="E31" s="951"/>
      <c r="F31" s="951"/>
      <c r="G31" s="951"/>
      <c r="H31" s="951"/>
      <c r="I31" s="951"/>
      <c r="J31" s="590"/>
      <c r="K31" s="590"/>
      <c r="L31" s="590"/>
      <c r="M31" s="590"/>
      <c r="N31" s="590"/>
      <c r="O31" s="590"/>
      <c r="P31" s="590"/>
      <c r="Q31" s="955"/>
      <c r="R31" s="59"/>
      <c r="S31" s="589"/>
      <c r="T31" s="1160"/>
      <c r="U31" s="951"/>
      <c r="V31" s="590"/>
      <c r="W31" s="590"/>
      <c r="X31" s="590"/>
      <c r="Y31" s="590"/>
      <c r="Z31" s="590"/>
      <c r="AA31" s="590"/>
      <c r="AB31" s="590"/>
      <c r="AC31" s="590"/>
      <c r="AD31" s="590"/>
      <c r="AE31" s="954"/>
      <c r="AF31" s="954"/>
      <c r="AG31" s="591"/>
    </row>
    <row r="32" spans="1:43" ht="12" customHeight="1">
      <c r="B32" s="1123">
        <f>B26-0.01</f>
        <v>-15.059999999999999</v>
      </c>
      <c r="C32" s="1163" t="s">
        <v>2184</v>
      </c>
      <c r="D32" s="1140"/>
      <c r="E32" s="1140"/>
      <c r="F32" s="1140"/>
      <c r="G32" s="1140"/>
      <c r="H32" s="1140"/>
      <c r="I32" s="1140"/>
      <c r="J32" s="1140"/>
      <c r="K32" s="1140"/>
      <c r="L32" s="1140"/>
      <c r="M32" s="1140"/>
      <c r="N32" s="59"/>
      <c r="O32" s="59"/>
      <c r="P32" s="59"/>
      <c r="Q32" s="1141"/>
      <c r="R32" s="59"/>
      <c r="S32" s="1119">
        <f>+S27-0.01</f>
        <v>-15.139999999999997</v>
      </c>
      <c r="T32" s="1161" t="s">
        <v>2185</v>
      </c>
      <c r="U32" s="1137"/>
      <c r="V32" s="1137"/>
      <c r="W32" s="1137"/>
      <c r="X32" s="1137"/>
      <c r="Y32" s="1137"/>
      <c r="Z32" s="1137"/>
      <c r="AA32" s="1137"/>
      <c r="AB32" s="1137"/>
      <c r="AC32" s="1137"/>
      <c r="AD32" s="1137"/>
      <c r="AE32" s="302"/>
      <c r="AF32" s="302"/>
      <c r="AG32" s="303"/>
    </row>
    <row r="33" spans="2:33" ht="12" customHeight="1">
      <c r="B33" s="60"/>
      <c r="C33" s="1163" t="s">
        <v>2186</v>
      </c>
      <c r="D33" s="1142"/>
      <c r="E33" s="1142"/>
      <c r="F33" s="1142"/>
      <c r="G33" s="1142"/>
      <c r="H33" s="1140"/>
      <c r="I33" s="1140"/>
      <c r="J33" s="1140"/>
      <c r="K33" s="1140"/>
      <c r="L33" s="1140"/>
      <c r="M33" s="1140" t="s">
        <v>2187</v>
      </c>
      <c r="N33" s="1142"/>
      <c r="O33" s="1142"/>
      <c r="P33" s="1142"/>
      <c r="Q33" s="1141"/>
      <c r="S33" s="60"/>
      <c r="T33" s="1171"/>
      <c r="U33" s="1138"/>
      <c r="V33" s="1138"/>
      <c r="W33" s="1138"/>
      <c r="X33" s="1138"/>
      <c r="Y33" s="1138"/>
      <c r="Z33" s="1138"/>
      <c r="AA33" s="1138"/>
      <c r="AB33" s="1138"/>
      <c r="AC33" s="1138"/>
      <c r="AD33" s="1138"/>
      <c r="AE33" s="1139"/>
      <c r="AF33" s="1136"/>
      <c r="AG33" s="61"/>
    </row>
    <row r="34" spans="2:33" ht="12" customHeight="1">
      <c r="B34" s="60"/>
      <c r="C34" s="1157">
        <v>1</v>
      </c>
      <c r="D34" s="1125" t="s">
        <v>81</v>
      </c>
      <c r="G34" s="59"/>
      <c r="H34" s="2112"/>
      <c r="I34" s="2113"/>
      <c r="M34" s="1121">
        <v>1</v>
      </c>
      <c r="N34" s="1125" t="s">
        <v>81</v>
      </c>
      <c r="O34" s="2112"/>
      <c r="P34" s="2113"/>
      <c r="Q34" s="1141"/>
      <c r="S34" s="60"/>
      <c r="T34" s="1172">
        <v>1</v>
      </c>
      <c r="U34" s="301" t="s">
        <v>81</v>
      </c>
      <c r="V34" s="59"/>
      <c r="W34" s="59"/>
      <c r="X34" s="59"/>
      <c r="Y34" s="59"/>
      <c r="AE34" s="2112"/>
      <c r="AF34" s="2113"/>
      <c r="AG34" s="61"/>
    </row>
    <row r="35" spans="2:33" ht="12" customHeight="1">
      <c r="B35" s="60"/>
      <c r="C35" s="1157">
        <v>2</v>
      </c>
      <c r="D35" s="1125" t="s">
        <v>82</v>
      </c>
      <c r="G35" s="59"/>
      <c r="H35" s="2114"/>
      <c r="I35" s="2115"/>
      <c r="M35" s="1121">
        <v>2</v>
      </c>
      <c r="N35" s="1125" t="s">
        <v>82</v>
      </c>
      <c r="O35" s="2114"/>
      <c r="P35" s="2115"/>
      <c r="Q35" s="1141"/>
      <c r="S35" s="60"/>
      <c r="T35" s="1172">
        <v>2</v>
      </c>
      <c r="U35" s="301" t="s">
        <v>82</v>
      </c>
      <c r="V35" s="59"/>
      <c r="W35" s="59"/>
      <c r="X35" s="59"/>
      <c r="Y35" s="59"/>
      <c r="AE35" s="2114"/>
      <c r="AF35" s="2115"/>
      <c r="AG35" s="61"/>
    </row>
    <row r="36" spans="2:33" ht="12" customHeight="1">
      <c r="B36" s="589"/>
      <c r="C36" s="1160"/>
      <c r="D36" s="951"/>
      <c r="E36" s="590"/>
      <c r="F36" s="590"/>
      <c r="G36" s="590"/>
      <c r="H36" s="590"/>
      <c r="I36" s="590"/>
      <c r="J36" s="590"/>
      <c r="K36" s="590"/>
      <c r="L36" s="590"/>
      <c r="M36" s="590"/>
      <c r="N36" s="590"/>
      <c r="O36" s="954"/>
      <c r="P36" s="954"/>
      <c r="Q36" s="1143"/>
      <c r="S36" s="589"/>
      <c r="T36" s="1160"/>
      <c r="U36" s="951"/>
      <c r="V36" s="590"/>
      <c r="W36" s="590"/>
      <c r="X36" s="590"/>
      <c r="Y36" s="590"/>
      <c r="Z36" s="590"/>
      <c r="AA36" s="590"/>
      <c r="AB36" s="590"/>
      <c r="AC36" s="590"/>
      <c r="AD36" s="590"/>
      <c r="AE36" s="954"/>
      <c r="AF36" s="954"/>
      <c r="AG36" s="591"/>
    </row>
    <row r="37" spans="2:33" ht="12" customHeight="1">
      <c r="B37" s="1119">
        <f>B32-0.01</f>
        <v>-15.069999999999999</v>
      </c>
      <c r="C37" s="1164" t="s">
        <v>2188</v>
      </c>
      <c r="D37" s="1145"/>
      <c r="E37" s="1145"/>
      <c r="F37" s="1145"/>
      <c r="G37" s="1145"/>
      <c r="H37" s="1145"/>
      <c r="I37" s="1145"/>
      <c r="J37" s="1145"/>
      <c r="K37" s="1145"/>
      <c r="L37" s="1145"/>
      <c r="M37" s="1145"/>
      <c r="N37" s="302"/>
      <c r="O37" s="302"/>
      <c r="P37" s="302"/>
      <c r="Q37" s="1146"/>
      <c r="S37" s="1119">
        <f>S32-0.01</f>
        <v>-15.149999999999997</v>
      </c>
      <c r="T37" s="1161" t="s">
        <v>2189</v>
      </c>
      <c r="U37" s="956"/>
      <c r="V37" s="302"/>
      <c r="W37" s="302"/>
      <c r="X37" s="302"/>
      <c r="Y37" s="302"/>
      <c r="Z37" s="302"/>
      <c r="AA37" s="302"/>
      <c r="AB37" s="302"/>
      <c r="AC37" s="302"/>
      <c r="AD37" s="302"/>
      <c r="AE37" s="302"/>
      <c r="AF37" s="302"/>
      <c r="AG37" s="303"/>
    </row>
    <row r="38" spans="2:33" ht="12" customHeight="1">
      <c r="B38" s="60"/>
      <c r="C38" s="1163" t="s">
        <v>2186</v>
      </c>
      <c r="D38" s="1142"/>
      <c r="E38" s="1142"/>
      <c r="F38" s="1142"/>
      <c r="G38" s="1142"/>
      <c r="H38" s="1142"/>
      <c r="I38" s="1142"/>
      <c r="J38" s="1142"/>
      <c r="K38" s="1140" t="s">
        <v>2187</v>
      </c>
      <c r="L38" s="1142"/>
      <c r="M38" s="1142"/>
      <c r="N38" s="1142"/>
      <c r="O38" s="1142"/>
      <c r="P38" s="1142"/>
      <c r="Q38" s="1141"/>
      <c r="S38" s="60"/>
      <c r="V38" s="59"/>
      <c r="W38" s="59"/>
      <c r="X38" s="59"/>
      <c r="Y38" s="59"/>
      <c r="AE38" s="1132"/>
      <c r="AF38" s="1136"/>
      <c r="AG38" s="61"/>
    </row>
    <row r="39" spans="2:33" ht="12" customHeight="1">
      <c r="B39" s="60"/>
      <c r="C39" s="1157">
        <v>1</v>
      </c>
      <c r="D39" s="1125" t="s">
        <v>81</v>
      </c>
      <c r="E39" s="51"/>
      <c r="F39" s="51"/>
      <c r="G39" s="1134"/>
      <c r="H39" s="1139"/>
      <c r="I39" s="1136"/>
      <c r="J39" s="1134"/>
      <c r="K39" s="1121">
        <v>1</v>
      </c>
      <c r="L39" s="1125" t="s">
        <v>81</v>
      </c>
      <c r="M39" s="51"/>
      <c r="N39" s="51"/>
      <c r="O39" s="1139"/>
      <c r="P39" s="1136"/>
      <c r="Q39" s="1141"/>
      <c r="S39" s="60"/>
      <c r="T39" s="1157">
        <v>1</v>
      </c>
      <c r="U39" s="1125" t="s">
        <v>81</v>
      </c>
      <c r="V39" s="59"/>
      <c r="W39" s="59"/>
      <c r="X39" s="59"/>
      <c r="Y39" s="59"/>
      <c r="AE39" s="2112"/>
      <c r="AF39" s="2113"/>
      <c r="AG39" s="61"/>
    </row>
    <row r="40" spans="2:33" ht="12" customHeight="1">
      <c r="B40" s="60"/>
      <c r="C40" s="1157">
        <v>2</v>
      </c>
      <c r="D40" s="1125" t="s">
        <v>82</v>
      </c>
      <c r="E40" s="51"/>
      <c r="F40" s="51"/>
      <c r="G40" s="51"/>
      <c r="H40" s="2112"/>
      <c r="I40" s="2113"/>
      <c r="K40" s="1121">
        <v>2</v>
      </c>
      <c r="L40" s="1125" t="s">
        <v>82</v>
      </c>
      <c r="M40" s="51"/>
      <c r="N40" s="51"/>
      <c r="O40" s="2112"/>
      <c r="P40" s="2113"/>
      <c r="Q40" s="1141"/>
      <c r="S40" s="60"/>
      <c r="T40" s="1157">
        <v>2</v>
      </c>
      <c r="U40" s="1125" t="s">
        <v>82</v>
      </c>
      <c r="V40" s="59"/>
      <c r="W40" s="59"/>
      <c r="X40" s="59"/>
      <c r="Y40" s="59"/>
      <c r="AE40" s="2114"/>
      <c r="AF40" s="2115"/>
      <c r="AG40" s="61"/>
    </row>
    <row r="41" spans="2:33" ht="12" customHeight="1">
      <c r="B41" s="589"/>
      <c r="C41" s="1162">
        <v>3</v>
      </c>
      <c r="D41" s="1127" t="s">
        <v>2167</v>
      </c>
      <c r="E41" s="1126"/>
      <c r="F41" s="1126"/>
      <c r="G41" s="48"/>
      <c r="H41" s="2114"/>
      <c r="I41" s="2115"/>
      <c r="J41" s="1132"/>
      <c r="K41" s="1471"/>
      <c r="L41" s="1127"/>
      <c r="M41" s="1126"/>
      <c r="N41" s="1126"/>
      <c r="O41" s="2114"/>
      <c r="P41" s="2115"/>
      <c r="Q41" s="1143"/>
      <c r="S41" s="589"/>
      <c r="T41" s="1160"/>
      <c r="U41" s="951"/>
      <c r="V41" s="590"/>
      <c r="W41" s="590"/>
      <c r="X41" s="590"/>
      <c r="Y41" s="590"/>
      <c r="Z41" s="590"/>
      <c r="AA41" s="590"/>
      <c r="AB41" s="590"/>
      <c r="AC41" s="590"/>
      <c r="AD41" s="590"/>
      <c r="AE41" s="954"/>
      <c r="AF41" s="954"/>
      <c r="AG41" s="591"/>
    </row>
    <row r="42" spans="2:33" ht="12" customHeight="1">
      <c r="B42" s="589"/>
      <c r="C42" s="1158"/>
      <c r="D42" s="1132"/>
      <c r="E42" s="1132"/>
      <c r="F42" s="1132"/>
      <c r="G42" s="1126"/>
      <c r="H42" s="590"/>
      <c r="I42" s="590"/>
      <c r="J42" s="590"/>
      <c r="K42" s="590"/>
      <c r="L42" s="590"/>
      <c r="M42" s="590"/>
      <c r="N42" s="590"/>
      <c r="O42" s="954"/>
      <c r="P42" s="954"/>
      <c r="Q42" s="1143"/>
      <c r="AD42" s="1358"/>
      <c r="AE42" s="1358"/>
      <c r="AF42" s="1358"/>
      <c r="AG42" s="1359"/>
    </row>
    <row r="43" spans="2:33" ht="12" customHeight="1">
      <c r="B43" s="1119">
        <f>B37-0.01</f>
        <v>-15.079999999999998</v>
      </c>
      <c r="C43" s="1164" t="s">
        <v>2190</v>
      </c>
      <c r="D43" s="1144"/>
      <c r="E43" s="1144"/>
      <c r="F43" s="1144"/>
      <c r="G43" s="1144"/>
      <c r="H43" s="1144"/>
      <c r="I43" s="1144"/>
      <c r="J43" s="1144"/>
      <c r="K43" s="1144"/>
      <c r="L43" s="1144"/>
      <c r="M43" s="1144"/>
      <c r="N43" s="302"/>
      <c r="O43" s="302"/>
      <c r="P43" s="302"/>
      <c r="Q43" s="1146"/>
      <c r="S43" s="1119">
        <f>S37-0.01</f>
        <v>-15.159999999999997</v>
      </c>
      <c r="T43" s="1467" t="s">
        <v>2191</v>
      </c>
      <c r="U43" s="1357"/>
      <c r="V43" s="1358"/>
      <c r="W43" s="1358"/>
      <c r="X43" s="1358"/>
      <c r="Y43" s="1358"/>
      <c r="Z43" s="1358"/>
      <c r="AA43" s="1358"/>
      <c r="AB43" s="1358"/>
      <c r="AC43" s="1358"/>
      <c r="AD43" s="1468"/>
      <c r="AE43" s="1468"/>
      <c r="AF43" s="1469"/>
      <c r="AG43" s="1359"/>
    </row>
    <row r="44" spans="2:33" ht="12" customHeight="1">
      <c r="B44" s="60"/>
      <c r="C44" s="1163" t="s">
        <v>2186</v>
      </c>
      <c r="D44" s="1140"/>
      <c r="E44" s="1140"/>
      <c r="F44" s="1148"/>
      <c r="G44" s="1148"/>
      <c r="H44" s="1140"/>
      <c r="I44" s="1140"/>
      <c r="J44" s="1140"/>
      <c r="K44" s="1140" t="s">
        <v>2187</v>
      </c>
      <c r="L44" s="1140"/>
      <c r="M44" s="1140"/>
      <c r="N44" s="1148"/>
      <c r="O44" s="1148"/>
      <c r="Q44" s="1141"/>
      <c r="S44" s="1360"/>
      <c r="T44" s="1364">
        <v>1</v>
      </c>
      <c r="U44" s="1365" t="s">
        <v>81</v>
      </c>
      <c r="V44" s="1361"/>
      <c r="W44" s="1361"/>
      <c r="X44" s="1361"/>
      <c r="Y44" s="1361"/>
      <c r="Z44" s="1362"/>
      <c r="AA44" s="1362"/>
      <c r="AB44" s="1362"/>
      <c r="AC44" s="1362"/>
      <c r="AD44" s="1362"/>
      <c r="AE44" s="1366"/>
      <c r="AF44" s="1367"/>
      <c r="AG44" s="1363"/>
    </row>
    <row r="45" spans="2:33" ht="12" customHeight="1">
      <c r="B45" s="60"/>
      <c r="C45" s="1157">
        <v>1</v>
      </c>
      <c r="D45" s="1122" t="s">
        <v>81</v>
      </c>
      <c r="E45" s="59"/>
      <c r="H45" s="2112"/>
      <c r="I45" s="2113"/>
      <c r="K45" s="1121">
        <v>1</v>
      </c>
      <c r="L45" s="1122" t="s">
        <v>81</v>
      </c>
      <c r="M45" s="59"/>
      <c r="O45" s="2112"/>
      <c r="P45" s="2113"/>
      <c r="Q45" s="1141"/>
      <c r="S45" s="1360"/>
      <c r="T45" s="1364">
        <v>2</v>
      </c>
      <c r="U45" s="1365" t="s">
        <v>82</v>
      </c>
      <c r="V45" s="1361"/>
      <c r="W45" s="1361"/>
      <c r="X45" s="1361"/>
      <c r="Y45" s="1361"/>
      <c r="Z45" s="1362"/>
      <c r="AA45" s="1362"/>
      <c r="AB45" s="1362"/>
      <c r="AC45" s="1362"/>
      <c r="AD45" s="1362"/>
      <c r="AE45" s="1368"/>
      <c r="AF45" s="1369"/>
      <c r="AG45" s="1363"/>
    </row>
    <row r="46" spans="2:33" ht="12" customHeight="1">
      <c r="B46" s="60"/>
      <c r="C46" s="1157">
        <v>2</v>
      </c>
      <c r="D46" s="1122" t="s">
        <v>82</v>
      </c>
      <c r="E46" s="59"/>
      <c r="H46" s="2114"/>
      <c r="I46" s="2115"/>
      <c r="K46" s="1121">
        <v>2</v>
      </c>
      <c r="L46" s="1122" t="s">
        <v>82</v>
      </c>
      <c r="M46" s="59"/>
      <c r="O46" s="2114"/>
      <c r="P46" s="2115"/>
      <c r="Q46" s="1141"/>
      <c r="S46" s="1360"/>
      <c r="T46" s="1370"/>
      <c r="U46" s="1371"/>
      <c r="V46" s="1361"/>
      <c r="W46" s="1361"/>
      <c r="X46" s="1361"/>
      <c r="Y46" s="1361"/>
      <c r="Z46" s="1361"/>
      <c r="AA46" s="1361"/>
      <c r="AB46" s="1361"/>
      <c r="AC46" s="1361"/>
      <c r="AD46" s="1361"/>
      <c r="AE46" s="1361"/>
      <c r="AF46" s="1372"/>
      <c r="AG46" s="1363"/>
    </row>
    <row r="47" spans="2:33" ht="12" customHeight="1">
      <c r="B47" s="60"/>
      <c r="C47" s="1157">
        <v>3</v>
      </c>
      <c r="D47" s="1122" t="s">
        <v>2167</v>
      </c>
      <c r="E47" s="59"/>
      <c r="H47" s="59"/>
      <c r="I47" s="59"/>
      <c r="K47" s="1121"/>
      <c r="L47" s="1122"/>
      <c r="M47" s="59"/>
      <c r="O47" s="59"/>
      <c r="P47" s="59"/>
      <c r="Q47" s="1141"/>
      <c r="S47" s="1123"/>
      <c r="T47" s="1470"/>
      <c r="AG47" s="1141"/>
    </row>
    <row r="48" spans="2:33" ht="12" customHeight="1">
      <c r="B48" s="589"/>
      <c r="C48" s="1162"/>
      <c r="D48" s="1127"/>
      <c r="E48" s="590"/>
      <c r="F48" s="590"/>
      <c r="G48" s="590"/>
      <c r="H48" s="590"/>
      <c r="I48" s="590"/>
      <c r="J48" s="590"/>
      <c r="K48" s="590"/>
      <c r="L48" s="590"/>
      <c r="M48" s="590"/>
      <c r="N48" s="590"/>
      <c r="O48" s="954"/>
      <c r="P48" s="954"/>
      <c r="Q48" s="1143"/>
      <c r="S48" s="1154"/>
      <c r="T48" s="1166"/>
      <c r="U48" s="1139"/>
      <c r="V48" s="1132"/>
      <c r="W48" s="1132"/>
      <c r="X48" s="1132"/>
      <c r="Y48" s="1132"/>
      <c r="Z48" s="1132"/>
      <c r="AA48" s="1132"/>
      <c r="AB48" s="1132"/>
      <c r="AC48" s="1132"/>
      <c r="AD48" s="1132"/>
      <c r="AE48" s="1132"/>
      <c r="AF48" s="1132"/>
      <c r="AG48" s="1143"/>
    </row>
    <row r="49" spans="2:33" ht="3" customHeight="1"/>
    <row r="50" spans="2:33" ht="12" customHeight="1">
      <c r="B50" s="1149" t="s">
        <v>2192</v>
      </c>
      <c r="C50" s="1161"/>
      <c r="D50" s="1150"/>
      <c r="E50" s="1150"/>
      <c r="F50" s="1150"/>
      <c r="G50" s="1150"/>
      <c r="H50" s="1150"/>
      <c r="I50" s="1150"/>
      <c r="J50" s="1150"/>
      <c r="K50" s="1150"/>
      <c r="L50" s="1150"/>
      <c r="M50" s="1150"/>
      <c r="N50" s="1150"/>
      <c r="O50" s="1150"/>
      <c r="P50" s="1150"/>
      <c r="Q50" s="1150"/>
      <c r="R50" s="1150"/>
      <c r="S50" s="1150"/>
      <c r="T50" s="1161"/>
      <c r="U50" s="1151"/>
      <c r="V50" s="1150"/>
      <c r="W50" s="1150"/>
      <c r="X50" s="1150"/>
      <c r="Y50" s="1150"/>
      <c r="Z50" s="1150"/>
      <c r="AA50" s="1150"/>
      <c r="AB50" s="1150"/>
      <c r="AC50" s="1150"/>
      <c r="AD50" s="1150"/>
      <c r="AE50" s="1150"/>
      <c r="AF50" s="1150"/>
      <c r="AG50" s="1146"/>
    </row>
    <row r="51" spans="2:33" ht="7.5" customHeight="1">
      <c r="B51" s="1152"/>
      <c r="AG51" s="1141"/>
    </row>
    <row r="52" spans="2:33" ht="21" customHeight="1">
      <c r="B52" s="1152"/>
      <c r="C52" s="1165"/>
      <c r="D52" s="1153"/>
      <c r="E52" s="1153"/>
      <c r="F52" s="1153"/>
      <c r="G52" s="1153"/>
      <c r="H52" s="1153"/>
      <c r="I52" s="1153"/>
      <c r="J52" s="1153"/>
      <c r="K52" s="1153"/>
      <c r="L52" s="1153"/>
      <c r="M52" s="1153"/>
      <c r="N52" s="1153"/>
      <c r="O52" s="1153"/>
      <c r="P52" s="1153"/>
      <c r="Q52" s="1153"/>
      <c r="R52" s="1153"/>
      <c r="S52" s="1153"/>
      <c r="T52" s="1165"/>
      <c r="U52" s="1153"/>
      <c r="V52" s="1153"/>
      <c r="W52" s="1153"/>
      <c r="X52" s="1153"/>
      <c r="Y52" s="1153"/>
      <c r="Z52" s="1153"/>
      <c r="AA52" s="1153"/>
      <c r="AB52" s="1153"/>
      <c r="AC52" s="1153"/>
      <c r="AD52" s="1153"/>
      <c r="AE52" s="1153"/>
      <c r="AF52" s="1153"/>
      <c r="AG52" s="1141"/>
    </row>
    <row r="53" spans="2:33" ht="7.5" customHeight="1">
      <c r="B53" s="1152"/>
      <c r="AG53" s="1141"/>
    </row>
    <row r="54" spans="2:33" ht="21" customHeight="1">
      <c r="B54" s="1152"/>
      <c r="C54" s="1165"/>
      <c r="D54" s="1153"/>
      <c r="E54" s="1153"/>
      <c r="F54" s="1153"/>
      <c r="G54" s="1153"/>
      <c r="H54" s="1153"/>
      <c r="I54" s="1153"/>
      <c r="J54" s="1153"/>
      <c r="K54" s="1153"/>
      <c r="L54" s="1153"/>
      <c r="M54" s="1153"/>
      <c r="N54" s="1153"/>
      <c r="O54" s="1153"/>
      <c r="P54" s="1153"/>
      <c r="Q54" s="1153"/>
      <c r="R54" s="1153"/>
      <c r="S54" s="1153"/>
      <c r="T54" s="1165"/>
      <c r="U54" s="1153"/>
      <c r="V54" s="1153"/>
      <c r="W54" s="1153"/>
      <c r="X54" s="1153"/>
      <c r="Y54" s="1153"/>
      <c r="Z54" s="1153"/>
      <c r="AA54" s="1153"/>
      <c r="AB54" s="1153"/>
      <c r="AC54" s="1153"/>
      <c r="AD54" s="1153"/>
      <c r="AE54" s="1153"/>
      <c r="AF54" s="1153"/>
      <c r="AG54" s="1141"/>
    </row>
    <row r="55" spans="2:33">
      <c r="B55" s="1154"/>
      <c r="C55" s="1166"/>
      <c r="D55" s="1132"/>
      <c r="E55" s="1132"/>
      <c r="F55" s="1132"/>
      <c r="G55" s="1132"/>
      <c r="H55" s="1132"/>
      <c r="I55" s="1132"/>
      <c r="J55" s="1132"/>
      <c r="K55" s="1132"/>
      <c r="L55" s="1132"/>
      <c r="M55" s="1132"/>
      <c r="N55" s="1132"/>
      <c r="O55" s="1132"/>
      <c r="P55" s="1132"/>
      <c r="Q55" s="1132"/>
      <c r="R55" s="1132"/>
      <c r="S55" s="1132"/>
      <c r="T55" s="1166"/>
      <c r="U55" s="1139"/>
      <c r="V55" s="1132"/>
      <c r="W55" s="1132"/>
      <c r="X55" s="1132"/>
      <c r="Y55" s="1132"/>
      <c r="Z55" s="1132"/>
      <c r="AA55" s="1132"/>
      <c r="AB55" s="1132"/>
      <c r="AC55" s="1132"/>
      <c r="AD55" s="1132"/>
      <c r="AE55" s="1132"/>
      <c r="AF55" s="1132"/>
      <c r="AG55" s="1143"/>
    </row>
    <row r="56" spans="2:33" ht="5.25" customHeight="1"/>
    <row r="68" spans="2:18">
      <c r="R68" s="1128"/>
    </row>
    <row r="69" spans="2:18">
      <c r="R69" s="1128"/>
    </row>
    <row r="70" spans="2:18">
      <c r="R70" s="1128"/>
    </row>
    <row r="71" spans="2:18">
      <c r="D71" s="1128"/>
      <c r="E71" s="1128"/>
      <c r="F71" s="1128"/>
      <c r="G71" s="1128"/>
      <c r="H71" s="1128"/>
      <c r="I71" s="1128"/>
      <c r="J71" s="1128"/>
      <c r="K71" s="1128"/>
      <c r="L71" s="1128"/>
      <c r="M71" s="1128"/>
      <c r="N71" s="1128"/>
      <c r="O71" s="1128"/>
      <c r="P71" s="1128"/>
      <c r="Q71" s="1128"/>
      <c r="R71" s="1128"/>
    </row>
    <row r="72" spans="2:18">
      <c r="B72" s="300"/>
      <c r="C72" s="1167"/>
      <c r="D72" s="1128"/>
      <c r="E72" s="1128"/>
      <c r="F72" s="1128"/>
      <c r="G72" s="1128"/>
      <c r="H72" s="1128"/>
      <c r="I72" s="1128"/>
      <c r="J72" s="1128"/>
      <c r="K72" s="1128"/>
      <c r="L72" s="1128"/>
      <c r="M72" s="1128"/>
      <c r="N72" s="1128"/>
      <c r="O72" s="1128"/>
      <c r="P72" s="1128"/>
      <c r="Q72" s="1128"/>
      <c r="R72" s="1128"/>
    </row>
    <row r="73" spans="2:18">
      <c r="B73" s="300"/>
      <c r="C73" s="1167"/>
      <c r="D73" s="1128"/>
      <c r="E73" s="1128"/>
      <c r="F73" s="1128"/>
      <c r="G73" s="1128"/>
      <c r="H73" s="1128"/>
      <c r="I73" s="1128"/>
      <c r="J73" s="1128"/>
      <c r="K73" s="1128"/>
      <c r="L73" s="1128"/>
      <c r="M73" s="1128"/>
      <c r="N73" s="1128"/>
      <c r="O73" s="1128"/>
      <c r="P73" s="1128"/>
      <c r="Q73" s="1128"/>
      <c r="R73" s="1128"/>
    </row>
    <row r="74" spans="2:18">
      <c r="B74" s="300"/>
      <c r="C74" s="1167"/>
      <c r="D74" s="1128"/>
      <c r="E74" s="1128"/>
      <c r="F74" s="1128"/>
      <c r="G74" s="1128"/>
      <c r="H74" s="1128"/>
      <c r="I74" s="1128"/>
      <c r="J74" s="1128"/>
      <c r="K74" s="1128"/>
      <c r="L74" s="1128"/>
      <c r="M74" s="1128"/>
      <c r="N74" s="1128"/>
      <c r="O74" s="1128"/>
      <c r="P74" s="1128"/>
      <c r="Q74" s="1128"/>
      <c r="R74" s="1128"/>
    </row>
    <row r="75" spans="2:18">
      <c r="B75" s="300"/>
      <c r="C75" s="1167"/>
      <c r="D75" s="1128"/>
      <c r="E75" s="1128"/>
      <c r="F75" s="1128"/>
      <c r="G75" s="1128"/>
      <c r="H75" s="1128"/>
      <c r="I75" s="1128"/>
      <c r="J75" s="1128"/>
      <c r="K75" s="1128"/>
      <c r="L75" s="1128"/>
      <c r="M75" s="1128"/>
      <c r="N75" s="1128"/>
      <c r="O75" s="1128"/>
      <c r="P75" s="1128"/>
      <c r="Q75" s="1128"/>
    </row>
    <row r="76" spans="2:18">
      <c r="B76" s="300"/>
      <c r="C76" s="1167"/>
      <c r="D76" s="1128"/>
      <c r="E76" s="1128"/>
      <c r="F76" s="1128"/>
      <c r="G76" s="1128"/>
      <c r="H76" s="1128"/>
      <c r="I76" s="1128"/>
      <c r="J76" s="1128"/>
      <c r="K76" s="1128"/>
      <c r="L76" s="1128"/>
      <c r="M76" s="1128"/>
      <c r="N76" s="1128"/>
      <c r="O76" s="1128"/>
      <c r="P76" s="1128"/>
      <c r="Q76" s="1128"/>
    </row>
    <row r="77" spans="2:18">
      <c r="B77" s="300"/>
      <c r="C77" s="1167"/>
      <c r="D77" s="1128"/>
      <c r="E77" s="1128"/>
      <c r="F77" s="1128"/>
      <c r="G77" s="1128"/>
      <c r="H77" s="1128"/>
      <c r="I77" s="1128"/>
      <c r="J77" s="1128"/>
      <c r="K77" s="1128"/>
      <c r="L77" s="1128"/>
      <c r="M77" s="1128"/>
      <c r="N77" s="1128"/>
      <c r="O77" s="1128"/>
      <c r="P77" s="1128"/>
      <c r="Q77" s="1128"/>
    </row>
  </sheetData>
  <customSheetViews>
    <customSheetView guid="{000667BC-C093-D04F-AC32-C2A57AD6DC40}" scale="107" showPageBreaks="1" showGridLines="0" fitToPage="1" printArea="1" topLeftCell="A12">
      <selection activeCell="C37" sqref="C37"/>
      <pageMargins left="0" right="0" top="0" bottom="0" header="0" footer="0"/>
      <pageSetup scale="75" orientation="landscape"/>
      <headerFooter alignWithMargins="0">
        <oddFooter>&amp;L&amp;9&amp;F&amp;C&amp;9Página &amp;P&amp;R&amp;9Versión 17.08.05</oddFooter>
      </headerFooter>
    </customSheetView>
    <customSheetView guid="{49900754-E557-CE48-A1AC-7A29C54F6B80}" scale="107" showPageBreaks="1" showGridLines="0" fitToPage="1" printArea="1" topLeftCell="A12">
      <selection activeCell="C37" sqref="C37"/>
      <pageMargins left="0" right="0" top="0" bottom="0" header="0" footer="0"/>
      <pageSetup scale="75" orientation="landscape"/>
      <headerFooter alignWithMargins="0">
        <oddFooter>&amp;L&amp;9&amp;F&amp;C&amp;9Página &amp;P&amp;R&amp;9Versión 17.08.05</oddFooter>
      </headerFooter>
    </customSheetView>
  </customSheetViews>
  <mergeCells count="33">
    <mergeCell ref="B2:Q2"/>
    <mergeCell ref="T2:AC3"/>
    <mergeCell ref="AE3:AF3"/>
    <mergeCell ref="O4:P4"/>
    <mergeCell ref="O5:P6"/>
    <mergeCell ref="AE5:AF6"/>
    <mergeCell ref="D6:J6"/>
    <mergeCell ref="U7:AA7"/>
    <mergeCell ref="T8:AC9"/>
    <mergeCell ref="O9:P9"/>
    <mergeCell ref="AE9:AF9"/>
    <mergeCell ref="O10:P11"/>
    <mergeCell ref="AE10:AF11"/>
    <mergeCell ref="O14:P14"/>
    <mergeCell ref="O15:P16"/>
    <mergeCell ref="AE16:AF17"/>
    <mergeCell ref="O21:P21"/>
    <mergeCell ref="O22:P23"/>
    <mergeCell ref="AE22:AF23"/>
    <mergeCell ref="D25:I25"/>
    <mergeCell ref="S26:AG26"/>
    <mergeCell ref="O27:P27"/>
    <mergeCell ref="O28:P29"/>
    <mergeCell ref="AE34:AF35"/>
    <mergeCell ref="D30:I30"/>
    <mergeCell ref="AE29:AF30"/>
    <mergeCell ref="H45:I46"/>
    <mergeCell ref="O45:P46"/>
    <mergeCell ref="H34:I35"/>
    <mergeCell ref="O34:P35"/>
    <mergeCell ref="AE39:AF40"/>
    <mergeCell ref="H40:I41"/>
    <mergeCell ref="O40:P41"/>
  </mergeCells>
  <phoneticPr fontId="86" type="noConversion"/>
  <pageMargins left="0.25" right="0.25" top="0.75000000000000011" bottom="0.75000000000000011" header="0.30000000000000004" footer="0.30000000000000004"/>
  <pageSetup orientation="landscape"/>
  <headerFooter alignWithMargins="0">
    <oddFooter>&amp;L&amp;9&amp;F&amp;C&amp;9Página &amp;P&amp;R&amp;9Versión 17.08.05</oddFooter>
  </headerFooter>
  <rowBreaks count="1" manualBreakCount="1">
    <brk id="41" max="16383" man="1"/>
  </rowBreaks>
  <extLst>
    <ext xmlns:mx="http://schemas.microsoft.com/office/mac/excel/2008/main" uri="{64002731-A6B0-56B0-2670-7721B7C09600}">
      <mx:PLV Mode="0" OnePage="0" WScale="100"/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B1:BB36"/>
  <sheetViews>
    <sheetView showGridLines="0" view="pageBreakPreview" zoomScale="125" zoomScaleNormal="125" zoomScaleSheetLayoutView="125" zoomScalePageLayoutView="125" workbookViewId="0">
      <selection activeCell="O26" sqref="O26:P26"/>
    </sheetView>
  </sheetViews>
  <sheetFormatPr defaultColWidth="9" defaultRowHeight="12"/>
  <cols>
    <col min="1" max="1" width="1.125" style="609" customWidth="1"/>
    <col min="2" max="2" width="3.125" style="609" customWidth="1"/>
    <col min="3" max="3" width="7.625" style="609" customWidth="1"/>
    <col min="4" max="4" width="2.625" style="560" customWidth="1"/>
    <col min="5" max="5" width="2.5" style="560" bestFit="1" customWidth="1"/>
    <col min="6" max="6" width="2.375" style="560" bestFit="1" customWidth="1"/>
    <col min="7" max="7" width="7.125" style="560" customWidth="1"/>
    <col min="8" max="8" width="3" style="609" customWidth="1"/>
    <col min="9" max="9" width="10.625" style="609" customWidth="1"/>
    <col min="10" max="10" width="3" style="609" customWidth="1"/>
    <col min="11" max="11" width="5.875" style="609" customWidth="1"/>
    <col min="12" max="12" width="10.5" style="609" customWidth="1"/>
    <col min="13" max="13" width="10.125" style="609" customWidth="1"/>
    <col min="14" max="14" width="14.875" style="609" customWidth="1"/>
    <col min="15" max="15" width="2.625" style="609" customWidth="1"/>
    <col min="16" max="16" width="7.375" style="609" customWidth="1"/>
    <col min="17" max="17" width="2.625" style="609" customWidth="1"/>
    <col min="18" max="18" width="10.875" style="609" customWidth="1"/>
    <col min="19" max="19" width="2.625" style="609" customWidth="1"/>
    <col min="20" max="20" width="11.625" style="609" customWidth="1"/>
    <col min="21" max="21" width="3.125" style="609" customWidth="1"/>
    <col min="22" max="22" width="16.5" style="609" customWidth="1"/>
    <col min="23" max="23" width="2.5" style="609" customWidth="1"/>
    <col min="24" max="24" width="8.625" style="609" customWidth="1"/>
    <col min="25" max="25" width="10.875" style="609" customWidth="1"/>
    <col min="26" max="26" width="1.125" style="609" customWidth="1"/>
    <col min="27" max="16384" width="9" style="609"/>
  </cols>
  <sheetData>
    <row r="1" spans="2:54">
      <c r="C1" s="631" t="s">
        <v>2193</v>
      </c>
    </row>
    <row r="2" spans="2:54">
      <c r="C2" s="2129" t="s">
        <v>2194</v>
      </c>
      <c r="D2" s="2130"/>
      <c r="E2" s="2130"/>
      <c r="F2" s="2130"/>
      <c r="G2" s="2130"/>
      <c r="H2" s="2130"/>
      <c r="I2" s="2130"/>
      <c r="J2" s="2130"/>
      <c r="K2" s="2130"/>
      <c r="L2" s="2130"/>
      <c r="M2" s="2130"/>
      <c r="N2" s="2130"/>
      <c r="O2" s="2130"/>
      <c r="P2" s="2130"/>
      <c r="Q2" s="2130"/>
      <c r="R2" s="2130"/>
      <c r="S2" s="2130"/>
      <c r="T2" s="2130"/>
      <c r="U2" s="2130"/>
      <c r="V2" s="2130"/>
      <c r="W2" s="2130"/>
      <c r="X2" s="2131"/>
      <c r="Y2" s="1057" t="s">
        <v>2195</v>
      </c>
    </row>
    <row r="3" spans="2:54" s="927" customFormat="1" ht="12.75" customHeight="1">
      <c r="B3" s="1588" t="s">
        <v>271</v>
      </c>
      <c r="C3" s="1047">
        <f>-(16.01)</f>
        <v>-16.010000000000002</v>
      </c>
      <c r="D3" s="2140">
        <f>C3-0.01</f>
        <v>-16.020000000000003</v>
      </c>
      <c r="E3" s="2141"/>
      <c r="F3" s="869"/>
      <c r="G3" s="869"/>
      <c r="H3" s="1905">
        <f>D3-(0.01)</f>
        <v>-16.030000000000005</v>
      </c>
      <c r="I3" s="2035"/>
      <c r="J3" s="2035"/>
      <c r="K3" s="1906"/>
      <c r="L3" s="982">
        <f>H3-(0.01)</f>
        <v>-16.040000000000006</v>
      </c>
      <c r="M3" s="982">
        <f>L3-0.01</f>
        <v>-16.050000000000008</v>
      </c>
      <c r="N3" s="1035">
        <f>+M3-0.01</f>
        <v>-16.060000000000009</v>
      </c>
      <c r="O3" s="1905">
        <f>N3-(0.01)</f>
        <v>-16.070000000000011</v>
      </c>
      <c r="P3" s="1906"/>
      <c r="Q3" s="1905">
        <f>O3-(0.01)</f>
        <v>-16.080000000000013</v>
      </c>
      <c r="R3" s="1906"/>
      <c r="S3" s="1905">
        <f>Q3-(0.01)</f>
        <v>-16.090000000000014</v>
      </c>
      <c r="T3" s="1906"/>
      <c r="U3" s="1588" t="s">
        <v>271</v>
      </c>
      <c r="V3" s="1035">
        <f>S3-(0.01)</f>
        <v>-16.100000000000016</v>
      </c>
      <c r="W3" s="1905">
        <f>V3-(0.01)</f>
        <v>-16.110000000000017</v>
      </c>
      <c r="X3" s="1906"/>
      <c r="Y3" s="982">
        <f>W3-0.01</f>
        <v>-16.120000000000019</v>
      </c>
    </row>
    <row r="4" spans="2:54" ht="12.75" customHeight="1">
      <c r="B4" s="1589"/>
      <c r="C4" s="2136" t="s">
        <v>2196</v>
      </c>
      <c r="D4" s="2136" t="s">
        <v>2197</v>
      </c>
      <c r="E4" s="2048"/>
      <c r="F4" s="2048"/>
      <c r="G4" s="2049"/>
      <c r="H4" s="2136" t="s">
        <v>2198</v>
      </c>
      <c r="I4" s="2048"/>
      <c r="J4" s="2048"/>
      <c r="K4" s="2049"/>
      <c r="L4" s="1821" t="s">
        <v>2199</v>
      </c>
      <c r="M4" s="2128" t="s">
        <v>2200</v>
      </c>
      <c r="N4" s="1173" t="s">
        <v>2201</v>
      </c>
      <c r="O4" s="2136" t="s">
        <v>2202</v>
      </c>
      <c r="P4" s="2049"/>
      <c r="Q4" s="2136" t="s">
        <v>2203</v>
      </c>
      <c r="R4" s="2049"/>
      <c r="S4" s="2136" t="s">
        <v>2204</v>
      </c>
      <c r="T4" s="2049"/>
      <c r="U4" s="1589"/>
      <c r="V4" s="2128" t="s">
        <v>2205</v>
      </c>
      <c r="W4" s="2136" t="s">
        <v>2206</v>
      </c>
      <c r="X4" s="2049"/>
      <c r="Y4" s="2128" t="s">
        <v>2207</v>
      </c>
    </row>
    <row r="5" spans="2:54" ht="12.75" customHeight="1">
      <c r="B5" s="1589"/>
      <c r="C5" s="2136"/>
      <c r="D5" s="2136"/>
      <c r="E5" s="2048"/>
      <c r="F5" s="2048"/>
      <c r="G5" s="2049"/>
      <c r="H5" s="2136"/>
      <c r="I5" s="2048"/>
      <c r="J5" s="2048"/>
      <c r="K5" s="2049"/>
      <c r="L5" s="1821"/>
      <c r="M5" s="2128"/>
      <c r="O5" s="2136"/>
      <c r="P5" s="2049"/>
      <c r="Q5" s="2136"/>
      <c r="R5" s="2049"/>
      <c r="S5" s="2136"/>
      <c r="T5" s="2049"/>
      <c r="U5" s="1589"/>
      <c r="V5" s="2128"/>
      <c r="W5" s="2136"/>
      <c r="X5" s="2049"/>
      <c r="Y5" s="2128"/>
    </row>
    <row r="6" spans="2:54" ht="12.75" customHeight="1">
      <c r="B6" s="1589"/>
      <c r="C6" s="2136"/>
      <c r="D6" s="2136"/>
      <c r="E6" s="2048"/>
      <c r="F6" s="2048"/>
      <c r="G6" s="2049"/>
      <c r="H6" s="2136"/>
      <c r="I6" s="2048"/>
      <c r="J6" s="2048"/>
      <c r="K6" s="2049"/>
      <c r="L6" s="1821"/>
      <c r="M6" s="2128"/>
      <c r="N6" s="1733" t="s">
        <v>2208</v>
      </c>
      <c r="O6" s="2136"/>
      <c r="P6" s="2049"/>
      <c r="Q6" s="2136"/>
      <c r="R6" s="2049"/>
      <c r="S6" s="2136"/>
      <c r="T6" s="2049"/>
      <c r="U6" s="1589"/>
      <c r="V6" s="1032"/>
      <c r="W6" s="2136"/>
      <c r="X6" s="2049"/>
      <c r="Y6" s="2128"/>
      <c r="AW6" s="609" t="s">
        <v>1429</v>
      </c>
      <c r="BB6" s="609" t="s">
        <v>1430</v>
      </c>
    </row>
    <row r="7" spans="2:54" ht="12.75" customHeight="1">
      <c r="B7" s="1589"/>
      <c r="C7" s="2136"/>
      <c r="D7" s="2136"/>
      <c r="E7" s="2048"/>
      <c r="F7" s="2048"/>
      <c r="G7" s="2049"/>
      <c r="H7" s="2136"/>
      <c r="I7" s="2048"/>
      <c r="J7" s="2048"/>
      <c r="K7" s="2049"/>
      <c r="L7" s="984"/>
      <c r="M7" s="984"/>
      <c r="N7" s="1733"/>
      <c r="O7" s="2136"/>
      <c r="P7" s="2049"/>
      <c r="Q7" s="2136"/>
      <c r="R7" s="2049"/>
      <c r="S7" s="2136"/>
      <c r="T7" s="2049"/>
      <c r="U7" s="1589"/>
      <c r="V7" s="1733" t="s">
        <v>2209</v>
      </c>
      <c r="W7" s="2136"/>
      <c r="X7" s="2049"/>
      <c r="Y7" s="984"/>
    </row>
    <row r="8" spans="2:54" ht="12.75" customHeight="1">
      <c r="B8" s="1589"/>
      <c r="C8" s="2136"/>
      <c r="D8" s="2136"/>
      <c r="E8" s="2048"/>
      <c r="F8" s="2048"/>
      <c r="G8" s="2049"/>
      <c r="H8" s="2136"/>
      <c r="I8" s="2048"/>
      <c r="J8" s="2048"/>
      <c r="K8" s="2049"/>
      <c r="L8" s="984"/>
      <c r="M8" s="984"/>
      <c r="N8" s="1733"/>
      <c r="O8" s="2136"/>
      <c r="P8" s="2049"/>
      <c r="Q8" s="2136"/>
      <c r="R8" s="2049"/>
      <c r="S8" s="2136"/>
      <c r="T8" s="2049"/>
      <c r="U8" s="1589"/>
      <c r="V8" s="1733"/>
      <c r="X8" s="984"/>
      <c r="Y8" s="984"/>
    </row>
    <row r="9" spans="2:54" ht="12.75" customHeight="1">
      <c r="B9" s="1589"/>
      <c r="C9" s="2136"/>
      <c r="D9" s="2136"/>
      <c r="E9" s="2048"/>
      <c r="F9" s="2048"/>
      <c r="G9" s="2049"/>
      <c r="H9" s="2136"/>
      <c r="I9" s="2048"/>
      <c r="J9" s="2048"/>
      <c r="K9" s="2049"/>
      <c r="L9" s="984"/>
      <c r="M9" s="984"/>
      <c r="N9" s="1733"/>
      <c r="O9" s="2136"/>
      <c r="P9" s="2049"/>
      <c r="Q9" s="2136"/>
      <c r="R9" s="2049"/>
      <c r="S9" s="1174">
        <v>1</v>
      </c>
      <c r="T9" s="2049" t="s">
        <v>2210</v>
      </c>
      <c r="U9" s="1589"/>
      <c r="V9" s="1733"/>
      <c r="W9" s="1174">
        <v>1</v>
      </c>
      <c r="X9" s="890" t="s">
        <v>495</v>
      </c>
      <c r="Y9" s="984"/>
    </row>
    <row r="10" spans="2:54" ht="12.75" customHeight="1">
      <c r="B10" s="1589"/>
      <c r="C10" s="2136"/>
      <c r="D10" s="2136"/>
      <c r="E10" s="2048"/>
      <c r="F10" s="2048"/>
      <c r="G10" s="2049"/>
      <c r="K10" s="984"/>
      <c r="L10" s="984"/>
      <c r="M10" s="984"/>
      <c r="N10" s="1733"/>
      <c r="Q10" s="2136"/>
      <c r="R10" s="2049"/>
      <c r="S10" s="983"/>
      <c r="T10" s="2049"/>
      <c r="U10" s="1589"/>
      <c r="V10" s="1733"/>
      <c r="W10" s="1174">
        <v>2</v>
      </c>
      <c r="X10" s="890" t="s">
        <v>506</v>
      </c>
      <c r="Y10" s="984"/>
    </row>
    <row r="11" spans="2:54" ht="12.75" customHeight="1">
      <c r="B11" s="1589"/>
      <c r="C11" s="2136"/>
      <c r="D11" s="2136"/>
      <c r="E11" s="2048"/>
      <c r="F11" s="2048"/>
      <c r="G11" s="2049"/>
      <c r="K11" s="984"/>
      <c r="L11" s="984"/>
      <c r="M11" s="984"/>
      <c r="N11" s="1733"/>
      <c r="O11" s="1174">
        <v>1</v>
      </c>
      <c r="P11" s="957" t="s">
        <v>495</v>
      </c>
      <c r="Q11" s="1174">
        <v>1</v>
      </c>
      <c r="R11" s="888" t="s">
        <v>495</v>
      </c>
      <c r="S11" s="1174">
        <v>2</v>
      </c>
      <c r="T11" s="2049" t="s">
        <v>2211</v>
      </c>
      <c r="U11" s="1589"/>
      <c r="V11" s="1733"/>
      <c r="W11" s="1175"/>
      <c r="X11" s="984"/>
      <c r="Y11" s="984"/>
    </row>
    <row r="12" spans="2:54" ht="12.75" customHeight="1">
      <c r="B12" s="1589"/>
      <c r="C12" s="2136"/>
      <c r="D12" s="2136"/>
      <c r="E12" s="2048"/>
      <c r="F12" s="2048"/>
      <c r="G12" s="2049"/>
      <c r="H12" s="1176">
        <v>1</v>
      </c>
      <c r="I12" s="609" t="s">
        <v>2212</v>
      </c>
      <c r="J12" s="1177"/>
      <c r="K12" s="984"/>
      <c r="L12" s="984"/>
      <c r="M12" s="984"/>
      <c r="N12" s="1733"/>
      <c r="O12" s="1174">
        <v>2</v>
      </c>
      <c r="P12" s="957" t="s">
        <v>506</v>
      </c>
      <c r="Q12" s="1174">
        <v>2</v>
      </c>
      <c r="R12" s="890" t="s">
        <v>506</v>
      </c>
      <c r="S12" s="983"/>
      <c r="T12" s="2049"/>
      <c r="U12" s="1589"/>
      <c r="V12" s="1733"/>
      <c r="W12" s="1175"/>
      <c r="X12" s="984"/>
      <c r="Y12" s="984"/>
    </row>
    <row r="13" spans="2:54" ht="12.75" customHeight="1">
      <c r="B13" s="1589"/>
      <c r="C13" s="2136"/>
      <c r="D13" s="1178">
        <v>1</v>
      </c>
      <c r="E13" s="560" t="s">
        <v>495</v>
      </c>
      <c r="H13" s="1176">
        <v>2</v>
      </c>
      <c r="I13" s="1179" t="s">
        <v>2213</v>
      </c>
      <c r="J13" s="1180" t="s">
        <v>124</v>
      </c>
      <c r="K13" s="1181">
        <f>Q3</f>
        <v>-16.080000000000013</v>
      </c>
      <c r="L13" s="984"/>
      <c r="M13" s="984"/>
      <c r="N13" s="1733"/>
      <c r="O13" s="1175"/>
      <c r="P13" s="984"/>
      <c r="Q13" s="983"/>
      <c r="R13" s="984"/>
      <c r="T13" s="2049"/>
      <c r="U13" s="1589"/>
      <c r="V13" s="1733"/>
      <c r="W13" s="1175"/>
      <c r="X13" s="984"/>
      <c r="Y13" s="984"/>
    </row>
    <row r="14" spans="2:54" ht="12.75" customHeight="1">
      <c r="B14" s="1589"/>
      <c r="C14" s="2136"/>
      <c r="D14" s="1178">
        <v>2</v>
      </c>
      <c r="E14" s="560" t="s">
        <v>506</v>
      </c>
      <c r="F14" s="1180" t="s">
        <v>124</v>
      </c>
      <c r="G14" s="2142" t="s">
        <v>2214</v>
      </c>
      <c r="H14" s="1176">
        <v>3</v>
      </c>
      <c r="I14" s="1179" t="s">
        <v>2215</v>
      </c>
      <c r="J14" s="1180" t="s">
        <v>124</v>
      </c>
      <c r="K14" s="1181">
        <f>Q3</f>
        <v>-16.080000000000013</v>
      </c>
      <c r="L14" s="984"/>
      <c r="M14" s="984"/>
      <c r="N14" s="1733"/>
      <c r="O14" s="1175"/>
      <c r="P14" s="984"/>
      <c r="Q14" s="983"/>
      <c r="R14" s="984"/>
      <c r="S14" s="1174">
        <v>3</v>
      </c>
      <c r="T14" s="890" t="s">
        <v>2216</v>
      </c>
      <c r="U14" s="1589"/>
      <c r="V14" s="1733"/>
      <c r="W14" s="1175"/>
      <c r="X14" s="984"/>
      <c r="Y14" s="984"/>
    </row>
    <row r="15" spans="2:54" ht="12.75" customHeight="1">
      <c r="B15" s="1589"/>
      <c r="C15" s="2136"/>
      <c r="D15" s="1182"/>
      <c r="E15" s="888"/>
      <c r="F15" s="888"/>
      <c r="G15" s="2142"/>
      <c r="H15" s="1176">
        <v>4</v>
      </c>
      <c r="I15" s="1179" t="s">
        <v>2217</v>
      </c>
      <c r="J15" s="1180" t="s">
        <v>124</v>
      </c>
      <c r="K15" s="1181">
        <f>Q3</f>
        <v>-16.080000000000013</v>
      </c>
      <c r="L15" s="984"/>
      <c r="M15" s="984"/>
      <c r="N15" s="1733"/>
      <c r="O15" s="1175"/>
      <c r="P15" s="984"/>
      <c r="Q15" s="983"/>
      <c r="R15" s="984"/>
      <c r="S15" s="1174">
        <v>4</v>
      </c>
      <c r="T15" s="890" t="s">
        <v>1372</v>
      </c>
      <c r="U15" s="1589"/>
      <c r="V15" s="1733"/>
      <c r="W15" s="1175"/>
      <c r="X15" s="984"/>
      <c r="Y15" s="984"/>
    </row>
    <row r="16" spans="2:54" ht="12.75" customHeight="1">
      <c r="B16" s="1589"/>
      <c r="C16" s="2136"/>
      <c r="D16" s="1182"/>
      <c r="E16" s="888"/>
      <c r="F16" s="888"/>
      <c r="G16" s="888"/>
      <c r="H16" s="1176">
        <v>5</v>
      </c>
      <c r="I16" s="1179" t="s">
        <v>1372</v>
      </c>
      <c r="J16" s="1180" t="s">
        <v>124</v>
      </c>
      <c r="K16" s="1181">
        <f>Q3</f>
        <v>-16.080000000000013</v>
      </c>
      <c r="L16" s="984"/>
      <c r="M16" s="984"/>
      <c r="N16" s="1733"/>
      <c r="O16" s="1175"/>
      <c r="P16" s="984"/>
      <c r="Q16" s="983"/>
      <c r="R16" s="984"/>
      <c r="S16" s="983"/>
      <c r="T16" s="1183"/>
      <c r="U16" s="1589"/>
      <c r="V16" s="1733"/>
      <c r="W16" s="1175"/>
      <c r="X16" s="984"/>
      <c r="Y16" s="984"/>
    </row>
    <row r="17" spans="2:47" ht="12.75" customHeight="1">
      <c r="B17" s="1589"/>
      <c r="C17" s="2136"/>
      <c r="D17" s="1182"/>
      <c r="E17" s="888"/>
      <c r="F17" s="888"/>
      <c r="G17" s="888"/>
      <c r="H17" s="1182"/>
      <c r="I17" s="997"/>
      <c r="J17" s="997"/>
      <c r="K17" s="957"/>
      <c r="L17" s="984"/>
      <c r="M17" s="984"/>
      <c r="N17" s="1733"/>
      <c r="O17" s="1175"/>
      <c r="P17" s="984"/>
      <c r="Q17" s="983"/>
      <c r="R17" s="984"/>
      <c r="S17" s="983"/>
      <c r="T17" s="1183"/>
      <c r="U17" s="1589"/>
      <c r="V17" s="1733"/>
      <c r="W17" s="1175"/>
      <c r="X17" s="984"/>
      <c r="Y17" s="984"/>
    </row>
    <row r="18" spans="2:47" ht="12.75" customHeight="1">
      <c r="B18" s="1589"/>
      <c r="C18" s="2136"/>
      <c r="D18" s="1182"/>
      <c r="E18" s="888"/>
      <c r="F18" s="888"/>
      <c r="G18" s="888"/>
      <c r="H18" s="1182"/>
      <c r="I18" s="997"/>
      <c r="J18" s="997"/>
      <c r="K18" s="957"/>
      <c r="L18" s="984"/>
      <c r="M18" s="984"/>
      <c r="N18" s="1733"/>
      <c r="O18" s="1175"/>
      <c r="P18" s="984"/>
      <c r="Q18" s="983"/>
      <c r="R18" s="984"/>
      <c r="S18" s="983"/>
      <c r="T18" s="1183"/>
      <c r="U18" s="1589"/>
      <c r="V18" s="1733"/>
      <c r="W18" s="1175"/>
      <c r="X18" s="984"/>
      <c r="Y18" s="984"/>
    </row>
    <row r="19" spans="2:47" ht="12.75" customHeight="1">
      <c r="B19" s="1589"/>
      <c r="C19" s="2136"/>
      <c r="D19" s="1184"/>
      <c r="E19" s="1185"/>
      <c r="F19" s="1185"/>
      <c r="G19" s="1185"/>
      <c r="H19" s="1186"/>
      <c r="I19" s="1187"/>
      <c r="J19" s="1187"/>
      <c r="K19" s="1188"/>
      <c r="L19" s="984"/>
      <c r="M19" s="984"/>
      <c r="N19" s="1733"/>
      <c r="O19" s="1189"/>
      <c r="P19" s="985"/>
      <c r="Q19" s="983"/>
      <c r="R19" s="984"/>
      <c r="S19" s="983"/>
      <c r="T19" s="984"/>
      <c r="U19" s="1589"/>
      <c r="V19" s="2144"/>
      <c r="W19" s="1175"/>
      <c r="X19" s="984"/>
      <c r="Y19" s="984"/>
    </row>
    <row r="20" spans="2:47" s="1045" customFormat="1" ht="12.75" customHeight="1">
      <c r="B20" s="1590"/>
      <c r="C20" s="1190" t="s">
        <v>67</v>
      </c>
      <c r="D20" s="2137" t="s">
        <v>251</v>
      </c>
      <c r="E20" s="2138"/>
      <c r="F20" s="2138"/>
      <c r="G20" s="2139"/>
      <c r="H20" s="2151" t="s">
        <v>251</v>
      </c>
      <c r="I20" s="2152"/>
      <c r="J20" s="2152"/>
      <c r="K20" s="2153"/>
      <c r="L20" s="1191" t="s">
        <v>2218</v>
      </c>
      <c r="M20" s="1191" t="s">
        <v>2218</v>
      </c>
      <c r="N20" s="1190" t="s">
        <v>803</v>
      </c>
      <c r="O20" s="2132" t="s">
        <v>251</v>
      </c>
      <c r="P20" s="2133"/>
      <c r="Q20" s="2132" t="s">
        <v>251</v>
      </c>
      <c r="R20" s="2133"/>
      <c r="S20" s="2132" t="s">
        <v>251</v>
      </c>
      <c r="T20" s="2133"/>
      <c r="U20" s="1590"/>
      <c r="V20" s="1191" t="s">
        <v>2219</v>
      </c>
      <c r="W20" s="2132" t="s">
        <v>251</v>
      </c>
      <c r="X20" s="2133"/>
      <c r="Y20" s="1191" t="s">
        <v>2218</v>
      </c>
    </row>
    <row r="21" spans="2:47" ht="3.75" customHeight="1" thickBot="1">
      <c r="B21" s="1192"/>
      <c r="Q21" s="2143"/>
      <c r="R21" s="2143"/>
      <c r="S21" s="2143"/>
      <c r="T21" s="2143"/>
      <c r="U21" s="1192"/>
    </row>
    <row r="22" spans="2:47">
      <c r="B22" s="986">
        <v>1</v>
      </c>
      <c r="C22" s="132"/>
      <c r="D22" s="2154"/>
      <c r="E22" s="2155"/>
      <c r="F22" s="2155"/>
      <c r="G22" s="2156"/>
      <c r="H22" s="1795"/>
      <c r="I22" s="2147"/>
      <c r="J22" s="2147"/>
      <c r="K22" s="1796"/>
      <c r="L22" s="1193" t="s">
        <v>2220</v>
      </c>
      <c r="M22" s="1193" t="s">
        <v>2220</v>
      </c>
      <c r="N22" s="1193" t="s">
        <v>2220</v>
      </c>
      <c r="O22" s="1795"/>
      <c r="P22" s="1796"/>
      <c r="Q22" s="1795"/>
      <c r="R22" s="1796"/>
      <c r="S22" s="1795"/>
      <c r="T22" s="1796"/>
      <c r="U22" s="986">
        <v>1</v>
      </c>
      <c r="V22" s="1193" t="s">
        <v>2220</v>
      </c>
      <c r="W22" s="133"/>
      <c r="X22" s="1194"/>
      <c r="Y22" s="1193" t="s">
        <v>2220</v>
      </c>
    </row>
    <row r="23" spans="2:47">
      <c r="B23" s="987">
        <f>B22+1</f>
        <v>2</v>
      </c>
      <c r="C23" s="139"/>
      <c r="D23" s="2157"/>
      <c r="E23" s="2158"/>
      <c r="F23" s="2158"/>
      <c r="G23" s="2159"/>
      <c r="H23" s="2134"/>
      <c r="I23" s="2145"/>
      <c r="J23" s="2145"/>
      <c r="K23" s="2135"/>
      <c r="L23" s="1028" t="s">
        <v>2220</v>
      </c>
      <c r="M23" s="1028" t="s">
        <v>2220</v>
      </c>
      <c r="N23" s="1028" t="s">
        <v>2220</v>
      </c>
      <c r="O23" s="2134"/>
      <c r="P23" s="2135"/>
      <c r="Q23" s="2134"/>
      <c r="R23" s="2135"/>
      <c r="S23" s="2134"/>
      <c r="T23" s="2135"/>
      <c r="U23" s="987">
        <f>U22+1</f>
        <v>2</v>
      </c>
      <c r="V23" s="1028" t="s">
        <v>2220</v>
      </c>
      <c r="W23" s="140"/>
      <c r="X23" s="1195"/>
      <c r="Y23" s="1028" t="s">
        <v>2220</v>
      </c>
    </row>
    <row r="24" spans="2:47" ht="12.95" thickBot="1">
      <c r="B24" s="988">
        <f>B23+1</f>
        <v>3</v>
      </c>
      <c r="C24" s="2646"/>
      <c r="D24" s="2160"/>
      <c r="E24" s="2161"/>
      <c r="F24" s="2161"/>
      <c r="G24" s="2162"/>
      <c r="H24" s="1799"/>
      <c r="I24" s="2146"/>
      <c r="J24" s="2146"/>
      <c r="K24" s="1800"/>
      <c r="L24" s="1196" t="s">
        <v>2220</v>
      </c>
      <c r="M24" s="1196" t="s">
        <v>2220</v>
      </c>
      <c r="N24" s="1196" t="s">
        <v>2220</v>
      </c>
      <c r="O24" s="1799"/>
      <c r="P24" s="1800"/>
      <c r="Q24" s="1799"/>
      <c r="R24" s="1800"/>
      <c r="S24" s="1799"/>
      <c r="T24" s="1800"/>
      <c r="U24" s="988">
        <f>U23+1</f>
        <v>3</v>
      </c>
      <c r="V24" s="1196" t="s">
        <v>2220</v>
      </c>
      <c r="W24" s="2647"/>
      <c r="X24" s="2504"/>
      <c r="Y24" s="1196" t="s">
        <v>2220</v>
      </c>
      <c r="AU24" s="668"/>
    </row>
    <row r="25" spans="2:47" ht="3.75" customHeight="1" thickBot="1">
      <c r="B25" s="43"/>
      <c r="C25" s="135"/>
      <c r="D25" s="2163"/>
      <c r="E25" s="2164"/>
      <c r="F25" s="353"/>
      <c r="G25" s="353"/>
      <c r="H25" s="141"/>
      <c r="I25" s="141"/>
      <c r="J25" s="141"/>
      <c r="K25" s="136"/>
      <c r="L25" s="138"/>
      <c r="M25" s="138"/>
      <c r="N25" s="138"/>
      <c r="O25" s="2148"/>
      <c r="P25" s="2149"/>
      <c r="Q25" s="2148"/>
      <c r="R25" s="2149"/>
      <c r="S25" s="2148"/>
      <c r="T25" s="2149"/>
      <c r="U25" s="43"/>
      <c r="V25" s="138"/>
      <c r="W25" s="137"/>
      <c r="X25" s="1197"/>
      <c r="Y25" s="138"/>
    </row>
    <row r="26" spans="2:47">
      <c r="B26" s="989">
        <f>B24+1</f>
        <v>4</v>
      </c>
      <c r="C26" s="134"/>
      <c r="D26" s="2154"/>
      <c r="E26" s="2155"/>
      <c r="F26" s="2155"/>
      <c r="G26" s="2156"/>
      <c r="H26" s="1795"/>
      <c r="I26" s="2147"/>
      <c r="J26" s="2147"/>
      <c r="K26" s="1796"/>
      <c r="L26" s="1193" t="s">
        <v>2220</v>
      </c>
      <c r="M26" s="1193" t="s">
        <v>2220</v>
      </c>
      <c r="N26" s="1193" t="s">
        <v>2220</v>
      </c>
      <c r="O26" s="1795"/>
      <c r="P26" s="1796"/>
      <c r="Q26" s="1795"/>
      <c r="R26" s="1796"/>
      <c r="S26" s="1795"/>
      <c r="T26" s="1796"/>
      <c r="U26" s="989">
        <f>U24+1</f>
        <v>4</v>
      </c>
      <c r="V26" s="1193" t="s">
        <v>2220</v>
      </c>
      <c r="W26" s="33"/>
      <c r="X26" s="1198"/>
      <c r="Y26" s="1193" t="s">
        <v>2220</v>
      </c>
    </row>
    <row r="27" spans="2:47">
      <c r="B27" s="987">
        <f>B26+1</f>
        <v>5</v>
      </c>
      <c r="C27" s="139"/>
      <c r="D27" s="2157"/>
      <c r="E27" s="2158"/>
      <c r="F27" s="2158"/>
      <c r="G27" s="2159"/>
      <c r="H27" s="2134"/>
      <c r="I27" s="2145"/>
      <c r="J27" s="2145"/>
      <c r="K27" s="2135"/>
      <c r="L27" s="1028" t="s">
        <v>2220</v>
      </c>
      <c r="M27" s="1028" t="s">
        <v>2220</v>
      </c>
      <c r="N27" s="1028" t="s">
        <v>2220</v>
      </c>
      <c r="O27" s="2134"/>
      <c r="P27" s="2135"/>
      <c r="Q27" s="2134"/>
      <c r="R27" s="2135"/>
      <c r="S27" s="2134"/>
      <c r="T27" s="2135"/>
      <c r="U27" s="987">
        <f>U26+1</f>
        <v>5</v>
      </c>
      <c r="V27" s="1028" t="s">
        <v>2220</v>
      </c>
      <c r="W27" s="140"/>
      <c r="X27" s="1195"/>
      <c r="Y27" s="1028" t="s">
        <v>2220</v>
      </c>
    </row>
    <row r="28" spans="2:47" ht="12.95" thickBot="1">
      <c r="B28" s="990">
        <f>B27+1</f>
        <v>6</v>
      </c>
      <c r="C28" s="134"/>
      <c r="D28" s="2160"/>
      <c r="E28" s="2161"/>
      <c r="F28" s="2161"/>
      <c r="G28" s="2162"/>
      <c r="H28" s="1799"/>
      <c r="I28" s="2146"/>
      <c r="J28" s="2146"/>
      <c r="K28" s="1800"/>
      <c r="L28" s="1196" t="s">
        <v>2220</v>
      </c>
      <c r="M28" s="1196" t="s">
        <v>2220</v>
      </c>
      <c r="N28" s="1196" t="s">
        <v>2220</v>
      </c>
      <c r="O28" s="1799"/>
      <c r="P28" s="1800"/>
      <c r="Q28" s="1799"/>
      <c r="R28" s="1800"/>
      <c r="S28" s="1799"/>
      <c r="T28" s="1800"/>
      <c r="U28" s="990">
        <f>U27+1</f>
        <v>6</v>
      </c>
      <c r="V28" s="1196" t="s">
        <v>2220</v>
      </c>
      <c r="W28" s="33"/>
      <c r="X28" s="1198"/>
      <c r="Y28" s="1196" t="s">
        <v>2220</v>
      </c>
    </row>
    <row r="29" spans="2:47" ht="3.75" customHeight="1" thickBot="1">
      <c r="B29" s="1199"/>
      <c r="C29" s="135"/>
      <c r="D29" s="2163"/>
      <c r="E29" s="2164"/>
      <c r="F29" s="353"/>
      <c r="G29" s="353"/>
      <c r="H29" s="2148"/>
      <c r="I29" s="2150"/>
      <c r="J29" s="2150"/>
      <c r="K29" s="2149"/>
      <c r="L29" s="138"/>
      <c r="M29" s="138"/>
      <c r="N29" s="138"/>
      <c r="O29" s="2148"/>
      <c r="P29" s="2149"/>
      <c r="Q29" s="2148"/>
      <c r="R29" s="2149"/>
      <c r="S29" s="2148"/>
      <c r="T29" s="2149"/>
      <c r="U29" s="1199"/>
      <c r="V29" s="138"/>
      <c r="W29" s="137"/>
      <c r="X29" s="1197"/>
      <c r="Y29" s="138"/>
    </row>
    <row r="30" spans="2:47">
      <c r="B30" s="991">
        <f>B28+1</f>
        <v>7</v>
      </c>
      <c r="C30" s="134"/>
      <c r="D30" s="2154"/>
      <c r="E30" s="2155"/>
      <c r="F30" s="2155"/>
      <c r="G30" s="2156"/>
      <c r="H30" s="1795"/>
      <c r="I30" s="2147"/>
      <c r="J30" s="2147"/>
      <c r="K30" s="1796"/>
      <c r="L30" s="1193" t="s">
        <v>2220</v>
      </c>
      <c r="M30" s="1193" t="s">
        <v>2220</v>
      </c>
      <c r="N30" s="1193" t="s">
        <v>2220</v>
      </c>
      <c r="O30" s="1795"/>
      <c r="P30" s="1796"/>
      <c r="Q30" s="1795"/>
      <c r="R30" s="1796"/>
      <c r="S30" s="1795"/>
      <c r="T30" s="1796"/>
      <c r="U30" s="991">
        <f>U28+1</f>
        <v>7</v>
      </c>
      <c r="V30" s="1193" t="s">
        <v>2220</v>
      </c>
      <c r="W30" s="33"/>
      <c r="X30" s="1198"/>
      <c r="Y30" s="1193" t="s">
        <v>2220</v>
      </c>
    </row>
    <row r="31" spans="2:47">
      <c r="B31" s="987">
        <f>B30+1</f>
        <v>8</v>
      </c>
      <c r="C31" s="139"/>
      <c r="D31" s="2157"/>
      <c r="E31" s="2158"/>
      <c r="F31" s="2158"/>
      <c r="G31" s="2159"/>
      <c r="H31" s="2134"/>
      <c r="I31" s="2145"/>
      <c r="J31" s="2145"/>
      <c r="K31" s="2135"/>
      <c r="L31" s="1028" t="s">
        <v>2220</v>
      </c>
      <c r="M31" s="1028" t="s">
        <v>2220</v>
      </c>
      <c r="N31" s="1028" t="s">
        <v>2220</v>
      </c>
      <c r="O31" s="2134"/>
      <c r="P31" s="2135"/>
      <c r="Q31" s="2134"/>
      <c r="R31" s="2135"/>
      <c r="S31" s="2134"/>
      <c r="T31" s="2135"/>
      <c r="U31" s="987">
        <f>U30+1</f>
        <v>8</v>
      </c>
      <c r="V31" s="1028" t="s">
        <v>2220</v>
      </c>
      <c r="W31" s="140"/>
      <c r="X31" s="1195"/>
      <c r="Y31" s="1028" t="s">
        <v>2220</v>
      </c>
    </row>
    <row r="32" spans="2:47" ht="12.95" thickBot="1">
      <c r="B32" s="988">
        <f>B31+1</f>
        <v>9</v>
      </c>
      <c r="C32" s="134"/>
      <c r="D32" s="2160"/>
      <c r="E32" s="2161"/>
      <c r="F32" s="2161"/>
      <c r="G32" s="2162"/>
      <c r="H32" s="1799"/>
      <c r="I32" s="2146"/>
      <c r="J32" s="2146"/>
      <c r="K32" s="1800"/>
      <c r="L32" s="1196" t="s">
        <v>2220</v>
      </c>
      <c r="M32" s="1196" t="s">
        <v>2220</v>
      </c>
      <c r="N32" s="1196" t="s">
        <v>2220</v>
      </c>
      <c r="O32" s="1799"/>
      <c r="P32" s="1800"/>
      <c r="Q32" s="1799"/>
      <c r="R32" s="1800"/>
      <c r="S32" s="1799"/>
      <c r="T32" s="1800"/>
      <c r="U32" s="988">
        <f>U31+1</f>
        <v>9</v>
      </c>
      <c r="V32" s="1196" t="s">
        <v>2220</v>
      </c>
      <c r="W32" s="33"/>
      <c r="X32" s="1198"/>
      <c r="Y32" s="1196" t="s">
        <v>2220</v>
      </c>
    </row>
    <row r="33" spans="2:25" ht="3.75" customHeight="1" thickBot="1">
      <c r="B33" s="43"/>
      <c r="C33" s="135"/>
      <c r="D33" s="2163"/>
      <c r="E33" s="2164"/>
      <c r="F33" s="353"/>
      <c r="G33" s="353"/>
      <c r="H33" s="2148"/>
      <c r="I33" s="2150"/>
      <c r="J33" s="2150"/>
      <c r="K33" s="2149"/>
      <c r="L33" s="138"/>
      <c r="M33" s="138"/>
      <c r="N33" s="138"/>
      <c r="O33" s="2148"/>
      <c r="P33" s="2149"/>
      <c r="Q33" s="2148"/>
      <c r="R33" s="2149"/>
      <c r="S33" s="2148"/>
      <c r="T33" s="2149"/>
      <c r="U33" s="43"/>
      <c r="V33" s="138"/>
      <c r="W33" s="137"/>
      <c r="X33" s="1197"/>
      <c r="Y33" s="138"/>
    </row>
    <row r="34" spans="2:25">
      <c r="B34" s="989">
        <f>B32+1</f>
        <v>10</v>
      </c>
      <c r="C34" s="132"/>
      <c r="D34" s="2154"/>
      <c r="E34" s="2155"/>
      <c r="F34" s="2155"/>
      <c r="G34" s="2156"/>
      <c r="H34" s="1795"/>
      <c r="I34" s="2147"/>
      <c r="J34" s="2147"/>
      <c r="K34" s="1796"/>
      <c r="L34" s="1193" t="s">
        <v>2220</v>
      </c>
      <c r="M34" s="1193" t="s">
        <v>2220</v>
      </c>
      <c r="N34" s="1193" t="s">
        <v>2220</v>
      </c>
      <c r="O34" s="1795"/>
      <c r="P34" s="1796"/>
      <c r="Q34" s="1795"/>
      <c r="R34" s="1796"/>
      <c r="S34" s="1795"/>
      <c r="T34" s="1796"/>
      <c r="U34" s="989">
        <f>U32+1</f>
        <v>10</v>
      </c>
      <c r="V34" s="1193" t="s">
        <v>2220</v>
      </c>
      <c r="W34" s="133"/>
      <c r="X34" s="1194"/>
      <c r="Y34" s="1193" t="s">
        <v>2220</v>
      </c>
    </row>
    <row r="35" spans="2:25">
      <c r="B35" s="987">
        <f>B34+1</f>
        <v>11</v>
      </c>
      <c r="C35" s="139"/>
      <c r="D35" s="2157"/>
      <c r="E35" s="2158"/>
      <c r="F35" s="2158"/>
      <c r="G35" s="2159"/>
      <c r="H35" s="2134"/>
      <c r="I35" s="2145"/>
      <c r="J35" s="2145"/>
      <c r="K35" s="2135"/>
      <c r="L35" s="1028" t="s">
        <v>2220</v>
      </c>
      <c r="M35" s="1028" t="s">
        <v>2220</v>
      </c>
      <c r="N35" s="1028" t="s">
        <v>2220</v>
      </c>
      <c r="O35" s="2134"/>
      <c r="P35" s="2135"/>
      <c r="Q35" s="2134"/>
      <c r="R35" s="2135"/>
      <c r="S35" s="2134"/>
      <c r="T35" s="2135"/>
      <c r="U35" s="987">
        <f>U34+1</f>
        <v>11</v>
      </c>
      <c r="V35" s="1028" t="s">
        <v>2220</v>
      </c>
      <c r="W35" s="140"/>
      <c r="X35" s="1195"/>
      <c r="Y35" s="1028" t="s">
        <v>2220</v>
      </c>
    </row>
    <row r="36" spans="2:25" ht="12.95" thickBot="1">
      <c r="B36" s="988">
        <f>B35+1</f>
        <v>12</v>
      </c>
      <c r="C36" s="2646"/>
      <c r="D36" s="2160"/>
      <c r="E36" s="2161"/>
      <c r="F36" s="2161"/>
      <c r="G36" s="2162"/>
      <c r="H36" s="1799"/>
      <c r="I36" s="2146"/>
      <c r="J36" s="2146"/>
      <c r="K36" s="1800"/>
      <c r="L36" s="1196" t="s">
        <v>2220</v>
      </c>
      <c r="M36" s="1196" t="s">
        <v>2220</v>
      </c>
      <c r="N36" s="1196" t="s">
        <v>2220</v>
      </c>
      <c r="O36" s="1799"/>
      <c r="P36" s="1800"/>
      <c r="Q36" s="1799"/>
      <c r="R36" s="1800"/>
      <c r="S36" s="1799"/>
      <c r="T36" s="1800"/>
      <c r="U36" s="988">
        <f>U35+1</f>
        <v>12</v>
      </c>
      <c r="V36" s="1196" t="s">
        <v>2220</v>
      </c>
      <c r="W36" s="2647"/>
      <c r="X36" s="2504"/>
      <c r="Y36" s="1196" t="s">
        <v>2220</v>
      </c>
    </row>
  </sheetData>
  <customSheetViews>
    <customSheetView guid="{000667BC-C093-D04F-AC32-C2A57AD6DC40}" scale="121" showPageBreaks="1" showGridLines="0" printArea="1" topLeftCell="V1">
      <selection activeCell="T11" sqref="T11:T13"/>
      <colBreaks count="1" manualBreakCount="1">
        <brk id="20" max="1048575" man="1"/>
      </colBreaks>
      <pageMargins left="0" right="0" top="0" bottom="0" header="0" footer="0"/>
      <pageSetup orientation="landscape"/>
      <headerFooter alignWithMargins="0">
        <oddFooter>&amp;L&amp;9&amp;F&amp;C&amp;9Página &amp;P&amp;R&amp;9Versión 17.08.05</oddFooter>
      </headerFooter>
    </customSheetView>
    <customSheetView guid="{49900754-E557-CE48-A1AC-7A29C54F6B80}" scale="121" showPageBreaks="1" showGridLines="0" printArea="1">
      <selection activeCell="T11" sqref="T11:T13"/>
      <colBreaks count="1" manualBreakCount="1">
        <brk id="20" max="1048575" man="1"/>
      </colBreaks>
      <pageMargins left="0" right="0" top="0" bottom="0" header="0" footer="0"/>
      <pageSetup orientation="landscape"/>
      <headerFooter alignWithMargins="0">
        <oddFooter>&amp;L&amp;9&amp;F&amp;C&amp;9Página &amp;P&amp;R&amp;9Versión 17.08.05</oddFooter>
      </headerFooter>
    </customSheetView>
  </customSheetViews>
  <mergeCells count="107">
    <mergeCell ref="S20:T20"/>
    <mergeCell ref="Q3:R3"/>
    <mergeCell ref="T9:T10"/>
    <mergeCell ref="U3:U20"/>
    <mergeCell ref="S35:T35"/>
    <mergeCell ref="Q35:R35"/>
    <mergeCell ref="Q29:R29"/>
    <mergeCell ref="Q30:R30"/>
    <mergeCell ref="Q31:R31"/>
    <mergeCell ref="T11:T13"/>
    <mergeCell ref="Q25:R25"/>
    <mergeCell ref="S24:T24"/>
    <mergeCell ref="S25:T25"/>
    <mergeCell ref="S26:T26"/>
    <mergeCell ref="S27:T27"/>
    <mergeCell ref="S36:T36"/>
    <mergeCell ref="Q36:R36"/>
    <mergeCell ref="Q32:R32"/>
    <mergeCell ref="Q33:R33"/>
    <mergeCell ref="Q34:R34"/>
    <mergeCell ref="S32:T32"/>
    <mergeCell ref="S33:T33"/>
    <mergeCell ref="H28:K28"/>
    <mergeCell ref="H32:K32"/>
    <mergeCell ref="S34:T34"/>
    <mergeCell ref="S28:T28"/>
    <mergeCell ref="S29:T29"/>
    <mergeCell ref="S30:T30"/>
    <mergeCell ref="S31:T31"/>
    <mergeCell ref="D22:G22"/>
    <mergeCell ref="D23:G23"/>
    <mergeCell ref="D24:G24"/>
    <mergeCell ref="D35:G35"/>
    <mergeCell ref="D36:G36"/>
    <mergeCell ref="D33:E33"/>
    <mergeCell ref="D25:E25"/>
    <mergeCell ref="D29:E29"/>
    <mergeCell ref="D26:G26"/>
    <mergeCell ref="D27:G27"/>
    <mergeCell ref="D28:G28"/>
    <mergeCell ref="D32:G32"/>
    <mergeCell ref="D30:G30"/>
    <mergeCell ref="D34:G34"/>
    <mergeCell ref="D31:G31"/>
    <mergeCell ref="O23:P23"/>
    <mergeCell ref="O24:P24"/>
    <mergeCell ref="L4:L6"/>
    <mergeCell ref="O25:P25"/>
    <mergeCell ref="O35:P35"/>
    <mergeCell ref="O36:P36"/>
    <mergeCell ref="H33:K33"/>
    <mergeCell ref="H34:K34"/>
    <mergeCell ref="H20:K20"/>
    <mergeCell ref="H30:K30"/>
    <mergeCell ref="H31:K31"/>
    <mergeCell ref="H22:K22"/>
    <mergeCell ref="H36:K36"/>
    <mergeCell ref="H29:K29"/>
    <mergeCell ref="O33:P33"/>
    <mergeCell ref="B3:B20"/>
    <mergeCell ref="Q26:R26"/>
    <mergeCell ref="M4:M6"/>
    <mergeCell ref="N6:N19"/>
    <mergeCell ref="O3:P3"/>
    <mergeCell ref="H35:K35"/>
    <mergeCell ref="H23:K23"/>
    <mergeCell ref="H24:K24"/>
    <mergeCell ref="H26:K26"/>
    <mergeCell ref="H27:K27"/>
    <mergeCell ref="O34:P34"/>
    <mergeCell ref="O29:P29"/>
    <mergeCell ref="O30:P30"/>
    <mergeCell ref="O31:P31"/>
    <mergeCell ref="O26:P26"/>
    <mergeCell ref="O27:P27"/>
    <mergeCell ref="O28:P28"/>
    <mergeCell ref="O4:P9"/>
    <mergeCell ref="Q20:R20"/>
    <mergeCell ref="Q21:R21"/>
    <mergeCell ref="Q22:R22"/>
    <mergeCell ref="O32:P32"/>
    <mergeCell ref="Q27:R27"/>
    <mergeCell ref="Q28:R28"/>
    <mergeCell ref="Y4:Y6"/>
    <mergeCell ref="C2:X2"/>
    <mergeCell ref="O20:P20"/>
    <mergeCell ref="O22:P22"/>
    <mergeCell ref="Q23:R23"/>
    <mergeCell ref="Q24:R24"/>
    <mergeCell ref="H4:K9"/>
    <mergeCell ref="D4:G12"/>
    <mergeCell ref="C4:C19"/>
    <mergeCell ref="D20:G20"/>
    <mergeCell ref="D3:E3"/>
    <mergeCell ref="H3:K3"/>
    <mergeCell ref="G14:G15"/>
    <mergeCell ref="S3:T3"/>
    <mergeCell ref="S4:T8"/>
    <mergeCell ref="S22:T22"/>
    <mergeCell ref="S21:T21"/>
    <mergeCell ref="S23:T23"/>
    <mergeCell ref="W3:X3"/>
    <mergeCell ref="W4:X7"/>
    <mergeCell ref="W20:X20"/>
    <mergeCell ref="Q4:R10"/>
    <mergeCell ref="V4:V5"/>
    <mergeCell ref="V7:V19"/>
  </mergeCells>
  <phoneticPr fontId="50" type="noConversion"/>
  <pageMargins left="0.25" right="0.25" top="0.75000000000000011" bottom="0.75000000000000011" header="0.30000000000000004" footer="0.30000000000000004"/>
  <pageSetup orientation="landscape"/>
  <headerFooter alignWithMargins="0">
    <oddFooter>&amp;L&amp;9&amp;F&amp;C&amp;9Página &amp;P&amp;R&amp;9Versión 17.08.05</oddFooter>
  </headerFooter>
  <colBreaks count="1" manualBreakCount="1">
    <brk id="20" max="1048575" man="1"/>
  </colBreaks>
  <extLst>
    <ext xmlns:mx="http://schemas.microsoft.com/office/mac/excel/2008/main" uri="{64002731-A6B0-56B0-2670-7721B7C09600}">
      <mx:PLV Mode="0" OnePage="0" WScale="100"/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published="0"/>
  <dimension ref="B1:H306"/>
  <sheetViews>
    <sheetView showGridLines="0" view="pageBreakPreview" topLeftCell="B1" zoomScale="125" zoomScaleNormal="125" zoomScaleSheetLayoutView="125" zoomScalePageLayoutView="125" workbookViewId="0">
      <selection activeCell="P26" sqref="P26"/>
    </sheetView>
  </sheetViews>
  <sheetFormatPr defaultColWidth="11.125" defaultRowHeight="12.95" customHeight="1"/>
  <cols>
    <col min="1" max="1" width="0.5" style="958" customWidth="1"/>
    <col min="2" max="2" width="6" style="1203" customWidth="1"/>
    <col min="3" max="3" width="36.125" style="958" customWidth="1"/>
    <col min="4" max="4" width="33.125" style="958" customWidth="1"/>
    <col min="5" max="5" width="4" style="958" customWidth="1"/>
    <col min="6" max="6" width="5.375" style="1203" customWidth="1"/>
    <col min="7" max="7" width="8.375" style="958" customWidth="1"/>
    <col min="8" max="8" width="0.375" style="958" customWidth="1"/>
    <col min="9" max="16384" width="11.125" style="958"/>
  </cols>
  <sheetData>
    <row r="1" spans="2:7" s="1200" customFormat="1" ht="12.95" customHeight="1">
      <c r="B1" s="1204" t="s">
        <v>2221</v>
      </c>
      <c r="F1" s="1251"/>
    </row>
    <row r="2" spans="2:7" s="1200" customFormat="1" ht="12.95" customHeight="1">
      <c r="B2" s="1202"/>
      <c r="F2" s="1251"/>
    </row>
    <row r="3" spans="2:7" s="1203" customFormat="1" ht="12.95" customHeight="1" thickBot="1">
      <c r="B3" s="1213"/>
      <c r="C3" s="1252" t="s">
        <v>2222</v>
      </c>
      <c r="D3" s="1282" t="s">
        <v>2223</v>
      </c>
      <c r="E3" s="1252"/>
      <c r="F3" s="1252"/>
      <c r="G3" s="1283" t="s">
        <v>2224</v>
      </c>
    </row>
    <row r="4" spans="2:7" ht="26.1" customHeight="1">
      <c r="B4" s="2169" t="s">
        <v>2225</v>
      </c>
      <c r="C4" s="2170"/>
      <c r="D4" s="2170"/>
      <c r="E4" s="2170"/>
      <c r="F4" s="2170"/>
      <c r="G4" s="2171"/>
    </row>
    <row r="5" spans="2:7" ht="12.95" customHeight="1">
      <c r="B5" s="1201">
        <v>-17.010000000000002</v>
      </c>
      <c r="C5" s="2176" t="s">
        <v>2226</v>
      </c>
      <c r="D5" s="1218" t="s">
        <v>2227</v>
      </c>
      <c r="E5" s="1218"/>
      <c r="F5" s="1253"/>
      <c r="G5" s="1208" t="s">
        <v>2228</v>
      </c>
    </row>
    <row r="6" spans="2:7" ht="12.95" customHeight="1">
      <c r="B6" s="1214"/>
      <c r="C6" s="2166"/>
      <c r="D6" s="806" t="s">
        <v>2229</v>
      </c>
      <c r="E6" s="806"/>
      <c r="F6" s="1254"/>
      <c r="G6" s="804" t="s">
        <v>2230</v>
      </c>
    </row>
    <row r="7" spans="2:7" ht="12.95" customHeight="1">
      <c r="B7" s="1214"/>
      <c r="C7" s="2166"/>
      <c r="D7" s="806" t="s">
        <v>2231</v>
      </c>
      <c r="E7" s="806"/>
      <c r="F7" s="1254"/>
      <c r="G7" s="804" t="s">
        <v>2232</v>
      </c>
    </row>
    <row r="8" spans="2:7" ht="12.95" customHeight="1">
      <c r="B8" s="1214"/>
      <c r="C8" s="2166"/>
      <c r="D8" s="806" t="s">
        <v>2233</v>
      </c>
      <c r="E8" s="806"/>
      <c r="F8" s="1254"/>
      <c r="G8" s="804" t="s">
        <v>2234</v>
      </c>
    </row>
    <row r="9" spans="2:7" ht="12.95" customHeight="1">
      <c r="B9" s="1214"/>
      <c r="C9" s="2166"/>
      <c r="D9" s="806" t="s">
        <v>2235</v>
      </c>
      <c r="E9" s="806"/>
      <c r="F9" s="1254"/>
      <c r="G9" s="804" t="s">
        <v>2236</v>
      </c>
    </row>
    <row r="10" spans="2:7" ht="12.95" customHeight="1">
      <c r="B10" s="1214"/>
      <c r="C10" s="2166"/>
      <c r="D10" s="806" t="s">
        <v>2237</v>
      </c>
      <c r="E10" s="806"/>
      <c r="F10" s="1254"/>
      <c r="G10" s="804" t="s">
        <v>2238</v>
      </c>
    </row>
    <row r="11" spans="2:7" ht="12.95" customHeight="1">
      <c r="B11" s="1214"/>
      <c r="C11" s="2166"/>
      <c r="D11" s="806" t="s">
        <v>2239</v>
      </c>
      <c r="E11" s="806"/>
      <c r="F11" s="1254"/>
      <c r="G11" s="804" t="s">
        <v>2240</v>
      </c>
    </row>
    <row r="12" spans="2:7" ht="12.95" customHeight="1">
      <c r="B12" s="1214"/>
      <c r="C12" s="2166"/>
      <c r="D12" s="806" t="s">
        <v>2241</v>
      </c>
      <c r="E12" s="806"/>
      <c r="F12" s="1254"/>
      <c r="G12" s="804" t="s">
        <v>2242</v>
      </c>
    </row>
    <row r="13" spans="2:7" ht="12.95" customHeight="1">
      <c r="B13" s="1215"/>
      <c r="C13" s="2173"/>
      <c r="D13" s="1211" t="s">
        <v>2243</v>
      </c>
      <c r="E13" s="1211"/>
      <c r="F13" s="1255"/>
      <c r="G13" s="1212" t="s">
        <v>2244</v>
      </c>
    </row>
    <row r="14" spans="2:7" ht="12.95" customHeight="1">
      <c r="B14" s="1216">
        <f>+B5-0.01</f>
        <v>-17.020000000000003</v>
      </c>
      <c r="C14" s="2177" t="s">
        <v>2245</v>
      </c>
      <c r="D14" s="1223" t="s">
        <v>2246</v>
      </c>
      <c r="E14" s="1218"/>
      <c r="F14" s="1253"/>
      <c r="G14" s="1208" t="s">
        <v>2228</v>
      </c>
    </row>
    <row r="15" spans="2:7" ht="12.95" customHeight="1">
      <c r="B15" s="1214"/>
      <c r="C15" s="1721"/>
      <c r="D15" s="1224" t="s">
        <v>2247</v>
      </c>
      <c r="E15" s="807"/>
      <c r="F15" s="1248"/>
      <c r="G15" s="804" t="s">
        <v>2248</v>
      </c>
    </row>
    <row r="16" spans="2:7" ht="12.95" customHeight="1">
      <c r="B16" s="1215"/>
      <c r="C16" s="2175"/>
      <c r="D16" s="1225"/>
      <c r="E16" s="1220"/>
      <c r="F16" s="1256"/>
      <c r="G16" s="1212"/>
    </row>
    <row r="17" spans="2:7" ht="12.95" customHeight="1">
      <c r="B17" s="1216">
        <f>+B14-0.01</f>
        <v>-17.030000000000005</v>
      </c>
      <c r="C17" s="2178" t="s">
        <v>2249</v>
      </c>
      <c r="D17" s="1224" t="s">
        <v>2246</v>
      </c>
      <c r="E17" s="807"/>
      <c r="F17" s="1248"/>
      <c r="G17" s="804" t="s">
        <v>2228</v>
      </c>
    </row>
    <row r="18" spans="2:7" ht="12.95" customHeight="1">
      <c r="B18" s="1214"/>
      <c r="C18" s="2179"/>
      <c r="D18" s="1224" t="s">
        <v>2247</v>
      </c>
      <c r="E18" s="885" t="s">
        <v>124</v>
      </c>
      <c r="F18" s="1276">
        <f>B29</f>
        <v>-17.060000000000009</v>
      </c>
      <c r="G18" s="804" t="s">
        <v>2248</v>
      </c>
    </row>
    <row r="19" spans="2:7" ht="12.95" customHeight="1" thickBot="1">
      <c r="B19" s="1215"/>
      <c r="C19" s="2168"/>
      <c r="D19" s="1275"/>
      <c r="E19" s="2648"/>
      <c r="F19" s="2649"/>
      <c r="G19" s="1221"/>
    </row>
    <row r="20" spans="2:7" ht="12.95" customHeight="1">
      <c r="B20" s="1216">
        <f>+B17-0.01</f>
        <v>-17.040000000000006</v>
      </c>
      <c r="C20" s="2176" t="s">
        <v>2250</v>
      </c>
      <c r="D20" s="1226" t="s">
        <v>2251</v>
      </c>
      <c r="E20" s="807"/>
      <c r="F20" s="1248"/>
      <c r="G20" s="804" t="s">
        <v>2228</v>
      </c>
    </row>
    <row r="21" spans="2:7" ht="12.95" customHeight="1">
      <c r="B21" s="1214"/>
      <c r="C21" s="2166"/>
      <c r="D21" s="1224" t="s">
        <v>2252</v>
      </c>
      <c r="E21" s="807"/>
      <c r="F21" s="1248"/>
      <c r="G21" s="804" t="s">
        <v>2230</v>
      </c>
    </row>
    <row r="22" spans="2:7" ht="12.95" customHeight="1">
      <c r="B22" s="1214"/>
      <c r="C22" s="2166"/>
      <c r="D22" s="1224" t="s">
        <v>2253</v>
      </c>
      <c r="E22" s="807"/>
      <c r="F22" s="1248"/>
      <c r="G22" s="804" t="s">
        <v>2232</v>
      </c>
    </row>
    <row r="23" spans="2:7" ht="12.95" customHeight="1">
      <c r="B23" s="1214"/>
      <c r="C23" s="2166"/>
      <c r="D23" s="1224" t="s">
        <v>2254</v>
      </c>
      <c r="E23" s="807"/>
      <c r="F23" s="1248"/>
      <c r="G23" s="804" t="s">
        <v>2234</v>
      </c>
    </row>
    <row r="24" spans="2:7" ht="12.95" customHeight="1">
      <c r="B24" s="1214"/>
      <c r="C24" s="2166"/>
      <c r="D24" s="1224" t="s">
        <v>2255</v>
      </c>
      <c r="E24" s="807"/>
      <c r="F24" s="1248"/>
      <c r="G24" s="804" t="s">
        <v>2236</v>
      </c>
    </row>
    <row r="25" spans="2:7" ht="12.95" customHeight="1">
      <c r="B25" s="1214"/>
      <c r="C25" s="2166"/>
      <c r="D25" s="1227" t="s">
        <v>2256</v>
      </c>
      <c r="E25" s="807"/>
      <c r="F25" s="1248"/>
      <c r="G25" s="804" t="s">
        <v>2238</v>
      </c>
    </row>
    <row r="26" spans="2:7" ht="12.95" customHeight="1">
      <c r="B26" s="1216">
        <f>+B20-0.01</f>
        <v>-17.050000000000008</v>
      </c>
      <c r="C26" s="2177" t="s">
        <v>2257</v>
      </c>
      <c r="D26" s="1218" t="s">
        <v>819</v>
      </c>
      <c r="E26" s="1218"/>
      <c r="F26" s="1253"/>
      <c r="G26" s="1208" t="s">
        <v>2228</v>
      </c>
    </row>
    <row r="27" spans="2:7" ht="12.95" customHeight="1">
      <c r="B27" s="1214"/>
      <c r="C27" s="2174"/>
      <c r="D27" s="807" t="s">
        <v>2258</v>
      </c>
      <c r="E27" s="807"/>
      <c r="F27" s="1248"/>
      <c r="G27" s="804" t="s">
        <v>2230</v>
      </c>
    </row>
    <row r="28" spans="2:7" ht="12.95" customHeight="1">
      <c r="B28" s="1215"/>
      <c r="C28" s="2175"/>
      <c r="D28" s="1220" t="s">
        <v>2259</v>
      </c>
      <c r="E28" s="1220"/>
      <c r="F28" s="1256"/>
      <c r="G28" s="1212" t="s">
        <v>2248</v>
      </c>
    </row>
    <row r="29" spans="2:7" ht="12.95" customHeight="1">
      <c r="B29" s="1216">
        <f>+B26-0.01</f>
        <v>-17.060000000000009</v>
      </c>
      <c r="C29" s="2180" t="s">
        <v>2260</v>
      </c>
      <c r="D29" s="1207" t="s">
        <v>819</v>
      </c>
      <c r="E29" s="1207"/>
      <c r="F29" s="1257"/>
      <c r="G29" s="1208" t="s">
        <v>2228</v>
      </c>
    </row>
    <row r="30" spans="2:7" ht="12.95" customHeight="1">
      <c r="B30" s="1214"/>
      <c r="C30" s="2181"/>
      <c r="D30" s="806" t="s">
        <v>2261</v>
      </c>
      <c r="E30" s="806"/>
      <c r="F30" s="1254"/>
      <c r="G30" s="804" t="s">
        <v>2230</v>
      </c>
    </row>
    <row r="31" spans="2:7" ht="12.95" customHeight="1">
      <c r="B31" s="1215"/>
      <c r="C31" s="2182"/>
      <c r="D31" s="1211" t="s">
        <v>2262</v>
      </c>
      <c r="E31" s="1211"/>
      <c r="F31" s="1255"/>
      <c r="G31" s="1212" t="s">
        <v>2232</v>
      </c>
    </row>
    <row r="32" spans="2:7" ht="12.95" customHeight="1">
      <c r="B32" s="1228"/>
      <c r="C32" s="1229" t="s">
        <v>2263</v>
      </c>
      <c r="D32" s="1207" t="s">
        <v>2264</v>
      </c>
      <c r="E32" s="1207"/>
      <c r="F32" s="1257"/>
      <c r="G32" s="1208" t="s">
        <v>2228</v>
      </c>
    </row>
    <row r="33" spans="2:7" ht="12.95" customHeight="1">
      <c r="B33" s="1230">
        <f>+B29-0.01</f>
        <v>-17.070000000000011</v>
      </c>
      <c r="C33" s="1721" t="s">
        <v>2265</v>
      </c>
      <c r="D33" s="806" t="s">
        <v>2266</v>
      </c>
      <c r="E33" s="806"/>
      <c r="F33" s="1254"/>
      <c r="G33" s="804" t="s">
        <v>2230</v>
      </c>
    </row>
    <row r="34" spans="2:7" ht="12.95" customHeight="1">
      <c r="B34" s="1214"/>
      <c r="C34" s="2174"/>
      <c r="D34" s="806" t="s">
        <v>2259</v>
      </c>
      <c r="E34" s="1205"/>
      <c r="F34" s="1258"/>
      <c r="G34" s="804" t="s">
        <v>2248</v>
      </c>
    </row>
    <row r="35" spans="2:7" ht="12.95" customHeight="1">
      <c r="B35" s="1214"/>
      <c r="C35" s="2174"/>
      <c r="D35" s="806" t="s">
        <v>2267</v>
      </c>
      <c r="E35" s="806"/>
      <c r="F35" s="1254"/>
      <c r="G35" s="804" t="s">
        <v>2232</v>
      </c>
    </row>
    <row r="36" spans="2:7" ht="12.95" customHeight="1">
      <c r="B36" s="1215"/>
      <c r="C36" s="2175"/>
      <c r="D36" s="1211" t="s">
        <v>2268</v>
      </c>
      <c r="E36" s="1211"/>
      <c r="F36" s="1255"/>
      <c r="G36" s="1212" t="s">
        <v>2234</v>
      </c>
    </row>
    <row r="37" spans="2:7" ht="12.95" customHeight="1">
      <c r="B37" s="1216">
        <f>+B33-0.01</f>
        <v>-17.080000000000013</v>
      </c>
      <c r="C37" s="2180" t="s">
        <v>2269</v>
      </c>
      <c r="D37" s="1206" t="s">
        <v>2270</v>
      </c>
      <c r="E37" s="1207"/>
      <c r="F37" s="1257"/>
      <c r="G37" s="1208" t="s">
        <v>2228</v>
      </c>
    </row>
    <row r="38" spans="2:7" ht="12.95" customHeight="1">
      <c r="B38" s="1214"/>
      <c r="C38" s="2183"/>
      <c r="D38" s="1209" t="s">
        <v>2271</v>
      </c>
      <c r="E38" s="806"/>
      <c r="F38" s="1254"/>
      <c r="G38" s="804" t="s">
        <v>2230</v>
      </c>
    </row>
    <row r="39" spans="2:7" ht="12.95" customHeight="1">
      <c r="B39" s="1214"/>
      <c r="C39" s="2183"/>
      <c r="D39" s="1209" t="s">
        <v>2272</v>
      </c>
      <c r="E39" s="806"/>
      <c r="F39" s="1254"/>
      <c r="G39" s="804" t="s">
        <v>2232</v>
      </c>
    </row>
    <row r="40" spans="2:7" ht="12.95" customHeight="1">
      <c r="B40" s="1214"/>
      <c r="C40" s="2183"/>
      <c r="D40" s="1209" t="s">
        <v>2273</v>
      </c>
      <c r="E40" s="806"/>
      <c r="F40" s="1254"/>
      <c r="G40" s="804" t="s">
        <v>2234</v>
      </c>
    </row>
    <row r="41" spans="2:7" ht="12.95" customHeight="1">
      <c r="B41" s="1214"/>
      <c r="C41" s="2183"/>
      <c r="D41" s="1209" t="s">
        <v>2274</v>
      </c>
      <c r="E41" s="806"/>
      <c r="F41" s="1254"/>
      <c r="G41" s="804" t="s">
        <v>2236</v>
      </c>
    </row>
    <row r="42" spans="2:7" ht="12.95" customHeight="1">
      <c r="B42" s="1214"/>
      <c r="C42" s="2183"/>
      <c r="D42" s="1209" t="s">
        <v>2275</v>
      </c>
      <c r="E42" s="806"/>
      <c r="F42" s="1254"/>
      <c r="G42" s="804" t="s">
        <v>2238</v>
      </c>
    </row>
    <row r="43" spans="2:7" ht="12.95" customHeight="1">
      <c r="B43" s="1214"/>
      <c r="C43" s="2183"/>
      <c r="D43" s="1209" t="s">
        <v>2276</v>
      </c>
      <c r="E43" s="806"/>
      <c r="F43" s="1254"/>
      <c r="G43" s="804" t="s">
        <v>2240</v>
      </c>
    </row>
    <row r="44" spans="2:7" ht="12.95" customHeight="1">
      <c r="B44" s="1215"/>
      <c r="C44" s="2184"/>
      <c r="D44" s="1210" t="s">
        <v>2277</v>
      </c>
      <c r="E44" s="1211"/>
      <c r="F44" s="1255"/>
      <c r="G44" s="1212" t="s">
        <v>2242</v>
      </c>
    </row>
    <row r="45" spans="2:7" ht="12.95" customHeight="1">
      <c r="B45" s="1228"/>
      <c r="C45" s="1231" t="s">
        <v>2278</v>
      </c>
      <c r="D45" s="1206" t="s">
        <v>2279</v>
      </c>
      <c r="E45" s="1207"/>
      <c r="F45" s="1257"/>
      <c r="G45" s="1208" t="s">
        <v>2228</v>
      </c>
    </row>
    <row r="46" spans="2:7" ht="12.95" customHeight="1">
      <c r="B46" s="1230">
        <f>+B37-0.01</f>
        <v>-17.090000000000014</v>
      </c>
      <c r="C46" s="1722" t="s">
        <v>2280</v>
      </c>
      <c r="D46" s="1209" t="s">
        <v>2281</v>
      </c>
      <c r="E46" s="806"/>
      <c r="F46" s="1254"/>
      <c r="G46" s="804" t="s">
        <v>2230</v>
      </c>
    </row>
    <row r="47" spans="2:7" ht="12.95" customHeight="1">
      <c r="B47" s="1214"/>
      <c r="C47" s="2166"/>
      <c r="D47" s="1209" t="s">
        <v>2282</v>
      </c>
      <c r="E47" s="806"/>
      <c r="F47" s="1254"/>
      <c r="G47" s="804" t="s">
        <v>2232</v>
      </c>
    </row>
    <row r="48" spans="2:7" ht="12.95" customHeight="1">
      <c r="B48" s="1214"/>
      <c r="C48" s="2166"/>
      <c r="D48" s="1209" t="s">
        <v>2283</v>
      </c>
      <c r="E48" s="806"/>
      <c r="F48" s="1254"/>
      <c r="G48" s="804" t="s">
        <v>2234</v>
      </c>
    </row>
    <row r="49" spans="2:8" ht="12.95" customHeight="1">
      <c r="B49" s="1214"/>
      <c r="C49" s="2166"/>
      <c r="D49" s="1209" t="s">
        <v>2284</v>
      </c>
      <c r="E49" s="806"/>
      <c r="F49" s="1254"/>
      <c r="G49" s="804" t="s">
        <v>2236</v>
      </c>
    </row>
    <row r="50" spans="2:8" ht="12.95" customHeight="1">
      <c r="B50" s="1214"/>
      <c r="C50" s="2166"/>
      <c r="D50" s="1209" t="s">
        <v>2285</v>
      </c>
      <c r="E50" s="806"/>
      <c r="F50" s="1254"/>
      <c r="G50" s="804" t="s">
        <v>2238</v>
      </c>
    </row>
    <row r="51" spans="2:8" ht="12.95" customHeight="1">
      <c r="B51" s="1215"/>
      <c r="C51" s="2173"/>
      <c r="D51" s="1210" t="s">
        <v>2286</v>
      </c>
      <c r="E51" s="1211"/>
      <c r="F51" s="1255"/>
      <c r="G51" s="1220" t="s">
        <v>2240</v>
      </c>
      <c r="H51" s="1249"/>
    </row>
    <row r="52" spans="2:8" ht="12.95" customHeight="1">
      <c r="B52" s="1216">
        <f>+B46-0.01</f>
        <v>-17.100000000000016</v>
      </c>
      <c r="C52" s="2185" t="s">
        <v>2287</v>
      </c>
      <c r="D52" s="1206" t="s">
        <v>2288</v>
      </c>
      <c r="E52" s="1207"/>
      <c r="F52" s="1257"/>
      <c r="G52" s="1218" t="s">
        <v>2228</v>
      </c>
      <c r="H52" s="1249"/>
    </row>
    <row r="53" spans="2:8" ht="12.95" customHeight="1">
      <c r="B53" s="1214"/>
      <c r="C53" s="2186"/>
      <c r="D53" s="1209" t="s">
        <v>2289</v>
      </c>
      <c r="E53" s="806"/>
      <c r="F53" s="1254"/>
      <c r="G53" s="807" t="s">
        <v>2230</v>
      </c>
      <c r="H53" s="1249"/>
    </row>
    <row r="54" spans="2:8" ht="12.95" customHeight="1">
      <c r="B54" s="1214"/>
      <c r="C54" s="2186"/>
      <c r="D54" s="1209" t="s">
        <v>2290</v>
      </c>
      <c r="E54" s="806"/>
      <c r="F54" s="1254"/>
      <c r="G54" s="807" t="s">
        <v>2232</v>
      </c>
      <c r="H54" s="1249"/>
    </row>
    <row r="55" spans="2:8" ht="12.95" customHeight="1">
      <c r="B55" s="1214"/>
      <c r="C55" s="2186"/>
      <c r="D55" s="1209" t="s">
        <v>2291</v>
      </c>
      <c r="E55" s="806"/>
      <c r="F55" s="1254"/>
      <c r="G55" s="807" t="s">
        <v>2234</v>
      </c>
      <c r="H55" s="1249"/>
    </row>
    <row r="56" spans="2:8" ht="12.95" customHeight="1">
      <c r="B56" s="1215"/>
      <c r="C56" s="2187"/>
      <c r="D56" s="1210" t="s">
        <v>2292</v>
      </c>
      <c r="E56" s="1211"/>
      <c r="F56" s="1255"/>
      <c r="G56" s="1220" t="s">
        <v>2236</v>
      </c>
      <c r="H56" s="1249"/>
    </row>
    <row r="57" spans="2:8" ht="12.95" customHeight="1">
      <c r="B57" s="1216">
        <f>+B52-0.01</f>
        <v>-17.110000000000017</v>
      </c>
      <c r="C57" s="1233" t="s">
        <v>2293</v>
      </c>
      <c r="D57" s="1235" t="s">
        <v>2294</v>
      </c>
      <c r="E57" s="1236"/>
      <c r="F57" s="1245"/>
      <c r="G57" s="1236"/>
      <c r="H57" s="1249"/>
    </row>
    <row r="58" spans="2:8" ht="12.95" customHeight="1">
      <c r="B58" s="1214"/>
      <c r="C58" s="2166" t="s">
        <v>2295</v>
      </c>
      <c r="D58" s="1224" t="s">
        <v>2296</v>
      </c>
      <c r="E58" s="807"/>
      <c r="F58" s="1248"/>
      <c r="G58" s="807" t="s">
        <v>2228</v>
      </c>
      <c r="H58" s="1249"/>
    </row>
    <row r="59" spans="2:8" ht="12.95" customHeight="1">
      <c r="B59" s="1214"/>
      <c r="C59" s="2166"/>
      <c r="D59" s="1224" t="s">
        <v>2297</v>
      </c>
      <c r="E59" s="807"/>
      <c r="F59" s="1248"/>
      <c r="G59" s="807" t="s">
        <v>2230</v>
      </c>
      <c r="H59" s="1249"/>
    </row>
    <row r="60" spans="2:8" ht="12.95" customHeight="1">
      <c r="B60" s="1214"/>
      <c r="C60" s="2166"/>
      <c r="D60" s="1224" t="s">
        <v>2298</v>
      </c>
      <c r="E60" s="807"/>
      <c r="F60" s="1248"/>
      <c r="G60" s="807" t="s">
        <v>2232</v>
      </c>
      <c r="H60" s="1249"/>
    </row>
    <row r="61" spans="2:8" ht="12.95" customHeight="1">
      <c r="B61" s="1214"/>
      <c r="C61" s="2166"/>
      <c r="D61" s="1224" t="s">
        <v>2299</v>
      </c>
      <c r="E61" s="807"/>
      <c r="F61" s="1248"/>
      <c r="G61" s="807" t="s">
        <v>2234</v>
      </c>
      <c r="H61" s="1249"/>
    </row>
    <row r="62" spans="2:8" ht="12.95" customHeight="1">
      <c r="B62" s="1214"/>
      <c r="C62" s="2165" t="s">
        <v>2300</v>
      </c>
      <c r="D62" s="1224" t="s">
        <v>2301</v>
      </c>
      <c r="E62" s="807"/>
      <c r="F62" s="1248"/>
      <c r="G62" s="807" t="s">
        <v>2236</v>
      </c>
      <c r="H62" s="1249"/>
    </row>
    <row r="63" spans="2:8" ht="12.95" customHeight="1">
      <c r="B63" s="1214"/>
      <c r="C63" s="2165"/>
      <c r="D63" s="1224" t="s">
        <v>2302</v>
      </c>
      <c r="E63" s="807"/>
      <c r="F63" s="1248"/>
      <c r="G63" s="807" t="s">
        <v>2238</v>
      </c>
      <c r="H63" s="1249"/>
    </row>
    <row r="64" spans="2:8" ht="12.95" customHeight="1">
      <c r="B64" s="1214"/>
      <c r="C64" s="2165"/>
      <c r="D64" s="1224" t="s">
        <v>2303</v>
      </c>
      <c r="E64" s="807"/>
      <c r="F64" s="1248"/>
      <c r="G64" s="807" t="s">
        <v>2240</v>
      </c>
      <c r="H64" s="1249"/>
    </row>
    <row r="65" spans="2:8" ht="12.95" customHeight="1">
      <c r="B65" s="1215"/>
      <c r="C65" s="1234"/>
      <c r="D65" s="1225" t="s">
        <v>2304</v>
      </c>
      <c r="E65" s="1220"/>
      <c r="F65" s="1256"/>
      <c r="G65" s="1220" t="s">
        <v>2242</v>
      </c>
      <c r="H65" s="1249"/>
    </row>
    <row r="66" spans="2:8" ht="12.95" customHeight="1">
      <c r="B66" s="1216">
        <f>+B57-0.01</f>
        <v>-17.120000000000019</v>
      </c>
      <c r="C66" s="2188" t="s">
        <v>2305</v>
      </c>
      <c r="D66" s="1223" t="s">
        <v>2306</v>
      </c>
      <c r="E66" s="1218"/>
      <c r="F66" s="1253"/>
      <c r="G66" s="1218" t="s">
        <v>2228</v>
      </c>
      <c r="H66" s="1249"/>
    </row>
    <row r="67" spans="2:8" ht="12.95" customHeight="1">
      <c r="B67" s="1215"/>
      <c r="C67" s="2187"/>
      <c r="D67" s="1225" t="s">
        <v>2259</v>
      </c>
      <c r="E67" s="1220"/>
      <c r="F67" s="1256"/>
      <c r="G67" s="1220" t="s">
        <v>2248</v>
      </c>
      <c r="H67" s="1249"/>
    </row>
    <row r="68" spans="2:8" ht="12.95" customHeight="1">
      <c r="B68" s="1228"/>
      <c r="C68" s="1237" t="s">
        <v>2307</v>
      </c>
      <c r="D68" s="1218"/>
      <c r="E68" s="1218"/>
      <c r="F68" s="1253"/>
      <c r="G68" s="1218"/>
      <c r="H68" s="1249"/>
    </row>
    <row r="69" spans="2:8" ht="12.95" customHeight="1">
      <c r="B69" s="1230">
        <f>+B66-0.01</f>
        <v>-17.13000000000002</v>
      </c>
      <c r="C69" s="1238" t="s">
        <v>2308</v>
      </c>
      <c r="D69" s="807" t="s">
        <v>819</v>
      </c>
      <c r="E69" s="807"/>
      <c r="F69" s="1248"/>
      <c r="G69" s="807" t="s">
        <v>2228</v>
      </c>
      <c r="H69" s="1249"/>
    </row>
    <row r="70" spans="2:8" ht="12.95" customHeight="1">
      <c r="B70" s="1239"/>
      <c r="C70" s="1240"/>
      <c r="D70" s="1220" t="s">
        <v>2259</v>
      </c>
      <c r="E70" s="885" t="s">
        <v>124</v>
      </c>
      <c r="F70" s="1259">
        <f>B90</f>
        <v>-17.200000000000031</v>
      </c>
      <c r="G70" s="1220" t="s">
        <v>2248</v>
      </c>
      <c r="H70" s="1249"/>
    </row>
    <row r="71" spans="2:8" ht="12.95" customHeight="1">
      <c r="B71" s="1216">
        <f>+B69-0.01</f>
        <v>-17.140000000000022</v>
      </c>
      <c r="C71" s="1241" t="s">
        <v>2309</v>
      </c>
      <c r="D71" s="1223" t="s">
        <v>2310</v>
      </c>
      <c r="E71" s="1218"/>
      <c r="F71" s="1253"/>
      <c r="G71" s="1218" t="s">
        <v>2228</v>
      </c>
      <c r="H71" s="1249"/>
    </row>
    <row r="72" spans="2:8" ht="12.95" customHeight="1">
      <c r="B72" s="1214"/>
      <c r="C72" s="2221"/>
      <c r="D72" s="1224" t="s">
        <v>2311</v>
      </c>
      <c r="E72" s="807"/>
      <c r="F72" s="1248"/>
      <c r="G72" s="807" t="s">
        <v>2230</v>
      </c>
      <c r="H72" s="1249"/>
    </row>
    <row r="73" spans="2:8" ht="12.95" customHeight="1">
      <c r="B73" s="1215"/>
      <c r="C73" s="2222"/>
      <c r="D73" s="1225" t="s">
        <v>2312</v>
      </c>
      <c r="E73" s="1220"/>
      <c r="F73" s="1256"/>
      <c r="G73" s="1220" t="s">
        <v>2313</v>
      </c>
      <c r="H73" s="1249"/>
    </row>
    <row r="74" spans="2:8" ht="12.95" customHeight="1">
      <c r="B74" s="1214"/>
      <c r="C74" s="2172" t="s">
        <v>2314</v>
      </c>
      <c r="D74" s="2172"/>
      <c r="E74" s="807"/>
      <c r="F74" s="1248"/>
      <c r="G74" s="807"/>
      <c r="H74" s="1249"/>
    </row>
    <row r="75" spans="2:8" ht="12.95" customHeight="1">
      <c r="B75" s="1228"/>
      <c r="C75" s="1266" t="s">
        <v>2315</v>
      </c>
      <c r="D75" s="1242" t="s">
        <v>819</v>
      </c>
      <c r="E75" s="1218"/>
      <c r="F75" s="1253"/>
      <c r="G75" s="1245" t="s">
        <v>2316</v>
      </c>
      <c r="H75" s="1224"/>
    </row>
    <row r="76" spans="2:8" ht="12.95" customHeight="1">
      <c r="B76" s="1230">
        <f>+B71-0.01</f>
        <v>-17.150000000000023</v>
      </c>
      <c r="C76" s="2167" t="s">
        <v>2317</v>
      </c>
      <c r="D76" s="1243"/>
      <c r="E76" s="807"/>
      <c r="F76" s="1248"/>
      <c r="G76" s="1246"/>
      <c r="H76" s="1224"/>
    </row>
    <row r="77" spans="2:8" ht="12.95" customHeight="1">
      <c r="B77" s="1239"/>
      <c r="C77" s="2168"/>
      <c r="D77" s="1244" t="s">
        <v>2259</v>
      </c>
      <c r="E77" s="885" t="s">
        <v>124</v>
      </c>
      <c r="F77" s="1259">
        <f>+B84</f>
        <v>-17.180000000000028</v>
      </c>
      <c r="G77" s="1247" t="s">
        <v>2318</v>
      </c>
      <c r="H77" s="1224" t="s">
        <v>2319</v>
      </c>
    </row>
    <row r="78" spans="2:8" ht="12.95" customHeight="1">
      <c r="B78" s="1216">
        <f>+B76-0.01</f>
        <v>-17.160000000000025</v>
      </c>
      <c r="C78" s="2219" t="s">
        <v>2320</v>
      </c>
      <c r="D78" s="1217" t="s">
        <v>819</v>
      </c>
      <c r="E78" s="1218"/>
      <c r="F78" s="1253"/>
      <c r="G78" s="1208"/>
      <c r="H78" s="1249"/>
    </row>
    <row r="79" spans="2:8" ht="12.95" customHeight="1">
      <c r="B79" s="1215"/>
      <c r="C79" s="2220"/>
      <c r="D79" s="1219" t="s">
        <v>2259</v>
      </c>
      <c r="E79" s="885" t="s">
        <v>124</v>
      </c>
      <c r="F79" s="1259">
        <f>+B90</f>
        <v>-17.200000000000031</v>
      </c>
      <c r="G79" s="1212" t="s">
        <v>2319</v>
      </c>
      <c r="H79" s="1249"/>
    </row>
    <row r="80" spans="2:8" ht="12.95" customHeight="1">
      <c r="B80" s="1216">
        <f>+B78-0.01</f>
        <v>-17.170000000000027</v>
      </c>
      <c r="C80" s="2188" t="s">
        <v>2321</v>
      </c>
      <c r="D80" s="1223" t="s">
        <v>2322</v>
      </c>
      <c r="E80" s="1218"/>
      <c r="F80" s="1253"/>
      <c r="G80" s="1208"/>
      <c r="H80" s="1249"/>
    </row>
    <row r="81" spans="2:8" ht="12.95" customHeight="1">
      <c r="B81" s="1214"/>
      <c r="C81" s="2186"/>
      <c r="D81" s="1224" t="s">
        <v>2323</v>
      </c>
      <c r="E81" s="807"/>
      <c r="F81" s="1248"/>
      <c r="G81" s="804" t="s">
        <v>2319</v>
      </c>
      <c r="H81" s="1249"/>
    </row>
    <row r="82" spans="2:8" ht="12.95" customHeight="1">
      <c r="B82" s="1215"/>
      <c r="C82" s="2187"/>
      <c r="D82" s="1225" t="s">
        <v>2324</v>
      </c>
      <c r="E82" s="1220"/>
      <c r="F82" s="1256"/>
      <c r="G82" s="1234"/>
      <c r="H82" s="1249"/>
    </row>
    <row r="83" spans="2:8" ht="12.95" customHeight="1">
      <c r="C83" s="1277" t="s">
        <v>2325</v>
      </c>
      <c r="D83" s="1278">
        <f>+B90</f>
        <v>-17.200000000000031</v>
      </c>
      <c r="E83" s="1246"/>
      <c r="F83" s="1246"/>
      <c r="G83" s="1232"/>
      <c r="H83" s="1250"/>
    </row>
    <row r="84" spans="2:8" ht="12.95" customHeight="1">
      <c r="B84" s="1216">
        <f>+B80-0.01</f>
        <v>-17.180000000000028</v>
      </c>
      <c r="C84" s="2190" t="s">
        <v>2326</v>
      </c>
      <c r="D84" s="1223" t="s">
        <v>819</v>
      </c>
      <c r="E84" s="1218"/>
      <c r="F84" s="1253"/>
      <c r="G84" s="1208"/>
      <c r="H84" s="1249"/>
    </row>
    <row r="85" spans="2:8" ht="12.95" customHeight="1">
      <c r="B85" s="1215"/>
      <c r="C85" s="2191"/>
      <c r="D85" s="1225" t="s">
        <v>2259</v>
      </c>
      <c r="E85" s="1220"/>
      <c r="F85" s="1256"/>
      <c r="G85" s="1212" t="s">
        <v>2319</v>
      </c>
      <c r="H85" s="1249"/>
    </row>
    <row r="86" spans="2:8" ht="12.95" customHeight="1">
      <c r="B86" s="1216">
        <f>+B84-0.01</f>
        <v>-17.19000000000003</v>
      </c>
      <c r="C86" s="2190" t="s">
        <v>2327</v>
      </c>
      <c r="D86" s="1223" t="s">
        <v>819</v>
      </c>
      <c r="E86" s="1218"/>
      <c r="F86" s="1253"/>
      <c r="G86" s="1208"/>
      <c r="H86" s="1249"/>
    </row>
    <row r="87" spans="2:8" ht="12.95" customHeight="1">
      <c r="B87" s="1215"/>
      <c r="C87" s="2191"/>
      <c r="D87" s="1225" t="s">
        <v>2259</v>
      </c>
      <c r="E87" s="1220"/>
      <c r="F87" s="1256"/>
      <c r="G87" s="1212" t="s">
        <v>2319</v>
      </c>
      <c r="H87" s="1249"/>
    </row>
    <row r="88" spans="2:8" ht="12.95" customHeight="1">
      <c r="B88" s="2223" t="s">
        <v>2328</v>
      </c>
      <c r="C88" s="2205"/>
      <c r="D88" s="2205"/>
      <c r="E88" s="2205"/>
      <c r="F88" s="2205"/>
      <c r="G88" s="2206"/>
      <c r="H88" s="1249"/>
    </row>
    <row r="89" spans="2:8" ht="12.95" customHeight="1">
      <c r="B89" s="1228"/>
      <c r="C89" s="1237" t="s">
        <v>2329</v>
      </c>
      <c r="D89" s="807" t="s">
        <v>2330</v>
      </c>
      <c r="E89" s="807"/>
      <c r="F89" s="1248"/>
      <c r="G89" s="807" t="s">
        <v>2228</v>
      </c>
      <c r="H89" s="1249"/>
    </row>
    <row r="90" spans="2:8" ht="12.95" customHeight="1">
      <c r="B90" s="1230">
        <f>+B86-0.01</f>
        <v>-17.200000000000031</v>
      </c>
      <c r="C90" s="1722" t="s">
        <v>2331</v>
      </c>
      <c r="D90" s="807" t="s">
        <v>2332</v>
      </c>
      <c r="E90" s="807"/>
      <c r="F90" s="1248"/>
      <c r="G90" s="807" t="s">
        <v>2230</v>
      </c>
      <c r="H90" s="1249"/>
    </row>
    <row r="91" spans="2:8" ht="12.95" customHeight="1">
      <c r="B91" s="1214"/>
      <c r="C91" s="2166"/>
      <c r="D91" s="807" t="s">
        <v>2333</v>
      </c>
      <c r="E91" s="807"/>
      <c r="F91" s="1248"/>
      <c r="G91" s="807" t="s">
        <v>2232</v>
      </c>
      <c r="H91" s="1249"/>
    </row>
    <row r="92" spans="2:8" ht="12.95" customHeight="1">
      <c r="B92" s="1214"/>
      <c r="C92" s="2166"/>
      <c r="D92" s="807" t="s">
        <v>2334</v>
      </c>
      <c r="E92" s="807"/>
      <c r="F92" s="1248"/>
      <c r="G92" s="807" t="s">
        <v>2234</v>
      </c>
      <c r="H92" s="1249"/>
    </row>
    <row r="93" spans="2:8" ht="12.95" customHeight="1">
      <c r="B93" s="1214"/>
      <c r="C93" s="2166"/>
      <c r="D93" s="807" t="s">
        <v>2335</v>
      </c>
      <c r="E93" s="807"/>
      <c r="F93" s="1248"/>
      <c r="G93" s="807" t="s">
        <v>2236</v>
      </c>
      <c r="H93" s="1249"/>
    </row>
    <row r="94" spans="2:8" ht="12.95" customHeight="1">
      <c r="B94" s="1215"/>
      <c r="C94" s="2173"/>
      <c r="D94" s="807"/>
      <c r="E94" s="807"/>
      <c r="F94" s="1248"/>
      <c r="G94" s="1048"/>
      <c r="H94" s="1249"/>
    </row>
    <row r="95" spans="2:8" ht="12.95" customHeight="1">
      <c r="B95" s="1216">
        <f>+B90-0.01</f>
        <v>-17.210000000000033</v>
      </c>
      <c r="C95" s="2188" t="s">
        <v>2336</v>
      </c>
      <c r="D95" s="1223" t="s">
        <v>2337</v>
      </c>
      <c r="E95" s="1218"/>
      <c r="F95" s="1253"/>
      <c r="G95" s="1208"/>
      <c r="H95" s="1249"/>
    </row>
    <row r="96" spans="2:8" ht="12.95" customHeight="1">
      <c r="B96" s="1214"/>
      <c r="C96" s="2186"/>
      <c r="D96" s="1224" t="s">
        <v>2338</v>
      </c>
      <c r="E96" s="807"/>
      <c r="F96" s="1248"/>
      <c r="G96" s="804" t="s">
        <v>2319</v>
      </c>
      <c r="H96" s="1249"/>
    </row>
    <row r="97" spans="2:8" ht="12.95" customHeight="1">
      <c r="B97" s="1215"/>
      <c r="C97" s="2187"/>
      <c r="D97" s="1225" t="s">
        <v>2339</v>
      </c>
      <c r="E97" s="1220"/>
      <c r="F97" s="1256"/>
      <c r="G97" s="1234"/>
      <c r="H97" s="1249"/>
    </row>
    <row r="98" spans="2:8" ht="12.95" customHeight="1">
      <c r="B98" s="1228"/>
      <c r="C98" s="1263"/>
      <c r="D98" s="1260" t="s">
        <v>2340</v>
      </c>
      <c r="E98" s="1261"/>
      <c r="F98" s="1262"/>
      <c r="G98" s="1208"/>
      <c r="H98" s="1249"/>
    </row>
    <row r="99" spans="2:8" ht="12.95" customHeight="1">
      <c r="B99" s="1230">
        <f>+B95-0.01</f>
        <v>-17.220000000000034</v>
      </c>
      <c r="C99" s="611" t="s">
        <v>2341</v>
      </c>
      <c r="D99" s="1224" t="s">
        <v>2342</v>
      </c>
      <c r="E99" s="807"/>
      <c r="F99" s="1248"/>
      <c r="G99" s="804" t="s">
        <v>2343</v>
      </c>
      <c r="H99" s="1249"/>
    </row>
    <row r="100" spans="2:8" ht="12.95" customHeight="1">
      <c r="B100" s="1214"/>
      <c r="C100" s="1264"/>
      <c r="D100" s="1224" t="s">
        <v>2344</v>
      </c>
      <c r="E100" s="807"/>
      <c r="F100" s="1248"/>
      <c r="G100" s="804" t="s">
        <v>2345</v>
      </c>
      <c r="H100" s="1249"/>
    </row>
    <row r="101" spans="2:8" ht="12.95" customHeight="1">
      <c r="B101" s="1214"/>
      <c r="C101" s="1264"/>
      <c r="D101" s="1224" t="s">
        <v>2346</v>
      </c>
      <c r="E101" s="807"/>
      <c r="F101" s="1248"/>
      <c r="G101" s="804" t="s">
        <v>2347</v>
      </c>
      <c r="H101" s="1249"/>
    </row>
    <row r="102" spans="2:8" ht="12.95" customHeight="1">
      <c r="B102" s="1214"/>
      <c r="C102" s="1264"/>
      <c r="D102" s="1224" t="s">
        <v>2348</v>
      </c>
      <c r="E102" s="807"/>
      <c r="F102" s="1248"/>
      <c r="G102" s="804" t="s">
        <v>2349</v>
      </c>
      <c r="H102" s="1249"/>
    </row>
    <row r="103" spans="2:8" ht="12.95" customHeight="1">
      <c r="B103" s="1214"/>
      <c r="C103" s="1264"/>
      <c r="D103" s="1224" t="s">
        <v>2350</v>
      </c>
      <c r="E103" s="807"/>
      <c r="F103" s="1248"/>
      <c r="G103" s="804" t="s">
        <v>2351</v>
      </c>
      <c r="H103" s="1249"/>
    </row>
    <row r="104" spans="2:8" ht="12.95" customHeight="1">
      <c r="B104" s="1214"/>
      <c r="C104" s="1264"/>
      <c r="D104" s="1224" t="s">
        <v>2352</v>
      </c>
      <c r="E104" s="807"/>
      <c r="F104" s="1248"/>
      <c r="G104" s="804" t="s">
        <v>2353</v>
      </c>
      <c r="H104" s="1249"/>
    </row>
    <row r="105" spans="2:8" ht="12.95" customHeight="1">
      <c r="B105" s="1214"/>
      <c r="C105" s="1264"/>
      <c r="D105" s="1224" t="s">
        <v>2354</v>
      </c>
      <c r="E105" s="807"/>
      <c r="F105" s="1248"/>
      <c r="G105" s="804" t="s">
        <v>2355</v>
      </c>
      <c r="H105" s="1249"/>
    </row>
    <row r="106" spans="2:8" ht="12.95" customHeight="1">
      <c r="B106" s="1214"/>
      <c r="C106" s="1264"/>
      <c r="D106" s="1224" t="s">
        <v>2356</v>
      </c>
      <c r="E106" s="807"/>
      <c r="F106" s="1248"/>
      <c r="G106" s="804" t="s">
        <v>2357</v>
      </c>
      <c r="H106" s="1249"/>
    </row>
    <row r="107" spans="2:8" ht="12.95" customHeight="1">
      <c r="B107" s="1215"/>
      <c r="C107" s="1265"/>
      <c r="D107" s="1225" t="s">
        <v>2358</v>
      </c>
      <c r="E107" s="1220"/>
      <c r="F107" s="1256"/>
      <c r="G107" s="1212" t="s">
        <v>2359</v>
      </c>
      <c r="H107" s="1249"/>
    </row>
    <row r="108" spans="2:8" ht="12.95" customHeight="1">
      <c r="B108" s="1228"/>
      <c r="C108" s="1266"/>
      <c r="D108" s="1260" t="s">
        <v>2360</v>
      </c>
      <c r="E108" s="1261"/>
      <c r="F108" s="1262"/>
      <c r="G108" s="1208"/>
      <c r="H108" s="1249"/>
    </row>
    <row r="109" spans="2:8" ht="12.95" customHeight="1">
      <c r="B109" s="1230">
        <f>+B99-0.01</f>
        <v>-17.230000000000036</v>
      </c>
      <c r="C109" s="1238" t="s">
        <v>2361</v>
      </c>
      <c r="D109" s="1224" t="s">
        <v>2362</v>
      </c>
      <c r="E109" s="807"/>
      <c r="F109" s="1248"/>
      <c r="G109" s="804" t="s">
        <v>2343</v>
      </c>
      <c r="H109" s="1249"/>
    </row>
    <row r="110" spans="2:8" ht="12.95" customHeight="1">
      <c r="B110" s="1214"/>
      <c r="C110" s="1267"/>
      <c r="D110" s="1224" t="s">
        <v>2363</v>
      </c>
      <c r="E110" s="807"/>
      <c r="F110" s="1248"/>
      <c r="G110" s="804" t="s">
        <v>2345</v>
      </c>
      <c r="H110" s="1249"/>
    </row>
    <row r="111" spans="2:8" ht="12.95" customHeight="1">
      <c r="B111" s="1214"/>
      <c r="C111" s="1267"/>
      <c r="D111" s="1224" t="s">
        <v>2364</v>
      </c>
      <c r="E111" s="807"/>
      <c r="F111" s="1248"/>
      <c r="G111" s="804" t="s">
        <v>2347</v>
      </c>
      <c r="H111" s="1249"/>
    </row>
    <row r="112" spans="2:8" ht="12.95" customHeight="1">
      <c r="B112" s="1214"/>
      <c r="C112" s="1267"/>
      <c r="D112" s="1224" t="s">
        <v>2365</v>
      </c>
      <c r="E112" s="807"/>
      <c r="F112" s="1248"/>
      <c r="G112" s="804" t="s">
        <v>2349</v>
      </c>
      <c r="H112" s="1249"/>
    </row>
    <row r="113" spans="2:8" ht="12.95" customHeight="1">
      <c r="B113" s="1214"/>
      <c r="C113" s="1267"/>
      <c r="D113" s="1224" t="s">
        <v>2366</v>
      </c>
      <c r="E113" s="807"/>
      <c r="F113" s="1248"/>
      <c r="G113" s="804" t="s">
        <v>2351</v>
      </c>
      <c r="H113" s="1249"/>
    </row>
    <row r="114" spans="2:8" ht="12.95" customHeight="1">
      <c r="B114" s="1214"/>
      <c r="C114" s="1267"/>
      <c r="D114" s="1224" t="s">
        <v>2367</v>
      </c>
      <c r="E114" s="807"/>
      <c r="F114" s="1248"/>
      <c r="G114" s="804" t="s">
        <v>2353</v>
      </c>
      <c r="H114" s="1249"/>
    </row>
    <row r="115" spans="2:8" ht="12.95" customHeight="1">
      <c r="B115" s="1215"/>
      <c r="C115" s="1268"/>
      <c r="D115" s="1225" t="s">
        <v>2368</v>
      </c>
      <c r="E115" s="1220"/>
      <c r="F115" s="1256"/>
      <c r="G115" s="1212" t="s">
        <v>2355</v>
      </c>
      <c r="H115" s="1249"/>
    </row>
    <row r="116" spans="2:8" ht="12.95" customHeight="1">
      <c r="B116" s="1228"/>
      <c r="C116" s="1269"/>
      <c r="D116" s="1260" t="s">
        <v>2369</v>
      </c>
      <c r="E116" s="1261"/>
      <c r="F116" s="1262"/>
      <c r="G116" s="1208" t="s">
        <v>2343</v>
      </c>
      <c r="H116" s="1249"/>
    </row>
    <row r="117" spans="2:8" ht="12.95" customHeight="1">
      <c r="B117" s="1230">
        <f>+B109-0.01</f>
        <v>-17.240000000000038</v>
      </c>
      <c r="C117" s="2194" t="s">
        <v>2370</v>
      </c>
      <c r="D117" s="1224" t="s">
        <v>2371</v>
      </c>
      <c r="E117" s="807"/>
      <c r="F117" s="1248"/>
      <c r="G117" s="804" t="s">
        <v>2345</v>
      </c>
      <c r="H117" s="1249"/>
    </row>
    <row r="118" spans="2:8" ht="12.95" customHeight="1">
      <c r="B118" s="1214"/>
      <c r="C118" s="2195"/>
      <c r="D118" s="1224" t="s">
        <v>2372</v>
      </c>
      <c r="E118" s="807"/>
      <c r="F118" s="1248"/>
      <c r="G118" s="804" t="s">
        <v>2347</v>
      </c>
      <c r="H118" s="1249"/>
    </row>
    <row r="119" spans="2:8" ht="12.95" customHeight="1">
      <c r="B119" s="1214"/>
      <c r="C119" s="2195"/>
      <c r="D119" s="1224" t="s">
        <v>2373</v>
      </c>
      <c r="E119" s="807"/>
      <c r="F119" s="1248"/>
      <c r="G119" s="804" t="s">
        <v>2349</v>
      </c>
      <c r="H119" s="1249"/>
    </row>
    <row r="120" spans="2:8" ht="12.95" customHeight="1">
      <c r="B120" s="1214"/>
      <c r="C120" s="2195"/>
      <c r="D120" s="1224" t="s">
        <v>2374</v>
      </c>
      <c r="E120" s="807"/>
      <c r="F120" s="1248"/>
      <c r="G120" s="804" t="s">
        <v>2351</v>
      </c>
      <c r="H120" s="1249"/>
    </row>
    <row r="121" spans="2:8" ht="12.95" customHeight="1">
      <c r="B121" s="1214"/>
      <c r="C121" s="2195"/>
      <c r="D121" s="1224" t="s">
        <v>2375</v>
      </c>
      <c r="E121" s="807"/>
      <c r="F121" s="1248"/>
      <c r="G121" s="804" t="s">
        <v>2353</v>
      </c>
      <c r="H121" s="1249"/>
    </row>
    <row r="122" spans="2:8" ht="12.95" customHeight="1">
      <c r="B122" s="1214"/>
      <c r="C122" s="2195"/>
      <c r="D122" s="1224" t="s">
        <v>2376</v>
      </c>
      <c r="E122" s="807"/>
      <c r="F122" s="1248"/>
      <c r="G122" s="804" t="s">
        <v>2355</v>
      </c>
      <c r="H122" s="1249"/>
    </row>
    <row r="123" spans="2:8" ht="12.95" customHeight="1">
      <c r="B123" s="1215"/>
      <c r="C123" s="2196"/>
      <c r="D123" s="1225" t="s">
        <v>2368</v>
      </c>
      <c r="E123" s="1220"/>
      <c r="F123" s="1256"/>
      <c r="G123" s="1234"/>
      <c r="H123" s="1249"/>
    </row>
    <row r="124" spans="2:8" ht="12.95" customHeight="1">
      <c r="B124" s="1228"/>
      <c r="C124" s="1266"/>
      <c r="D124" s="1260" t="s">
        <v>2377</v>
      </c>
      <c r="E124" s="1261"/>
      <c r="F124" s="1262"/>
      <c r="G124" s="1208"/>
      <c r="H124" s="1249"/>
    </row>
    <row r="125" spans="2:8" ht="12.95" customHeight="1">
      <c r="B125" s="1230">
        <f>+B117-0.01</f>
        <v>-17.250000000000039</v>
      </c>
      <c r="C125" s="1238" t="s">
        <v>2378</v>
      </c>
      <c r="D125" s="1224" t="s">
        <v>2379</v>
      </c>
      <c r="E125" s="807"/>
      <c r="F125" s="1248"/>
      <c r="G125" s="804" t="s">
        <v>2228</v>
      </c>
      <c r="H125" s="1249"/>
    </row>
    <row r="126" spans="2:8" ht="12.95" customHeight="1">
      <c r="B126" s="1214"/>
      <c r="C126" s="1267"/>
      <c r="D126" s="1224" t="s">
        <v>2380</v>
      </c>
      <c r="E126" s="807"/>
      <c r="F126" s="1248"/>
      <c r="G126" s="804" t="s">
        <v>2230</v>
      </c>
      <c r="H126" s="1249"/>
    </row>
    <row r="127" spans="2:8" ht="12.95" customHeight="1">
      <c r="B127" s="1214"/>
      <c r="C127" s="1267"/>
      <c r="D127" s="1224" t="s">
        <v>2381</v>
      </c>
      <c r="E127" s="807"/>
      <c r="F127" s="1248"/>
      <c r="G127" s="804" t="s">
        <v>2232</v>
      </c>
      <c r="H127" s="1249"/>
    </row>
    <row r="128" spans="2:8" ht="12.95" customHeight="1">
      <c r="B128" s="1214"/>
      <c r="C128" s="1267"/>
      <c r="D128" s="1224" t="s">
        <v>2382</v>
      </c>
      <c r="E128" s="807"/>
      <c r="F128" s="1248"/>
      <c r="G128" s="804" t="s">
        <v>2234</v>
      </c>
      <c r="H128" s="1249"/>
    </row>
    <row r="129" spans="2:8" ht="12.95" customHeight="1">
      <c r="B129" s="1214"/>
      <c r="C129" s="1267"/>
      <c r="D129" s="1224" t="s">
        <v>2383</v>
      </c>
      <c r="E129" s="807"/>
      <c r="F129" s="1248"/>
      <c r="G129" s="804" t="s">
        <v>2236</v>
      </c>
      <c r="H129" s="1249"/>
    </row>
    <row r="130" spans="2:8" ht="12.95" customHeight="1">
      <c r="B130" s="1214"/>
      <c r="C130" s="1267"/>
      <c r="D130" s="1224" t="s">
        <v>2384</v>
      </c>
      <c r="E130" s="807"/>
      <c r="F130" s="1248"/>
      <c r="G130" s="804" t="s">
        <v>2238</v>
      </c>
      <c r="H130" s="1249"/>
    </row>
    <row r="131" spans="2:8" ht="12.95" customHeight="1">
      <c r="B131" s="1215"/>
      <c r="C131" s="1268"/>
      <c r="D131" s="1225" t="s">
        <v>2368</v>
      </c>
      <c r="E131" s="1220"/>
      <c r="F131" s="1256"/>
      <c r="G131" s="1212" t="s">
        <v>2240</v>
      </c>
      <c r="H131" s="1249"/>
    </row>
    <row r="132" spans="2:8" ht="12.95" customHeight="1">
      <c r="B132" s="1216">
        <f>+B125-0.01</f>
        <v>-17.260000000000041</v>
      </c>
      <c r="C132" s="2189" t="s">
        <v>2385</v>
      </c>
      <c r="D132" s="1223" t="s">
        <v>819</v>
      </c>
      <c r="E132" s="1218"/>
      <c r="F132" s="1253"/>
      <c r="G132" s="1270" t="s">
        <v>2228</v>
      </c>
      <c r="H132" s="1249"/>
    </row>
    <row r="133" spans="2:8" ht="12.95" customHeight="1">
      <c r="B133" s="1214"/>
      <c r="C133" s="2215"/>
      <c r="D133" s="1224" t="s">
        <v>2386</v>
      </c>
      <c r="E133" s="885" t="s">
        <v>124</v>
      </c>
      <c r="F133" s="1276">
        <f>B143</f>
        <v>-17.280000000000044</v>
      </c>
      <c r="G133" s="959" t="s">
        <v>2230</v>
      </c>
      <c r="H133" s="1249"/>
    </row>
    <row r="134" spans="2:8" ht="12.95" customHeight="1">
      <c r="B134" s="1214"/>
      <c r="C134" s="2215"/>
      <c r="D134" s="1224" t="s">
        <v>2262</v>
      </c>
      <c r="E134" s="885" t="s">
        <v>124</v>
      </c>
      <c r="F134" s="1276">
        <f>+F133</f>
        <v>-17.280000000000044</v>
      </c>
      <c r="G134" s="959" t="s">
        <v>2232</v>
      </c>
      <c r="H134" s="1249"/>
    </row>
    <row r="135" spans="2:8" ht="12.95" customHeight="1">
      <c r="B135" s="1214"/>
      <c r="C135" s="2215"/>
      <c r="D135" s="1224" t="s">
        <v>2387</v>
      </c>
      <c r="E135" s="885" t="s">
        <v>124</v>
      </c>
      <c r="F135" s="1276">
        <f>+F134</f>
        <v>-17.280000000000044</v>
      </c>
      <c r="G135" s="959" t="s">
        <v>2234</v>
      </c>
      <c r="H135" s="1249"/>
    </row>
    <row r="136" spans="2:8" ht="12.95" customHeight="1">
      <c r="B136" s="1215"/>
      <c r="C136" s="2216"/>
      <c r="D136" s="1225"/>
      <c r="E136" s="1220"/>
      <c r="F136" s="1256"/>
      <c r="G136" s="1271" t="s">
        <v>2236</v>
      </c>
      <c r="H136" s="1249"/>
    </row>
    <row r="137" spans="2:8" ht="12.95" customHeight="1">
      <c r="B137" s="1216">
        <f>+B132-0.01</f>
        <v>-17.270000000000042</v>
      </c>
      <c r="C137" s="2188" t="s">
        <v>2388</v>
      </c>
      <c r="D137" s="1223" t="s">
        <v>2389</v>
      </c>
      <c r="E137" s="1218"/>
      <c r="F137" s="1253"/>
      <c r="G137" s="1270" t="s">
        <v>2228</v>
      </c>
      <c r="H137" s="1249"/>
    </row>
    <row r="138" spans="2:8" ht="12.95" customHeight="1">
      <c r="B138" s="1230"/>
      <c r="C138" s="2217"/>
      <c r="D138" s="1224" t="s">
        <v>2390</v>
      </c>
      <c r="E138" s="807"/>
      <c r="F138" s="1248"/>
      <c r="G138" s="959" t="s">
        <v>2230</v>
      </c>
      <c r="H138" s="1249"/>
    </row>
    <row r="139" spans="2:8" ht="12.95" customHeight="1">
      <c r="B139" s="1214"/>
      <c r="C139" s="2217"/>
      <c r="D139" s="1224" t="s">
        <v>2391</v>
      </c>
      <c r="E139" s="807"/>
      <c r="F139" s="1248"/>
      <c r="G139" s="959" t="s">
        <v>2232</v>
      </c>
      <c r="H139" s="1249"/>
    </row>
    <row r="140" spans="2:8" ht="12.95" customHeight="1">
      <c r="B140" s="1214"/>
      <c r="C140" s="2217"/>
      <c r="D140" s="1224" t="s">
        <v>2392</v>
      </c>
      <c r="E140" s="807"/>
      <c r="F140" s="1248"/>
      <c r="G140" s="959" t="s">
        <v>2234</v>
      </c>
      <c r="H140" s="1249"/>
    </row>
    <row r="141" spans="2:8" ht="12.95" customHeight="1">
      <c r="B141" s="1214"/>
      <c r="C141" s="2217"/>
      <c r="D141" s="1224" t="s">
        <v>2393</v>
      </c>
      <c r="E141" s="807"/>
      <c r="F141" s="1248"/>
      <c r="G141" s="959" t="s">
        <v>2236</v>
      </c>
      <c r="H141" s="1249"/>
    </row>
    <row r="142" spans="2:8" ht="12.95" customHeight="1">
      <c r="B142" s="1215"/>
      <c r="C142" s="2218"/>
      <c r="D142" s="1225" t="s">
        <v>2394</v>
      </c>
      <c r="E142" s="1220"/>
      <c r="F142" s="1256"/>
      <c r="G142" s="1271" t="s">
        <v>2238</v>
      </c>
      <c r="H142" s="1249"/>
    </row>
    <row r="143" spans="2:8" ht="12.95" customHeight="1">
      <c r="B143" s="1216">
        <f>+B137-0.01</f>
        <v>-17.280000000000044</v>
      </c>
      <c r="C143" s="2190" t="s">
        <v>2395</v>
      </c>
      <c r="D143" s="1223" t="s">
        <v>854</v>
      </c>
      <c r="E143" s="885" t="s">
        <v>124</v>
      </c>
      <c r="F143" s="1279">
        <f>+B155</f>
        <v>-17.310000000000048</v>
      </c>
      <c r="G143" s="807" t="s">
        <v>2228</v>
      </c>
      <c r="H143" s="1249"/>
    </row>
    <row r="144" spans="2:8" ht="12.95" customHeight="1">
      <c r="B144" s="1215"/>
      <c r="C144" s="2191"/>
      <c r="D144" s="1225" t="s">
        <v>2259</v>
      </c>
      <c r="E144" s="1220"/>
      <c r="F144" s="1256"/>
      <c r="G144" s="1271" t="s">
        <v>2230</v>
      </c>
      <c r="H144" s="1249"/>
    </row>
    <row r="145" spans="2:8" ht="12.95" customHeight="1">
      <c r="B145" s="1216">
        <f>+B143-0.01</f>
        <v>-17.290000000000045</v>
      </c>
      <c r="C145" s="2188" t="s">
        <v>2396</v>
      </c>
      <c r="D145" s="1223" t="s">
        <v>2397</v>
      </c>
      <c r="E145" s="1218"/>
      <c r="F145" s="1253"/>
      <c r="G145" s="1208" t="s">
        <v>2228</v>
      </c>
      <c r="H145" s="1249"/>
    </row>
    <row r="146" spans="2:8" ht="12.95" customHeight="1">
      <c r="B146" s="1230"/>
      <c r="C146" s="2186"/>
      <c r="D146" s="1224" t="s">
        <v>2398</v>
      </c>
      <c r="E146" s="807"/>
      <c r="F146" s="1248"/>
      <c r="G146" s="804" t="s">
        <v>2230</v>
      </c>
      <c r="H146" s="1249"/>
    </row>
    <row r="147" spans="2:8" ht="12.95" customHeight="1">
      <c r="B147" s="1214"/>
      <c r="C147" s="2186"/>
      <c r="D147" s="1224" t="s">
        <v>2399</v>
      </c>
      <c r="E147" s="807"/>
      <c r="F147" s="1248"/>
      <c r="G147" s="804" t="s">
        <v>2232</v>
      </c>
      <c r="H147" s="1249"/>
    </row>
    <row r="148" spans="2:8" ht="12.95" customHeight="1">
      <c r="B148" s="1214"/>
      <c r="C148" s="2186"/>
      <c r="D148" s="1224" t="s">
        <v>2400</v>
      </c>
      <c r="E148" s="885" t="s">
        <v>124</v>
      </c>
      <c r="F148" s="1276">
        <f>+F143</f>
        <v>-17.310000000000048</v>
      </c>
      <c r="G148" s="804" t="s">
        <v>2234</v>
      </c>
      <c r="H148" s="1249"/>
    </row>
    <row r="149" spans="2:8" ht="12.95" customHeight="1">
      <c r="B149" s="1216">
        <f>+B145-0.01</f>
        <v>-17.300000000000047</v>
      </c>
      <c r="C149" s="2189" t="s">
        <v>2401</v>
      </c>
      <c r="D149" s="1223" t="s">
        <v>2402</v>
      </c>
      <c r="E149" s="1218"/>
      <c r="F149" s="1253"/>
      <c r="G149" s="1208" t="s">
        <v>2228</v>
      </c>
      <c r="H149" s="1249"/>
    </row>
    <row r="150" spans="2:8" ht="12.95" customHeight="1">
      <c r="B150" s="1230"/>
      <c r="C150" s="2186"/>
      <c r="D150" s="1224" t="s">
        <v>2403</v>
      </c>
      <c r="E150" s="807"/>
      <c r="F150" s="1248"/>
      <c r="G150" s="804" t="s">
        <v>2230</v>
      </c>
      <c r="H150" s="1249"/>
    </row>
    <row r="151" spans="2:8" ht="12.95" customHeight="1">
      <c r="B151" s="1214"/>
      <c r="C151" s="2186"/>
      <c r="D151" s="1224" t="s">
        <v>2404</v>
      </c>
      <c r="E151" s="807"/>
      <c r="F151" s="1248"/>
      <c r="G151" s="804" t="s">
        <v>2232</v>
      </c>
      <c r="H151" s="1249"/>
    </row>
    <row r="152" spans="2:8" ht="12.95" customHeight="1">
      <c r="B152" s="1214"/>
      <c r="C152" s="2186"/>
      <c r="D152" s="1224" t="s">
        <v>2405</v>
      </c>
      <c r="E152" s="807"/>
      <c r="F152" s="1248"/>
      <c r="G152" s="804" t="s">
        <v>2234</v>
      </c>
      <c r="H152" s="1249"/>
    </row>
    <row r="153" spans="2:8" ht="12.95" customHeight="1">
      <c r="B153" s="1215"/>
      <c r="C153" s="2187"/>
      <c r="D153" s="1225" t="s">
        <v>2406</v>
      </c>
      <c r="E153" s="1220"/>
      <c r="F153" s="1256"/>
      <c r="G153" s="1212" t="s">
        <v>2236</v>
      </c>
      <c r="H153" s="1249"/>
    </row>
    <row r="154" spans="2:8" ht="12.95" customHeight="1">
      <c r="B154" s="2197" t="s">
        <v>2407</v>
      </c>
      <c r="C154" s="2198"/>
      <c r="D154" s="2199"/>
      <c r="E154" s="2199"/>
      <c r="F154" s="2199"/>
      <c r="G154" s="2200"/>
      <c r="H154" s="1249"/>
    </row>
    <row r="155" spans="2:8" ht="12.95" customHeight="1">
      <c r="B155" s="1216">
        <f>+B149-0.01</f>
        <v>-17.310000000000048</v>
      </c>
      <c r="C155" s="2188" t="s">
        <v>2408</v>
      </c>
      <c r="D155" s="1223" t="s">
        <v>2409</v>
      </c>
      <c r="E155" s="1218"/>
      <c r="F155" s="1253"/>
      <c r="G155" s="1208" t="s">
        <v>2228</v>
      </c>
      <c r="H155" s="1249"/>
    </row>
    <row r="156" spans="2:8" ht="12.95" customHeight="1">
      <c r="B156" s="1230"/>
      <c r="C156" s="2186"/>
      <c r="D156" s="1224" t="s">
        <v>2410</v>
      </c>
      <c r="E156" s="807"/>
      <c r="F156" s="1248"/>
      <c r="G156" s="804" t="s">
        <v>2230</v>
      </c>
      <c r="H156" s="1249"/>
    </row>
    <row r="157" spans="2:8" ht="12.95" customHeight="1">
      <c r="B157" s="1214"/>
      <c r="C157" s="2186"/>
      <c r="D157" s="1224" t="s">
        <v>2411</v>
      </c>
      <c r="E157" s="807"/>
      <c r="F157" s="1248"/>
      <c r="G157" s="804" t="s">
        <v>2232</v>
      </c>
      <c r="H157" s="1249"/>
    </row>
    <row r="158" spans="2:8" ht="12.95" customHeight="1">
      <c r="B158" s="1214"/>
      <c r="C158" s="2186"/>
      <c r="D158" s="1224" t="s">
        <v>2412</v>
      </c>
      <c r="E158" s="807"/>
      <c r="F158" s="1248"/>
      <c r="G158" s="804" t="s">
        <v>2234</v>
      </c>
      <c r="H158" s="1249"/>
    </row>
    <row r="159" spans="2:8" ht="12.95" customHeight="1">
      <c r="B159" s="1214"/>
      <c r="C159" s="2186"/>
      <c r="D159" s="1224" t="s">
        <v>2413</v>
      </c>
      <c r="E159" s="807"/>
      <c r="F159" s="1248"/>
      <c r="G159" s="804" t="s">
        <v>2236</v>
      </c>
      <c r="H159" s="1249"/>
    </row>
    <row r="160" spans="2:8" ht="12.95" customHeight="1">
      <c r="B160" s="1214"/>
      <c r="C160" s="2186"/>
      <c r="D160" s="1224" t="s">
        <v>2414</v>
      </c>
      <c r="E160" s="807"/>
      <c r="F160" s="1248"/>
      <c r="G160" s="804" t="s">
        <v>2238</v>
      </c>
      <c r="H160" s="1249"/>
    </row>
    <row r="161" spans="2:8" ht="12.95" customHeight="1">
      <c r="B161" s="1215"/>
      <c r="C161" s="2187"/>
      <c r="D161" s="1225" t="s">
        <v>2368</v>
      </c>
      <c r="E161" s="1220"/>
      <c r="F161" s="1256"/>
      <c r="G161" s="1212" t="s">
        <v>2240</v>
      </c>
      <c r="H161" s="1249"/>
    </row>
    <row r="162" spans="2:8" ht="12.95" customHeight="1">
      <c r="B162" s="1216">
        <f>+B155-0.01</f>
        <v>-17.32000000000005</v>
      </c>
      <c r="C162" s="2188" t="s">
        <v>2415</v>
      </c>
      <c r="D162" s="1223" t="s">
        <v>819</v>
      </c>
      <c r="E162" s="1218"/>
      <c r="F162" s="1253"/>
      <c r="G162" s="1208" t="s">
        <v>2228</v>
      </c>
      <c r="H162" s="2214"/>
    </row>
    <row r="163" spans="2:8" ht="12.95" customHeight="1">
      <c r="B163" s="1230"/>
      <c r="C163" s="2186"/>
      <c r="D163" s="1224" t="s">
        <v>2259</v>
      </c>
      <c r="E163" s="807"/>
      <c r="F163" s="1248"/>
      <c r="G163" s="804" t="s">
        <v>2248</v>
      </c>
      <c r="H163" s="2214"/>
    </row>
    <row r="164" spans="2:8" ht="12.95" customHeight="1">
      <c r="B164" s="1216">
        <f>+B162-0.01</f>
        <v>-17.330000000000052</v>
      </c>
      <c r="C164" s="2180" t="s">
        <v>2416</v>
      </c>
      <c r="D164" s="1223" t="s">
        <v>2417</v>
      </c>
      <c r="E164" s="1218"/>
      <c r="F164" s="1253"/>
      <c r="G164" s="1208" t="s">
        <v>2418</v>
      </c>
      <c r="H164" s="1249"/>
    </row>
    <row r="165" spans="2:8" ht="12.95" customHeight="1">
      <c r="B165" s="1214"/>
      <c r="C165" s="2183"/>
      <c r="D165" s="1224" t="s">
        <v>2419</v>
      </c>
      <c r="E165" s="807"/>
      <c r="F165" s="1248"/>
      <c r="G165" s="804" t="s">
        <v>2420</v>
      </c>
      <c r="H165" s="1249"/>
    </row>
    <row r="166" spans="2:8" ht="12.95" customHeight="1">
      <c r="B166" s="1214"/>
      <c r="C166" s="2183"/>
      <c r="D166" s="1225" t="s">
        <v>2421</v>
      </c>
      <c r="E166" s="885" t="s">
        <v>124</v>
      </c>
      <c r="F166" s="1259">
        <f>+B178</f>
        <v>-17.360000000000056</v>
      </c>
      <c r="G166" s="1212" t="s">
        <v>2422</v>
      </c>
      <c r="H166" s="1249"/>
    </row>
    <row r="167" spans="2:8" ht="12.95" customHeight="1">
      <c r="B167" s="1216">
        <f>+B164-0.01</f>
        <v>-17.340000000000053</v>
      </c>
      <c r="C167" s="2176" t="s">
        <v>2423</v>
      </c>
      <c r="D167" s="1223" t="s">
        <v>2409</v>
      </c>
      <c r="E167" s="1218"/>
      <c r="F167" s="1253"/>
      <c r="G167" s="1208" t="s">
        <v>2424</v>
      </c>
      <c r="H167" s="1249"/>
    </row>
    <row r="168" spans="2:8" ht="12.95" customHeight="1">
      <c r="B168" s="1214"/>
      <c r="C168" s="1722"/>
      <c r="D168" s="1224" t="s">
        <v>2425</v>
      </c>
      <c r="E168" s="807"/>
      <c r="F168" s="1248"/>
      <c r="G168" s="804" t="s">
        <v>2426</v>
      </c>
      <c r="H168" s="1249"/>
    </row>
    <row r="169" spans="2:8" ht="12.95" customHeight="1">
      <c r="B169" s="1214"/>
      <c r="C169" s="1722"/>
      <c r="D169" s="1224" t="s">
        <v>2427</v>
      </c>
      <c r="E169" s="807"/>
      <c r="F169" s="1248"/>
      <c r="G169" s="804" t="s">
        <v>2428</v>
      </c>
      <c r="H169" s="1249"/>
    </row>
    <row r="170" spans="2:8" ht="12.95" customHeight="1">
      <c r="B170" s="1214"/>
      <c r="C170" s="2166" t="s">
        <v>2429</v>
      </c>
      <c r="D170" s="1224" t="s">
        <v>2430</v>
      </c>
      <c r="E170" s="807"/>
      <c r="F170" s="1248"/>
      <c r="G170" s="804" t="s">
        <v>2431</v>
      </c>
      <c r="H170" s="1249"/>
    </row>
    <row r="171" spans="2:8" ht="12.95" customHeight="1">
      <c r="B171" s="1214"/>
      <c r="C171" s="2166"/>
      <c r="D171" s="1224" t="s">
        <v>2432</v>
      </c>
      <c r="E171" s="807"/>
      <c r="F171" s="1248"/>
      <c r="G171" s="804" t="s">
        <v>2433</v>
      </c>
      <c r="H171" s="1249"/>
    </row>
    <row r="172" spans="2:8" ht="12.95" customHeight="1">
      <c r="B172" s="1214"/>
      <c r="C172" s="2166"/>
      <c r="D172" s="1224" t="s">
        <v>2434</v>
      </c>
      <c r="E172" s="807"/>
      <c r="F172" s="1248"/>
      <c r="G172" s="804" t="s">
        <v>2435</v>
      </c>
      <c r="H172" s="1249"/>
    </row>
    <row r="173" spans="2:8" ht="12.95" customHeight="1">
      <c r="B173" s="1214"/>
      <c r="C173" s="1222"/>
      <c r="D173" s="1224" t="s">
        <v>2436</v>
      </c>
      <c r="E173" s="807"/>
      <c r="F173" s="1248"/>
      <c r="G173" s="804" t="s">
        <v>2437</v>
      </c>
      <c r="H173" s="1249"/>
    </row>
    <row r="174" spans="2:8" ht="12.95" customHeight="1">
      <c r="B174" s="1230">
        <f>+B167-0.01</f>
        <v>-17.350000000000055</v>
      </c>
      <c r="C174" s="2207" t="s">
        <v>2438</v>
      </c>
      <c r="D174" s="2201"/>
      <c r="E174" s="1232"/>
      <c r="F174" s="1246"/>
      <c r="G174" s="1222"/>
      <c r="H174" s="1249"/>
    </row>
    <row r="175" spans="2:8" ht="12.95" customHeight="1">
      <c r="B175" s="1214"/>
      <c r="C175" s="2207"/>
      <c r="D175" s="2201"/>
      <c r="E175" s="1232"/>
      <c r="F175" s="1246"/>
      <c r="G175" s="1222"/>
      <c r="H175" s="1249"/>
    </row>
    <row r="176" spans="2:8" ht="12.95" customHeight="1">
      <c r="B176" s="1215"/>
      <c r="C176" s="1234"/>
      <c r="D176" s="2202"/>
      <c r="E176" s="1272"/>
      <c r="F176" s="1273"/>
      <c r="G176" s="1234"/>
      <c r="H176" s="1249"/>
    </row>
    <row r="177" spans="2:8" ht="12.95" customHeight="1">
      <c r="B177" s="2203" t="s">
        <v>2439</v>
      </c>
      <c r="C177" s="2204"/>
      <c r="D177" s="2205"/>
      <c r="E177" s="2205"/>
      <c r="F177" s="2205"/>
      <c r="G177" s="2206"/>
      <c r="H177" s="1249"/>
    </row>
    <row r="178" spans="2:8" ht="12.95" customHeight="1">
      <c r="B178" s="1216">
        <f>+B174-0.01</f>
        <v>-17.360000000000056</v>
      </c>
      <c r="C178" s="2188" t="s">
        <v>2440</v>
      </c>
      <c r="D178" s="1223" t="s">
        <v>2441</v>
      </c>
      <c r="E178" s="1218"/>
      <c r="F178" s="1253"/>
      <c r="G178" s="1208" t="s">
        <v>2228</v>
      </c>
      <c r="H178" s="1249"/>
    </row>
    <row r="179" spans="2:8" ht="12.95" customHeight="1">
      <c r="B179" s="1214"/>
      <c r="C179" s="2186"/>
      <c r="D179" s="1224" t="s">
        <v>2442</v>
      </c>
      <c r="E179" s="807"/>
      <c r="F179" s="1248"/>
      <c r="G179" s="804" t="s">
        <v>2230</v>
      </c>
      <c r="H179" s="1249"/>
    </row>
    <row r="180" spans="2:8" ht="12.95" customHeight="1">
      <c r="B180" s="1214"/>
      <c r="C180" s="2186"/>
      <c r="D180" s="1224" t="s">
        <v>2443</v>
      </c>
      <c r="E180" s="807"/>
      <c r="F180" s="1248"/>
      <c r="G180" s="804" t="s">
        <v>2232</v>
      </c>
      <c r="H180" s="1249"/>
    </row>
    <row r="181" spans="2:8" ht="12.95" customHeight="1">
      <c r="B181" s="1214"/>
      <c r="C181" s="2186"/>
      <c r="D181" s="1224" t="s">
        <v>2444</v>
      </c>
      <c r="E181" s="807"/>
      <c r="F181" s="1248"/>
      <c r="G181" s="804" t="s">
        <v>2234</v>
      </c>
      <c r="H181" s="1249"/>
    </row>
    <row r="182" spans="2:8" ht="12.95" customHeight="1">
      <c r="B182" s="1215"/>
      <c r="C182" s="2187"/>
      <c r="D182" s="1225" t="s">
        <v>2445</v>
      </c>
      <c r="E182" s="1220"/>
      <c r="F182" s="1256"/>
      <c r="G182" s="1212" t="s">
        <v>2236</v>
      </c>
      <c r="H182" s="1249"/>
    </row>
    <row r="183" spans="2:8" ht="12.95" customHeight="1">
      <c r="B183" s="1216">
        <f>+B178-0.01</f>
        <v>-17.370000000000058</v>
      </c>
      <c r="C183" s="2213" t="s">
        <v>2446</v>
      </c>
      <c r="D183" s="1223" t="s">
        <v>2447</v>
      </c>
      <c r="E183" s="1218"/>
      <c r="F183" s="1253"/>
      <c r="G183" s="1208" t="s">
        <v>2228</v>
      </c>
      <c r="H183" s="1249"/>
    </row>
    <row r="184" spans="2:8" ht="12.95" customHeight="1">
      <c r="B184" s="1214"/>
      <c r="C184" s="2166"/>
      <c r="D184" s="1224" t="s">
        <v>2448</v>
      </c>
      <c r="E184" s="807"/>
      <c r="F184" s="1248"/>
      <c r="G184" s="804" t="s">
        <v>2230</v>
      </c>
      <c r="H184" s="1249"/>
    </row>
    <row r="185" spans="2:8" ht="12.95" customHeight="1">
      <c r="B185" s="1214"/>
      <c r="C185" s="2166"/>
      <c r="D185" s="1224" t="s">
        <v>2449</v>
      </c>
      <c r="E185" s="807"/>
      <c r="F185" s="1248"/>
      <c r="G185" s="804" t="s">
        <v>2232</v>
      </c>
      <c r="H185" s="1249"/>
    </row>
    <row r="186" spans="2:8" ht="12.95" customHeight="1">
      <c r="B186" s="1214"/>
      <c r="C186" s="2166"/>
      <c r="D186" s="1224" t="s">
        <v>2450</v>
      </c>
      <c r="E186" s="807"/>
      <c r="F186" s="1248"/>
      <c r="G186" s="804" t="s">
        <v>2234</v>
      </c>
      <c r="H186" s="1249"/>
    </row>
    <row r="187" spans="2:8" ht="12.95" customHeight="1">
      <c r="B187" s="1214"/>
      <c r="C187" s="2166"/>
      <c r="D187" s="1224" t="s">
        <v>2451</v>
      </c>
      <c r="E187" s="807"/>
      <c r="F187" s="1248"/>
      <c r="G187" s="804" t="s">
        <v>2236</v>
      </c>
      <c r="H187" s="1249"/>
    </row>
    <row r="188" spans="2:8" ht="12.95" customHeight="1">
      <c r="B188" s="1214"/>
      <c r="C188" s="2166"/>
      <c r="D188" s="1224" t="s">
        <v>2452</v>
      </c>
      <c r="E188" s="807"/>
      <c r="F188" s="1248"/>
      <c r="G188" s="804" t="s">
        <v>2238</v>
      </c>
      <c r="H188" s="1249"/>
    </row>
    <row r="189" spans="2:8" ht="12.95" customHeight="1">
      <c r="B189" s="1214"/>
      <c r="C189" s="2166"/>
      <c r="D189" s="1224" t="s">
        <v>2453</v>
      </c>
      <c r="E189" s="807"/>
      <c r="F189" s="1248"/>
      <c r="G189" s="804" t="s">
        <v>2240</v>
      </c>
      <c r="H189" s="1249"/>
    </row>
    <row r="190" spans="2:8" ht="12.95" customHeight="1">
      <c r="B190" s="1214"/>
      <c r="C190" s="2166"/>
      <c r="D190" s="1224" t="s">
        <v>2454</v>
      </c>
      <c r="E190" s="807"/>
      <c r="F190" s="1248"/>
      <c r="G190" s="804" t="s">
        <v>2242</v>
      </c>
      <c r="H190" s="1249"/>
    </row>
    <row r="191" spans="2:8" ht="12.95" customHeight="1">
      <c r="B191" s="1214"/>
      <c r="C191" s="2166"/>
      <c r="D191" s="1224" t="s">
        <v>2455</v>
      </c>
      <c r="E191" s="807"/>
      <c r="F191" s="1248"/>
      <c r="G191" s="804" t="s">
        <v>2244</v>
      </c>
      <c r="H191" s="1249"/>
    </row>
    <row r="192" spans="2:8" ht="12.95" customHeight="1">
      <c r="B192" s="1214"/>
      <c r="C192" s="2166"/>
      <c r="D192" s="1224" t="s">
        <v>2456</v>
      </c>
      <c r="E192" s="807"/>
      <c r="F192" s="1248"/>
      <c r="G192" s="804" t="s">
        <v>2457</v>
      </c>
      <c r="H192" s="1249"/>
    </row>
    <row r="193" spans="2:8" ht="12.95" customHeight="1">
      <c r="B193" s="1215"/>
      <c r="C193" s="2173"/>
      <c r="D193" s="1225" t="s">
        <v>2458</v>
      </c>
      <c r="E193" s="1220"/>
      <c r="F193" s="1256"/>
      <c r="G193" s="1212" t="s">
        <v>2459</v>
      </c>
      <c r="H193" s="1249"/>
    </row>
    <row r="194" spans="2:8" ht="12.95" customHeight="1">
      <c r="B194" s="1216">
        <f>+B183-0.01</f>
        <v>-17.380000000000059</v>
      </c>
      <c r="C194" s="2189" t="s">
        <v>2460</v>
      </c>
      <c r="D194" s="1223" t="s">
        <v>2461</v>
      </c>
      <c r="E194" s="1218"/>
      <c r="F194" s="1253"/>
      <c r="G194" s="1208" t="s">
        <v>2228</v>
      </c>
      <c r="H194" s="1249"/>
    </row>
    <row r="195" spans="2:8" ht="12.95" customHeight="1">
      <c r="B195" s="1214"/>
      <c r="C195" s="2186"/>
      <c r="D195" s="1224" t="s">
        <v>2462</v>
      </c>
      <c r="E195" s="807"/>
      <c r="F195" s="1248"/>
      <c r="G195" s="804" t="s">
        <v>2230</v>
      </c>
      <c r="H195" s="1249"/>
    </row>
    <row r="196" spans="2:8" ht="12.95" customHeight="1">
      <c r="B196" s="1214"/>
      <c r="C196" s="2186"/>
      <c r="D196" s="1224" t="s">
        <v>2463</v>
      </c>
      <c r="E196" s="807"/>
      <c r="F196" s="1248"/>
      <c r="G196" s="804" t="s">
        <v>2232</v>
      </c>
      <c r="H196" s="1249"/>
    </row>
    <row r="197" spans="2:8" ht="12.95" customHeight="1">
      <c r="B197" s="1214"/>
      <c r="C197" s="2186"/>
      <c r="D197" s="1224" t="s">
        <v>2464</v>
      </c>
      <c r="E197" s="807"/>
      <c r="F197" s="1248"/>
      <c r="G197" s="804" t="s">
        <v>2234</v>
      </c>
      <c r="H197" s="1249"/>
    </row>
    <row r="198" spans="2:8" ht="12.95" customHeight="1">
      <c r="B198" s="1214"/>
      <c r="C198" s="2186"/>
      <c r="D198" s="1224" t="s">
        <v>2465</v>
      </c>
      <c r="E198" s="807"/>
      <c r="F198" s="1248"/>
      <c r="G198" s="804" t="s">
        <v>2236</v>
      </c>
      <c r="H198" s="1249"/>
    </row>
    <row r="199" spans="2:8" ht="12.95" customHeight="1">
      <c r="B199" s="1214"/>
      <c r="C199" s="2186"/>
      <c r="D199" s="1224" t="s">
        <v>2466</v>
      </c>
      <c r="E199" s="807"/>
      <c r="F199" s="1248"/>
      <c r="G199" s="804" t="s">
        <v>2238</v>
      </c>
      <c r="H199" s="1249"/>
    </row>
    <row r="200" spans="2:8" ht="12.95" customHeight="1">
      <c r="B200" s="1214"/>
      <c r="C200" s="2186"/>
      <c r="D200" s="1224" t="s">
        <v>2467</v>
      </c>
      <c r="E200" s="807"/>
      <c r="F200" s="1248"/>
      <c r="G200" s="804" t="s">
        <v>2240</v>
      </c>
      <c r="H200" s="1249"/>
    </row>
    <row r="201" spans="2:8" ht="12.95" customHeight="1">
      <c r="B201" s="1214"/>
      <c r="C201" s="2186"/>
      <c r="D201" s="1224" t="s">
        <v>2468</v>
      </c>
      <c r="E201" s="807"/>
      <c r="F201" s="1248"/>
      <c r="G201" s="804" t="s">
        <v>2242</v>
      </c>
      <c r="H201" s="1249"/>
    </row>
    <row r="202" spans="2:8" ht="12.95" customHeight="1">
      <c r="B202" s="1214"/>
      <c r="C202" s="2186"/>
      <c r="D202" s="1224" t="s">
        <v>2469</v>
      </c>
      <c r="E202" s="807"/>
      <c r="F202" s="1248"/>
      <c r="G202" s="804" t="s">
        <v>2244</v>
      </c>
      <c r="H202" s="1249"/>
    </row>
    <row r="203" spans="2:8" ht="12.95" customHeight="1">
      <c r="B203" s="1214"/>
      <c r="C203" s="2186"/>
      <c r="D203" s="1224" t="s">
        <v>2470</v>
      </c>
      <c r="E203" s="807"/>
      <c r="F203" s="1248"/>
      <c r="G203" s="804" t="s">
        <v>2457</v>
      </c>
      <c r="H203" s="1249"/>
    </row>
    <row r="204" spans="2:8" ht="12.95" customHeight="1">
      <c r="B204" s="1215"/>
      <c r="C204" s="2187"/>
      <c r="D204" s="1225" t="s">
        <v>2458</v>
      </c>
      <c r="E204" s="1220"/>
      <c r="F204" s="1256"/>
      <c r="G204" s="1212" t="s">
        <v>2471</v>
      </c>
      <c r="H204" s="1249"/>
    </row>
    <row r="205" spans="2:8" ht="12.95" customHeight="1">
      <c r="B205" s="1216">
        <f>+B194-0.01</f>
        <v>-17.390000000000061</v>
      </c>
      <c r="C205" s="2192" t="s">
        <v>2472</v>
      </c>
      <c r="D205" s="1223" t="s">
        <v>819</v>
      </c>
      <c r="E205" s="1218"/>
      <c r="F205" s="1253"/>
      <c r="G205" s="1208" t="s">
        <v>2228</v>
      </c>
      <c r="H205" s="1249"/>
    </row>
    <row r="206" spans="2:8" ht="12.95" customHeight="1">
      <c r="B206" s="1215"/>
      <c r="C206" s="2193"/>
      <c r="D206" s="1225" t="s">
        <v>2259</v>
      </c>
      <c r="E206" s="885" t="s">
        <v>124</v>
      </c>
      <c r="F206" s="1259">
        <f>B216</f>
        <v>-17.410000000000064</v>
      </c>
      <c r="G206" s="1212" t="s">
        <v>2248</v>
      </c>
      <c r="H206" s="1249"/>
    </row>
    <row r="207" spans="2:8" ht="12.95" customHeight="1">
      <c r="B207" s="1216">
        <f>+B205-0.01</f>
        <v>-17.400000000000063</v>
      </c>
      <c r="C207" s="2188" t="s">
        <v>2473</v>
      </c>
      <c r="D207" s="1223" t="s">
        <v>2474</v>
      </c>
      <c r="E207" s="1218"/>
      <c r="F207" s="1253"/>
      <c r="G207" s="1208" t="s">
        <v>2228</v>
      </c>
      <c r="H207" s="1249"/>
    </row>
    <row r="208" spans="2:8" ht="12.95" customHeight="1">
      <c r="B208" s="1214"/>
      <c r="C208" s="2186"/>
      <c r="D208" s="1224" t="s">
        <v>2475</v>
      </c>
      <c r="E208" s="807"/>
      <c r="F208" s="1248"/>
      <c r="G208" s="804" t="s">
        <v>2230</v>
      </c>
      <c r="H208" s="1249"/>
    </row>
    <row r="209" spans="2:8" ht="12.95" customHeight="1">
      <c r="B209" s="1214"/>
      <c r="C209" s="2186"/>
      <c r="D209" s="1224" t="s">
        <v>2476</v>
      </c>
      <c r="E209" s="807"/>
      <c r="F209" s="1248"/>
      <c r="G209" s="804" t="s">
        <v>2232</v>
      </c>
      <c r="H209" s="1249"/>
    </row>
    <row r="210" spans="2:8" ht="12.95" customHeight="1">
      <c r="B210" s="1214"/>
      <c r="C210" s="2186"/>
      <c r="D210" s="1224" t="s">
        <v>2477</v>
      </c>
      <c r="E210" s="807"/>
      <c r="F210" s="1248"/>
      <c r="G210" s="804" t="s">
        <v>2234</v>
      </c>
      <c r="H210" s="1249"/>
    </row>
    <row r="211" spans="2:8" ht="12.95" customHeight="1">
      <c r="B211" s="1214"/>
      <c r="C211" s="2186"/>
      <c r="D211" s="1224" t="s">
        <v>2478</v>
      </c>
      <c r="E211" s="807"/>
      <c r="F211" s="1248"/>
      <c r="G211" s="804" t="s">
        <v>2236</v>
      </c>
      <c r="H211" s="1249"/>
    </row>
    <row r="212" spans="2:8" ht="12.95" customHeight="1">
      <c r="B212" s="1214"/>
      <c r="C212" s="2186"/>
      <c r="D212" s="1224" t="s">
        <v>2479</v>
      </c>
      <c r="E212" s="807"/>
      <c r="F212" s="1248"/>
      <c r="G212" s="804" t="s">
        <v>2238</v>
      </c>
      <c r="H212" s="1249"/>
    </row>
    <row r="213" spans="2:8" ht="12.95" customHeight="1">
      <c r="B213" s="1214"/>
      <c r="C213" s="2186"/>
      <c r="D213" s="1224" t="s">
        <v>2480</v>
      </c>
      <c r="E213" s="807"/>
      <c r="F213" s="1248"/>
      <c r="G213" s="804" t="s">
        <v>2240</v>
      </c>
      <c r="H213" s="1249"/>
    </row>
    <row r="214" spans="2:8" ht="12.95" customHeight="1">
      <c r="B214" s="1214"/>
      <c r="C214" s="2186"/>
      <c r="D214" s="1224" t="s">
        <v>2481</v>
      </c>
      <c r="E214" s="807"/>
      <c r="F214" s="1248"/>
      <c r="G214" s="804" t="s">
        <v>2242</v>
      </c>
      <c r="H214" s="1249"/>
    </row>
    <row r="215" spans="2:8" ht="12.95" customHeight="1">
      <c r="B215" s="1215"/>
      <c r="C215" s="2187"/>
      <c r="D215" s="1224" t="s">
        <v>2358</v>
      </c>
      <c r="E215" s="807"/>
      <c r="F215" s="1248"/>
      <c r="G215" s="804" t="s">
        <v>2244</v>
      </c>
      <c r="H215" s="1249"/>
    </row>
    <row r="216" spans="2:8" ht="12.95" customHeight="1">
      <c r="B216" s="1216">
        <f>+B207-0.01</f>
        <v>-17.410000000000064</v>
      </c>
      <c r="C216" s="2188" t="s">
        <v>2482</v>
      </c>
      <c r="D216" s="1223" t="s">
        <v>819</v>
      </c>
      <c r="E216" s="1218"/>
      <c r="F216" s="1253"/>
      <c r="G216" s="1208" t="s">
        <v>2228</v>
      </c>
    </row>
    <row r="217" spans="2:8" ht="12.95" customHeight="1">
      <c r="B217" s="1215"/>
      <c r="C217" s="2187"/>
      <c r="D217" s="1225" t="s">
        <v>2259</v>
      </c>
      <c r="E217" s="885" t="s">
        <v>124</v>
      </c>
      <c r="F217" s="1259">
        <f>B222</f>
        <v>-17.430000000000067</v>
      </c>
      <c r="G217" s="1212" t="s">
        <v>2248</v>
      </c>
    </row>
    <row r="218" spans="2:8" ht="12.95" customHeight="1">
      <c r="B218" s="1216">
        <f>+B216-0.01</f>
        <v>-17.420000000000066</v>
      </c>
      <c r="C218" s="2176" t="s">
        <v>2483</v>
      </c>
      <c r="D218" s="1223" t="s">
        <v>819</v>
      </c>
      <c r="E218" s="1218"/>
      <c r="F218" s="1253"/>
      <c r="G218" s="1208" t="s">
        <v>2228</v>
      </c>
      <c r="H218" s="1249"/>
    </row>
    <row r="219" spans="2:8" ht="12.95" customHeight="1">
      <c r="B219" s="1214"/>
      <c r="C219" s="1722"/>
      <c r="D219" s="1224" t="s">
        <v>2259</v>
      </c>
      <c r="E219" s="807"/>
      <c r="F219" s="1248"/>
      <c r="G219" s="804" t="s">
        <v>2248</v>
      </c>
      <c r="H219" s="1249"/>
    </row>
    <row r="220" spans="2:8" ht="12.95" customHeight="1">
      <c r="B220" s="1215"/>
      <c r="C220" s="1274" t="s">
        <v>2484</v>
      </c>
      <c r="D220" s="1225" t="s">
        <v>2485</v>
      </c>
      <c r="E220" s="1220"/>
      <c r="F220" s="1256"/>
      <c r="G220" s="1212" t="s">
        <v>2230</v>
      </c>
      <c r="H220" s="1249"/>
    </row>
    <row r="221" spans="2:8" ht="12.95" customHeight="1">
      <c r="C221" s="1277" t="s">
        <v>2486</v>
      </c>
      <c r="D221" s="1280">
        <f>B228</f>
        <v>-17.45000000000007</v>
      </c>
      <c r="E221" s="1232"/>
      <c r="F221" s="1232"/>
      <c r="G221" s="1232"/>
      <c r="H221" s="1249"/>
    </row>
    <row r="222" spans="2:8" ht="12.95" customHeight="1">
      <c r="B222" s="1216">
        <f>+B218-0.01</f>
        <v>-17.430000000000067</v>
      </c>
      <c r="C222" s="2188" t="s">
        <v>2487</v>
      </c>
      <c r="D222" s="1223" t="s">
        <v>819</v>
      </c>
      <c r="E222" s="1218"/>
      <c r="F222" s="1253"/>
      <c r="G222" s="1208" t="s">
        <v>2228</v>
      </c>
      <c r="H222" s="1249"/>
    </row>
    <row r="223" spans="2:8" ht="12.95" customHeight="1">
      <c r="B223" s="1214"/>
      <c r="C223" s="2186"/>
      <c r="D223" s="1224" t="s">
        <v>2259</v>
      </c>
      <c r="E223" s="885" t="s">
        <v>124</v>
      </c>
      <c r="F223" s="1276">
        <f>B228</f>
        <v>-17.45000000000007</v>
      </c>
      <c r="G223" s="804" t="s">
        <v>2248</v>
      </c>
      <c r="H223" s="1249"/>
    </row>
    <row r="224" spans="2:8" ht="12.95" customHeight="1">
      <c r="B224" s="1214"/>
      <c r="C224" s="2186"/>
      <c r="D224" s="1225" t="s">
        <v>2485</v>
      </c>
      <c r="E224" s="1220"/>
      <c r="F224" s="1256"/>
      <c r="G224" s="1212" t="s">
        <v>2230</v>
      </c>
      <c r="H224" s="1249"/>
    </row>
    <row r="225" spans="2:8" ht="12.95" customHeight="1">
      <c r="B225" s="1216">
        <f>+B222-0.01</f>
        <v>-17.440000000000069</v>
      </c>
      <c r="C225" s="2188" t="s">
        <v>2488</v>
      </c>
      <c r="D225" s="807" t="s">
        <v>819</v>
      </c>
      <c r="E225" s="807"/>
      <c r="F225" s="1248"/>
      <c r="G225" s="804" t="s">
        <v>2228</v>
      </c>
      <c r="H225" s="1249"/>
    </row>
    <row r="226" spans="2:8" ht="12.95" customHeight="1">
      <c r="B226" s="1214"/>
      <c r="C226" s="2186"/>
      <c r="D226" s="807" t="s">
        <v>2259</v>
      </c>
      <c r="E226" s="807"/>
      <c r="F226" s="1248"/>
      <c r="G226" s="804" t="s">
        <v>2248</v>
      </c>
      <c r="H226" s="1249"/>
    </row>
    <row r="227" spans="2:8" ht="12.95" customHeight="1">
      <c r="B227" s="1214"/>
      <c r="C227" s="2186"/>
      <c r="D227" s="807" t="s">
        <v>2489</v>
      </c>
      <c r="E227" s="807"/>
      <c r="F227" s="1248"/>
      <c r="G227" s="804" t="s">
        <v>2230</v>
      </c>
      <c r="H227" s="1249"/>
    </row>
    <row r="228" spans="2:8" ht="12.95" customHeight="1">
      <c r="B228" s="1216">
        <f>+B225-0.01</f>
        <v>-17.45000000000007</v>
      </c>
      <c r="C228" s="2190" t="s">
        <v>2490</v>
      </c>
      <c r="D228" s="2208" t="s">
        <v>2491</v>
      </c>
      <c r="E228" s="2209"/>
      <c r="F228" s="2209"/>
      <c r="G228" s="2210"/>
      <c r="H228" s="1249"/>
    </row>
    <row r="229" spans="2:8" ht="12.95" customHeight="1">
      <c r="B229" s="1215"/>
      <c r="C229" s="2191"/>
      <c r="D229" s="2211" t="s">
        <v>1357</v>
      </c>
      <c r="E229" s="2212"/>
      <c r="F229" s="2212"/>
      <c r="G229" s="2193"/>
      <c r="H229" s="1249"/>
    </row>
    <row r="230" spans="2:8" ht="12.95" customHeight="1">
      <c r="B230" s="1216">
        <f>+B228-0.01</f>
        <v>-17.460000000000072</v>
      </c>
      <c r="C230" s="2188" t="s">
        <v>2492</v>
      </c>
      <c r="D230" s="1223" t="s">
        <v>2493</v>
      </c>
      <c r="E230" s="1218"/>
      <c r="F230" s="1253"/>
      <c r="G230" s="1208" t="s">
        <v>2228</v>
      </c>
      <c r="H230" s="1249"/>
    </row>
    <row r="231" spans="2:8" ht="12.95" customHeight="1">
      <c r="B231" s="1214"/>
      <c r="C231" s="2186"/>
      <c r="D231" s="1224" t="s">
        <v>2339</v>
      </c>
      <c r="E231" s="807"/>
      <c r="F231" s="1248"/>
      <c r="G231" s="804" t="s">
        <v>2248</v>
      </c>
      <c r="H231" s="1249"/>
    </row>
    <row r="232" spans="2:8" ht="12.95" customHeight="1">
      <c r="B232" s="1215"/>
      <c r="C232" s="2187"/>
      <c r="D232" s="1225" t="s">
        <v>2485</v>
      </c>
      <c r="E232" s="1220"/>
      <c r="F232" s="1256"/>
      <c r="G232" s="1212" t="s">
        <v>2230</v>
      </c>
      <c r="H232" s="1249"/>
    </row>
    <row r="233" spans="2:8" ht="12.95" customHeight="1">
      <c r="B233" s="1216">
        <f>+B230-0.01</f>
        <v>-17.470000000000073</v>
      </c>
      <c r="C233" s="2189" t="s">
        <v>2494</v>
      </c>
      <c r="D233" s="1223" t="s">
        <v>2495</v>
      </c>
      <c r="E233" s="1218"/>
      <c r="F233" s="1253"/>
      <c r="G233" s="1208" t="s">
        <v>2228</v>
      </c>
      <c r="H233" s="1249"/>
    </row>
    <row r="234" spans="2:8" ht="12.95" customHeight="1">
      <c r="B234" s="1214"/>
      <c r="C234" s="2186"/>
      <c r="D234" s="1224" t="s">
        <v>2496</v>
      </c>
      <c r="E234" s="807"/>
      <c r="F234" s="1248"/>
      <c r="G234" s="804" t="s">
        <v>2230</v>
      </c>
      <c r="H234" s="1249"/>
    </row>
    <row r="235" spans="2:8" ht="12.95" customHeight="1">
      <c r="B235" s="1214"/>
      <c r="C235" s="2186"/>
      <c r="D235" s="1224" t="s">
        <v>2497</v>
      </c>
      <c r="E235" s="807"/>
      <c r="F235" s="1248"/>
      <c r="G235" s="804" t="s">
        <v>2232</v>
      </c>
      <c r="H235" s="1249"/>
    </row>
    <row r="236" spans="2:8" ht="12.95" customHeight="1">
      <c r="B236" s="1214"/>
      <c r="C236" s="2186"/>
      <c r="D236" s="1224" t="s">
        <v>2498</v>
      </c>
      <c r="E236" s="807"/>
      <c r="F236" s="1248"/>
      <c r="G236" s="804" t="s">
        <v>2234</v>
      </c>
      <c r="H236" s="1249"/>
    </row>
    <row r="237" spans="2:8" ht="12.95" customHeight="1">
      <c r="B237" s="1214"/>
      <c r="C237" s="2186"/>
      <c r="D237" s="1224" t="s">
        <v>2499</v>
      </c>
      <c r="E237" s="807"/>
      <c r="F237" s="1248"/>
      <c r="G237" s="804" t="s">
        <v>2236</v>
      </c>
      <c r="H237" s="1249"/>
    </row>
    <row r="238" spans="2:8" ht="12.95" customHeight="1">
      <c r="B238" s="1214"/>
      <c r="C238" s="2186"/>
      <c r="D238" s="1224" t="s">
        <v>2500</v>
      </c>
      <c r="E238" s="807"/>
      <c r="F238" s="1248"/>
      <c r="G238" s="804" t="s">
        <v>2238</v>
      </c>
      <c r="H238" s="1249"/>
    </row>
    <row r="239" spans="2:8" ht="12.95" customHeight="1">
      <c r="B239" s="1214"/>
      <c r="C239" s="2186"/>
      <c r="D239" s="1224" t="s">
        <v>2501</v>
      </c>
      <c r="E239" s="807"/>
      <c r="F239" s="1248"/>
      <c r="G239" s="804" t="s">
        <v>2240</v>
      </c>
      <c r="H239" s="1249"/>
    </row>
    <row r="240" spans="2:8" ht="12.95" customHeight="1">
      <c r="B240" s="1215"/>
      <c r="C240" s="2187"/>
      <c r="D240" s="1225" t="s">
        <v>2502</v>
      </c>
      <c r="E240" s="1220"/>
      <c r="F240" s="1256"/>
      <c r="G240" s="1212" t="s">
        <v>2242</v>
      </c>
      <c r="H240" s="1249"/>
    </row>
    <row r="241" spans="2:8" ht="12.95" customHeight="1">
      <c r="B241" s="1216">
        <f>+B233-0.01</f>
        <v>-17.480000000000075</v>
      </c>
      <c r="C241" s="2188" t="s">
        <v>2503</v>
      </c>
      <c r="D241" s="1223" t="s">
        <v>819</v>
      </c>
      <c r="E241" s="1218"/>
      <c r="F241" s="1253"/>
      <c r="G241" s="1208" t="s">
        <v>2228</v>
      </c>
      <c r="H241" s="1249"/>
    </row>
    <row r="242" spans="2:8" ht="12.95" customHeight="1">
      <c r="B242" s="1214"/>
      <c r="C242" s="2186"/>
      <c r="D242" s="1224" t="s">
        <v>2259</v>
      </c>
      <c r="E242" s="885" t="s">
        <v>124</v>
      </c>
      <c r="F242" s="1276">
        <f>B248</f>
        <v>-17.51000000000008</v>
      </c>
      <c r="G242" s="804" t="s">
        <v>2248</v>
      </c>
      <c r="H242" s="1249"/>
    </row>
    <row r="243" spans="2:8" ht="12.95" customHeight="1">
      <c r="B243" s="1215"/>
      <c r="C243" s="2187"/>
      <c r="D243" s="1225" t="s">
        <v>2504</v>
      </c>
      <c r="E243" s="885" t="s">
        <v>124</v>
      </c>
      <c r="F243" s="1276">
        <f>+F242</f>
        <v>-17.51000000000008</v>
      </c>
      <c r="G243" s="1234"/>
      <c r="H243" s="1249"/>
    </row>
    <row r="244" spans="2:8" ht="12.95" customHeight="1">
      <c r="B244" s="1216">
        <f>+B241-0.01</f>
        <v>-17.490000000000077</v>
      </c>
      <c r="C244" s="2189" t="s">
        <v>2505</v>
      </c>
      <c r="D244" s="1223" t="s">
        <v>2506</v>
      </c>
      <c r="E244" s="1218"/>
      <c r="F244" s="1253"/>
      <c r="G244" s="1208" t="s">
        <v>2228</v>
      </c>
      <c r="H244" s="1249"/>
    </row>
    <row r="245" spans="2:8" ht="12.95" customHeight="1">
      <c r="B245" s="1214"/>
      <c r="C245" s="2186"/>
      <c r="D245" s="1224" t="s">
        <v>2507</v>
      </c>
      <c r="E245" s="807"/>
      <c r="F245" s="1248"/>
      <c r="G245" s="804" t="s">
        <v>2248</v>
      </c>
      <c r="H245" s="1249"/>
    </row>
    <row r="246" spans="2:8" ht="12.95" customHeight="1">
      <c r="B246" s="1216">
        <f>+B244-0.01</f>
        <v>-17.500000000000078</v>
      </c>
      <c r="C246" s="2190" t="s">
        <v>2508</v>
      </c>
      <c r="D246" s="1223" t="s">
        <v>2493</v>
      </c>
      <c r="E246" s="1218"/>
      <c r="F246" s="1253"/>
      <c r="G246" s="1208" t="s">
        <v>2228</v>
      </c>
      <c r="H246" s="1249"/>
    </row>
    <row r="247" spans="2:8" ht="12.95" customHeight="1">
      <c r="B247" s="1215"/>
      <c r="C247" s="2191"/>
      <c r="D247" s="1225" t="s">
        <v>2509</v>
      </c>
      <c r="E247" s="1220"/>
      <c r="F247" s="1256"/>
      <c r="G247" s="804" t="s">
        <v>2248</v>
      </c>
      <c r="H247" s="1249"/>
    </row>
    <row r="248" spans="2:8" ht="12.95" customHeight="1">
      <c r="B248" s="1216">
        <f>+B246-0.01</f>
        <v>-17.51000000000008</v>
      </c>
      <c r="C248" s="2188" t="s">
        <v>2510</v>
      </c>
      <c r="D248" s="1223" t="s">
        <v>2511</v>
      </c>
      <c r="E248" s="1218"/>
      <c r="F248" s="1253"/>
      <c r="G248" s="1208" t="s">
        <v>2228</v>
      </c>
      <c r="H248" s="1249"/>
    </row>
    <row r="249" spans="2:8" ht="12.95" customHeight="1">
      <c r="B249" s="1214"/>
      <c r="C249" s="2186"/>
      <c r="D249" s="1224" t="s">
        <v>2512</v>
      </c>
      <c r="E249" s="807"/>
      <c r="F249" s="1248"/>
      <c r="G249" s="804" t="s">
        <v>2230</v>
      </c>
      <c r="H249" s="1249"/>
    </row>
    <row r="250" spans="2:8" ht="12.95" customHeight="1">
      <c r="B250" s="1214"/>
      <c r="C250" s="2186"/>
      <c r="D250" s="1224" t="s">
        <v>2513</v>
      </c>
      <c r="E250" s="807"/>
      <c r="F250" s="1248"/>
      <c r="G250" s="804" t="s">
        <v>2232</v>
      </c>
      <c r="H250" s="1249"/>
    </row>
    <row r="251" spans="2:8" ht="12.95" customHeight="1">
      <c r="B251" s="1214"/>
      <c r="C251" s="2186"/>
      <c r="D251" s="1224" t="s">
        <v>2514</v>
      </c>
      <c r="E251" s="807"/>
      <c r="F251" s="1248"/>
      <c r="G251" s="804" t="s">
        <v>2234</v>
      </c>
      <c r="H251" s="1249"/>
    </row>
    <row r="252" spans="2:8" ht="12.95" customHeight="1">
      <c r="B252" s="1214"/>
      <c r="C252" s="2186"/>
      <c r="D252" s="1224" t="s">
        <v>2515</v>
      </c>
      <c r="E252" s="807"/>
      <c r="F252" s="1248"/>
      <c r="G252" s="804" t="s">
        <v>2236</v>
      </c>
      <c r="H252" s="1249"/>
    </row>
    <row r="253" spans="2:8" ht="12.95" customHeight="1">
      <c r="B253" s="1215"/>
      <c r="C253" s="2187"/>
      <c r="D253" s="1225" t="s">
        <v>2516</v>
      </c>
      <c r="E253" s="1220"/>
      <c r="F253" s="1256"/>
      <c r="G253" s="1212" t="s">
        <v>2238</v>
      </c>
      <c r="H253" s="1249"/>
    </row>
    <row r="254" spans="2:8" ht="12.95" customHeight="1">
      <c r="B254" s="1216">
        <f>+B248-0.01</f>
        <v>-17.520000000000081</v>
      </c>
      <c r="C254" s="2188" t="s">
        <v>2517</v>
      </c>
      <c r="D254" s="1223" t="s">
        <v>2518</v>
      </c>
      <c r="E254" s="1218"/>
      <c r="F254" s="1253"/>
      <c r="G254" s="1208" t="s">
        <v>2519</v>
      </c>
      <c r="H254" s="1249"/>
    </row>
    <row r="255" spans="2:8" ht="12.95" customHeight="1">
      <c r="B255" s="1214"/>
      <c r="C255" s="2186"/>
      <c r="D255" s="1224" t="s">
        <v>2520</v>
      </c>
      <c r="E255" s="807"/>
      <c r="F255" s="1248"/>
      <c r="G255" s="804" t="s">
        <v>2230</v>
      </c>
      <c r="H255" s="1249"/>
    </row>
    <row r="256" spans="2:8" ht="12.95" customHeight="1">
      <c r="B256" s="1215"/>
      <c r="C256" s="2187"/>
      <c r="D256" s="1225" t="s">
        <v>2521</v>
      </c>
      <c r="E256" s="1220"/>
      <c r="F256" s="1256"/>
      <c r="G256" s="1212" t="s">
        <v>2232</v>
      </c>
      <c r="H256" s="1249"/>
    </row>
    <row r="257" spans="2:8" ht="12.95" customHeight="1">
      <c r="B257" s="1216">
        <f>+B254-0.01</f>
        <v>-17.530000000000083</v>
      </c>
      <c r="C257" s="2190" t="s">
        <v>2522</v>
      </c>
      <c r="D257" s="1223" t="s">
        <v>819</v>
      </c>
      <c r="E257" s="1218"/>
      <c r="F257" s="1253"/>
      <c r="G257" s="1208" t="s">
        <v>2228</v>
      </c>
      <c r="H257" s="1249"/>
    </row>
    <row r="258" spans="2:8" ht="12.95" customHeight="1">
      <c r="B258" s="1215"/>
      <c r="C258" s="2191"/>
      <c r="D258" s="1225" t="s">
        <v>2259</v>
      </c>
      <c r="E258" s="885" t="s">
        <v>124</v>
      </c>
      <c r="F258" s="1259">
        <f>+B266</f>
        <v>-17.570000000000089</v>
      </c>
      <c r="G258" s="804" t="s">
        <v>2248</v>
      </c>
      <c r="H258" s="1249"/>
    </row>
    <row r="259" spans="2:8" ht="12.95" customHeight="1">
      <c r="B259" s="1216">
        <f>+B257-0.01</f>
        <v>-17.540000000000084</v>
      </c>
      <c r="C259" s="2188" t="s">
        <v>2523</v>
      </c>
      <c r="D259" s="1223" t="s">
        <v>2524</v>
      </c>
      <c r="E259" s="1218"/>
      <c r="F259" s="1253"/>
      <c r="G259" s="1208" t="s">
        <v>2525</v>
      </c>
      <c r="H259" s="1249"/>
    </row>
    <row r="260" spans="2:8" ht="12.95" customHeight="1">
      <c r="B260" s="1214"/>
      <c r="C260" s="2186"/>
      <c r="D260" s="1224" t="s">
        <v>2526</v>
      </c>
      <c r="E260" s="807"/>
      <c r="F260" s="1248"/>
      <c r="G260" s="804" t="s">
        <v>2527</v>
      </c>
      <c r="H260" s="1249"/>
    </row>
    <row r="261" spans="2:8" ht="12.95" customHeight="1">
      <c r="B261" s="1215"/>
      <c r="C261" s="2187"/>
      <c r="D261" s="1225" t="s">
        <v>2339</v>
      </c>
      <c r="E261" s="1220"/>
      <c r="F261" s="1256"/>
      <c r="G261" s="1212" t="s">
        <v>2422</v>
      </c>
      <c r="H261" s="1249"/>
    </row>
    <row r="262" spans="2:8" ht="12.95" customHeight="1">
      <c r="B262" s="1216">
        <f>+B259-0.01</f>
        <v>-17.550000000000086</v>
      </c>
      <c r="C262" s="2176" t="s">
        <v>2528</v>
      </c>
      <c r="D262" s="1223" t="s">
        <v>819</v>
      </c>
      <c r="E262" s="1218"/>
      <c r="F262" s="1253"/>
      <c r="G262" s="1208" t="s">
        <v>2228</v>
      </c>
      <c r="H262" s="1249"/>
    </row>
    <row r="263" spans="2:8" ht="12.95" customHeight="1">
      <c r="B263" s="1215"/>
      <c r="C263" s="2173"/>
      <c r="D263" s="1225" t="s">
        <v>2259</v>
      </c>
      <c r="E263" s="885" t="s">
        <v>124</v>
      </c>
      <c r="F263" s="1259">
        <f>+F258</f>
        <v>-17.570000000000089</v>
      </c>
      <c r="G263" s="804" t="s">
        <v>2248</v>
      </c>
      <c r="H263" s="1249"/>
    </row>
    <row r="264" spans="2:8" ht="12.95" customHeight="1">
      <c r="B264" s="1216">
        <f>+B262-0.01</f>
        <v>-17.560000000000088</v>
      </c>
      <c r="C264" s="2190" t="s">
        <v>2529</v>
      </c>
      <c r="D264" s="1223" t="s">
        <v>2530</v>
      </c>
      <c r="E264" s="1218"/>
      <c r="F264" s="1253"/>
      <c r="G264" s="1208" t="s">
        <v>2228</v>
      </c>
      <c r="H264" s="1249"/>
    </row>
    <row r="265" spans="2:8" ht="12.95" customHeight="1">
      <c r="B265" s="1215"/>
      <c r="C265" s="2191"/>
      <c r="D265" s="1225" t="s">
        <v>2339</v>
      </c>
      <c r="E265" s="1220"/>
      <c r="F265" s="1256"/>
      <c r="G265" s="804" t="s">
        <v>2248</v>
      </c>
      <c r="H265" s="1249"/>
    </row>
    <row r="266" spans="2:8" ht="12.95" customHeight="1">
      <c r="B266" s="1216">
        <f>+B264-0.01</f>
        <v>-17.570000000000089</v>
      </c>
      <c r="C266" s="2188" t="s">
        <v>2531</v>
      </c>
      <c r="D266" s="1223" t="s">
        <v>819</v>
      </c>
      <c r="E266" s="1218"/>
      <c r="F266" s="1253"/>
      <c r="G266" s="1208" t="s">
        <v>2228</v>
      </c>
      <c r="H266" s="1249"/>
    </row>
    <row r="267" spans="2:8" ht="12.95" customHeight="1">
      <c r="B267" s="1215"/>
      <c r="C267" s="2187"/>
      <c r="D267" s="1225" t="s">
        <v>2259</v>
      </c>
      <c r="E267" s="885" t="s">
        <v>124</v>
      </c>
      <c r="F267" s="1259">
        <f>+B277</f>
        <v>-17.590000000000092</v>
      </c>
      <c r="G267" s="804" t="s">
        <v>2248</v>
      </c>
      <c r="H267" s="1249"/>
    </row>
    <row r="268" spans="2:8" ht="12.95" customHeight="1">
      <c r="B268" s="1216">
        <f>+B266-0.01</f>
        <v>-17.580000000000091</v>
      </c>
      <c r="C268" s="2188" t="s">
        <v>2532</v>
      </c>
      <c r="D268" s="1223" t="s">
        <v>2533</v>
      </c>
      <c r="E268" s="1218"/>
      <c r="F268" s="1253"/>
      <c r="G268" s="1208" t="s">
        <v>2228</v>
      </c>
      <c r="H268" s="1249"/>
    </row>
    <row r="269" spans="2:8" ht="12.95" customHeight="1">
      <c r="B269" s="1214"/>
      <c r="C269" s="2186"/>
      <c r="D269" s="1224" t="s">
        <v>2534</v>
      </c>
      <c r="E269" s="807"/>
      <c r="F269" s="1248"/>
      <c r="G269" s="804" t="s">
        <v>2230</v>
      </c>
      <c r="H269" s="1249"/>
    </row>
    <row r="270" spans="2:8" ht="12.95" customHeight="1">
      <c r="B270" s="1214"/>
      <c r="C270" s="2186"/>
      <c r="D270" s="1224" t="s">
        <v>2535</v>
      </c>
      <c r="E270" s="807"/>
      <c r="F270" s="1248"/>
      <c r="G270" s="804" t="s">
        <v>2232</v>
      </c>
      <c r="H270" s="1249"/>
    </row>
    <row r="271" spans="2:8" ht="12.95" customHeight="1">
      <c r="B271" s="1214"/>
      <c r="C271" s="2186"/>
      <c r="D271" s="1224" t="s">
        <v>2536</v>
      </c>
      <c r="E271" s="807"/>
      <c r="F271" s="1248"/>
      <c r="G271" s="804" t="s">
        <v>2234</v>
      </c>
      <c r="H271" s="1249"/>
    </row>
    <row r="272" spans="2:8" ht="12.95" customHeight="1">
      <c r="B272" s="1214"/>
      <c r="C272" s="2186"/>
      <c r="D272" s="1224" t="s">
        <v>2537</v>
      </c>
      <c r="E272" s="807"/>
      <c r="F272" s="1248"/>
      <c r="G272" s="804" t="s">
        <v>2236</v>
      </c>
      <c r="H272" s="1249"/>
    </row>
    <row r="273" spans="2:8" ht="12.95" customHeight="1">
      <c r="B273" s="1214"/>
      <c r="C273" s="2186"/>
      <c r="D273" s="1224" t="s">
        <v>2538</v>
      </c>
      <c r="E273" s="807"/>
      <c r="F273" s="1248"/>
      <c r="G273" s="804" t="s">
        <v>2238</v>
      </c>
      <c r="H273" s="1249"/>
    </row>
    <row r="274" spans="2:8" ht="12.95" customHeight="1">
      <c r="B274" s="1214"/>
      <c r="C274" s="2186"/>
      <c r="D274" s="1224" t="s">
        <v>2539</v>
      </c>
      <c r="E274" s="807"/>
      <c r="F274" s="1248"/>
      <c r="G274" s="804" t="s">
        <v>2240</v>
      </c>
      <c r="H274" s="1249"/>
    </row>
    <row r="275" spans="2:8" ht="12.95" customHeight="1">
      <c r="B275" s="1214"/>
      <c r="C275" s="2186"/>
      <c r="D275" s="1224" t="s">
        <v>2540</v>
      </c>
      <c r="E275" s="807"/>
      <c r="F275" s="1248"/>
      <c r="G275" s="804" t="s">
        <v>2242</v>
      </c>
      <c r="H275" s="1249"/>
    </row>
    <row r="276" spans="2:8" ht="12.95" customHeight="1">
      <c r="B276" s="1215"/>
      <c r="C276" s="2187"/>
      <c r="D276" s="1225" t="s">
        <v>2541</v>
      </c>
      <c r="E276" s="1220"/>
      <c r="F276" s="1256"/>
      <c r="G276" s="1212" t="s">
        <v>2244</v>
      </c>
      <c r="H276" s="1249"/>
    </row>
    <row r="277" spans="2:8" ht="12.95" customHeight="1">
      <c r="B277" s="1216">
        <f>+B268-0.01</f>
        <v>-17.590000000000092</v>
      </c>
      <c r="C277" s="2188" t="s">
        <v>2542</v>
      </c>
      <c r="D277" s="1223" t="s">
        <v>819</v>
      </c>
      <c r="E277" s="1218"/>
      <c r="F277" s="1253"/>
      <c r="G277" s="1208" t="s">
        <v>2228</v>
      </c>
      <c r="H277" s="1249"/>
    </row>
    <row r="278" spans="2:8" ht="12.95" customHeight="1">
      <c r="B278" s="1215"/>
      <c r="C278" s="2187"/>
      <c r="D278" s="1225" t="s">
        <v>2259</v>
      </c>
      <c r="E278" s="885" t="s">
        <v>124</v>
      </c>
      <c r="F278" s="1259">
        <f>B289</f>
        <v>-17.610000000000095</v>
      </c>
      <c r="G278" s="804" t="s">
        <v>2248</v>
      </c>
      <c r="H278" s="1249"/>
    </row>
    <row r="279" spans="2:8" ht="12.95" customHeight="1">
      <c r="B279" s="1216">
        <f>+B277-0.01</f>
        <v>-17.600000000000094</v>
      </c>
      <c r="C279" s="2188" t="s">
        <v>2543</v>
      </c>
      <c r="D279" s="1223" t="s">
        <v>2544</v>
      </c>
      <c r="E279" s="1218"/>
      <c r="F279" s="1253"/>
      <c r="G279" s="1208" t="s">
        <v>2228</v>
      </c>
      <c r="H279" s="1249"/>
    </row>
    <row r="280" spans="2:8" ht="12.95" customHeight="1">
      <c r="B280" s="1214"/>
      <c r="C280" s="2186"/>
      <c r="D280" s="1224" t="s">
        <v>2545</v>
      </c>
      <c r="E280" s="807"/>
      <c r="F280" s="1248"/>
      <c r="G280" s="804" t="s">
        <v>2230</v>
      </c>
      <c r="H280" s="1249"/>
    </row>
    <row r="281" spans="2:8" ht="12.95" customHeight="1">
      <c r="B281" s="1214"/>
      <c r="C281" s="2186"/>
      <c r="D281" s="1224" t="s">
        <v>2546</v>
      </c>
      <c r="E281" s="807"/>
      <c r="F281" s="1248"/>
      <c r="G281" s="804" t="s">
        <v>2232</v>
      </c>
      <c r="H281" s="1249"/>
    </row>
    <row r="282" spans="2:8" ht="12.95" customHeight="1">
      <c r="B282" s="1214"/>
      <c r="C282" s="2186"/>
      <c r="D282" s="1224" t="s">
        <v>2547</v>
      </c>
      <c r="E282" s="807"/>
      <c r="F282" s="1248"/>
      <c r="G282" s="804" t="s">
        <v>2234</v>
      </c>
      <c r="H282" s="1249"/>
    </row>
    <row r="283" spans="2:8" ht="12.95" customHeight="1">
      <c r="B283" s="1214"/>
      <c r="C283" s="2186"/>
      <c r="D283" s="1224" t="s">
        <v>2548</v>
      </c>
      <c r="E283" s="807"/>
      <c r="F283" s="1248"/>
      <c r="G283" s="804" t="s">
        <v>2236</v>
      </c>
      <c r="H283" s="1249"/>
    </row>
    <row r="284" spans="2:8" ht="12.95" customHeight="1">
      <c r="B284" s="1214"/>
      <c r="C284" s="2186"/>
      <c r="D284" s="1224" t="s">
        <v>2549</v>
      </c>
      <c r="E284" s="807"/>
      <c r="F284" s="1248"/>
      <c r="G284" s="804" t="s">
        <v>2238</v>
      </c>
      <c r="H284" s="1249"/>
    </row>
    <row r="285" spans="2:8" ht="12.95" customHeight="1">
      <c r="B285" s="1214"/>
      <c r="C285" s="2186"/>
      <c r="D285" s="1224" t="s">
        <v>2550</v>
      </c>
      <c r="E285" s="807"/>
      <c r="F285" s="1248"/>
      <c r="G285" s="804" t="s">
        <v>2240</v>
      </c>
      <c r="H285" s="1249"/>
    </row>
    <row r="286" spans="2:8" ht="12.95" customHeight="1">
      <c r="B286" s="1214"/>
      <c r="C286" s="2186"/>
      <c r="D286" s="1224" t="s">
        <v>2551</v>
      </c>
      <c r="E286" s="807"/>
      <c r="F286" s="1248"/>
      <c r="G286" s="804" t="s">
        <v>2242</v>
      </c>
      <c r="H286" s="1249"/>
    </row>
    <row r="287" spans="2:8" ht="12.95" customHeight="1">
      <c r="B287" s="1214"/>
      <c r="C287" s="2186"/>
      <c r="D287" s="1224" t="s">
        <v>2552</v>
      </c>
      <c r="E287" s="807"/>
      <c r="F287" s="1248"/>
      <c r="G287" s="804" t="s">
        <v>2244</v>
      </c>
      <c r="H287" s="1249"/>
    </row>
    <row r="288" spans="2:8" ht="12.95" customHeight="1">
      <c r="B288" s="1215"/>
      <c r="C288" s="2187"/>
      <c r="D288" s="1225" t="s">
        <v>2553</v>
      </c>
      <c r="E288" s="1220"/>
      <c r="F288" s="1256"/>
      <c r="G288" s="1212" t="s">
        <v>2554</v>
      </c>
      <c r="H288" s="1249"/>
    </row>
    <row r="289" spans="2:8" ht="12.95" customHeight="1">
      <c r="B289" s="1216">
        <f>+B279-0.01</f>
        <v>-17.610000000000095</v>
      </c>
      <c r="C289" s="2188" t="s">
        <v>2555</v>
      </c>
      <c r="D289" s="1223" t="s">
        <v>819</v>
      </c>
      <c r="E289" s="1218"/>
      <c r="F289" s="1253"/>
      <c r="G289" s="1208" t="s">
        <v>2228</v>
      </c>
      <c r="H289" s="1249"/>
    </row>
    <row r="290" spans="2:8" ht="12.95" customHeight="1">
      <c r="B290" s="1214"/>
      <c r="C290" s="2186"/>
      <c r="D290" s="1224" t="s">
        <v>2259</v>
      </c>
      <c r="E290" s="885" t="s">
        <v>124</v>
      </c>
      <c r="F290" s="1276">
        <f>B298</f>
        <v>-17.630000000000098</v>
      </c>
      <c r="G290" s="804" t="s">
        <v>2248</v>
      </c>
      <c r="H290" s="1249"/>
    </row>
    <row r="291" spans="2:8" ht="12.95" customHeight="1">
      <c r="B291" s="1215"/>
      <c r="C291" s="2187"/>
      <c r="D291" s="1225"/>
      <c r="E291" s="1220"/>
      <c r="F291" s="1256"/>
      <c r="G291" s="1234"/>
      <c r="H291" s="1249"/>
    </row>
    <row r="292" spans="2:8" ht="12.95" customHeight="1">
      <c r="B292" s="1216">
        <f>+B289-0.01</f>
        <v>-17.620000000000097</v>
      </c>
      <c r="C292" s="2188" t="s">
        <v>2556</v>
      </c>
      <c r="D292" s="1223" t="s">
        <v>2557</v>
      </c>
      <c r="E292" s="1218"/>
      <c r="F292" s="1253"/>
      <c r="G292" s="1208" t="s">
        <v>2228</v>
      </c>
      <c r="H292" s="1249"/>
    </row>
    <row r="293" spans="2:8" ht="12.95" customHeight="1">
      <c r="B293" s="1214"/>
      <c r="C293" s="2186"/>
      <c r="D293" s="1224" t="s">
        <v>2558</v>
      </c>
      <c r="E293" s="807"/>
      <c r="F293" s="1248"/>
      <c r="G293" s="804" t="s">
        <v>2230</v>
      </c>
      <c r="H293" s="1249"/>
    </row>
    <row r="294" spans="2:8" ht="12.95" customHeight="1">
      <c r="B294" s="1214"/>
      <c r="C294" s="2186"/>
      <c r="D294" s="1224" t="s">
        <v>2559</v>
      </c>
      <c r="E294" s="807"/>
      <c r="F294" s="1248"/>
      <c r="G294" s="804" t="s">
        <v>2232</v>
      </c>
      <c r="H294" s="1249"/>
    </row>
    <row r="295" spans="2:8" ht="12.95" customHeight="1">
      <c r="B295" s="1214"/>
      <c r="C295" s="2186"/>
      <c r="D295" s="1224" t="s">
        <v>2560</v>
      </c>
      <c r="E295" s="807"/>
      <c r="F295" s="1248"/>
      <c r="G295" s="804" t="s">
        <v>2234</v>
      </c>
      <c r="H295" s="1249"/>
    </row>
    <row r="296" spans="2:8" ht="12.95" customHeight="1">
      <c r="B296" s="1214"/>
      <c r="C296" s="2186"/>
      <c r="D296" s="1224" t="s">
        <v>2561</v>
      </c>
      <c r="E296" s="807"/>
      <c r="F296" s="1248"/>
      <c r="G296" s="804" t="s">
        <v>2236</v>
      </c>
      <c r="H296" s="1249"/>
    </row>
    <row r="297" spans="2:8" ht="12.95" customHeight="1">
      <c r="B297" s="1215"/>
      <c r="C297" s="2187"/>
      <c r="D297" s="1225" t="s">
        <v>2562</v>
      </c>
      <c r="E297" s="1220"/>
      <c r="F297" s="1256"/>
      <c r="G297" s="1212" t="s">
        <v>2238</v>
      </c>
      <c r="H297" s="1249"/>
    </row>
    <row r="298" spans="2:8" ht="12.95" customHeight="1">
      <c r="B298" s="1216">
        <f>+B292-0.01</f>
        <v>-17.630000000000098</v>
      </c>
      <c r="C298" s="2188" t="s">
        <v>2563</v>
      </c>
      <c r="D298" s="1223" t="s">
        <v>819</v>
      </c>
      <c r="E298" s="1218"/>
      <c r="F298" s="1253"/>
      <c r="G298" s="1208" t="s">
        <v>2228</v>
      </c>
      <c r="H298" s="1249"/>
    </row>
    <row r="299" spans="2:8" ht="12.95" customHeight="1">
      <c r="B299" s="1215"/>
      <c r="C299" s="2187"/>
      <c r="D299" s="1225" t="s">
        <v>2259</v>
      </c>
      <c r="E299" s="885" t="s">
        <v>124</v>
      </c>
      <c r="F299" s="1281" t="s">
        <v>2564</v>
      </c>
      <c r="G299" s="804" t="s">
        <v>2248</v>
      </c>
      <c r="H299" s="1249"/>
    </row>
    <row r="300" spans="2:8" ht="12.95" customHeight="1">
      <c r="B300" s="1216">
        <f>+B298-0.01</f>
        <v>-17.6400000000001</v>
      </c>
      <c r="C300" s="2188" t="s">
        <v>2565</v>
      </c>
      <c r="D300" s="1235" t="s">
        <v>2566</v>
      </c>
      <c r="E300" s="1236"/>
      <c r="F300" s="1245"/>
      <c r="G300" s="1208"/>
      <c r="H300" s="1249"/>
    </row>
    <row r="301" spans="2:8" ht="12.95" customHeight="1">
      <c r="B301" s="1214"/>
      <c r="C301" s="2186"/>
      <c r="D301" s="1224" t="s">
        <v>2567</v>
      </c>
      <c r="E301" s="807"/>
      <c r="F301" s="1248"/>
      <c r="G301" s="804" t="s">
        <v>2228</v>
      </c>
      <c r="H301" s="1249"/>
    </row>
    <row r="302" spans="2:8" ht="12.95" customHeight="1">
      <c r="B302" s="1214"/>
      <c r="C302" s="2186"/>
      <c r="D302" s="1224" t="s">
        <v>2568</v>
      </c>
      <c r="E302" s="807"/>
      <c r="F302" s="1248"/>
      <c r="G302" s="804" t="s">
        <v>2230</v>
      </c>
      <c r="H302" s="1249"/>
    </row>
    <row r="303" spans="2:8" ht="12.95" customHeight="1">
      <c r="B303" s="1214"/>
      <c r="C303" s="2186"/>
      <c r="D303" s="1224" t="s">
        <v>2569</v>
      </c>
      <c r="E303" s="807"/>
      <c r="F303" s="1248"/>
      <c r="G303" s="804" t="s">
        <v>2232</v>
      </c>
      <c r="H303" s="1249"/>
    </row>
    <row r="304" spans="2:8" ht="12.95" customHeight="1">
      <c r="B304" s="1214"/>
      <c r="C304" s="2186"/>
      <c r="D304" s="1224" t="s">
        <v>2570</v>
      </c>
      <c r="E304" s="807"/>
      <c r="F304" s="1248"/>
      <c r="G304" s="804" t="s">
        <v>2234</v>
      </c>
      <c r="H304" s="1249"/>
    </row>
    <row r="305" spans="2:8" ht="12.95" customHeight="1">
      <c r="B305" s="1215"/>
      <c r="C305" s="2187"/>
      <c r="D305" s="1225" t="s">
        <v>2571</v>
      </c>
      <c r="E305" s="1220"/>
      <c r="F305" s="1256"/>
      <c r="G305" s="1212" t="s">
        <v>2236</v>
      </c>
      <c r="H305" s="1249"/>
    </row>
    <row r="306" spans="2:8" ht="6.95" customHeight="1"/>
  </sheetData>
  <customSheetViews>
    <customSheetView guid="{000667BC-C093-D04F-AC32-C2A57AD6DC40}" scale="115" showPageBreaks="1" printArea="1" topLeftCell="C154">
      <selection activeCell="C164" activeCellId="1" sqref="D166 C164:C166"/>
      <rowBreaks count="4" manualBreakCount="4">
        <brk id="56" max="7" man="1"/>
        <brk id="124" max="7" man="1"/>
        <brk id="163" max="7" man="1"/>
        <brk id="278" max="7" man="1"/>
      </rowBreaks>
      <pageMargins left="0" right="0" top="0" bottom="0" header="0" footer="0"/>
      <pageSetup scale="78" orientation="portrait"/>
      <headerFooter alignWithMargins="0">
        <oddFooter>&amp;L&amp;9&amp;F&amp;C&amp;9Página &amp;P&amp;R&amp;9Versión 17.08.05</oddFooter>
      </headerFooter>
    </customSheetView>
    <customSheetView guid="{49900754-E557-CE48-A1AC-7A29C54F6B80}" scale="115" showPageBreaks="1" printArea="1" topLeftCell="C154">
      <selection activeCell="C164" activeCellId="1" sqref="D166 C164:C166"/>
      <rowBreaks count="4" manualBreakCount="4">
        <brk id="56" max="7" man="1"/>
        <brk id="124" max="7" man="1"/>
        <brk id="163" max="7" man="1"/>
        <brk id="278" max="7" man="1"/>
      </rowBreaks>
      <pageMargins left="0" right="0" top="0" bottom="0" header="0" footer="0"/>
      <pageSetup scale="78" orientation="portrait"/>
      <headerFooter alignWithMargins="0">
        <oddFooter>&amp;L&amp;9&amp;F&amp;C&amp;9Página &amp;P&amp;R&amp;9Versión 17.08.05</oddFooter>
      </headerFooter>
    </customSheetView>
  </customSheetViews>
  <mergeCells count="71">
    <mergeCell ref="H162:H163"/>
    <mergeCell ref="C164:C166"/>
    <mergeCell ref="C66:C67"/>
    <mergeCell ref="C132:C136"/>
    <mergeCell ref="C137:C142"/>
    <mergeCell ref="C143:C144"/>
    <mergeCell ref="C145:C148"/>
    <mergeCell ref="C78:C79"/>
    <mergeCell ref="C86:C87"/>
    <mergeCell ref="C155:C161"/>
    <mergeCell ref="C162:C163"/>
    <mergeCell ref="C72:C73"/>
    <mergeCell ref="C84:C85"/>
    <mergeCell ref="C80:C82"/>
    <mergeCell ref="C90:C94"/>
    <mergeCell ref="B88:G88"/>
    <mergeCell ref="D228:G228"/>
    <mergeCell ref="D229:G229"/>
    <mergeCell ref="C216:C217"/>
    <mergeCell ref="C178:C182"/>
    <mergeCell ref="C194:C204"/>
    <mergeCell ref="C183:C193"/>
    <mergeCell ref="C230:C232"/>
    <mergeCell ref="C95:C97"/>
    <mergeCell ref="C205:C206"/>
    <mergeCell ref="C207:C215"/>
    <mergeCell ref="C222:C224"/>
    <mergeCell ref="C117:C123"/>
    <mergeCell ref="C218:C219"/>
    <mergeCell ref="C149:C153"/>
    <mergeCell ref="C225:C227"/>
    <mergeCell ref="C228:C229"/>
    <mergeCell ref="B154:G154"/>
    <mergeCell ref="D174:D176"/>
    <mergeCell ref="B177:G177"/>
    <mergeCell ref="C167:C169"/>
    <mergeCell ref="C170:C172"/>
    <mergeCell ref="C174:C175"/>
    <mergeCell ref="C259:C261"/>
    <mergeCell ref="C277:C278"/>
    <mergeCell ref="C233:C240"/>
    <mergeCell ref="C244:C245"/>
    <mergeCell ref="C246:C247"/>
    <mergeCell ref="C248:C253"/>
    <mergeCell ref="C254:C256"/>
    <mergeCell ref="C257:C258"/>
    <mergeCell ref="C241:C243"/>
    <mergeCell ref="C262:C263"/>
    <mergeCell ref="C264:C265"/>
    <mergeCell ref="C266:C267"/>
    <mergeCell ref="C268:C276"/>
    <mergeCell ref="C279:C288"/>
    <mergeCell ref="C289:C291"/>
    <mergeCell ref="C292:C297"/>
    <mergeCell ref="C298:C299"/>
    <mergeCell ref="C300:C305"/>
    <mergeCell ref="C62:C64"/>
    <mergeCell ref="C58:C61"/>
    <mergeCell ref="C76:C77"/>
    <mergeCell ref="B4:G4"/>
    <mergeCell ref="C74:D74"/>
    <mergeCell ref="C46:C51"/>
    <mergeCell ref="C33:C36"/>
    <mergeCell ref="C5:C13"/>
    <mergeCell ref="C14:C16"/>
    <mergeCell ref="C17:C19"/>
    <mergeCell ref="C20:C25"/>
    <mergeCell ref="C26:C28"/>
    <mergeCell ref="C29:C31"/>
    <mergeCell ref="C37:C44"/>
    <mergeCell ref="C52:C56"/>
  </mergeCells>
  <phoneticPr fontId="122" type="noConversion"/>
  <pageMargins left="0.25" right="0.25" top="0.75000000000000011" bottom="0.75000000000000011" header="0.30000000000000004" footer="0.30000000000000004"/>
  <pageSetup orientation="landscape"/>
  <headerFooter alignWithMargins="0">
    <oddFooter>&amp;L&amp;9&amp;F&amp;C&amp;9Página &amp;P&amp;R&amp;9Versión 17.08.05</oddFooter>
  </headerFooter>
  <rowBreaks count="3" manualBreakCount="3">
    <brk id="97" max="16383" man="1"/>
    <brk id="148" max="16383" man="1"/>
    <brk id="193" max="16383" man="1"/>
  </rowBreaks>
  <extLst>
    <ext xmlns:mx="http://schemas.microsoft.com/office/mac/excel/2008/main" uri="{64002731-A6B0-56B0-2670-7721B7C09600}">
      <mx:PLV Mode="0" OnePage="0" WScale="100"/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FF6600"/>
  </sheetPr>
  <dimension ref="A1:B2"/>
  <sheetViews>
    <sheetView workbookViewId="0">
      <selection activeCell="A2" sqref="A2"/>
    </sheetView>
  </sheetViews>
  <sheetFormatPr defaultColWidth="9" defaultRowHeight="15.95"/>
  <sheetData>
    <row r="1" spans="1:2">
      <c r="A1" t="s">
        <v>2572</v>
      </c>
      <c r="B1" t="s">
        <v>2573</v>
      </c>
    </row>
    <row r="2" spans="1:2">
      <c r="A2">
        <v>12</v>
      </c>
    </row>
  </sheetData>
  <customSheetViews>
    <customSheetView guid="{000667BC-C093-D04F-AC32-C2A57AD6DC40}" state="hidden">
      <selection activeCell="A2" sqref="A2"/>
      <pageMargins left="0" right="0" top="0" bottom="0" header="0" footer="0"/>
      <headerFooter alignWithMargins="0"/>
    </customSheetView>
    <customSheetView guid="{49900754-E557-CE48-A1AC-7A29C54F6B80}" state="hidden">
      <selection activeCell="A2" sqref="A2"/>
      <pageMargins left="0" right="0" top="0" bottom="0" header="0" footer="0"/>
      <headerFooter alignWithMargins="0"/>
    </customSheetView>
  </customSheetViews>
  <pageMargins left="0.7" right="0.7" top="0.75" bottom="0.75" header="0.3" footer="0.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theme="3"/>
  </sheetPr>
  <dimension ref="A1"/>
  <sheetViews>
    <sheetView workbookViewId="0"/>
  </sheetViews>
  <sheetFormatPr defaultColWidth="9" defaultRowHeight="15.95"/>
  <cols>
    <col min="1" max="16384" width="9" style="2"/>
  </cols>
  <sheetData/>
  <customSheetViews>
    <customSheetView guid="{000667BC-C093-D04F-AC32-C2A57AD6DC40}" state="hidden">
      <pageMargins left="0" right="0" top="0" bottom="0" header="0" footer="0"/>
      <headerFooter alignWithMargins="0"/>
    </customSheetView>
    <customSheetView guid="{49900754-E557-CE48-A1AC-7A29C54F6B80}" state="hidden">
      <pageMargins left="0" right="0" top="0" bottom="0" header="0" footer="0"/>
      <headerFooter alignWithMargins="0"/>
    </customSheetView>
  </customSheetViews>
  <pageMargins left="0.7" right="0.7" top="0.75" bottom="0.75" header="0.3" footer="0.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92D050"/>
  </sheetPr>
  <dimension ref="A1:AO126"/>
  <sheetViews>
    <sheetView showGridLines="0" zoomScale="136" zoomScaleSheetLayoutView="136" workbookViewId="0">
      <selection activeCell="F9" sqref="F9:F13"/>
    </sheetView>
  </sheetViews>
  <sheetFormatPr defaultColWidth="6" defaultRowHeight="11.1"/>
  <cols>
    <col min="1" max="1" width="3.125" style="28" customWidth="1"/>
    <col min="2" max="2" width="2.125" style="160" bestFit="1" customWidth="1"/>
    <col min="3" max="3" width="11" style="160" customWidth="1"/>
    <col min="4" max="4" width="2.375" style="160" bestFit="1" customWidth="1"/>
    <col min="5" max="5" width="6.125" style="160" customWidth="1"/>
    <col min="6" max="6" width="6.625" style="158" customWidth="1"/>
    <col min="7" max="7" width="7" style="158" customWidth="1"/>
    <col min="8" max="8" width="6.125" style="158" customWidth="1"/>
    <col min="9" max="9" width="8.5" style="158" customWidth="1"/>
    <col min="10" max="10" width="6.625" style="158" customWidth="1"/>
    <col min="11" max="12" width="8.375" style="158" customWidth="1"/>
    <col min="13" max="13" width="6.625" style="158" customWidth="1"/>
    <col min="14" max="14" width="7.625" style="158" customWidth="1"/>
    <col min="15" max="15" width="8" style="158" customWidth="1"/>
    <col min="16" max="16" width="8.125" style="158" customWidth="1"/>
    <col min="17" max="17" width="2.125" style="160" bestFit="1" customWidth="1"/>
    <col min="18" max="18" width="2.5" style="160" bestFit="1" customWidth="1"/>
    <col min="19" max="19" width="2.375" style="160" bestFit="1" customWidth="1"/>
    <col min="20" max="20" width="4.875" style="160" customWidth="1"/>
    <col min="21" max="21" width="3.125" style="28" customWidth="1"/>
    <col min="22" max="22" width="4.875" style="160" bestFit="1" customWidth="1"/>
    <col min="23" max="23" width="4.5" style="160" customWidth="1"/>
    <col min="24" max="30" width="9.375" style="158" customWidth="1"/>
    <col min="31" max="31" width="2.125" style="160" bestFit="1" customWidth="1"/>
    <col min="32" max="32" width="2.5" style="103" bestFit="1" customWidth="1"/>
    <col min="33" max="33" width="2.375" style="103" bestFit="1" customWidth="1"/>
    <col min="34" max="34" width="8.125" style="103" bestFit="1" customWidth="1"/>
    <col min="35" max="35" width="2.375" style="103" customWidth="1"/>
    <col min="36" max="36" width="4.125" style="103" customWidth="1"/>
    <col min="37" max="38" width="6.625" style="103" customWidth="1"/>
    <col min="39" max="16384" width="6" style="93"/>
  </cols>
  <sheetData>
    <row r="1" spans="1:41" s="108" customFormat="1" ht="15.75" customHeight="1">
      <c r="B1" s="149" t="s">
        <v>2574</v>
      </c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155"/>
      <c r="R1" s="156"/>
      <c r="S1" s="156"/>
      <c r="T1" s="156"/>
      <c r="V1" s="155"/>
      <c r="W1" s="156"/>
      <c r="X1" s="157"/>
      <c r="Y1" s="157"/>
      <c r="Z1" s="157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</row>
    <row r="2" spans="1:41" ht="15.75" customHeight="1">
      <c r="B2" s="288" t="s">
        <v>2575</v>
      </c>
      <c r="C2" s="105"/>
      <c r="D2" s="105"/>
      <c r="E2" s="105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7"/>
      <c r="R2" s="105"/>
      <c r="S2" s="105"/>
      <c r="T2" s="105"/>
      <c r="V2" s="107"/>
      <c r="W2" s="105"/>
      <c r="X2" s="106"/>
      <c r="Y2" s="106"/>
      <c r="Z2" s="106"/>
      <c r="AA2" s="106"/>
      <c r="AB2" s="106"/>
      <c r="AC2" s="106"/>
      <c r="AD2" s="106"/>
      <c r="AE2" s="105"/>
      <c r="AF2" s="105"/>
      <c r="AG2" s="105"/>
      <c r="AH2" s="105"/>
      <c r="AI2" s="105"/>
      <c r="AJ2" s="105"/>
      <c r="AK2" s="105"/>
      <c r="AL2" s="105"/>
    </row>
    <row r="3" spans="1:41" s="104" customFormat="1" ht="12.75" customHeight="1">
      <c r="A3" s="1588" t="s">
        <v>271</v>
      </c>
      <c r="B3" s="2232">
        <f>-(15.01)</f>
        <v>-15.01</v>
      </c>
      <c r="C3" s="2233"/>
      <c r="D3" s="2233"/>
      <c r="E3" s="2234"/>
      <c r="F3" s="189">
        <f>B3-(0.01)</f>
        <v>-15.02</v>
      </c>
      <c r="G3" s="188"/>
      <c r="H3" s="188"/>
      <c r="I3" s="188"/>
      <c r="J3" s="188"/>
      <c r="K3" s="188"/>
      <c r="L3" s="188"/>
      <c r="M3" s="188"/>
      <c r="N3" s="188"/>
      <c r="O3" s="188"/>
      <c r="P3" s="187"/>
      <c r="Q3" s="2232">
        <f>F3-(0.01)</f>
        <v>-15.03</v>
      </c>
      <c r="R3" s="2233"/>
      <c r="S3" s="2233"/>
      <c r="T3" s="2234"/>
      <c r="U3" s="1588" t="s">
        <v>271</v>
      </c>
      <c r="V3" s="2232">
        <f>Q3-(0.01)</f>
        <v>-15.04</v>
      </c>
      <c r="W3" s="2234"/>
      <c r="X3" s="2232">
        <f>V3-(0.01)</f>
        <v>-15.049999999999999</v>
      </c>
      <c r="Y3" s="2233"/>
      <c r="Z3" s="2233"/>
      <c r="AA3" s="2233"/>
      <c r="AB3" s="2233"/>
      <c r="AC3" s="2233"/>
      <c r="AD3" s="2234"/>
      <c r="AE3" s="2232">
        <f>X3-(0.01)</f>
        <v>-15.059999999999999</v>
      </c>
      <c r="AF3" s="2233"/>
      <c r="AG3" s="2233"/>
      <c r="AH3" s="189"/>
      <c r="AI3" s="2232">
        <f>AE3-(0.01)</f>
        <v>-15.069999999999999</v>
      </c>
      <c r="AJ3" s="2233"/>
      <c r="AK3" s="2233"/>
      <c r="AL3" s="2234"/>
      <c r="AM3" s="93"/>
      <c r="AN3" s="93"/>
      <c r="AO3" s="93"/>
    </row>
    <row r="4" spans="1:41" ht="12.75" customHeight="1">
      <c r="A4" s="1589"/>
      <c r="B4" s="2224" t="s">
        <v>2576</v>
      </c>
      <c r="C4" s="2225"/>
      <c r="D4" s="2225"/>
      <c r="E4" s="2226"/>
      <c r="F4" s="190" t="s">
        <v>2577</v>
      </c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2224" t="s">
        <v>2578</v>
      </c>
      <c r="R4" s="2225"/>
      <c r="S4" s="2225"/>
      <c r="T4" s="2226"/>
      <c r="U4" s="1589"/>
      <c r="V4" s="2224" t="s">
        <v>2579</v>
      </c>
      <c r="W4" s="2226"/>
      <c r="X4" s="2224" t="s">
        <v>2580</v>
      </c>
      <c r="Y4" s="2225"/>
      <c r="Z4" s="2225"/>
      <c r="AA4" s="2225"/>
      <c r="AB4" s="2225"/>
      <c r="AC4" s="2225"/>
      <c r="AD4" s="2226"/>
      <c r="AE4" s="2224" t="s">
        <v>2581</v>
      </c>
      <c r="AF4" s="2225"/>
      <c r="AG4" s="2225"/>
      <c r="AH4" s="2226"/>
      <c r="AI4" s="2224" t="s">
        <v>2582</v>
      </c>
      <c r="AJ4" s="2225"/>
      <c r="AK4" s="2225"/>
      <c r="AL4" s="2226"/>
      <c r="AM4" s="102"/>
      <c r="AN4" s="102"/>
      <c r="AO4" s="102"/>
    </row>
    <row r="5" spans="1:41" ht="12.75" customHeight="1">
      <c r="A5" s="1589"/>
      <c r="B5" s="2227"/>
      <c r="C5" s="2228"/>
      <c r="D5" s="2228"/>
      <c r="E5" s="2229"/>
      <c r="F5" s="191"/>
      <c r="G5" s="191"/>
      <c r="H5" s="93"/>
      <c r="I5" s="93"/>
      <c r="J5" s="191"/>
      <c r="K5" s="191"/>
      <c r="L5" s="191"/>
      <c r="M5" s="191"/>
      <c r="N5" s="191"/>
      <c r="O5" s="191"/>
      <c r="P5" s="191"/>
      <c r="Q5" s="2227"/>
      <c r="R5" s="2228"/>
      <c r="S5" s="2228"/>
      <c r="T5" s="2229"/>
      <c r="U5" s="1589"/>
      <c r="V5" s="2227"/>
      <c r="W5" s="2229"/>
      <c r="X5" s="195"/>
      <c r="Y5" s="197"/>
      <c r="Z5" s="197"/>
      <c r="AA5" s="197"/>
      <c r="AB5" s="197"/>
      <c r="AC5" s="197"/>
      <c r="AD5" s="196"/>
      <c r="AE5" s="2227"/>
      <c r="AF5" s="2228"/>
      <c r="AG5" s="2228"/>
      <c r="AH5" s="2229"/>
      <c r="AI5" s="2227"/>
      <c r="AJ5" s="2228"/>
      <c r="AK5" s="2228"/>
      <c r="AL5" s="2229"/>
      <c r="AM5" s="102"/>
      <c r="AN5" s="102"/>
      <c r="AO5" s="102"/>
    </row>
    <row r="6" spans="1:41" ht="12.75" customHeight="1">
      <c r="A6" s="1589"/>
      <c r="B6" s="2227"/>
      <c r="C6" s="2228"/>
      <c r="D6" s="2228"/>
      <c r="E6" s="2229"/>
      <c r="F6" s="192"/>
      <c r="G6" s="191"/>
      <c r="H6" s="273">
        <v>1</v>
      </c>
      <c r="I6" s="274" t="s">
        <v>495</v>
      </c>
      <c r="J6" s="191"/>
      <c r="K6" s="191"/>
      <c r="L6" s="191"/>
      <c r="M6" s="191"/>
      <c r="N6" s="191"/>
      <c r="O6" s="191"/>
      <c r="P6" s="191"/>
      <c r="Q6" s="2227"/>
      <c r="R6" s="2228"/>
      <c r="S6" s="2228"/>
      <c r="T6" s="2229"/>
      <c r="U6" s="1589"/>
      <c r="V6" s="2227"/>
      <c r="W6" s="2229"/>
      <c r="X6" s="195"/>
      <c r="Y6" s="93"/>
      <c r="Z6" s="194" t="s">
        <v>2583</v>
      </c>
      <c r="AA6" s="197"/>
      <c r="AB6" s="197"/>
      <c r="AC6" s="197"/>
      <c r="AD6" s="196"/>
      <c r="AE6" s="2227"/>
      <c r="AF6" s="2228"/>
      <c r="AG6" s="2228"/>
      <c r="AH6" s="2229"/>
      <c r="AI6" s="2227"/>
      <c r="AJ6" s="2228"/>
      <c r="AK6" s="2228"/>
      <c r="AL6" s="2229"/>
      <c r="AM6" s="102"/>
      <c r="AN6" s="102"/>
      <c r="AO6" s="102"/>
    </row>
    <row r="7" spans="1:41" ht="12.75" customHeight="1">
      <c r="A7" s="1589"/>
      <c r="B7" s="2227"/>
      <c r="C7" s="2228"/>
      <c r="D7" s="2228"/>
      <c r="E7" s="2229"/>
      <c r="F7" s="191"/>
      <c r="G7" s="191"/>
      <c r="H7" s="273">
        <v>2</v>
      </c>
      <c r="I7" s="275" t="s">
        <v>506</v>
      </c>
      <c r="J7" s="191"/>
      <c r="K7" s="191"/>
      <c r="L7" s="191"/>
      <c r="M7" s="191"/>
      <c r="N7" s="191"/>
      <c r="O7" s="191"/>
      <c r="P7" s="191"/>
      <c r="Q7" s="2227"/>
      <c r="R7" s="2228"/>
      <c r="S7" s="2228"/>
      <c r="T7" s="2229"/>
      <c r="U7" s="1589"/>
      <c r="V7" s="2227"/>
      <c r="W7" s="2229"/>
      <c r="X7" s="195"/>
      <c r="Y7" s="93"/>
      <c r="Z7" s="194" t="s">
        <v>2584</v>
      </c>
      <c r="AA7" s="197"/>
      <c r="AB7" s="197"/>
      <c r="AC7" s="197"/>
      <c r="AD7" s="196"/>
      <c r="AE7" s="2227"/>
      <c r="AF7" s="2228"/>
      <c r="AG7" s="2228"/>
      <c r="AH7" s="2229"/>
      <c r="AI7" s="271">
        <v>1</v>
      </c>
      <c r="AJ7" s="2228" t="s">
        <v>2585</v>
      </c>
      <c r="AK7" s="2228"/>
      <c r="AL7" s="2229"/>
      <c r="AM7" s="102"/>
      <c r="AN7" s="102"/>
      <c r="AO7" s="102"/>
    </row>
    <row r="8" spans="1:41" ht="12.75" customHeight="1">
      <c r="A8" s="1589"/>
      <c r="B8" s="93"/>
      <c r="C8" s="93"/>
      <c r="D8" s="93"/>
      <c r="E8" s="93"/>
      <c r="F8" s="204" t="s">
        <v>2586</v>
      </c>
      <c r="G8" s="213" t="s">
        <v>2587</v>
      </c>
      <c r="H8" s="213" t="s">
        <v>2588</v>
      </c>
      <c r="I8" s="213" t="s">
        <v>2589</v>
      </c>
      <c r="J8" s="204" t="s">
        <v>2590</v>
      </c>
      <c r="K8" s="213" t="s">
        <v>2591</v>
      </c>
      <c r="L8" s="213" t="s">
        <v>2592</v>
      </c>
      <c r="M8" s="213" t="s">
        <v>2593</v>
      </c>
      <c r="N8" s="204" t="s">
        <v>2594</v>
      </c>
      <c r="O8" s="213" t="s">
        <v>2595</v>
      </c>
      <c r="P8" s="211" t="s">
        <v>2596</v>
      </c>
      <c r="Q8" s="2227"/>
      <c r="R8" s="2228"/>
      <c r="S8" s="2228"/>
      <c r="T8" s="2229"/>
      <c r="U8" s="1589"/>
      <c r="V8" s="2227"/>
      <c r="W8" s="2229"/>
      <c r="X8" s="192"/>
      <c r="Y8" s="93"/>
      <c r="Z8" s="194" t="s">
        <v>754</v>
      </c>
      <c r="AA8" s="192"/>
      <c r="AB8" s="192"/>
      <c r="AC8" s="192"/>
      <c r="AD8" s="277"/>
      <c r="AE8" s="2227"/>
      <c r="AF8" s="2228"/>
      <c r="AG8" s="2228"/>
      <c r="AH8" s="2229"/>
      <c r="AI8" s="271">
        <v>2</v>
      </c>
      <c r="AJ8" s="2248" t="s">
        <v>2597</v>
      </c>
      <c r="AK8" s="2248"/>
      <c r="AL8" s="2249"/>
    </row>
    <row r="9" spans="1:41" ht="12.75" customHeight="1">
      <c r="A9" s="1589"/>
      <c r="B9" s="93"/>
      <c r="C9" s="93"/>
      <c r="D9" s="93"/>
      <c r="E9" s="93"/>
      <c r="F9" s="2230" t="s">
        <v>2598</v>
      </c>
      <c r="G9" s="2226" t="s">
        <v>2599</v>
      </c>
      <c r="H9" s="2230" t="s">
        <v>2600</v>
      </c>
      <c r="I9" s="2230" t="s">
        <v>2601</v>
      </c>
      <c r="J9" s="2230" t="s">
        <v>2602</v>
      </c>
      <c r="K9" s="2230" t="s">
        <v>2603</v>
      </c>
      <c r="L9" s="2230" t="s">
        <v>2604</v>
      </c>
      <c r="M9" s="2230" t="s">
        <v>2605</v>
      </c>
      <c r="N9" s="2230" t="s">
        <v>2606</v>
      </c>
      <c r="O9" s="2230" t="s">
        <v>2607</v>
      </c>
      <c r="P9" s="2230" t="s">
        <v>2608</v>
      </c>
      <c r="Q9" s="2227"/>
      <c r="R9" s="2228"/>
      <c r="S9" s="2228"/>
      <c r="T9" s="2229"/>
      <c r="U9" s="1589"/>
      <c r="V9" s="2227"/>
      <c r="W9" s="2229"/>
      <c r="X9" s="193"/>
      <c r="Y9" s="93"/>
      <c r="Z9" s="202" t="s">
        <v>2609</v>
      </c>
      <c r="AA9" s="193"/>
      <c r="AB9" s="193"/>
      <c r="AC9" s="193"/>
      <c r="AD9" s="278"/>
      <c r="AE9" s="271">
        <v>1</v>
      </c>
      <c r="AF9" s="274" t="s">
        <v>495</v>
      </c>
      <c r="AG9" s="275" t="s">
        <v>124</v>
      </c>
      <c r="AH9" s="281" t="s">
        <v>2610</v>
      </c>
      <c r="AI9" s="271">
        <v>3</v>
      </c>
      <c r="AJ9" s="2228" t="s">
        <v>2611</v>
      </c>
      <c r="AK9" s="2228"/>
      <c r="AL9" s="2229"/>
    </row>
    <row r="10" spans="1:41" ht="12.75" customHeight="1">
      <c r="A10" s="1589"/>
      <c r="B10" s="93"/>
      <c r="C10" s="93"/>
      <c r="D10" s="93"/>
      <c r="E10" s="93"/>
      <c r="F10" s="2231"/>
      <c r="G10" s="2229"/>
      <c r="H10" s="2231"/>
      <c r="I10" s="2231"/>
      <c r="J10" s="2231"/>
      <c r="K10" s="2231"/>
      <c r="L10" s="2231"/>
      <c r="M10" s="2231"/>
      <c r="N10" s="2231"/>
      <c r="O10" s="2231"/>
      <c r="P10" s="2231"/>
      <c r="Q10" s="2227"/>
      <c r="R10" s="2228"/>
      <c r="S10" s="2228"/>
      <c r="T10" s="2229"/>
      <c r="U10" s="1589"/>
      <c r="V10" s="2227"/>
      <c r="W10" s="2229"/>
      <c r="X10" s="193"/>
      <c r="Y10" s="193"/>
      <c r="Z10" s="193"/>
      <c r="AA10" s="193"/>
      <c r="AB10" s="193"/>
      <c r="AC10" s="193"/>
      <c r="AD10" s="278"/>
      <c r="AE10" s="271">
        <v>2</v>
      </c>
      <c r="AF10" s="275" t="s">
        <v>506</v>
      </c>
      <c r="AG10" s="197"/>
      <c r="AH10" s="196"/>
      <c r="AI10" s="271">
        <v>4</v>
      </c>
      <c r="AJ10" s="2228" t="s">
        <v>2612</v>
      </c>
      <c r="AK10" s="2228"/>
      <c r="AL10" s="2229"/>
    </row>
    <row r="11" spans="1:41" ht="12.75" customHeight="1">
      <c r="A11" s="1589"/>
      <c r="B11" s="93"/>
      <c r="C11" s="93"/>
      <c r="D11" s="93"/>
      <c r="E11" s="93"/>
      <c r="F11" s="2231"/>
      <c r="G11" s="2229"/>
      <c r="H11" s="2231"/>
      <c r="I11" s="2231"/>
      <c r="J11" s="2231"/>
      <c r="K11" s="2231"/>
      <c r="L11" s="2231"/>
      <c r="M11" s="2231"/>
      <c r="N11" s="2231"/>
      <c r="O11" s="2231"/>
      <c r="P11" s="2231"/>
      <c r="Q11" s="2227"/>
      <c r="R11" s="2228"/>
      <c r="S11" s="2228"/>
      <c r="T11" s="2229"/>
      <c r="U11" s="1589"/>
      <c r="V11" s="2227"/>
      <c r="W11" s="2229"/>
      <c r="X11" s="204" t="s">
        <v>2586</v>
      </c>
      <c r="Y11" s="204" t="s">
        <v>2587</v>
      </c>
      <c r="Z11" s="204" t="s">
        <v>2588</v>
      </c>
      <c r="AA11" s="204" t="s">
        <v>2613</v>
      </c>
      <c r="AB11" s="204" t="s">
        <v>2590</v>
      </c>
      <c r="AC11" s="204" t="s">
        <v>2591</v>
      </c>
      <c r="AD11" s="204" t="s">
        <v>2592</v>
      </c>
      <c r="AE11" s="195"/>
      <c r="AF11" s="197"/>
      <c r="AG11" s="197"/>
      <c r="AH11" s="196"/>
      <c r="AI11" s="271">
        <v>5</v>
      </c>
      <c r="AJ11" s="2228" t="s">
        <v>2614</v>
      </c>
      <c r="AK11" s="2228"/>
      <c r="AL11" s="2229"/>
    </row>
    <row r="12" spans="1:41" ht="12.75" customHeight="1">
      <c r="A12" s="1589"/>
      <c r="B12" s="271">
        <v>1</v>
      </c>
      <c r="C12" s="268" t="s">
        <v>2615</v>
      </c>
      <c r="D12" s="268"/>
      <c r="E12" s="252"/>
      <c r="F12" s="2231"/>
      <c r="G12" s="2229"/>
      <c r="H12" s="2231"/>
      <c r="I12" s="2231"/>
      <c r="J12" s="2231"/>
      <c r="K12" s="2231"/>
      <c r="L12" s="2231"/>
      <c r="M12" s="2231"/>
      <c r="N12" s="2231"/>
      <c r="O12" s="2231"/>
      <c r="P12" s="2231"/>
      <c r="Q12" s="195"/>
      <c r="R12" s="197"/>
      <c r="S12" s="252"/>
      <c r="T12" s="354"/>
      <c r="U12" s="1589"/>
      <c r="V12" s="195"/>
      <c r="W12" s="196"/>
      <c r="X12" s="2230" t="s">
        <v>2616</v>
      </c>
      <c r="Y12" s="2230" t="s">
        <v>2617</v>
      </c>
      <c r="Z12" s="2230" t="s">
        <v>2618</v>
      </c>
      <c r="AA12" s="2230" t="s">
        <v>2619</v>
      </c>
      <c r="AB12" s="2230" t="s">
        <v>2620</v>
      </c>
      <c r="AC12" s="2230" t="s">
        <v>2621</v>
      </c>
      <c r="AD12" s="2230" t="s">
        <v>2622</v>
      </c>
      <c r="AE12" s="195"/>
      <c r="AF12" s="197"/>
      <c r="AG12" s="197"/>
      <c r="AH12" s="196"/>
      <c r="AI12" s="271">
        <v>6</v>
      </c>
      <c r="AJ12" s="2228" t="s">
        <v>2623</v>
      </c>
      <c r="AK12" s="2228"/>
      <c r="AL12" s="2229"/>
    </row>
    <row r="13" spans="1:41" ht="12.75" customHeight="1">
      <c r="A13" s="1589"/>
      <c r="B13" s="271">
        <v>2</v>
      </c>
      <c r="C13" s="269" t="s">
        <v>2624</v>
      </c>
      <c r="D13" s="269"/>
      <c r="E13" s="252"/>
      <c r="F13" s="2231"/>
      <c r="G13" s="354"/>
      <c r="H13" s="2231"/>
      <c r="I13" s="2231"/>
      <c r="J13" s="254"/>
      <c r="K13" s="354"/>
      <c r="L13" s="354"/>
      <c r="M13" s="2231"/>
      <c r="N13" s="2231"/>
      <c r="O13" s="2231"/>
      <c r="P13" s="2231"/>
      <c r="Q13" s="195"/>
      <c r="R13" s="197"/>
      <c r="S13" s="252"/>
      <c r="T13" s="354"/>
      <c r="U13" s="1589"/>
      <c r="V13" s="195"/>
      <c r="W13" s="196"/>
      <c r="X13" s="2231"/>
      <c r="Y13" s="2231"/>
      <c r="Z13" s="2231"/>
      <c r="AA13" s="2231"/>
      <c r="AB13" s="2231"/>
      <c r="AC13" s="2231"/>
      <c r="AD13" s="2231"/>
      <c r="AE13" s="195"/>
      <c r="AF13" s="197"/>
      <c r="AG13" s="197"/>
      <c r="AH13" s="196"/>
      <c r="AI13" s="195">
        <v>66</v>
      </c>
      <c r="AJ13" s="2248" t="s">
        <v>2625</v>
      </c>
      <c r="AK13" s="2248"/>
      <c r="AL13" s="2249"/>
    </row>
    <row r="14" spans="1:41" ht="12.75" customHeight="1">
      <c r="A14" s="1589"/>
      <c r="B14" s="271">
        <v>3</v>
      </c>
      <c r="C14" s="1992" t="s">
        <v>2626</v>
      </c>
      <c r="D14" s="1992"/>
      <c r="E14" s="1993"/>
      <c r="F14" s="254"/>
      <c r="G14" s="354"/>
      <c r="H14" s="354"/>
      <c r="I14" s="2231"/>
      <c r="J14" s="254"/>
      <c r="K14" s="354"/>
      <c r="L14" s="354"/>
      <c r="M14" s="2231"/>
      <c r="N14" s="254"/>
      <c r="O14" s="354"/>
      <c r="P14" s="2231"/>
      <c r="Q14" s="271">
        <v>1</v>
      </c>
      <c r="R14" s="274" t="s">
        <v>495</v>
      </c>
      <c r="S14" s="274"/>
      <c r="T14" s="400"/>
      <c r="U14" s="1589"/>
      <c r="V14" s="195"/>
      <c r="W14" s="196"/>
      <c r="X14" s="2231"/>
      <c r="Y14" s="2231"/>
      <c r="Z14" s="2231"/>
      <c r="AA14" s="2231"/>
      <c r="AB14" s="2231"/>
      <c r="AC14" s="2231"/>
      <c r="AD14" s="2231"/>
      <c r="AE14" s="195"/>
      <c r="AF14" s="197"/>
      <c r="AG14" s="197"/>
      <c r="AH14" s="196"/>
      <c r="AI14" s="195"/>
      <c r="AJ14" s="197"/>
      <c r="AK14" s="197"/>
      <c r="AL14" s="277"/>
    </row>
    <row r="15" spans="1:41" ht="12.75" customHeight="1">
      <c r="A15" s="1589"/>
      <c r="B15" s="271">
        <v>4</v>
      </c>
      <c r="C15" s="268" t="s">
        <v>506</v>
      </c>
      <c r="D15" s="270" t="s">
        <v>124</v>
      </c>
      <c r="E15" s="2235" t="s">
        <v>2627</v>
      </c>
      <c r="F15" s="254"/>
      <c r="G15" s="354"/>
      <c r="H15" s="354"/>
      <c r="I15" s="2231"/>
      <c r="J15" s="254"/>
      <c r="K15" s="354"/>
      <c r="L15" s="354"/>
      <c r="M15" s="2231"/>
      <c r="N15" s="254"/>
      <c r="O15" s="354"/>
      <c r="P15" s="2231"/>
      <c r="Q15" s="271">
        <v>2</v>
      </c>
      <c r="R15" s="275" t="s">
        <v>506</v>
      </c>
      <c r="S15" s="275" t="s">
        <v>124</v>
      </c>
      <c r="T15" s="276">
        <f>X3</f>
        <v>-15.049999999999999</v>
      </c>
      <c r="U15" s="1589"/>
      <c r="V15" s="198"/>
      <c r="W15" s="199"/>
      <c r="X15" s="2231"/>
      <c r="Y15" s="2231"/>
      <c r="Z15" s="2231"/>
      <c r="AA15" s="2231"/>
      <c r="AB15" s="2231"/>
      <c r="AC15" s="2231"/>
      <c r="AD15" s="2231"/>
      <c r="AE15" s="195"/>
      <c r="AF15" s="197"/>
      <c r="AG15" s="197"/>
      <c r="AH15" s="196"/>
      <c r="AI15" s="195" t="s">
        <v>124</v>
      </c>
      <c r="AJ15" s="279" t="s">
        <v>2610</v>
      </c>
      <c r="AK15" s="279"/>
      <c r="AL15" s="282"/>
    </row>
    <row r="16" spans="1:41" ht="12.75" customHeight="1">
      <c r="A16" s="1589"/>
      <c r="B16" s="93"/>
      <c r="C16" s="93"/>
      <c r="D16" s="93"/>
      <c r="E16" s="2235"/>
      <c r="F16" s="251"/>
      <c r="G16" s="250"/>
      <c r="H16" s="250"/>
      <c r="I16" s="2231"/>
      <c r="J16" s="251"/>
      <c r="K16" s="250"/>
      <c r="L16" s="250"/>
      <c r="M16" s="2231"/>
      <c r="N16" s="251"/>
      <c r="O16" s="250"/>
      <c r="P16" s="2231"/>
      <c r="Q16" s="280"/>
      <c r="R16" s="93"/>
      <c r="S16" s="93"/>
      <c r="T16" s="401"/>
      <c r="U16" s="1589"/>
      <c r="V16" s="198"/>
      <c r="W16" s="199"/>
      <c r="X16" s="2231"/>
      <c r="Y16" s="2231"/>
      <c r="Z16" s="2231"/>
      <c r="AA16" s="2231"/>
      <c r="AB16" s="2231"/>
      <c r="AC16" s="2231"/>
      <c r="AD16" s="2231"/>
      <c r="AE16" s="195"/>
      <c r="AF16" s="197"/>
      <c r="AG16" s="197"/>
      <c r="AH16" s="196"/>
      <c r="AI16" s="195"/>
      <c r="AJ16" s="197"/>
      <c r="AK16" s="197"/>
      <c r="AL16" s="253"/>
    </row>
    <row r="17" spans="1:38" ht="12.75" customHeight="1">
      <c r="A17" s="1589"/>
      <c r="B17" s="93"/>
      <c r="C17" s="272"/>
      <c r="D17" s="272"/>
      <c r="E17" s="272"/>
      <c r="F17" s="209"/>
      <c r="G17" s="212"/>
      <c r="H17" s="212"/>
      <c r="I17" s="2231"/>
      <c r="J17" s="209"/>
      <c r="K17" s="212"/>
      <c r="L17" s="212"/>
      <c r="M17" s="212"/>
      <c r="N17" s="209"/>
      <c r="O17" s="212"/>
      <c r="P17" s="2231"/>
      <c r="Q17" s="280"/>
      <c r="R17" s="93"/>
      <c r="S17" s="93"/>
      <c r="T17" s="401"/>
      <c r="U17" s="1589"/>
      <c r="V17" s="198"/>
      <c r="W17" s="200"/>
      <c r="X17" s="2231"/>
      <c r="Y17" s="2231"/>
      <c r="Z17" s="254"/>
      <c r="AA17" s="2231"/>
      <c r="AB17" s="2231"/>
      <c r="AC17" s="2231"/>
      <c r="AD17" s="2231"/>
      <c r="AE17" s="195"/>
      <c r="AF17" s="197"/>
      <c r="AG17" s="197"/>
      <c r="AH17" s="196"/>
      <c r="AI17" s="280"/>
      <c r="AJ17" s="93"/>
      <c r="AK17" s="197"/>
      <c r="AL17" s="2250"/>
    </row>
    <row r="18" spans="1:38" ht="12.75" customHeight="1">
      <c r="A18" s="1589"/>
      <c r="B18" s="93"/>
      <c r="C18" s="272"/>
      <c r="D18" s="272"/>
      <c r="E18" s="272"/>
      <c r="F18" s="209"/>
      <c r="G18" s="212"/>
      <c r="H18" s="212"/>
      <c r="I18" s="2231"/>
      <c r="J18" s="209"/>
      <c r="K18" s="212"/>
      <c r="L18" s="212"/>
      <c r="M18" s="212"/>
      <c r="N18" s="209"/>
      <c r="O18" s="212"/>
      <c r="P18" s="209"/>
      <c r="Q18" s="280"/>
      <c r="R18" s="93"/>
      <c r="S18" s="93"/>
      <c r="T18" s="401"/>
      <c r="U18" s="1589"/>
      <c r="V18" s="198"/>
      <c r="W18" s="200"/>
      <c r="X18" s="2231"/>
      <c r="Y18" s="254"/>
      <c r="Z18" s="254"/>
      <c r="AA18" s="2231"/>
      <c r="AB18" s="254"/>
      <c r="AC18" s="254"/>
      <c r="AD18" s="254"/>
      <c r="AE18" s="195"/>
      <c r="AF18" s="197"/>
      <c r="AG18" s="197"/>
      <c r="AH18" s="196"/>
      <c r="AI18" s="280"/>
      <c r="AJ18" s="93"/>
      <c r="AK18" s="197"/>
      <c r="AL18" s="2250"/>
    </row>
    <row r="19" spans="1:38" ht="12.75" customHeight="1">
      <c r="A19" s="1589"/>
      <c r="B19" s="93"/>
      <c r="C19" s="203"/>
      <c r="D19" s="203"/>
      <c r="E19" s="203"/>
      <c r="F19" s="209"/>
      <c r="G19" s="212"/>
      <c r="H19" s="212"/>
      <c r="I19" s="2244"/>
      <c r="J19" s="209"/>
      <c r="K19" s="210"/>
      <c r="L19" s="212"/>
      <c r="M19" s="212"/>
      <c r="N19" s="209"/>
      <c r="O19" s="212"/>
      <c r="P19" s="209"/>
      <c r="Q19" s="402"/>
      <c r="R19" s="403"/>
      <c r="S19" s="403"/>
      <c r="T19" s="404"/>
      <c r="U19" s="1589"/>
      <c r="V19" s="201"/>
      <c r="W19" s="199"/>
      <c r="X19" s="2231"/>
      <c r="Y19" s="255"/>
      <c r="Z19" s="255"/>
      <c r="AA19" s="2244"/>
      <c r="AB19" s="255"/>
      <c r="AC19" s="255"/>
      <c r="AD19" s="255"/>
      <c r="AE19" s="195"/>
      <c r="AF19" s="197"/>
      <c r="AG19" s="197"/>
      <c r="AH19" s="196"/>
      <c r="AI19" s="284"/>
      <c r="AJ19" s="285"/>
      <c r="AK19" s="197"/>
      <c r="AL19" s="2250"/>
    </row>
    <row r="20" spans="1:38" s="389" customFormat="1" ht="12.75" customHeight="1">
      <c r="A20" s="1590"/>
      <c r="B20" s="2256" t="s">
        <v>251</v>
      </c>
      <c r="C20" s="2256"/>
      <c r="D20" s="2256"/>
      <c r="E20" s="2256"/>
      <c r="F20" s="383" t="s">
        <v>251</v>
      </c>
      <c r="G20" s="384" t="s">
        <v>251</v>
      </c>
      <c r="H20" s="383" t="s">
        <v>251</v>
      </c>
      <c r="I20" s="384" t="s">
        <v>251</v>
      </c>
      <c r="J20" s="383" t="s">
        <v>251</v>
      </c>
      <c r="K20" s="385" t="s">
        <v>251</v>
      </c>
      <c r="L20" s="383" t="s">
        <v>251</v>
      </c>
      <c r="M20" s="383" t="s">
        <v>251</v>
      </c>
      <c r="N20" s="383" t="s">
        <v>251</v>
      </c>
      <c r="O20" s="384" t="s">
        <v>251</v>
      </c>
      <c r="P20" s="383" t="s">
        <v>251</v>
      </c>
      <c r="Q20" s="2245" t="s">
        <v>251</v>
      </c>
      <c r="R20" s="2246"/>
      <c r="S20" s="2246"/>
      <c r="T20" s="2247"/>
      <c r="U20" s="1590"/>
      <c r="V20" s="2256" t="s">
        <v>2628</v>
      </c>
      <c r="W20" s="2256"/>
      <c r="X20" s="383" t="s">
        <v>251</v>
      </c>
      <c r="Y20" s="387" t="s">
        <v>251</v>
      </c>
      <c r="Z20" s="387" t="s">
        <v>251</v>
      </c>
      <c r="AA20" s="387" t="s">
        <v>251</v>
      </c>
      <c r="AB20" s="387" t="s">
        <v>251</v>
      </c>
      <c r="AC20" s="385" t="s">
        <v>251</v>
      </c>
      <c r="AD20" s="388" t="s">
        <v>251</v>
      </c>
      <c r="AE20" s="2245" t="s">
        <v>251</v>
      </c>
      <c r="AF20" s="2246"/>
      <c r="AG20" s="2246"/>
      <c r="AH20" s="2247"/>
      <c r="AI20" s="2251" t="s">
        <v>251</v>
      </c>
      <c r="AJ20" s="2252"/>
      <c r="AK20" s="386" t="s">
        <v>251</v>
      </c>
      <c r="AL20" s="383" t="s">
        <v>251</v>
      </c>
    </row>
    <row r="21" spans="1:38" ht="3.75" customHeight="1" thickBot="1">
      <c r="A21" s="161"/>
      <c r="B21" s="214"/>
      <c r="C21" s="93"/>
      <c r="D21" s="93"/>
      <c r="E21" s="93"/>
      <c r="F21" s="215"/>
      <c r="G21" s="215"/>
      <c r="H21" s="215"/>
      <c r="I21" s="150"/>
      <c r="J21" s="215"/>
      <c r="K21" s="215"/>
      <c r="M21" s="215"/>
      <c r="N21" s="215"/>
      <c r="P21" s="215"/>
      <c r="Q21" s="214"/>
      <c r="R21" s="93"/>
      <c r="S21" s="93"/>
      <c r="T21" s="93"/>
      <c r="U21" s="161"/>
      <c r="V21" s="216"/>
      <c r="W21" s="217"/>
      <c r="X21" s="151"/>
      <c r="Y21" s="151"/>
      <c r="Z21" s="151"/>
      <c r="AA21" s="151"/>
      <c r="AB21" s="151"/>
      <c r="AC21" s="151"/>
      <c r="AD21" s="151"/>
      <c r="AE21" s="93"/>
      <c r="AF21" s="93"/>
      <c r="AG21" s="93"/>
      <c r="AH21" s="93"/>
      <c r="AI21" s="215"/>
      <c r="AJ21" s="215"/>
      <c r="AK21" s="215"/>
      <c r="AL21" s="215"/>
    </row>
    <row r="22" spans="1:38" ht="15.75" customHeight="1">
      <c r="A22" s="357">
        <v>1</v>
      </c>
      <c r="B22" s="222"/>
      <c r="C22" s="223"/>
      <c r="D22" s="223"/>
      <c r="E22" s="223"/>
      <c r="F22" s="224"/>
      <c r="G22" s="225"/>
      <c r="H22" s="226"/>
      <c r="I22" s="225"/>
      <c r="J22" s="223"/>
      <c r="K22" s="227"/>
      <c r="L22" s="223"/>
      <c r="M22" s="227"/>
      <c r="N22" s="223"/>
      <c r="O22" s="227"/>
      <c r="P22" s="228"/>
      <c r="Q22" s="229"/>
      <c r="R22" s="223"/>
      <c r="S22" s="223"/>
      <c r="T22" s="405"/>
      <c r="U22" s="357">
        <v>1</v>
      </c>
      <c r="V22" s="229"/>
      <c r="W22" s="228"/>
      <c r="X22" s="225"/>
      <c r="Y22" s="225"/>
      <c r="Z22" s="225"/>
      <c r="AA22" s="225"/>
      <c r="AB22" s="225"/>
      <c r="AC22" s="227"/>
      <c r="AD22" s="223"/>
      <c r="AE22" s="2242"/>
      <c r="AF22" s="2243"/>
      <c r="AG22" s="2243"/>
      <c r="AH22" s="256"/>
      <c r="AI22" s="232"/>
      <c r="AJ22" s="231"/>
      <c r="AK22" s="230"/>
      <c r="AL22" s="233"/>
    </row>
    <row r="23" spans="1:38" ht="15.75" customHeight="1">
      <c r="A23" s="2303">
        <f t="shared" ref="A23:A36" si="0">A22+1</f>
        <v>2</v>
      </c>
      <c r="B23" s="234"/>
      <c r="C23" s="97"/>
      <c r="D23" s="97"/>
      <c r="E23" s="97"/>
      <c r="F23" s="96"/>
      <c r="G23" s="205"/>
      <c r="H23" s="95"/>
      <c r="I23" s="205"/>
      <c r="J23" s="97"/>
      <c r="K23" s="206"/>
      <c r="L23" s="97"/>
      <c r="M23" s="206"/>
      <c r="N23" s="97"/>
      <c r="O23" s="206"/>
      <c r="P23" s="98"/>
      <c r="Q23" s="99"/>
      <c r="R23" s="97"/>
      <c r="S23" s="97"/>
      <c r="T23" s="406"/>
      <c r="U23" s="2303">
        <f t="shared" ref="U23:U36" si="1">U22+1</f>
        <v>2</v>
      </c>
      <c r="V23" s="99"/>
      <c r="W23" s="98"/>
      <c r="X23" s="205"/>
      <c r="Y23" s="205"/>
      <c r="Z23" s="205"/>
      <c r="AA23" s="205"/>
      <c r="AB23" s="205"/>
      <c r="AC23" s="206"/>
      <c r="AD23" s="97"/>
      <c r="AE23" s="2240"/>
      <c r="AF23" s="2241"/>
      <c r="AG23" s="2241"/>
      <c r="AH23" s="100"/>
      <c r="AI23" s="131"/>
      <c r="AJ23" s="101"/>
      <c r="AK23" s="207"/>
      <c r="AL23" s="235"/>
    </row>
    <row r="24" spans="1:38" ht="15.75" customHeight="1" thickBot="1">
      <c r="A24" s="358">
        <f t="shared" si="0"/>
        <v>3</v>
      </c>
      <c r="B24" s="236"/>
      <c r="C24" s="237"/>
      <c r="D24" s="237"/>
      <c r="E24" s="237"/>
      <c r="F24" s="238"/>
      <c r="G24" s="239"/>
      <c r="H24" s="240"/>
      <c r="I24" s="239"/>
      <c r="J24" s="237"/>
      <c r="K24" s="241"/>
      <c r="L24" s="237"/>
      <c r="M24" s="241"/>
      <c r="N24" s="237"/>
      <c r="O24" s="241"/>
      <c r="P24" s="242"/>
      <c r="Q24" s="243"/>
      <c r="R24" s="237"/>
      <c r="S24" s="237"/>
      <c r="T24" s="407"/>
      <c r="U24" s="358">
        <f t="shared" si="1"/>
        <v>3</v>
      </c>
      <c r="V24" s="243"/>
      <c r="W24" s="242"/>
      <c r="X24" s="239"/>
      <c r="Y24" s="239"/>
      <c r="Z24" s="239"/>
      <c r="AA24" s="239"/>
      <c r="AB24" s="239"/>
      <c r="AC24" s="241"/>
      <c r="AD24" s="237"/>
      <c r="AE24" s="2236"/>
      <c r="AF24" s="2237"/>
      <c r="AG24" s="2237"/>
      <c r="AH24" s="244"/>
      <c r="AI24" s="238"/>
      <c r="AJ24" s="240"/>
      <c r="AK24" s="239"/>
      <c r="AL24" s="245"/>
    </row>
    <row r="25" spans="1:38" ht="3.75" customHeight="1" thickBot="1">
      <c r="A25" s="390"/>
      <c r="B25" s="166"/>
      <c r="C25" s="166"/>
      <c r="D25" s="166"/>
      <c r="E25" s="166"/>
      <c r="F25" s="167"/>
      <c r="G25" s="167"/>
      <c r="H25" s="167"/>
      <c r="I25" s="167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390"/>
      <c r="V25" s="166"/>
      <c r="W25" s="166"/>
      <c r="X25" s="167"/>
      <c r="Y25" s="167"/>
      <c r="Z25" s="167"/>
      <c r="AA25" s="167"/>
      <c r="AB25" s="167"/>
      <c r="AC25" s="166"/>
      <c r="AD25" s="246"/>
      <c r="AE25" s="218"/>
      <c r="AF25" s="167"/>
      <c r="AG25" s="283"/>
      <c r="AH25" s="167"/>
      <c r="AI25" s="220"/>
      <c r="AJ25" s="221"/>
      <c r="AK25" s="167"/>
      <c r="AL25" s="219"/>
    </row>
    <row r="26" spans="1:38" ht="15.75" customHeight="1">
      <c r="A26" s="391">
        <f>A24+1</f>
        <v>4</v>
      </c>
      <c r="B26" s="222"/>
      <c r="C26" s="223"/>
      <c r="D26" s="223"/>
      <c r="E26" s="223"/>
      <c r="F26" s="224"/>
      <c r="G26" s="225"/>
      <c r="H26" s="226"/>
      <c r="I26" s="225"/>
      <c r="J26" s="223"/>
      <c r="K26" s="227"/>
      <c r="L26" s="223"/>
      <c r="M26" s="227"/>
      <c r="N26" s="223"/>
      <c r="O26" s="227"/>
      <c r="P26" s="228"/>
      <c r="Q26" s="229"/>
      <c r="R26" s="223"/>
      <c r="S26" s="223"/>
      <c r="T26" s="405"/>
      <c r="U26" s="391">
        <f>U24+1</f>
        <v>4</v>
      </c>
      <c r="V26" s="229"/>
      <c r="W26" s="228"/>
      <c r="X26" s="225"/>
      <c r="Y26" s="247"/>
      <c r="Z26" s="247"/>
      <c r="AA26" s="247"/>
      <c r="AB26" s="247"/>
      <c r="AC26" s="228"/>
      <c r="AD26" s="223"/>
      <c r="AE26" s="2238"/>
      <c r="AF26" s="2239"/>
      <c r="AG26" s="2239"/>
      <c r="AH26" s="231"/>
      <c r="AI26" s="232"/>
      <c r="AJ26" s="256"/>
      <c r="AK26" s="230"/>
      <c r="AL26" s="233"/>
    </row>
    <row r="27" spans="1:38" ht="15.75" customHeight="1">
      <c r="A27" s="392">
        <f t="shared" si="0"/>
        <v>5</v>
      </c>
      <c r="B27" s="234"/>
      <c r="C27" s="97"/>
      <c r="D27" s="97"/>
      <c r="E27" s="97"/>
      <c r="F27" s="96"/>
      <c r="G27" s="205"/>
      <c r="H27" s="95"/>
      <c r="I27" s="205"/>
      <c r="J27" s="97"/>
      <c r="K27" s="206"/>
      <c r="L27" s="97"/>
      <c r="M27" s="206"/>
      <c r="N27" s="97"/>
      <c r="O27" s="206"/>
      <c r="P27" s="98"/>
      <c r="Q27" s="99"/>
      <c r="R27" s="97"/>
      <c r="S27" s="97"/>
      <c r="T27" s="406"/>
      <c r="U27" s="392">
        <f t="shared" si="1"/>
        <v>5</v>
      </c>
      <c r="V27" s="99"/>
      <c r="W27" s="98"/>
      <c r="X27" s="205"/>
      <c r="Y27" s="94"/>
      <c r="Z27" s="94"/>
      <c r="AA27" s="94"/>
      <c r="AB27" s="94"/>
      <c r="AC27" s="98"/>
      <c r="AD27" s="97"/>
      <c r="AE27" s="2240"/>
      <c r="AF27" s="2241"/>
      <c r="AG27" s="2241"/>
      <c r="AH27" s="101"/>
      <c r="AI27" s="131"/>
      <c r="AJ27" s="100"/>
      <c r="AK27" s="207"/>
      <c r="AL27" s="235"/>
    </row>
    <row r="28" spans="1:38" ht="15.75" customHeight="1" thickBot="1">
      <c r="A28" s="393">
        <f t="shared" si="0"/>
        <v>6</v>
      </c>
      <c r="B28" s="236"/>
      <c r="C28" s="237"/>
      <c r="D28" s="237"/>
      <c r="E28" s="237"/>
      <c r="F28" s="238"/>
      <c r="G28" s="239"/>
      <c r="H28" s="240"/>
      <c r="I28" s="239"/>
      <c r="J28" s="237"/>
      <c r="K28" s="241"/>
      <c r="L28" s="237"/>
      <c r="M28" s="241"/>
      <c r="N28" s="237"/>
      <c r="O28" s="241"/>
      <c r="P28" s="242"/>
      <c r="Q28" s="243"/>
      <c r="R28" s="237"/>
      <c r="S28" s="237"/>
      <c r="T28" s="407"/>
      <c r="U28" s="393">
        <f t="shared" si="1"/>
        <v>6</v>
      </c>
      <c r="V28" s="243"/>
      <c r="W28" s="242"/>
      <c r="X28" s="239"/>
      <c r="Y28" s="244"/>
      <c r="Z28" s="244"/>
      <c r="AA28" s="244"/>
      <c r="AB28" s="244"/>
      <c r="AC28" s="242"/>
      <c r="AD28" s="237"/>
      <c r="AE28" s="2236"/>
      <c r="AF28" s="2237"/>
      <c r="AG28" s="2237"/>
      <c r="AH28" s="240"/>
      <c r="AI28" s="238"/>
      <c r="AJ28" s="244"/>
      <c r="AK28" s="239"/>
      <c r="AL28" s="245"/>
    </row>
    <row r="29" spans="1:38" ht="3.75" customHeight="1" thickBot="1">
      <c r="A29" s="394"/>
      <c r="B29" s="166"/>
      <c r="C29" s="166"/>
      <c r="D29" s="166"/>
      <c r="E29" s="166"/>
      <c r="F29" s="167"/>
      <c r="G29" s="167"/>
      <c r="H29" s="167"/>
      <c r="I29" s="167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394"/>
      <c r="V29" s="166"/>
      <c r="W29" s="166"/>
      <c r="X29" s="167"/>
      <c r="Y29" s="167"/>
      <c r="Z29" s="167"/>
      <c r="AA29" s="167"/>
      <c r="AB29" s="167"/>
      <c r="AC29" s="166"/>
      <c r="AD29" s="166"/>
      <c r="AE29" s="167"/>
      <c r="AF29" s="167"/>
      <c r="AG29" s="283"/>
      <c r="AH29" s="167"/>
      <c r="AI29" s="167"/>
      <c r="AJ29" s="167"/>
      <c r="AK29" s="167"/>
      <c r="AL29" s="219"/>
    </row>
    <row r="30" spans="1:38" ht="15.75" customHeight="1">
      <c r="A30" s="357">
        <f>A28+1</f>
        <v>7</v>
      </c>
      <c r="B30" s="222"/>
      <c r="C30" s="223"/>
      <c r="D30" s="223"/>
      <c r="E30" s="223"/>
      <c r="F30" s="224"/>
      <c r="G30" s="225"/>
      <c r="H30" s="226"/>
      <c r="I30" s="225"/>
      <c r="J30" s="223"/>
      <c r="K30" s="227"/>
      <c r="L30" s="223"/>
      <c r="M30" s="227"/>
      <c r="N30" s="223"/>
      <c r="O30" s="227"/>
      <c r="P30" s="228"/>
      <c r="Q30" s="229"/>
      <c r="R30" s="223"/>
      <c r="S30" s="223"/>
      <c r="T30" s="405"/>
      <c r="U30" s="357">
        <f>U28+1</f>
        <v>7</v>
      </c>
      <c r="V30" s="229"/>
      <c r="W30" s="228"/>
      <c r="X30" s="225"/>
      <c r="Y30" s="247"/>
      <c r="Z30" s="247"/>
      <c r="AA30" s="247"/>
      <c r="AB30" s="247"/>
      <c r="AC30" s="228"/>
      <c r="AD30" s="223"/>
      <c r="AE30" s="2238"/>
      <c r="AF30" s="2239"/>
      <c r="AG30" s="2239"/>
      <c r="AH30" s="231"/>
      <c r="AI30" s="232"/>
      <c r="AJ30" s="256"/>
      <c r="AK30" s="230"/>
      <c r="AL30" s="233"/>
    </row>
    <row r="31" spans="1:38" ht="15.75" customHeight="1">
      <c r="A31" s="2303">
        <f t="shared" si="0"/>
        <v>8</v>
      </c>
      <c r="B31" s="234"/>
      <c r="C31" s="97"/>
      <c r="D31" s="97"/>
      <c r="E31" s="97"/>
      <c r="F31" s="96"/>
      <c r="G31" s="205"/>
      <c r="H31" s="95"/>
      <c r="I31" s="205"/>
      <c r="J31" s="97"/>
      <c r="K31" s="206"/>
      <c r="L31" s="97"/>
      <c r="M31" s="206"/>
      <c r="N31" s="97"/>
      <c r="O31" s="206"/>
      <c r="P31" s="98"/>
      <c r="Q31" s="99"/>
      <c r="R31" s="97"/>
      <c r="S31" s="97"/>
      <c r="T31" s="406"/>
      <c r="U31" s="2303">
        <f t="shared" si="1"/>
        <v>8</v>
      </c>
      <c r="V31" s="99"/>
      <c r="W31" s="98"/>
      <c r="X31" s="205"/>
      <c r="Y31" s="94"/>
      <c r="Z31" s="94"/>
      <c r="AA31" s="94"/>
      <c r="AB31" s="94"/>
      <c r="AC31" s="98"/>
      <c r="AD31" s="97"/>
      <c r="AE31" s="2240"/>
      <c r="AF31" s="2241"/>
      <c r="AG31" s="2241"/>
      <c r="AH31" s="101"/>
      <c r="AI31" s="131"/>
      <c r="AJ31" s="100"/>
      <c r="AK31" s="207"/>
      <c r="AL31" s="235"/>
    </row>
    <row r="32" spans="1:38" ht="15.75" customHeight="1" thickBot="1">
      <c r="A32" s="358">
        <f t="shared" si="0"/>
        <v>9</v>
      </c>
      <c r="B32" s="236"/>
      <c r="C32" s="237"/>
      <c r="D32" s="237"/>
      <c r="E32" s="237"/>
      <c r="F32" s="238"/>
      <c r="G32" s="239"/>
      <c r="H32" s="240"/>
      <c r="I32" s="239"/>
      <c r="J32" s="237"/>
      <c r="K32" s="241"/>
      <c r="L32" s="237"/>
      <c r="M32" s="241"/>
      <c r="N32" s="237"/>
      <c r="O32" s="241"/>
      <c r="P32" s="242"/>
      <c r="Q32" s="243"/>
      <c r="R32" s="237"/>
      <c r="S32" s="237"/>
      <c r="T32" s="407"/>
      <c r="U32" s="358">
        <f t="shared" si="1"/>
        <v>9</v>
      </c>
      <c r="V32" s="243"/>
      <c r="W32" s="242"/>
      <c r="X32" s="239"/>
      <c r="Y32" s="244"/>
      <c r="Z32" s="244"/>
      <c r="AA32" s="244"/>
      <c r="AB32" s="244"/>
      <c r="AC32" s="242"/>
      <c r="AD32" s="237"/>
      <c r="AE32" s="2236"/>
      <c r="AF32" s="2237"/>
      <c r="AG32" s="2237"/>
      <c r="AH32" s="240"/>
      <c r="AI32" s="238"/>
      <c r="AJ32" s="244"/>
      <c r="AK32" s="239"/>
      <c r="AL32" s="245"/>
    </row>
    <row r="33" spans="1:38" ht="4.5" customHeight="1" thickBot="1">
      <c r="A33" s="390"/>
      <c r="B33" s="166"/>
      <c r="C33" s="166"/>
      <c r="D33" s="166"/>
      <c r="E33" s="166"/>
      <c r="F33" s="167"/>
      <c r="G33" s="167"/>
      <c r="H33" s="167"/>
      <c r="I33" s="167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390"/>
      <c r="V33" s="166"/>
      <c r="W33" s="166"/>
      <c r="X33" s="167"/>
      <c r="Y33" s="167"/>
      <c r="Z33" s="167"/>
      <c r="AA33" s="167"/>
      <c r="AB33" s="167"/>
      <c r="AC33" s="166"/>
      <c r="AD33" s="166"/>
      <c r="AE33" s="167"/>
      <c r="AF33" s="167"/>
      <c r="AG33" s="283"/>
      <c r="AH33" s="167"/>
      <c r="AI33" s="167"/>
      <c r="AJ33" s="167"/>
      <c r="AK33" s="167"/>
      <c r="AL33" s="219"/>
    </row>
    <row r="34" spans="1:38" ht="15.75" customHeight="1">
      <c r="A34" s="395">
        <f>A32+1</f>
        <v>10</v>
      </c>
      <c r="B34" s="222"/>
      <c r="C34" s="223"/>
      <c r="D34" s="223"/>
      <c r="E34" s="223"/>
      <c r="F34" s="224"/>
      <c r="G34" s="225"/>
      <c r="H34" s="226"/>
      <c r="I34" s="225"/>
      <c r="J34" s="223"/>
      <c r="K34" s="227"/>
      <c r="L34" s="223"/>
      <c r="M34" s="227"/>
      <c r="N34" s="223"/>
      <c r="O34" s="227"/>
      <c r="P34" s="228"/>
      <c r="Q34" s="229"/>
      <c r="R34" s="223"/>
      <c r="S34" s="223"/>
      <c r="T34" s="405"/>
      <c r="U34" s="395">
        <f>U32+1</f>
        <v>10</v>
      </c>
      <c r="V34" s="229"/>
      <c r="W34" s="228"/>
      <c r="X34" s="225"/>
      <c r="Y34" s="247"/>
      <c r="Z34" s="247"/>
      <c r="AA34" s="247"/>
      <c r="AB34" s="247"/>
      <c r="AC34" s="228"/>
      <c r="AD34" s="223"/>
      <c r="AE34" s="2238"/>
      <c r="AF34" s="2239"/>
      <c r="AG34" s="2239"/>
      <c r="AH34" s="231"/>
      <c r="AI34" s="232"/>
      <c r="AJ34" s="256"/>
      <c r="AK34" s="230"/>
      <c r="AL34" s="233"/>
    </row>
    <row r="35" spans="1:38" ht="15.75" customHeight="1">
      <c r="A35" s="396">
        <f t="shared" si="0"/>
        <v>11</v>
      </c>
      <c r="B35" s="248"/>
      <c r="C35" s="163"/>
      <c r="D35" s="163"/>
      <c r="E35" s="163"/>
      <c r="F35" s="131"/>
      <c r="G35" s="207"/>
      <c r="H35" s="101"/>
      <c r="I35" s="207"/>
      <c r="J35" s="163"/>
      <c r="K35" s="208"/>
      <c r="L35" s="163"/>
      <c r="M35" s="208"/>
      <c r="N35" s="163"/>
      <c r="O35" s="208"/>
      <c r="P35" s="164"/>
      <c r="Q35" s="162"/>
      <c r="R35" s="163"/>
      <c r="S35" s="163"/>
      <c r="T35" s="406"/>
      <c r="U35" s="396">
        <f t="shared" si="1"/>
        <v>11</v>
      </c>
      <c r="V35" s="162"/>
      <c r="W35" s="164"/>
      <c r="X35" s="207"/>
      <c r="Y35" s="100"/>
      <c r="Z35" s="100"/>
      <c r="AA35" s="100"/>
      <c r="AB35" s="100"/>
      <c r="AC35" s="164"/>
      <c r="AD35" s="163"/>
      <c r="AE35" s="2240"/>
      <c r="AF35" s="2241"/>
      <c r="AG35" s="2241"/>
      <c r="AH35" s="101"/>
      <c r="AI35" s="131"/>
      <c r="AJ35" s="100"/>
      <c r="AK35" s="207"/>
      <c r="AL35" s="235"/>
    </row>
    <row r="36" spans="1:38" ht="15.75" customHeight="1" thickBot="1">
      <c r="A36" s="397">
        <f t="shared" si="0"/>
        <v>12</v>
      </c>
      <c r="B36" s="236"/>
      <c r="C36" s="237"/>
      <c r="D36" s="237"/>
      <c r="E36" s="237"/>
      <c r="F36" s="238"/>
      <c r="G36" s="239"/>
      <c r="H36" s="240"/>
      <c r="I36" s="239"/>
      <c r="J36" s="237"/>
      <c r="K36" s="241"/>
      <c r="L36" s="237"/>
      <c r="M36" s="241"/>
      <c r="N36" s="237"/>
      <c r="O36" s="241"/>
      <c r="P36" s="242"/>
      <c r="Q36" s="243"/>
      <c r="R36" s="237"/>
      <c r="S36" s="237"/>
      <c r="T36" s="407"/>
      <c r="U36" s="397">
        <f t="shared" si="1"/>
        <v>12</v>
      </c>
      <c r="V36" s="243"/>
      <c r="W36" s="242"/>
      <c r="X36" s="239"/>
      <c r="Y36" s="244"/>
      <c r="Z36" s="244"/>
      <c r="AA36" s="244"/>
      <c r="AB36" s="244"/>
      <c r="AC36" s="242"/>
      <c r="AD36" s="242"/>
      <c r="AE36" s="2236"/>
      <c r="AF36" s="2237"/>
      <c r="AG36" s="2237"/>
      <c r="AH36" s="240"/>
      <c r="AI36" s="238"/>
      <c r="AJ36" s="244"/>
      <c r="AK36" s="239"/>
      <c r="AL36" s="245"/>
    </row>
    <row r="37" spans="1:38" ht="15.95">
      <c r="A37" s="165"/>
      <c r="B37" s="166"/>
      <c r="C37" s="166"/>
      <c r="D37" s="166"/>
      <c r="E37" s="166"/>
      <c r="F37" s="167"/>
      <c r="G37" s="167"/>
      <c r="H37" s="167"/>
      <c r="I37" s="167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5"/>
      <c r="V37" s="166"/>
      <c r="W37" s="166"/>
      <c r="X37" s="167"/>
      <c r="Y37" s="167"/>
      <c r="Z37" s="167"/>
      <c r="AA37" s="167"/>
      <c r="AB37" s="167"/>
      <c r="AC37" s="166"/>
      <c r="AD37" s="166"/>
      <c r="AE37" s="2256"/>
      <c r="AF37" s="2256"/>
      <c r="AG37" s="2256"/>
      <c r="AH37" s="167"/>
      <c r="AI37" s="167"/>
      <c r="AJ37" s="167"/>
      <c r="AK37" s="167"/>
      <c r="AL37" s="167"/>
    </row>
    <row r="38" spans="1:38" ht="15.95">
      <c r="A38" s="165"/>
      <c r="B38" s="166"/>
      <c r="C38" s="166"/>
      <c r="D38" s="166"/>
      <c r="E38" s="166"/>
      <c r="F38" s="167"/>
      <c r="G38" s="167"/>
      <c r="H38" s="167"/>
      <c r="I38" s="167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5"/>
      <c r="V38" s="166"/>
      <c r="W38" s="166"/>
      <c r="X38" s="167"/>
      <c r="Y38" s="167"/>
      <c r="Z38" s="167"/>
      <c r="AA38" s="167"/>
      <c r="AB38" s="167"/>
      <c r="AC38" s="166"/>
      <c r="AD38" s="166"/>
      <c r="AE38" s="2256"/>
      <c r="AF38" s="2256"/>
      <c r="AG38" s="2256"/>
      <c r="AH38" s="167"/>
      <c r="AI38" s="167"/>
      <c r="AJ38" s="167"/>
      <c r="AK38" s="167"/>
      <c r="AL38" s="167"/>
    </row>
    <row r="39" spans="1:38" ht="15.95">
      <c r="A39" s="165"/>
      <c r="B39" s="166"/>
      <c r="C39" s="166"/>
      <c r="D39" s="166"/>
      <c r="E39" s="166"/>
      <c r="F39" s="167"/>
      <c r="G39" s="167"/>
      <c r="H39" s="167"/>
      <c r="I39" s="167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5"/>
      <c r="V39" s="166"/>
      <c r="W39" s="166"/>
      <c r="X39" s="167"/>
      <c r="Y39" s="167"/>
      <c r="Z39" s="167"/>
      <c r="AA39" s="167"/>
      <c r="AB39" s="167"/>
      <c r="AC39" s="166"/>
      <c r="AD39" s="166"/>
      <c r="AE39" s="2256"/>
      <c r="AF39" s="2256"/>
      <c r="AG39" s="2256"/>
      <c r="AH39" s="167"/>
      <c r="AI39" s="167"/>
      <c r="AJ39" s="167"/>
      <c r="AK39" s="167"/>
      <c r="AL39" s="167"/>
    </row>
    <row r="40" spans="1:38" ht="12.75" customHeight="1">
      <c r="A40" s="92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92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</row>
    <row r="41" spans="1:38" ht="17.100000000000001">
      <c r="A41" s="92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92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</row>
    <row r="42" spans="1:38" ht="12.75" customHeight="1"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</row>
    <row r="43" spans="1:38" ht="12.75" customHeight="1"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</row>
    <row r="44" spans="1:38" ht="12.75" customHeight="1"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</row>
    <row r="45" spans="1:38" ht="12.75" customHeight="1"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</row>
    <row r="46" spans="1:38" ht="12.75" customHeight="1"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</row>
    <row r="47" spans="1:38" ht="12.75" customHeight="1">
      <c r="B47" s="87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</row>
    <row r="48" spans="1:38" ht="12.75" customHeight="1"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</row>
    <row r="49" spans="1:38" ht="12.75" customHeight="1"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</row>
    <row r="50" spans="1:38" ht="12.75" customHeight="1">
      <c r="A50" s="91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91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</row>
    <row r="51" spans="1:38" ht="12.75" customHeight="1">
      <c r="A51" s="90"/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90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</row>
    <row r="52" spans="1:38" ht="12.75" customHeight="1">
      <c r="A52" s="89"/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9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</row>
    <row r="53" spans="1:38" ht="12.75" customHeight="1">
      <c r="A53" s="89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9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</row>
    <row r="54" spans="1:38">
      <c r="A54" s="88"/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8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</row>
    <row r="55" spans="1:38" ht="12.75" customHeight="1">
      <c r="A55" s="88"/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8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</row>
    <row r="56" spans="1:38" ht="12.75" customHeight="1">
      <c r="A56" s="88"/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8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</row>
    <row r="57" spans="1:38" ht="12.75" customHeight="1">
      <c r="A57" s="88"/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8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</row>
    <row r="58" spans="1:38" ht="12.75" customHeight="1">
      <c r="A58" s="88"/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8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</row>
    <row r="59" spans="1:38" ht="12.75" customHeight="1">
      <c r="A59" s="88"/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8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</row>
    <row r="60" spans="1:38" ht="12.75" customHeight="1">
      <c r="A60" s="88"/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8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</row>
    <row r="61" spans="1:38" ht="12.75" customHeight="1">
      <c r="A61" s="88"/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8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93"/>
      <c r="AJ61" s="93"/>
      <c r="AK61" s="93"/>
      <c r="AL61" s="93"/>
    </row>
    <row r="62" spans="1:38" ht="12.75" customHeight="1">
      <c r="A62" s="88"/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8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93"/>
      <c r="AJ62" s="93"/>
      <c r="AK62" s="93"/>
      <c r="AL62" s="93"/>
    </row>
    <row r="63" spans="1:38" ht="12.75" customHeight="1">
      <c r="A63" s="88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8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93"/>
      <c r="AJ63" s="93"/>
      <c r="AK63" s="93"/>
      <c r="AL63" s="93"/>
    </row>
    <row r="64" spans="1:38" ht="12.75" customHeight="1">
      <c r="A64" s="88"/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8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93"/>
      <c r="AJ64" s="93"/>
      <c r="AK64" s="93"/>
      <c r="AL64" s="93"/>
    </row>
    <row r="65" spans="1:38" ht="12.75" customHeight="1">
      <c r="A65" s="88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8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  <c r="AI65" s="93"/>
      <c r="AJ65" s="93"/>
      <c r="AK65" s="93"/>
      <c r="AL65" s="93"/>
    </row>
    <row r="66" spans="1:38" ht="12.75" customHeight="1">
      <c r="A66" s="88"/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8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  <c r="AI66" s="93"/>
      <c r="AJ66" s="93"/>
      <c r="AK66" s="93"/>
      <c r="AL66" s="93"/>
    </row>
    <row r="67" spans="1:38">
      <c r="A67" s="88"/>
      <c r="B67" s="159"/>
      <c r="C67" s="159"/>
      <c r="D67" s="159"/>
      <c r="E67" s="159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159"/>
      <c r="R67" s="159"/>
      <c r="S67" s="159"/>
      <c r="T67" s="159"/>
      <c r="U67" s="88"/>
      <c r="V67" s="159"/>
      <c r="W67" s="159"/>
      <c r="X67" s="87"/>
      <c r="Y67" s="87"/>
      <c r="Z67" s="87"/>
      <c r="AA67" s="87"/>
      <c r="AB67" s="87"/>
      <c r="AC67" s="87"/>
      <c r="AD67" s="87"/>
      <c r="AE67" s="159"/>
      <c r="AF67" s="159"/>
      <c r="AG67" s="159"/>
      <c r="AH67" s="159"/>
      <c r="AI67" s="93"/>
      <c r="AJ67" s="93"/>
      <c r="AK67" s="93"/>
      <c r="AL67" s="93"/>
    </row>
    <row r="68" spans="1:38">
      <c r="A68" s="88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U68" s="88"/>
      <c r="AI68" s="93"/>
      <c r="AJ68" s="93"/>
      <c r="AK68" s="93"/>
      <c r="AL68" s="93"/>
    </row>
    <row r="69" spans="1:38">
      <c r="A69" s="88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U69" s="88"/>
      <c r="AI69" s="93"/>
      <c r="AJ69" s="93"/>
      <c r="AK69" s="93"/>
      <c r="AL69" s="93"/>
    </row>
    <row r="70" spans="1:38">
      <c r="A70" s="88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U70" s="88"/>
      <c r="AI70" s="93"/>
      <c r="AJ70" s="93"/>
      <c r="AK70" s="93"/>
      <c r="AL70" s="93"/>
    </row>
    <row r="71" spans="1:38">
      <c r="A71" s="88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U71" s="88"/>
      <c r="AI71" s="93"/>
      <c r="AJ71" s="93"/>
      <c r="AK71" s="93"/>
      <c r="AL71" s="93"/>
    </row>
    <row r="72" spans="1:38">
      <c r="A72" s="88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88"/>
      <c r="V72" s="93"/>
      <c r="W72" s="93"/>
    </row>
    <row r="73" spans="1:38">
      <c r="A73" s="88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88"/>
      <c r="V73" s="93"/>
      <c r="W73" s="93"/>
    </row>
    <row r="74" spans="1:38">
      <c r="A74" s="88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88"/>
      <c r="V74" s="93"/>
      <c r="W74" s="93"/>
    </row>
    <row r="75" spans="1:38"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V75" s="93"/>
      <c r="W75" s="93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</row>
    <row r="76" spans="1:38" ht="20.100000000000001">
      <c r="A76" s="86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86"/>
      <c r="V76" s="93"/>
      <c r="W76" s="93"/>
    </row>
    <row r="77" spans="1:38" ht="20.100000000000001">
      <c r="A77" s="86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86"/>
      <c r="V77" s="93"/>
      <c r="W77" s="93"/>
    </row>
    <row r="78" spans="1:38" ht="20.100000000000001">
      <c r="A78" s="86"/>
      <c r="B78" s="93"/>
      <c r="C78" s="93"/>
      <c r="D78" s="93"/>
      <c r="E78" s="93"/>
      <c r="Q78" s="93"/>
      <c r="R78" s="93"/>
      <c r="S78" s="93"/>
      <c r="T78" s="93"/>
      <c r="U78" s="86"/>
      <c r="V78" s="93"/>
      <c r="W78" s="93"/>
    </row>
    <row r="79" spans="1:38" ht="20.100000000000001">
      <c r="A79" s="86"/>
      <c r="B79" s="93"/>
      <c r="C79" s="93"/>
      <c r="D79" s="93"/>
      <c r="E79" s="93"/>
      <c r="Q79" s="93"/>
      <c r="R79" s="93"/>
      <c r="S79" s="93"/>
      <c r="T79" s="93"/>
      <c r="U79" s="86"/>
      <c r="V79" s="93"/>
      <c r="W79" s="93"/>
    </row>
    <row r="80" spans="1:38" ht="20.100000000000001">
      <c r="A80" s="86"/>
      <c r="U80" s="86"/>
    </row>
    <row r="81" spans="1:21" ht="20.100000000000001">
      <c r="A81" s="86"/>
      <c r="U81" s="86"/>
    </row>
    <row r="82" spans="1:21" ht="20.100000000000001">
      <c r="A82" s="86"/>
      <c r="U82" s="86"/>
    </row>
    <row r="83" spans="1:21" ht="20.100000000000001">
      <c r="A83" s="86"/>
      <c r="U83" s="86"/>
    </row>
    <row r="84" spans="1:21" ht="20.100000000000001">
      <c r="A84" s="86"/>
      <c r="U84" s="86"/>
    </row>
    <row r="85" spans="1:21" ht="20.100000000000001">
      <c r="A85" s="86"/>
      <c r="U85" s="86"/>
    </row>
    <row r="86" spans="1:21" ht="20.100000000000001">
      <c r="A86" s="86"/>
      <c r="U86" s="86"/>
    </row>
    <row r="87" spans="1:21" ht="20.100000000000001">
      <c r="A87" s="86"/>
      <c r="U87" s="86"/>
    </row>
    <row r="89" spans="1:21" ht="20.100000000000001">
      <c r="A89" s="85"/>
      <c r="U89" s="85"/>
    </row>
    <row r="90" spans="1:21" ht="20.100000000000001">
      <c r="A90" s="85"/>
      <c r="U90" s="85"/>
    </row>
    <row r="91" spans="1:21" ht="20.100000000000001">
      <c r="A91" s="85"/>
      <c r="U91" s="85"/>
    </row>
    <row r="92" spans="1:21" ht="20.100000000000001">
      <c r="A92" s="85"/>
      <c r="U92" s="85"/>
    </row>
    <row r="93" spans="1:21" ht="20.100000000000001">
      <c r="A93" s="85"/>
      <c r="U93" s="85"/>
    </row>
    <row r="94" spans="1:21" ht="20.100000000000001">
      <c r="A94" s="85"/>
      <c r="U94" s="85"/>
    </row>
    <row r="95" spans="1:21" ht="20.100000000000001">
      <c r="A95" s="85"/>
      <c r="U95" s="85"/>
    </row>
    <row r="96" spans="1:21" ht="20.100000000000001">
      <c r="A96" s="85"/>
      <c r="U96" s="85"/>
    </row>
    <row r="97" spans="1:21" ht="20.100000000000001">
      <c r="A97" s="85"/>
      <c r="U97" s="85"/>
    </row>
    <row r="98" spans="1:21" ht="20.100000000000001">
      <c r="A98" s="85"/>
      <c r="U98" s="85"/>
    </row>
    <row r="99" spans="1:21" ht="20.100000000000001">
      <c r="A99" s="85"/>
      <c r="U99" s="85"/>
    </row>
    <row r="100" spans="1:21" ht="20.100000000000001">
      <c r="A100" s="85"/>
      <c r="U100" s="85"/>
    </row>
    <row r="102" spans="1:21" ht="20.100000000000001">
      <c r="A102" s="86"/>
      <c r="U102" s="86"/>
    </row>
    <row r="103" spans="1:21" ht="20.100000000000001">
      <c r="A103" s="86"/>
      <c r="U103" s="86"/>
    </row>
    <row r="104" spans="1:21" ht="20.100000000000001">
      <c r="A104" s="86"/>
      <c r="U104" s="86"/>
    </row>
    <row r="105" spans="1:21" ht="20.100000000000001">
      <c r="A105" s="86"/>
      <c r="U105" s="86"/>
    </row>
    <row r="106" spans="1:21" ht="20.100000000000001">
      <c r="A106" s="86"/>
      <c r="U106" s="86"/>
    </row>
    <row r="107" spans="1:21" ht="20.100000000000001">
      <c r="A107" s="86"/>
      <c r="U107" s="86"/>
    </row>
    <row r="108" spans="1:21" ht="20.100000000000001">
      <c r="A108" s="86"/>
      <c r="U108" s="86"/>
    </row>
    <row r="109" spans="1:21" ht="20.100000000000001">
      <c r="A109" s="86"/>
      <c r="U109" s="86"/>
    </row>
    <row r="110" spans="1:21" ht="20.100000000000001">
      <c r="A110" s="86"/>
      <c r="U110" s="86"/>
    </row>
    <row r="111" spans="1:21" ht="20.100000000000001">
      <c r="A111" s="86"/>
      <c r="U111" s="86"/>
    </row>
    <row r="112" spans="1:21" ht="20.100000000000001">
      <c r="A112" s="86"/>
      <c r="U112" s="86"/>
    </row>
    <row r="113" spans="1:21" ht="20.100000000000001">
      <c r="A113" s="86"/>
      <c r="U113" s="86"/>
    </row>
    <row r="115" spans="1:21" ht="20.100000000000001">
      <c r="A115" s="85"/>
      <c r="U115" s="85"/>
    </row>
    <row r="116" spans="1:21" ht="20.100000000000001">
      <c r="A116" s="85"/>
      <c r="U116" s="85"/>
    </row>
    <row r="117" spans="1:21" ht="20.100000000000001">
      <c r="A117" s="85"/>
      <c r="U117" s="85"/>
    </row>
    <row r="118" spans="1:21" ht="20.100000000000001">
      <c r="A118" s="85"/>
      <c r="U118" s="85"/>
    </row>
    <row r="119" spans="1:21" ht="20.100000000000001">
      <c r="A119" s="85"/>
      <c r="U119" s="85"/>
    </row>
    <row r="120" spans="1:21" ht="20.100000000000001">
      <c r="A120" s="85"/>
      <c r="U120" s="85"/>
    </row>
    <row r="121" spans="1:21" ht="20.100000000000001">
      <c r="A121" s="85"/>
      <c r="U121" s="85"/>
    </row>
    <row r="122" spans="1:21" ht="20.100000000000001">
      <c r="A122" s="85"/>
      <c r="U122" s="85"/>
    </row>
    <row r="123" spans="1:21" ht="20.100000000000001">
      <c r="A123" s="85"/>
      <c r="U123" s="85"/>
    </row>
    <row r="124" spans="1:21" ht="20.100000000000001">
      <c r="A124" s="85"/>
      <c r="U124" s="85"/>
    </row>
    <row r="125" spans="1:21" ht="20.100000000000001">
      <c r="A125" s="85"/>
      <c r="U125" s="85"/>
    </row>
    <row r="126" spans="1:21" ht="20.100000000000001">
      <c r="A126" s="85"/>
      <c r="U126" s="85"/>
    </row>
  </sheetData>
  <customSheetViews>
    <customSheetView guid="{000667BC-C093-D04F-AC32-C2A57AD6DC40}" scale="136" showGridLines="0" state="hidden">
      <selection activeCell="F9" sqref="F9:F13"/>
      <colBreaks count="1" manualBreakCount="1">
        <brk id="20" max="1048575" man="1"/>
      </colBreaks>
      <pageMargins left="0" right="0" top="0" bottom="0" header="0" footer="0"/>
      <pageSetup paperSize="119" orientation="landscape"/>
      <headerFooter alignWithMargins="0"/>
    </customSheetView>
    <customSheetView guid="{49900754-E557-CE48-A1AC-7A29C54F6B80}" scale="136" showGridLines="0" state="hidden">
      <selection activeCell="F9" sqref="F9:F13"/>
      <colBreaks count="1" manualBreakCount="1">
        <brk id="20" max="1048575" man="1"/>
      </colBreaks>
      <pageMargins left="0" right="0" top="0" bottom="0" header="0" footer="0"/>
      <pageSetup paperSize="119" orientation="landscape"/>
      <headerFooter alignWithMargins="0"/>
    </customSheetView>
  </customSheetViews>
  <mergeCells count="62">
    <mergeCell ref="Q20:T20"/>
    <mergeCell ref="X4:AD4"/>
    <mergeCell ref="AJ12:AL12"/>
    <mergeCell ref="AJ13:AL13"/>
    <mergeCell ref="AL17:AL19"/>
    <mergeCell ref="U3:U20"/>
    <mergeCell ref="AA12:AA19"/>
    <mergeCell ref="AC12:AC17"/>
    <mergeCell ref="AD12:AD17"/>
    <mergeCell ref="AE20:AH20"/>
    <mergeCell ref="AI20:AJ20"/>
    <mergeCell ref="AJ7:AL7"/>
    <mergeCell ref="AJ9:AL9"/>
    <mergeCell ref="AJ10:AL10"/>
    <mergeCell ref="AJ11:AL11"/>
    <mergeCell ref="AJ8:AL8"/>
    <mergeCell ref="N9:N13"/>
    <mergeCell ref="O9:O13"/>
    <mergeCell ref="J9:J12"/>
    <mergeCell ref="I9:I19"/>
    <mergeCell ref="Q3:T3"/>
    <mergeCell ref="AI3:AL3"/>
    <mergeCell ref="V4:W11"/>
    <mergeCell ref="AI4:AL6"/>
    <mergeCell ref="X12:X19"/>
    <mergeCell ref="Y12:Y17"/>
    <mergeCell ref="Z12:Z16"/>
    <mergeCell ref="AE4:AH8"/>
    <mergeCell ref="AE3:AG3"/>
    <mergeCell ref="X3:AD3"/>
    <mergeCell ref="AB12:AB17"/>
    <mergeCell ref="AE31:AG31"/>
    <mergeCell ref="AE22:AG22"/>
    <mergeCell ref="AE28:AG28"/>
    <mergeCell ref="AE24:AG24"/>
    <mergeCell ref="AE26:AG26"/>
    <mergeCell ref="AE27:AG27"/>
    <mergeCell ref="AE23:AG23"/>
    <mergeCell ref="AE30:AG30"/>
    <mergeCell ref="AE39:AG39"/>
    <mergeCell ref="AE32:AG32"/>
    <mergeCell ref="AE34:AG34"/>
    <mergeCell ref="AE35:AG35"/>
    <mergeCell ref="AE36:AG36"/>
    <mergeCell ref="AE37:AG37"/>
    <mergeCell ref="AE38:AG38"/>
    <mergeCell ref="A3:A20"/>
    <mergeCell ref="V20:W20"/>
    <mergeCell ref="C14:E14"/>
    <mergeCell ref="B20:E20"/>
    <mergeCell ref="Q4:T11"/>
    <mergeCell ref="K9:K12"/>
    <mergeCell ref="L9:L12"/>
    <mergeCell ref="B3:E3"/>
    <mergeCell ref="B4:E7"/>
    <mergeCell ref="F9:F13"/>
    <mergeCell ref="G9:G12"/>
    <mergeCell ref="V3:W3"/>
    <mergeCell ref="E15:E16"/>
    <mergeCell ref="H9:H13"/>
    <mergeCell ref="M9:M16"/>
    <mergeCell ref="P9:P17"/>
  </mergeCells>
  <phoneticPr fontId="51" type="noConversion"/>
  <pageMargins left="0.7" right="0.7" top="0.75" bottom="0.75" header="0.3" footer="0.3"/>
  <pageSetup paperSize="119" orientation="landscape"/>
  <headerFooter alignWithMargins="0"/>
  <colBreaks count="1" manualBreakCount="1">
    <brk id="20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59999389629810485"/>
  </sheetPr>
  <dimension ref="A1"/>
  <sheetViews>
    <sheetView workbookViewId="0">
      <selection sqref="A1:IV65536"/>
    </sheetView>
  </sheetViews>
  <sheetFormatPr defaultColWidth="9" defaultRowHeight="15.95"/>
  <cols>
    <col min="1" max="16384" width="9" style="2"/>
  </cols>
  <sheetData/>
  <customSheetViews>
    <customSheetView guid="{000667BC-C093-D04F-AC32-C2A57AD6DC40}" state="hidden">
      <selection sqref="A1:IV65536"/>
      <pageMargins left="0" right="0" top="0" bottom="0" header="0" footer="0"/>
      <headerFooter alignWithMargins="0"/>
    </customSheetView>
    <customSheetView guid="{49900754-E557-CE48-A1AC-7A29C54F6B80}" state="hidden">
      <selection sqref="A1:IV65536"/>
      <pageMargins left="0" right="0" top="0" bottom="0" header="0" footer="0"/>
      <headerFooter alignWithMargins="0"/>
    </customSheetView>
  </customSheetViews>
  <pageMargins left="0.7" right="0.7" top="0.75" bottom="0.75" header="0.3" footer="0.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BL51"/>
  <sheetViews>
    <sheetView showGridLines="0" view="pageBreakPreview" zoomScale="125" zoomScaleNormal="125" zoomScaleSheetLayoutView="125" zoomScalePageLayoutView="125" workbookViewId="0">
      <selection activeCell="B1" sqref="B1:AK45"/>
    </sheetView>
  </sheetViews>
  <sheetFormatPr defaultColWidth="3.875" defaultRowHeight="12"/>
  <cols>
    <col min="1" max="1" width="1.125" style="638" customWidth="1"/>
    <col min="2" max="2" width="4.875" style="638" customWidth="1"/>
    <col min="3" max="7" width="4" style="638" customWidth="1"/>
    <col min="8" max="9" width="3.875" style="638" customWidth="1"/>
    <col min="10" max="10" width="4.625" style="638" customWidth="1"/>
    <col min="11" max="11" width="3.875" style="638" customWidth="1"/>
    <col min="12" max="12" width="0.875" style="638" customWidth="1"/>
    <col min="13" max="13" width="4.5" style="638" customWidth="1"/>
    <col min="14" max="22" width="3.875" style="638" customWidth="1"/>
    <col min="23" max="23" width="0.625" style="638" customWidth="1"/>
    <col min="24" max="24" width="4.625" style="638" customWidth="1"/>
    <col min="25" max="33" width="3.875" style="638" customWidth="1"/>
    <col min="34" max="34" width="1.375" style="638" customWidth="1"/>
    <col min="35" max="16384" width="3.875" style="638"/>
  </cols>
  <sheetData>
    <row r="1" spans="2:54" ht="14.1">
      <c r="B1" s="664" t="s">
        <v>90</v>
      </c>
      <c r="D1" s="639"/>
      <c r="E1" s="639"/>
      <c r="F1" s="639"/>
      <c r="G1" s="639"/>
    </row>
    <row r="2" spans="2:54" ht="12.95" thickBot="1">
      <c r="B2" s="639" t="s">
        <v>91</v>
      </c>
      <c r="D2" s="639"/>
      <c r="E2" s="639"/>
      <c r="F2" s="639"/>
      <c r="G2" s="639"/>
    </row>
    <row r="3" spans="2:54" ht="12.95" customHeight="1" thickBot="1">
      <c r="B3" s="382">
        <f>-1.01</f>
        <v>-1.01</v>
      </c>
      <c r="C3" s="1549" t="s">
        <v>92</v>
      </c>
      <c r="D3" s="1549"/>
      <c r="E3" s="1549"/>
      <c r="F3" s="1549"/>
      <c r="G3" s="1549"/>
      <c r="H3" s="1549"/>
      <c r="I3" s="1549"/>
      <c r="J3" s="637"/>
      <c r="K3" s="640"/>
      <c r="L3" s="581"/>
      <c r="M3" s="382">
        <f>+B35-0.01</f>
        <v>-1.08</v>
      </c>
      <c r="N3" s="1549" t="s">
        <v>93</v>
      </c>
      <c r="O3" s="1549"/>
      <c r="P3" s="1549"/>
      <c r="Q3" s="1549"/>
      <c r="R3" s="1549"/>
      <c r="S3" s="1549"/>
      <c r="T3" s="1549"/>
      <c r="U3" s="1549"/>
      <c r="V3" s="1550"/>
      <c r="W3" s="581"/>
      <c r="X3" s="382">
        <f>M36-(0.01)</f>
        <v>-1.1300000000000001</v>
      </c>
      <c r="Y3" s="637" t="s">
        <v>94</v>
      </c>
      <c r="Z3" s="637"/>
      <c r="AA3" s="637"/>
      <c r="AB3" s="637"/>
      <c r="AC3" s="637"/>
      <c r="AD3" s="637"/>
      <c r="AE3" s="637"/>
      <c r="AF3" s="637"/>
      <c r="AG3" s="640"/>
      <c r="AH3" s="581"/>
      <c r="AR3" s="581"/>
      <c r="AS3" s="581"/>
    </row>
    <row r="4" spans="2:54" ht="12.95" customHeight="1" thickBot="1">
      <c r="B4" s="642"/>
      <c r="C4" s="1551"/>
      <c r="D4" s="1551"/>
      <c r="E4" s="1551"/>
      <c r="F4" s="1551"/>
      <c r="G4" s="1551"/>
      <c r="H4" s="1551"/>
      <c r="I4" s="1551"/>
      <c r="J4" s="581"/>
      <c r="K4" s="643"/>
      <c r="L4" s="581"/>
      <c r="M4" s="644"/>
      <c r="N4" s="1551"/>
      <c r="O4" s="1551"/>
      <c r="P4" s="1551"/>
      <c r="Q4" s="1551"/>
      <c r="R4" s="1551"/>
      <c r="S4" s="1551"/>
      <c r="T4" s="1551"/>
      <c r="U4" s="1551"/>
      <c r="V4" s="1552"/>
      <c r="W4" s="581"/>
      <c r="X4" s="645">
        <v>1</v>
      </c>
      <c r="Y4" s="1397" t="s">
        <v>95</v>
      </c>
      <c r="Z4" s="588"/>
      <c r="AA4" s="588"/>
      <c r="AB4" s="588"/>
      <c r="AC4" s="666">
        <v>5</v>
      </c>
      <c r="AD4" s="588" t="s">
        <v>96</v>
      </c>
      <c r="AE4" s="588"/>
      <c r="AF4" s="662"/>
      <c r="AG4" s="643"/>
      <c r="AH4" s="581"/>
      <c r="AR4" s="581"/>
      <c r="AS4" s="581"/>
    </row>
    <row r="5" spans="2:54" ht="12.95" customHeight="1" thickBot="1">
      <c r="B5" s="645">
        <v>1</v>
      </c>
      <c r="C5" s="581" t="s">
        <v>97</v>
      </c>
      <c r="D5" s="581"/>
      <c r="E5" s="581"/>
      <c r="F5" s="581"/>
      <c r="G5" s="581"/>
      <c r="H5" s="581"/>
      <c r="I5" s="581"/>
      <c r="J5" s="662"/>
      <c r="K5" s="643"/>
      <c r="L5" s="643"/>
      <c r="M5" s="644"/>
      <c r="N5" s="1551"/>
      <c r="O5" s="1551"/>
      <c r="P5" s="1551"/>
      <c r="Q5" s="1551"/>
      <c r="R5" s="1551"/>
      <c r="S5" s="1551"/>
      <c r="T5" s="1551"/>
      <c r="U5" s="1551"/>
      <c r="V5" s="1552"/>
      <c r="W5" s="581"/>
      <c r="X5" s="645">
        <v>2</v>
      </c>
      <c r="Y5" s="588" t="s">
        <v>98</v>
      </c>
      <c r="Z5" s="588"/>
      <c r="AA5" s="588"/>
      <c r="AB5" s="588"/>
      <c r="AC5" s="666">
        <v>6</v>
      </c>
      <c r="AD5" s="588" t="s">
        <v>99</v>
      </c>
      <c r="AE5" s="588"/>
      <c r="AF5" s="581"/>
      <c r="AG5" s="643"/>
      <c r="AH5" s="581"/>
      <c r="AR5" s="581"/>
      <c r="AS5" s="581"/>
      <c r="BB5" s="646"/>
    </row>
    <row r="6" spans="2:54" ht="12.95" customHeight="1" thickBot="1">
      <c r="B6" s="645">
        <v>2</v>
      </c>
      <c r="C6" s="581" t="s">
        <v>100</v>
      </c>
      <c r="D6" s="581"/>
      <c r="E6" s="581"/>
      <c r="F6" s="581"/>
      <c r="G6" s="581"/>
      <c r="H6" s="581"/>
      <c r="I6" s="581"/>
      <c r="J6" s="581"/>
      <c r="K6" s="643"/>
      <c r="L6" s="647"/>
      <c r="M6" s="645">
        <v>1</v>
      </c>
      <c r="N6" s="588" t="s">
        <v>101</v>
      </c>
      <c r="O6" s="581"/>
      <c r="P6" s="581"/>
      <c r="Q6" s="581"/>
      <c r="R6" s="581"/>
      <c r="S6" s="581"/>
      <c r="T6" s="581"/>
      <c r="U6" s="662"/>
      <c r="V6" s="643"/>
      <c r="W6" s="581"/>
      <c r="X6" s="645">
        <v>3</v>
      </c>
      <c r="Y6" s="588" t="s">
        <v>102</v>
      </c>
      <c r="Z6" s="588"/>
      <c r="AA6" s="588"/>
      <c r="AB6" s="588"/>
      <c r="AC6" s="666">
        <v>7</v>
      </c>
      <c r="AD6" s="588" t="s">
        <v>103</v>
      </c>
      <c r="AE6" s="588"/>
      <c r="AF6" s="581"/>
      <c r="AG6" s="643"/>
      <c r="AH6" s="581"/>
      <c r="AR6" s="581"/>
      <c r="AS6" s="581"/>
      <c r="BB6" s="646"/>
    </row>
    <row r="7" spans="2:54" ht="12.95" customHeight="1">
      <c r="B7" s="645">
        <v>3</v>
      </c>
      <c r="C7" s="581" t="s">
        <v>104</v>
      </c>
      <c r="D7" s="581"/>
      <c r="E7" s="581"/>
      <c r="F7" s="581"/>
      <c r="G7" s="581"/>
      <c r="H7" s="581"/>
      <c r="I7" s="581"/>
      <c r="J7" s="581"/>
      <c r="K7" s="643"/>
      <c r="L7" s="581"/>
      <c r="M7" s="645">
        <v>2</v>
      </c>
      <c r="N7" s="588" t="s">
        <v>105</v>
      </c>
      <c r="O7" s="581"/>
      <c r="P7" s="581"/>
      <c r="Q7" s="581"/>
      <c r="R7" s="581"/>
      <c r="S7" s="581"/>
      <c r="T7" s="581"/>
      <c r="U7" s="581"/>
      <c r="V7" s="643"/>
      <c r="W7" s="581"/>
      <c r="X7" s="645">
        <v>4</v>
      </c>
      <c r="Y7" s="588" t="s">
        <v>106</v>
      </c>
      <c r="Z7" s="588"/>
      <c r="AA7" s="588"/>
      <c r="AB7" s="588"/>
      <c r="AC7" s="666">
        <v>8</v>
      </c>
      <c r="AD7" s="588" t="s">
        <v>107</v>
      </c>
      <c r="AE7" s="588"/>
      <c r="AF7" s="581"/>
      <c r="AG7" s="643"/>
      <c r="AH7" s="581"/>
      <c r="AR7" s="581"/>
      <c r="AS7" s="581"/>
    </row>
    <row r="8" spans="2:54" ht="12.95" customHeight="1" thickBot="1">
      <c r="B8" s="645">
        <v>4</v>
      </c>
      <c r="C8" s="581" t="s">
        <v>108</v>
      </c>
      <c r="D8" s="581"/>
      <c r="E8" s="581"/>
      <c r="F8" s="581"/>
      <c r="G8" s="581"/>
      <c r="H8" s="581"/>
      <c r="I8" s="581"/>
      <c r="J8" s="581"/>
      <c r="K8" s="643"/>
      <c r="L8" s="581"/>
      <c r="M8" s="645">
        <v>3</v>
      </c>
      <c r="N8" s="588" t="s">
        <v>109</v>
      </c>
      <c r="O8" s="581"/>
      <c r="P8" s="581"/>
      <c r="Q8" s="581"/>
      <c r="R8" s="581"/>
      <c r="S8" s="581"/>
      <c r="T8" s="581"/>
      <c r="U8" s="581"/>
      <c r="V8" s="643"/>
      <c r="W8" s="581"/>
      <c r="X8" s="2257">
        <v>66</v>
      </c>
      <c r="Y8" s="2258" t="s">
        <v>110</v>
      </c>
      <c r="Z8" s="588"/>
      <c r="AA8" s="588"/>
      <c r="AB8" s="588"/>
      <c r="AC8" s="588"/>
      <c r="AD8" s="588"/>
      <c r="AE8" s="588"/>
      <c r="AF8" s="581"/>
      <c r="AG8" s="643"/>
      <c r="AH8" s="581"/>
      <c r="AR8" s="581"/>
      <c r="AS8" s="581"/>
    </row>
    <row r="9" spans="2:54" ht="12.95" customHeight="1">
      <c r="B9" s="1485">
        <v>66</v>
      </c>
      <c r="C9" s="581" t="s">
        <v>111</v>
      </c>
      <c r="D9" s="581"/>
      <c r="E9" s="581"/>
      <c r="F9" s="581"/>
      <c r="G9" s="581" t="s">
        <v>112</v>
      </c>
      <c r="H9" s="581"/>
      <c r="I9" s="581"/>
      <c r="J9" s="581"/>
      <c r="K9" s="643"/>
      <c r="L9" s="581"/>
      <c r="M9" s="645">
        <v>4</v>
      </c>
      <c r="N9" s="588" t="s">
        <v>113</v>
      </c>
      <c r="O9" s="581"/>
      <c r="P9" s="581"/>
      <c r="Q9" s="581"/>
      <c r="R9" s="581"/>
      <c r="S9" s="581"/>
      <c r="T9" s="581"/>
      <c r="U9" s="581"/>
      <c r="V9" s="643"/>
      <c r="W9" s="581"/>
      <c r="X9" s="382">
        <f>X3-0.01</f>
        <v>-1.1400000000000001</v>
      </c>
      <c r="Y9" s="1549" t="s">
        <v>114</v>
      </c>
      <c r="Z9" s="1549"/>
      <c r="AA9" s="1549"/>
      <c r="AB9" s="1549"/>
      <c r="AC9" s="1549"/>
      <c r="AD9" s="1549"/>
      <c r="AE9" s="1549"/>
      <c r="AF9" s="1549"/>
      <c r="AG9" s="1550"/>
      <c r="AH9" s="581"/>
      <c r="AR9" s="581"/>
      <c r="AS9" s="581"/>
    </row>
    <row r="10" spans="2:54" ht="12.95" customHeight="1" thickBot="1">
      <c r="B10" s="2259"/>
      <c r="C10" s="2260"/>
      <c r="D10" s="2260"/>
      <c r="E10" s="2260"/>
      <c r="F10" s="2260"/>
      <c r="G10" s="2260"/>
      <c r="H10" s="2260"/>
      <c r="I10" s="2260"/>
      <c r="J10" s="2260"/>
      <c r="K10" s="2261"/>
      <c r="L10" s="581"/>
      <c r="M10" s="645">
        <v>5</v>
      </c>
      <c r="N10" s="588" t="s">
        <v>115</v>
      </c>
      <c r="O10" s="581"/>
      <c r="P10" s="581"/>
      <c r="Q10" s="581"/>
      <c r="R10" s="581"/>
      <c r="S10" s="581"/>
      <c r="T10" s="581"/>
      <c r="U10" s="581"/>
      <c r="V10" s="643"/>
      <c r="W10" s="581"/>
      <c r="X10" s="644"/>
      <c r="Y10" s="1551"/>
      <c r="Z10" s="1551"/>
      <c r="AA10" s="1551"/>
      <c r="AB10" s="1551"/>
      <c r="AC10" s="1551"/>
      <c r="AD10" s="1551"/>
      <c r="AE10" s="1551"/>
      <c r="AF10" s="1551"/>
      <c r="AG10" s="1552"/>
      <c r="AH10" s="581"/>
      <c r="AR10" s="581"/>
      <c r="AS10" s="581"/>
    </row>
    <row r="11" spans="2:54" ht="12.95" customHeight="1" thickBot="1">
      <c r="B11" s="382">
        <f>B3-0.01</f>
        <v>-1.02</v>
      </c>
      <c r="C11" s="637" t="s">
        <v>116</v>
      </c>
      <c r="D11" s="637"/>
      <c r="E11" s="637"/>
      <c r="F11" s="637"/>
      <c r="G11" s="637"/>
      <c r="H11" s="637"/>
      <c r="I11" s="637"/>
      <c r="J11" s="637"/>
      <c r="K11" s="640"/>
      <c r="L11" s="581"/>
      <c r="M11" s="1485">
        <v>66</v>
      </c>
      <c r="N11" s="588" t="s">
        <v>117</v>
      </c>
      <c r="O11" s="581"/>
      <c r="P11" s="581"/>
      <c r="Q11" s="581"/>
      <c r="R11" s="581"/>
      <c r="S11" s="581"/>
      <c r="T11" s="581"/>
      <c r="U11" s="581"/>
      <c r="V11" s="643"/>
      <c r="W11" s="581"/>
      <c r="X11" s="645">
        <v>1</v>
      </c>
      <c r="Y11" s="588" t="s">
        <v>118</v>
      </c>
      <c r="Z11" s="588"/>
      <c r="AA11" s="588"/>
      <c r="AB11" s="666">
        <v>4</v>
      </c>
      <c r="AC11" s="588" t="s">
        <v>119</v>
      </c>
      <c r="AD11" s="588"/>
      <c r="AE11" s="588"/>
      <c r="AF11" s="662"/>
      <c r="AG11" s="643"/>
      <c r="AH11" s="581"/>
      <c r="AR11" s="581"/>
      <c r="AS11" s="581"/>
    </row>
    <row r="12" spans="2:54" ht="12.95" customHeight="1" thickBot="1">
      <c r="B12" s="644"/>
      <c r="C12" s="581"/>
      <c r="D12" s="581"/>
      <c r="E12" s="581"/>
      <c r="F12" s="581"/>
      <c r="G12" s="581"/>
      <c r="H12" s="581"/>
      <c r="I12" s="581"/>
      <c r="J12" s="581"/>
      <c r="K12" s="643"/>
      <c r="L12" s="581"/>
      <c r="M12" s="641">
        <f>M3-(0.01)</f>
        <v>-1.0900000000000001</v>
      </c>
      <c r="N12" s="1549" t="s">
        <v>120</v>
      </c>
      <c r="O12" s="1549"/>
      <c r="P12" s="1549"/>
      <c r="Q12" s="1549"/>
      <c r="R12" s="1549"/>
      <c r="S12" s="1549"/>
      <c r="T12" s="1549"/>
      <c r="U12" s="1549"/>
      <c r="V12" s="1550"/>
      <c r="W12" s="581"/>
      <c r="X12" s="645">
        <v>2</v>
      </c>
      <c r="Y12" s="588" t="s">
        <v>121</v>
      </c>
      <c r="Z12" s="588"/>
      <c r="AA12" s="588"/>
      <c r="AB12" s="666">
        <v>6</v>
      </c>
      <c r="AC12" s="638" t="s">
        <v>122</v>
      </c>
      <c r="AD12" s="588"/>
      <c r="AE12" s="588"/>
      <c r="AF12" s="662"/>
      <c r="AG12" s="643"/>
      <c r="AH12" s="581"/>
      <c r="AR12" s="581"/>
      <c r="AS12" s="581"/>
    </row>
    <row r="13" spans="2:54" ht="12.95" customHeight="1" thickBot="1">
      <c r="B13" s="645">
        <v>1</v>
      </c>
      <c r="C13" s="588" t="s">
        <v>123</v>
      </c>
      <c r="D13" s="588"/>
      <c r="E13" s="588"/>
      <c r="F13" s="588"/>
      <c r="G13" s="588"/>
      <c r="H13" s="581"/>
      <c r="I13" s="581" t="s">
        <v>124</v>
      </c>
      <c r="J13" s="648">
        <f>B24</f>
        <v>-1.04</v>
      </c>
      <c r="K13" s="643"/>
      <c r="L13" s="581"/>
      <c r="M13" s="644"/>
      <c r="N13" s="1551"/>
      <c r="O13" s="1551"/>
      <c r="P13" s="1551"/>
      <c r="Q13" s="1551"/>
      <c r="R13" s="1551"/>
      <c r="S13" s="1551"/>
      <c r="T13" s="1551"/>
      <c r="U13" s="1551"/>
      <c r="V13" s="1552"/>
      <c r="W13" s="581"/>
      <c r="X13" s="650">
        <v>3</v>
      </c>
      <c r="Y13" s="651" t="s">
        <v>125</v>
      </c>
      <c r="Z13" s="651"/>
      <c r="AA13" s="651"/>
      <c r="AB13" s="1353"/>
      <c r="AC13" s="588"/>
      <c r="AD13" s="651"/>
      <c r="AE13" s="651"/>
      <c r="AG13" s="652"/>
      <c r="AH13" s="581"/>
      <c r="AR13" s="581"/>
      <c r="AS13" s="581"/>
    </row>
    <row r="14" spans="2:54" ht="12.95" customHeight="1" thickBot="1">
      <c r="B14" s="645">
        <v>2</v>
      </c>
      <c r="C14" s="588" t="s">
        <v>126</v>
      </c>
      <c r="D14" s="588"/>
      <c r="E14" s="588"/>
      <c r="F14" s="588"/>
      <c r="G14" s="588"/>
      <c r="H14" s="581"/>
      <c r="I14" s="581"/>
      <c r="J14" s="581"/>
      <c r="K14" s="643"/>
      <c r="L14" s="581"/>
      <c r="M14" s="644"/>
      <c r="N14" s="1551"/>
      <c r="O14" s="1551"/>
      <c r="P14" s="1551"/>
      <c r="Q14" s="1551"/>
      <c r="R14" s="1551"/>
      <c r="S14" s="1551"/>
      <c r="T14" s="1551"/>
      <c r="U14" s="1551"/>
      <c r="V14" s="1552"/>
      <c r="W14" s="581"/>
      <c r="X14" s="382">
        <f>X9-0.01</f>
        <v>-1.1500000000000001</v>
      </c>
      <c r="Y14" s="1549" t="s">
        <v>127</v>
      </c>
      <c r="Z14" s="1549"/>
      <c r="AA14" s="1549"/>
      <c r="AB14" s="1549"/>
      <c r="AC14" s="1549"/>
      <c r="AD14" s="1549"/>
      <c r="AE14" s="1549"/>
      <c r="AF14" s="1549"/>
      <c r="AG14" s="1550"/>
      <c r="AH14" s="581"/>
      <c r="AR14" s="581"/>
      <c r="AS14" s="581"/>
    </row>
    <row r="15" spans="2:54" ht="12.95" customHeight="1" thickBot="1">
      <c r="B15" s="645">
        <v>3</v>
      </c>
      <c r="C15" s="588" t="s">
        <v>128</v>
      </c>
      <c r="D15" s="588"/>
      <c r="E15" s="588"/>
      <c r="F15" s="588"/>
      <c r="G15" s="588"/>
      <c r="H15" s="581"/>
      <c r="I15" s="581"/>
      <c r="J15" s="581"/>
      <c r="K15" s="643"/>
      <c r="L15" s="581"/>
      <c r="M15" s="645">
        <v>1</v>
      </c>
      <c r="N15" s="588" t="s">
        <v>129</v>
      </c>
      <c r="O15" s="581"/>
      <c r="P15" s="581"/>
      <c r="Q15" s="581"/>
      <c r="R15" s="581"/>
      <c r="S15" s="581"/>
      <c r="T15" s="581"/>
      <c r="U15" s="662"/>
      <c r="V15" s="643"/>
      <c r="W15" s="581"/>
      <c r="X15" s="645">
        <v>1</v>
      </c>
      <c r="Y15" s="588" t="s">
        <v>130</v>
      </c>
      <c r="Z15" s="588"/>
      <c r="AA15" s="588"/>
      <c r="AB15" s="588"/>
      <c r="AC15" s="588"/>
      <c r="AD15" s="581"/>
      <c r="AE15" s="581"/>
      <c r="AF15" s="662"/>
      <c r="AG15" s="643"/>
      <c r="AH15" s="581"/>
      <c r="AR15" s="581"/>
      <c r="AS15" s="581"/>
    </row>
    <row r="16" spans="2:54" ht="12.95" customHeight="1">
      <c r="B16" s="645">
        <v>4</v>
      </c>
      <c r="C16" s="588" t="s">
        <v>131</v>
      </c>
      <c r="D16" s="588"/>
      <c r="E16" s="588"/>
      <c r="F16" s="588"/>
      <c r="G16" s="588"/>
      <c r="H16" s="581"/>
      <c r="I16" s="581" t="s">
        <v>124</v>
      </c>
      <c r="J16" s="648">
        <f>J13</f>
        <v>-1.04</v>
      </c>
      <c r="K16" s="643"/>
      <c r="L16" s="581"/>
      <c r="M16" s="645">
        <v>2</v>
      </c>
      <c r="N16" s="1398" t="s">
        <v>132</v>
      </c>
      <c r="O16" s="581"/>
      <c r="P16" s="581"/>
      <c r="Q16" s="581"/>
      <c r="R16" s="581"/>
      <c r="S16" s="581"/>
      <c r="T16" s="581"/>
      <c r="U16" s="581"/>
      <c r="V16" s="643"/>
      <c r="W16" s="581"/>
      <c r="X16" s="645">
        <v>2</v>
      </c>
      <c r="Y16" s="588" t="s">
        <v>133</v>
      </c>
      <c r="Z16" s="588"/>
      <c r="AA16" s="588"/>
      <c r="AB16" s="588"/>
      <c r="AC16" s="588"/>
      <c r="AD16" s="581"/>
      <c r="AE16" s="581"/>
      <c r="AF16" s="581"/>
      <c r="AG16" s="643"/>
      <c r="AH16" s="581"/>
      <c r="AR16" s="581"/>
      <c r="AS16" s="581"/>
    </row>
    <row r="17" spans="2:64" ht="12.95" customHeight="1">
      <c r="B17" s="645">
        <v>5</v>
      </c>
      <c r="C17" s="588" t="s">
        <v>134</v>
      </c>
      <c r="D17" s="588"/>
      <c r="E17" s="588"/>
      <c r="F17" s="588"/>
      <c r="G17" s="588"/>
      <c r="H17" s="581"/>
      <c r="I17" s="581" t="s">
        <v>124</v>
      </c>
      <c r="J17" s="648">
        <f>J13</f>
        <v>-1.04</v>
      </c>
      <c r="K17" s="643"/>
      <c r="L17" s="581"/>
      <c r="M17" s="645">
        <v>3</v>
      </c>
      <c r="N17" s="1399" t="s">
        <v>135</v>
      </c>
      <c r="O17" s="581"/>
      <c r="P17" s="581"/>
      <c r="Q17" s="581"/>
      <c r="R17" s="581"/>
      <c r="S17" s="581"/>
      <c r="T17" s="581"/>
      <c r="U17" s="581"/>
      <c r="V17" s="643"/>
      <c r="W17" s="581"/>
      <c r="X17" s="645">
        <v>3</v>
      </c>
      <c r="Y17" s="588" t="s">
        <v>136</v>
      </c>
      <c r="Z17" s="588"/>
      <c r="AA17" s="588"/>
      <c r="AB17" s="588"/>
      <c r="AC17" s="588"/>
      <c r="AD17" s="581"/>
      <c r="AE17" s="581"/>
      <c r="AF17" s="581"/>
      <c r="AG17" s="643"/>
      <c r="AH17" s="581"/>
      <c r="AR17" s="581"/>
      <c r="AS17" s="581"/>
    </row>
    <row r="18" spans="2:64" ht="12.95" customHeight="1">
      <c r="B18" s="645">
        <v>66</v>
      </c>
      <c r="C18" s="588" t="s">
        <v>137</v>
      </c>
      <c r="D18" s="588"/>
      <c r="E18" s="588"/>
      <c r="F18" s="588"/>
      <c r="G18" s="588"/>
      <c r="H18" s="581"/>
      <c r="I18" s="581" t="s">
        <v>124</v>
      </c>
      <c r="J18" s="648">
        <f>J13</f>
        <v>-1.04</v>
      </c>
      <c r="K18" s="643"/>
      <c r="L18" s="581"/>
      <c r="M18" s="645">
        <v>4</v>
      </c>
      <c r="N18" s="588" t="s">
        <v>113</v>
      </c>
      <c r="O18" s="581"/>
      <c r="P18" s="581"/>
      <c r="Q18" s="581"/>
      <c r="R18" s="581"/>
      <c r="S18" s="581"/>
      <c r="T18" s="581"/>
      <c r="U18" s="581"/>
      <c r="V18" s="643"/>
      <c r="W18" s="581"/>
      <c r="X18" s="645">
        <v>4</v>
      </c>
      <c r="Y18" s="588" t="s">
        <v>138</v>
      </c>
      <c r="Z18" s="588"/>
      <c r="AA18" s="588"/>
      <c r="AB18" s="588"/>
      <c r="AC18" s="588"/>
      <c r="AD18" s="581"/>
      <c r="AE18" s="581"/>
      <c r="AF18" s="581"/>
      <c r="AG18" s="643"/>
      <c r="AH18" s="581"/>
      <c r="AR18" s="581"/>
      <c r="AS18" s="581"/>
    </row>
    <row r="19" spans="2:64" ht="12.95" customHeight="1" thickBot="1">
      <c r="B19" s="644"/>
      <c r="C19" s="581"/>
      <c r="D19" s="581"/>
      <c r="E19" s="581"/>
      <c r="F19" s="581"/>
      <c r="G19" s="581"/>
      <c r="H19" s="581"/>
      <c r="I19" s="581"/>
      <c r="J19" s="581"/>
      <c r="K19" s="643"/>
      <c r="L19" s="581"/>
      <c r="M19" s="645">
        <v>5</v>
      </c>
      <c r="N19" s="588" t="s">
        <v>139</v>
      </c>
      <c r="O19" s="581"/>
      <c r="P19" s="581"/>
      <c r="Q19" s="581"/>
      <c r="R19" s="581"/>
      <c r="S19" s="581"/>
      <c r="T19" s="581"/>
      <c r="U19" s="581"/>
      <c r="V19" s="643"/>
      <c r="W19" s="581"/>
      <c r="X19" s="645">
        <v>5</v>
      </c>
      <c r="Y19" s="588" t="s">
        <v>140</v>
      </c>
      <c r="Z19" s="588"/>
      <c r="AA19" s="588"/>
      <c r="AB19" s="588"/>
      <c r="AC19" s="588"/>
      <c r="AD19" s="581"/>
      <c r="AE19" s="581"/>
      <c r="AF19" s="581"/>
      <c r="AG19" s="643"/>
      <c r="AH19" s="567"/>
      <c r="AR19" s="581"/>
      <c r="AS19" s="581"/>
    </row>
    <row r="20" spans="2:64" ht="12.95" customHeight="1">
      <c r="B20" s="382">
        <f>B11-0.01</f>
        <v>-1.03</v>
      </c>
      <c r="C20" s="1549" t="s">
        <v>141</v>
      </c>
      <c r="D20" s="1549"/>
      <c r="E20" s="1549"/>
      <c r="F20" s="1549"/>
      <c r="G20" s="1549"/>
      <c r="H20" s="1549"/>
      <c r="I20" s="1549"/>
      <c r="J20" s="1549"/>
      <c r="K20" s="1550"/>
      <c r="L20" s="581"/>
      <c r="M20" s="645">
        <v>6</v>
      </c>
      <c r="N20" s="588" t="s">
        <v>142</v>
      </c>
      <c r="O20" s="581"/>
      <c r="P20" s="581"/>
      <c r="Q20" s="581"/>
      <c r="R20" s="581"/>
      <c r="S20" s="581"/>
      <c r="T20" s="581"/>
      <c r="U20" s="581"/>
      <c r="V20" s="643"/>
      <c r="W20" s="581"/>
      <c r="X20" s="645">
        <v>6</v>
      </c>
      <c r="Y20" s="588" t="s">
        <v>143</v>
      </c>
      <c r="Z20" s="588"/>
      <c r="AA20" s="588"/>
      <c r="AB20" s="588"/>
      <c r="AC20" s="588"/>
      <c r="AD20" s="581"/>
      <c r="AE20" s="581"/>
      <c r="AF20" s="581"/>
      <c r="AG20" s="643"/>
      <c r="AH20" s="567"/>
      <c r="AR20" s="581"/>
      <c r="AS20" s="581"/>
    </row>
    <row r="21" spans="2:64" ht="12.95" customHeight="1" thickBot="1">
      <c r="B21" s="644"/>
      <c r="C21" s="1551"/>
      <c r="D21" s="1551"/>
      <c r="E21" s="1551"/>
      <c r="F21" s="1551"/>
      <c r="G21" s="1551"/>
      <c r="H21" s="1551"/>
      <c r="I21" s="1551"/>
      <c r="J21" s="1551"/>
      <c r="K21" s="1552"/>
      <c r="L21" s="581"/>
      <c r="M21" s="2257">
        <v>66</v>
      </c>
      <c r="N21" s="2262" t="s">
        <v>144</v>
      </c>
      <c r="O21" s="2260"/>
      <c r="P21" s="2260"/>
      <c r="Q21" s="2260"/>
      <c r="R21" s="2260"/>
      <c r="S21" s="2260"/>
      <c r="T21" s="2260"/>
      <c r="U21" s="2260"/>
      <c r="V21" s="2261"/>
      <c r="W21" s="644"/>
      <c r="X21" s="645">
        <v>7</v>
      </c>
      <c r="Y21" s="588" t="s">
        <v>145</v>
      </c>
      <c r="Z21" s="588"/>
      <c r="AA21" s="588"/>
      <c r="AB21" s="588"/>
      <c r="AC21" s="588"/>
      <c r="AD21" s="581"/>
      <c r="AE21" s="581"/>
      <c r="AF21" s="581"/>
      <c r="AG21" s="643"/>
      <c r="AH21" s="581"/>
      <c r="AR21" s="581"/>
      <c r="AS21" s="581"/>
    </row>
    <row r="22" spans="2:64" ht="12.95" customHeight="1" thickBot="1">
      <c r="B22" s="644"/>
      <c r="C22" s="1547" t="s">
        <v>146</v>
      </c>
      <c r="D22" s="1548"/>
      <c r="E22" s="654"/>
      <c r="F22" s="655"/>
      <c r="G22" s="1308"/>
      <c r="H22" s="581"/>
      <c r="I22" s="581" t="s">
        <v>124</v>
      </c>
      <c r="J22" s="648">
        <f>+B28</f>
        <v>-1.05</v>
      </c>
      <c r="K22" s="643"/>
      <c r="L22" s="581"/>
      <c r="M22" s="641">
        <f>M12-(0.01)</f>
        <v>-1.1000000000000001</v>
      </c>
      <c r="N22" s="1549" t="s">
        <v>147</v>
      </c>
      <c r="O22" s="1549"/>
      <c r="P22" s="1549"/>
      <c r="Q22" s="1549"/>
      <c r="R22" s="1549"/>
      <c r="S22" s="1549"/>
      <c r="T22" s="1549"/>
      <c r="U22" s="1549"/>
      <c r="V22" s="1550"/>
      <c r="W22" s="581"/>
      <c r="X22" s="645">
        <v>8</v>
      </c>
      <c r="Y22" s="588" t="s">
        <v>148</v>
      </c>
      <c r="Z22" s="588"/>
      <c r="AA22" s="588"/>
      <c r="AB22" s="588"/>
      <c r="AC22" s="588"/>
      <c r="AD22" s="581"/>
      <c r="AE22" s="581"/>
      <c r="AF22" s="581"/>
      <c r="AG22" s="643"/>
      <c r="AH22" s="581"/>
      <c r="AR22" s="581"/>
      <c r="AS22" s="581"/>
    </row>
    <row r="23" spans="2:64" ht="12.95" customHeight="1" thickBot="1">
      <c r="B23" s="644"/>
      <c r="C23" s="581"/>
      <c r="D23" s="581"/>
      <c r="E23" s="581"/>
      <c r="F23" s="581"/>
      <c r="G23" s="581"/>
      <c r="H23" s="581"/>
      <c r="I23" s="581"/>
      <c r="J23" s="581"/>
      <c r="K23" s="643"/>
      <c r="L23" s="581"/>
      <c r="M23" s="644"/>
      <c r="N23" s="1551"/>
      <c r="O23" s="1551"/>
      <c r="P23" s="1551"/>
      <c r="Q23" s="1551"/>
      <c r="R23" s="1551"/>
      <c r="S23" s="1551"/>
      <c r="T23" s="1551"/>
      <c r="U23" s="1551"/>
      <c r="V23" s="1552"/>
      <c r="W23" s="581"/>
      <c r="X23" s="2257">
        <v>66</v>
      </c>
      <c r="Y23" s="2258" t="s">
        <v>149</v>
      </c>
      <c r="Z23" s="2258"/>
      <c r="AA23" s="2258"/>
      <c r="AB23" s="2258"/>
      <c r="AC23" s="2258"/>
      <c r="AD23" s="2260"/>
      <c r="AE23" s="2260"/>
      <c r="AF23" s="2260"/>
      <c r="AG23" s="2261"/>
      <c r="AH23" s="581"/>
      <c r="AR23" s="581"/>
      <c r="AS23" s="581"/>
    </row>
    <row r="24" spans="2:64" ht="12.95" customHeight="1" thickBot="1">
      <c r="B24" s="382">
        <f>B20-0.01</f>
        <v>-1.04</v>
      </c>
      <c r="C24" s="1549" t="s">
        <v>150</v>
      </c>
      <c r="D24" s="1549"/>
      <c r="E24" s="1549"/>
      <c r="F24" s="1549"/>
      <c r="G24" s="1549"/>
      <c r="H24" s="1549"/>
      <c r="I24" s="1549"/>
      <c r="J24" s="1549"/>
      <c r="K24" s="561"/>
      <c r="L24" s="581"/>
      <c r="M24" s="644"/>
      <c r="N24" s="1551"/>
      <c r="O24" s="1551"/>
      <c r="P24" s="1551"/>
      <c r="Q24" s="1551"/>
      <c r="R24" s="1551"/>
      <c r="S24" s="1551"/>
      <c r="T24" s="1551"/>
      <c r="U24" s="1551"/>
      <c r="V24" s="1552"/>
      <c r="W24" s="581"/>
      <c r="X24" s="382">
        <f>X14-0.01</f>
        <v>-1.1600000000000001</v>
      </c>
      <c r="Y24" s="1549" t="s">
        <v>151</v>
      </c>
      <c r="Z24" s="1549"/>
      <c r="AA24" s="1549"/>
      <c r="AB24" s="1549"/>
      <c r="AC24" s="1549"/>
      <c r="AD24" s="1549"/>
      <c r="AE24" s="1549"/>
      <c r="AF24" s="1549"/>
      <c r="AG24" s="640"/>
      <c r="AH24" s="581"/>
      <c r="AR24" s="581"/>
      <c r="AS24" s="581"/>
      <c r="BL24" s="663"/>
    </row>
    <row r="25" spans="2:64" ht="12.95" customHeight="1" thickBot="1">
      <c r="B25" s="644"/>
      <c r="C25" s="1551"/>
      <c r="D25" s="1551"/>
      <c r="E25" s="1551"/>
      <c r="F25" s="1551"/>
      <c r="G25" s="1551"/>
      <c r="H25" s="1551"/>
      <c r="I25" s="1551"/>
      <c r="J25" s="1551"/>
      <c r="K25" s="562"/>
      <c r="L25" s="581"/>
      <c r="M25" s="650">
        <v>1</v>
      </c>
      <c r="N25" s="651" t="s">
        <v>152</v>
      </c>
      <c r="U25" s="662"/>
      <c r="V25" s="652"/>
      <c r="W25" s="581"/>
      <c r="X25" s="644"/>
      <c r="Y25" s="1551"/>
      <c r="Z25" s="1551"/>
      <c r="AA25" s="1551"/>
      <c r="AB25" s="1551"/>
      <c r="AC25" s="1551"/>
      <c r="AD25" s="1551"/>
      <c r="AE25" s="1551"/>
      <c r="AF25" s="1551"/>
      <c r="AG25" s="643"/>
      <c r="AH25" s="581"/>
      <c r="AR25" s="581"/>
      <c r="AS25" s="581"/>
    </row>
    <row r="26" spans="2:64" ht="12.95" customHeight="1" thickBot="1">
      <c r="B26" s="644"/>
      <c r="C26" s="1547" t="s">
        <v>146</v>
      </c>
      <c r="D26" s="1548"/>
      <c r="E26" s="654"/>
      <c r="F26" s="655"/>
      <c r="G26" s="1309"/>
      <c r="H26" s="581"/>
      <c r="I26" s="581"/>
      <c r="J26" s="581"/>
      <c r="K26" s="643"/>
      <c r="L26" s="581"/>
      <c r="M26" s="645">
        <v>2</v>
      </c>
      <c r="N26" s="588" t="s">
        <v>153</v>
      </c>
      <c r="O26" s="567"/>
      <c r="P26" s="567"/>
      <c r="Q26" s="567"/>
      <c r="R26" s="567"/>
      <c r="S26" s="567"/>
      <c r="T26" s="567"/>
      <c r="U26" s="567"/>
      <c r="V26" s="568"/>
      <c r="W26" s="581"/>
      <c r="X26" s="645">
        <v>1</v>
      </c>
      <c r="Y26" s="588" t="s">
        <v>154</v>
      </c>
      <c r="Z26" s="588"/>
      <c r="AA26" s="588"/>
      <c r="AB26" s="588"/>
      <c r="AC26" s="588"/>
      <c r="AD26" s="581"/>
      <c r="AE26" s="581"/>
      <c r="AF26" s="662"/>
      <c r="AG26" s="643"/>
      <c r="AH26" s="581"/>
      <c r="AR26" s="581"/>
      <c r="AS26" s="581"/>
    </row>
    <row r="27" spans="2:64" ht="12.95" customHeight="1" thickBot="1">
      <c r="B27" s="2259"/>
      <c r="C27" s="2260"/>
      <c r="D27" s="2260"/>
      <c r="E27" s="2260"/>
      <c r="F27" s="2260"/>
      <c r="G27" s="2260"/>
      <c r="H27" s="2260"/>
      <c r="I27" s="2260"/>
      <c r="J27" s="2260"/>
      <c r="K27" s="2261"/>
      <c r="L27" s="581"/>
      <c r="M27" s="645">
        <v>3</v>
      </c>
      <c r="N27" s="588" t="s">
        <v>155</v>
      </c>
      <c r="O27" s="567"/>
      <c r="P27" s="567"/>
      <c r="Q27" s="567"/>
      <c r="R27" s="567"/>
      <c r="S27" s="567"/>
      <c r="T27" s="567"/>
      <c r="U27" s="567"/>
      <c r="V27" s="568"/>
      <c r="W27" s="581"/>
      <c r="X27" s="645">
        <v>2</v>
      </c>
      <c r="Y27" s="588" t="s">
        <v>156</v>
      </c>
      <c r="Z27" s="588"/>
      <c r="AA27" s="588"/>
      <c r="AB27" s="588"/>
      <c r="AC27" s="588"/>
      <c r="AD27" s="581"/>
      <c r="AE27" s="581"/>
      <c r="AF27" s="581"/>
      <c r="AG27" s="643"/>
      <c r="AH27" s="581"/>
      <c r="AR27" s="581"/>
      <c r="AS27" s="581"/>
    </row>
    <row r="28" spans="2:64" ht="12.95" customHeight="1">
      <c r="B28" s="291">
        <f>B24-0.01</f>
        <v>-1.05</v>
      </c>
      <c r="C28" s="1551" t="s">
        <v>157</v>
      </c>
      <c r="D28" s="1551"/>
      <c r="E28" s="1551"/>
      <c r="F28" s="1551"/>
      <c r="G28" s="1551"/>
      <c r="H28" s="1551"/>
      <c r="I28" s="1551"/>
      <c r="J28" s="1551"/>
      <c r="K28" s="1552"/>
      <c r="L28" s="581"/>
      <c r="M28" s="645">
        <v>4</v>
      </c>
      <c r="N28" s="588" t="s">
        <v>158</v>
      </c>
      <c r="O28" s="581"/>
      <c r="P28" s="581"/>
      <c r="Q28" s="581"/>
      <c r="R28" s="581"/>
      <c r="S28" s="581"/>
      <c r="T28" s="581"/>
      <c r="U28" s="581"/>
      <c r="V28" s="568"/>
      <c r="W28" s="647"/>
      <c r="X28" s="645">
        <v>3</v>
      </c>
      <c r="Y28" s="588" t="s">
        <v>159</v>
      </c>
      <c r="Z28" s="588"/>
      <c r="AA28" s="588"/>
      <c r="AB28" s="588"/>
      <c r="AC28" s="588"/>
      <c r="AD28" s="581"/>
      <c r="AE28" s="581"/>
      <c r="AF28" s="581"/>
      <c r="AG28" s="643"/>
      <c r="AH28" s="581"/>
      <c r="AR28" s="581"/>
      <c r="AS28" s="581"/>
    </row>
    <row r="29" spans="2:64" ht="12.95" customHeight="1" thickBot="1">
      <c r="B29" s="653"/>
      <c r="C29" s="1551"/>
      <c r="D29" s="1551"/>
      <c r="E29" s="1551"/>
      <c r="F29" s="1551"/>
      <c r="G29" s="1551"/>
      <c r="H29" s="1551"/>
      <c r="I29" s="1551"/>
      <c r="J29" s="1551"/>
      <c r="K29" s="1552"/>
      <c r="L29" s="581"/>
      <c r="M29" s="645">
        <v>5</v>
      </c>
      <c r="N29" s="588" t="s">
        <v>160</v>
      </c>
      <c r="O29" s="567"/>
      <c r="P29" s="567"/>
      <c r="Q29" s="567"/>
      <c r="R29" s="567"/>
      <c r="S29" s="567"/>
      <c r="T29" s="567"/>
      <c r="U29" s="567"/>
      <c r="V29" s="568"/>
      <c r="W29" s="581"/>
      <c r="X29" s="645">
        <v>4</v>
      </c>
      <c r="Y29" s="588" t="s">
        <v>161</v>
      </c>
      <c r="Z29" s="588"/>
      <c r="AA29" s="588"/>
      <c r="AB29" s="588"/>
      <c r="AC29" s="588"/>
      <c r="AD29" s="581"/>
      <c r="AE29" s="581"/>
      <c r="AF29" s="581"/>
      <c r="AG29" s="643"/>
      <c r="AH29" s="581"/>
      <c r="AR29" s="581"/>
      <c r="AS29" s="581"/>
    </row>
    <row r="30" spans="2:64" ht="12.95" customHeight="1" thickBot="1">
      <c r="B30" s="653"/>
      <c r="C30" s="567"/>
      <c r="D30" s="567"/>
      <c r="E30" s="657"/>
      <c r="F30" s="665"/>
      <c r="G30" s="658"/>
      <c r="H30" s="567"/>
      <c r="I30" s="567"/>
      <c r="J30" s="567"/>
      <c r="K30" s="568"/>
      <c r="M30" s="2257">
        <v>66</v>
      </c>
      <c r="N30" s="2262" t="s">
        <v>144</v>
      </c>
      <c r="O30" s="2260"/>
      <c r="P30" s="2260"/>
      <c r="Q30" s="2260"/>
      <c r="R30" s="2260"/>
      <c r="S30" s="2260"/>
      <c r="T30" s="2260"/>
      <c r="U30" s="2260"/>
      <c r="V30" s="2263"/>
      <c r="W30" s="581"/>
      <c r="X30" s="645">
        <v>5</v>
      </c>
      <c r="Y30" s="588" t="s">
        <v>162</v>
      </c>
      <c r="Z30" s="588"/>
      <c r="AA30" s="588"/>
      <c r="AB30" s="588"/>
      <c r="AC30" s="588"/>
      <c r="AD30" s="581"/>
      <c r="AE30" s="581"/>
      <c r="AF30" s="581"/>
      <c r="AG30" s="643"/>
      <c r="AH30" s="581"/>
      <c r="AR30" s="581"/>
      <c r="AS30" s="581"/>
    </row>
    <row r="31" spans="2:64" ht="12.95" customHeight="1" thickBot="1">
      <c r="B31" s="2264"/>
      <c r="C31" s="2260"/>
      <c r="D31" s="2260"/>
      <c r="E31" s="2260"/>
      <c r="F31" s="2260"/>
      <c r="G31" s="2260"/>
      <c r="H31" s="2260"/>
      <c r="I31" s="2260"/>
      <c r="J31" s="2260"/>
      <c r="K31" s="2261"/>
      <c r="L31" s="581"/>
      <c r="M31" s="641">
        <f>M22-(0.01)</f>
        <v>-1.1100000000000001</v>
      </c>
      <c r="N31" s="637" t="s">
        <v>163</v>
      </c>
      <c r="O31" s="637"/>
      <c r="P31" s="637"/>
      <c r="Q31" s="637"/>
      <c r="R31" s="637"/>
      <c r="S31" s="637"/>
      <c r="T31" s="637"/>
      <c r="U31" s="637"/>
      <c r="V31" s="640"/>
      <c r="X31" s="645">
        <v>6</v>
      </c>
      <c r="Y31" s="588" t="s">
        <v>164</v>
      </c>
      <c r="Z31" s="588"/>
      <c r="AA31" s="588"/>
      <c r="AB31" s="588"/>
      <c r="AC31" s="588"/>
      <c r="AD31" s="581"/>
      <c r="AE31" s="581"/>
      <c r="AF31" s="581"/>
      <c r="AG31" s="643"/>
      <c r="AH31" s="581"/>
    </row>
    <row r="32" spans="2:64" ht="12.95" customHeight="1" thickBot="1">
      <c r="B32" s="381">
        <f>+B28-0.01</f>
        <v>-1.06</v>
      </c>
      <c r="C32" s="637" t="s">
        <v>165</v>
      </c>
      <c r="D32" s="637"/>
      <c r="E32" s="637"/>
      <c r="F32" s="637"/>
      <c r="G32" s="637"/>
      <c r="H32" s="637"/>
      <c r="I32" s="637"/>
      <c r="J32" s="637"/>
      <c r="K32" s="640"/>
      <c r="L32" s="581"/>
      <c r="M32" s="645">
        <v>1</v>
      </c>
      <c r="N32" s="588" t="s">
        <v>166</v>
      </c>
      <c r="O32" s="588"/>
      <c r="P32" s="588"/>
      <c r="Q32" s="588"/>
      <c r="R32" s="588"/>
      <c r="S32" s="588"/>
      <c r="T32" s="588"/>
      <c r="U32" s="662"/>
      <c r="V32" s="643"/>
      <c r="W32" s="581"/>
      <c r="X32" s="645">
        <v>7</v>
      </c>
      <c r="Y32" s="588" t="s">
        <v>167</v>
      </c>
      <c r="Z32" s="588"/>
      <c r="AA32" s="588"/>
      <c r="AB32" s="588"/>
      <c r="AC32" s="588"/>
      <c r="AD32" s="581"/>
      <c r="AE32" s="581"/>
      <c r="AF32" s="581"/>
      <c r="AG32" s="643"/>
      <c r="AH32" s="581"/>
      <c r="AR32" s="581"/>
      <c r="AS32" s="581"/>
    </row>
    <row r="33" spans="2:45" ht="12.95" customHeight="1" thickBot="1">
      <c r="B33" s="644"/>
      <c r="C33" s="581"/>
      <c r="D33" s="581"/>
      <c r="E33" s="657"/>
      <c r="F33" s="665"/>
      <c r="G33" s="658"/>
      <c r="H33" s="581"/>
      <c r="I33" s="581"/>
      <c r="J33" s="581"/>
      <c r="K33" s="643"/>
      <c r="L33" s="581"/>
      <c r="M33" s="645">
        <v>2</v>
      </c>
      <c r="N33" s="588" t="s">
        <v>168</v>
      </c>
      <c r="O33" s="588"/>
      <c r="P33" s="588"/>
      <c r="Q33" s="588"/>
      <c r="R33" s="588"/>
      <c r="S33" s="588"/>
      <c r="T33" s="588"/>
      <c r="U33" s="581"/>
      <c r="V33" s="643"/>
      <c r="W33" s="581"/>
      <c r="X33" s="645">
        <v>8</v>
      </c>
      <c r="Y33" s="588" t="s">
        <v>169</v>
      </c>
      <c r="Z33" s="588"/>
      <c r="AA33" s="588"/>
      <c r="AB33" s="588"/>
      <c r="AC33" s="588"/>
      <c r="AD33" s="581"/>
      <c r="AE33" s="581"/>
      <c r="AF33" s="581"/>
      <c r="AG33" s="643"/>
      <c r="AH33" s="581"/>
      <c r="AI33" s="581"/>
      <c r="AJ33" s="581"/>
      <c r="AK33" s="581"/>
      <c r="AL33" s="581"/>
      <c r="AM33" s="581"/>
      <c r="AN33" s="581"/>
      <c r="AO33" s="581"/>
      <c r="AP33" s="581"/>
      <c r="AQ33" s="581"/>
      <c r="AR33" s="581"/>
      <c r="AS33" s="581"/>
    </row>
    <row r="34" spans="2:45" ht="12.95" customHeight="1" thickBot="1">
      <c r="B34" s="644"/>
      <c r="C34" s="581"/>
      <c r="D34" s="581"/>
      <c r="E34" s="581"/>
      <c r="F34" s="581"/>
      <c r="G34" s="581"/>
      <c r="H34" s="581"/>
      <c r="I34" s="581"/>
      <c r="J34" s="581"/>
      <c r="K34" s="643"/>
      <c r="L34" s="581"/>
      <c r="M34" s="645">
        <v>3</v>
      </c>
      <c r="N34" s="588" t="s">
        <v>170</v>
      </c>
      <c r="O34" s="588"/>
      <c r="P34" s="588"/>
      <c r="Q34" s="588"/>
      <c r="R34" s="588"/>
      <c r="S34" s="588"/>
      <c r="T34" s="588"/>
      <c r="U34" s="581"/>
      <c r="V34" s="643"/>
      <c r="W34" s="581"/>
      <c r="X34" s="2257">
        <v>66</v>
      </c>
      <c r="Y34" s="2258" t="s">
        <v>110</v>
      </c>
      <c r="Z34" s="2258"/>
      <c r="AA34" s="2258"/>
      <c r="AB34" s="2258"/>
      <c r="AC34" s="2258"/>
      <c r="AD34" s="2260"/>
      <c r="AE34" s="2260"/>
      <c r="AF34" s="2260"/>
      <c r="AG34" s="2261"/>
      <c r="AH34" s="581"/>
      <c r="AI34" s="581"/>
      <c r="AJ34" s="581"/>
      <c r="AK34" s="581"/>
      <c r="AL34" s="581"/>
      <c r="AM34" s="581"/>
      <c r="AN34" s="581"/>
      <c r="AO34" s="581"/>
      <c r="AP34" s="581"/>
      <c r="AQ34" s="581"/>
      <c r="AR34" s="581"/>
      <c r="AS34" s="581"/>
    </row>
    <row r="35" spans="2:45" ht="12.95" customHeight="1" thickBot="1">
      <c r="B35" s="381">
        <f>+B32-0.01</f>
        <v>-1.07</v>
      </c>
      <c r="C35" s="1549" t="s">
        <v>171</v>
      </c>
      <c r="D35" s="1549"/>
      <c r="E35" s="1549"/>
      <c r="F35" s="1549"/>
      <c r="G35" s="1549"/>
      <c r="H35" s="1549"/>
      <c r="I35" s="1549"/>
      <c r="J35" s="1549"/>
      <c r="K35" s="1550"/>
      <c r="L35" s="581"/>
      <c r="M35" s="2265">
        <v>4</v>
      </c>
      <c r="N35" s="2258" t="s">
        <v>172</v>
      </c>
      <c r="O35" s="2258"/>
      <c r="P35" s="2258"/>
      <c r="Q35" s="2258"/>
      <c r="R35" s="2258"/>
      <c r="S35" s="2258"/>
      <c r="T35" s="2258"/>
      <c r="U35" s="2260"/>
      <c r="V35" s="2261"/>
      <c r="W35" s="581"/>
      <c r="X35" s="641">
        <f>X24-(0.01)</f>
        <v>-1.1700000000000002</v>
      </c>
      <c r="Y35" s="1549" t="s">
        <v>173</v>
      </c>
      <c r="Z35" s="1549"/>
      <c r="AA35" s="1549"/>
      <c r="AB35" s="1549"/>
      <c r="AC35" s="1549"/>
      <c r="AD35" s="1549"/>
      <c r="AE35" s="1549"/>
      <c r="AF35" s="1549"/>
      <c r="AG35" s="640"/>
      <c r="AH35" s="581"/>
      <c r="AI35" s="581"/>
      <c r="AJ35" s="581"/>
      <c r="AK35" s="581"/>
      <c r="AL35" s="581"/>
      <c r="AM35" s="581"/>
      <c r="AN35" s="581"/>
      <c r="AO35" s="581"/>
      <c r="AP35" s="581"/>
      <c r="AQ35" s="581"/>
      <c r="AR35" s="581"/>
      <c r="AS35" s="581"/>
    </row>
    <row r="36" spans="2:45" ht="12.95" customHeight="1" thickBot="1">
      <c r="B36" s="645">
        <v>1</v>
      </c>
      <c r="C36" s="588" t="s">
        <v>81</v>
      </c>
      <c r="D36" s="567"/>
      <c r="E36" s="659"/>
      <c r="F36" s="567"/>
      <c r="G36" s="567"/>
      <c r="H36" s="567"/>
      <c r="I36" s="567"/>
      <c r="J36" s="567"/>
      <c r="K36" s="643"/>
      <c r="L36" s="581"/>
      <c r="M36" s="382">
        <f>M31-0.01</f>
        <v>-1.1200000000000001</v>
      </c>
      <c r="N36" s="637" t="s">
        <v>174</v>
      </c>
      <c r="O36" s="637"/>
      <c r="P36" s="637"/>
      <c r="Q36" s="637"/>
      <c r="R36" s="637"/>
      <c r="S36" s="637"/>
      <c r="T36" s="637"/>
      <c r="U36" s="637"/>
      <c r="V36" s="640"/>
      <c r="W36" s="581"/>
      <c r="X36" s="644"/>
      <c r="Y36" s="1551"/>
      <c r="Z36" s="1551"/>
      <c r="AA36" s="1551"/>
      <c r="AB36" s="1551"/>
      <c r="AC36" s="1551"/>
      <c r="AD36" s="1551"/>
      <c r="AE36" s="1551"/>
      <c r="AF36" s="1551"/>
      <c r="AG36" s="643"/>
      <c r="AH36" s="581"/>
      <c r="AI36" s="581"/>
      <c r="AJ36" s="581"/>
      <c r="AK36" s="581"/>
      <c r="AL36" s="581"/>
      <c r="AM36" s="581"/>
      <c r="AN36" s="581"/>
      <c r="AO36" s="581"/>
      <c r="AP36" s="581"/>
      <c r="AQ36" s="581"/>
      <c r="AR36" s="581"/>
      <c r="AS36" s="581"/>
    </row>
    <row r="37" spans="2:45" ht="12.95" customHeight="1" thickBot="1">
      <c r="B37" s="645">
        <v>2</v>
      </c>
      <c r="C37" s="588" t="s">
        <v>82</v>
      </c>
      <c r="D37" s="581"/>
      <c r="E37" s="581"/>
      <c r="F37" s="581"/>
      <c r="G37" s="581"/>
      <c r="H37" s="581"/>
      <c r="I37" s="581"/>
      <c r="J37" s="581"/>
      <c r="K37" s="643"/>
      <c r="L37" s="581"/>
      <c r="M37" s="645">
        <v>1</v>
      </c>
      <c r="N37" s="588" t="s">
        <v>175</v>
      </c>
      <c r="O37" s="588"/>
      <c r="P37" s="588"/>
      <c r="Q37" s="588"/>
      <c r="R37" s="588"/>
      <c r="S37" s="588"/>
      <c r="T37" s="588"/>
      <c r="U37" s="662"/>
      <c r="V37" s="643"/>
      <c r="W37" s="581"/>
      <c r="X37" s="645">
        <v>1</v>
      </c>
      <c r="Y37" s="588" t="s">
        <v>176</v>
      </c>
      <c r="Z37" s="588"/>
      <c r="AA37" s="588"/>
      <c r="AB37" s="666">
        <v>4</v>
      </c>
      <c r="AC37" s="588" t="s">
        <v>177</v>
      </c>
      <c r="AD37" s="588"/>
      <c r="AE37" s="588"/>
      <c r="AF37" s="662"/>
      <c r="AG37" s="667"/>
      <c r="AH37" s="581"/>
      <c r="AI37" s="581"/>
      <c r="AJ37" s="581"/>
      <c r="AK37" s="581"/>
      <c r="AL37" s="581"/>
      <c r="AM37" s="581"/>
      <c r="AN37" s="581"/>
      <c r="AO37" s="581"/>
      <c r="AP37" s="581"/>
      <c r="AQ37" s="581"/>
      <c r="AR37" s="581"/>
      <c r="AS37" s="581"/>
    </row>
    <row r="38" spans="2:45" ht="12.95" customHeight="1" thickBot="1">
      <c r="B38" s="2264"/>
      <c r="C38" s="2266"/>
      <c r="D38" s="2266"/>
      <c r="E38" s="2266"/>
      <c r="F38" s="2266"/>
      <c r="G38" s="2266"/>
      <c r="H38" s="2266"/>
      <c r="I38" s="2266"/>
      <c r="J38" s="2266"/>
      <c r="K38" s="2267"/>
      <c r="L38" s="581"/>
      <c r="M38" s="2265">
        <v>2</v>
      </c>
      <c r="N38" s="2258" t="s">
        <v>178</v>
      </c>
      <c r="O38" s="2258"/>
      <c r="P38" s="2258"/>
      <c r="Q38" s="2258"/>
      <c r="R38" s="2258"/>
      <c r="S38" s="2258"/>
      <c r="T38" s="2258"/>
      <c r="U38" s="2260"/>
      <c r="V38" s="2261"/>
      <c r="W38" s="581"/>
      <c r="X38" s="645">
        <v>2</v>
      </c>
      <c r="Y38" s="588" t="s">
        <v>179</v>
      </c>
      <c r="Z38" s="588"/>
      <c r="AA38" s="588"/>
      <c r="AB38" s="666">
        <v>5</v>
      </c>
      <c r="AC38" s="581" t="s">
        <v>180</v>
      </c>
      <c r="AD38" s="581"/>
      <c r="AE38" s="581"/>
      <c r="AF38" s="581"/>
      <c r="AG38" s="643"/>
      <c r="AH38" s="581"/>
      <c r="AI38" s="581"/>
      <c r="AJ38" s="581"/>
      <c r="AK38" s="581"/>
      <c r="AL38" s="581"/>
      <c r="AM38" s="581"/>
      <c r="AN38" s="581"/>
      <c r="AO38" s="581"/>
      <c r="AP38" s="581"/>
      <c r="AQ38" s="581"/>
      <c r="AR38" s="581"/>
      <c r="AS38" s="581"/>
    </row>
    <row r="39" spans="2:45" ht="12.95" customHeight="1" thickBot="1">
      <c r="L39" s="581"/>
      <c r="W39" s="581"/>
      <c r="X39" s="2268">
        <v>3</v>
      </c>
      <c r="Y39" s="2269" t="s">
        <v>181</v>
      </c>
      <c r="Z39" s="2269"/>
      <c r="AA39" s="2269"/>
      <c r="AB39" s="2270">
        <v>66</v>
      </c>
      <c r="AC39" s="2258" t="s">
        <v>182</v>
      </c>
      <c r="AD39" s="2258"/>
      <c r="AE39" s="2258"/>
      <c r="AF39" s="2258"/>
      <c r="AG39" s="2271"/>
      <c r="AH39" s="581"/>
      <c r="AI39" s="581"/>
      <c r="AJ39" s="581"/>
      <c r="AK39" s="581"/>
      <c r="AL39" s="581"/>
      <c r="AM39" s="581"/>
      <c r="AN39" s="581"/>
      <c r="AO39" s="581"/>
      <c r="AP39" s="581"/>
      <c r="AQ39" s="581"/>
      <c r="AR39" s="581"/>
      <c r="AS39" s="581"/>
    </row>
    <row r="40" spans="2:45" ht="12.95" customHeight="1">
      <c r="L40" s="581"/>
      <c r="W40" s="581"/>
      <c r="AE40" s="581"/>
      <c r="AF40" s="581"/>
      <c r="AG40" s="581"/>
      <c r="AH40" s="581"/>
      <c r="AR40" s="581"/>
      <c r="AS40" s="581"/>
    </row>
    <row r="41" spans="2:45" ht="12.95" customHeight="1">
      <c r="W41" s="581"/>
      <c r="AE41" s="581"/>
      <c r="AF41" s="581"/>
      <c r="AG41" s="581"/>
      <c r="AH41" s="581"/>
      <c r="AR41" s="581"/>
      <c r="AS41" s="581"/>
    </row>
    <row r="42" spans="2:45" ht="12.95" customHeight="1">
      <c r="AE42" s="581"/>
      <c r="AF42" s="581"/>
      <c r="AG42" s="581"/>
    </row>
    <row r="43" spans="2:45" ht="12.95" customHeight="1"/>
    <row r="44" spans="2:45" ht="12.95" customHeight="1"/>
    <row r="45" spans="2:45" ht="12.95" customHeight="1"/>
    <row r="46" spans="2:45" ht="12.95" customHeight="1"/>
    <row r="47" spans="2:45" ht="12.95" customHeight="1"/>
    <row r="48" spans="2:45" ht="3.95" customHeight="1"/>
    <row r="49" ht="12.95" customHeight="1"/>
    <row r="50" ht="12.95" customHeight="1"/>
    <row r="51" ht="12.95" customHeight="1"/>
  </sheetData>
  <customSheetViews>
    <customSheetView guid="{000667BC-C093-D04F-AC32-C2A57AD6DC40}" scale="134" showPageBreaks="1" showGridLines="0" printArea="1">
      <selection activeCell="X3" sqref="X3"/>
      <pageMargins left="0" right="0" top="0" bottom="0" header="0" footer="0"/>
      <pageSetup orientation="landscape"/>
      <headerFooter alignWithMargins="0">
        <oddFooter>&amp;L&amp;9&amp;F&amp;C&amp;9Página &amp;P&amp;R&amp;9Versión 17.08.05</oddFooter>
      </headerFooter>
    </customSheetView>
    <customSheetView guid="{49900754-E557-CE48-A1AC-7A29C54F6B80}" scale="134" showPageBreaks="1" showGridLines="0" printArea="1">
      <selection activeCell="X3" sqref="X3"/>
      <pageMargins left="0" right="0" top="0" bottom="0" header="0" footer="0"/>
      <pageSetup orientation="landscape"/>
      <headerFooter alignWithMargins="0">
        <oddFooter>&amp;L&amp;9&amp;F&amp;C&amp;9Página &amp;P&amp;R&amp;9Versión 17.08.05</oddFooter>
      </headerFooter>
    </customSheetView>
  </customSheetViews>
  <mergeCells count="14">
    <mergeCell ref="N3:V5"/>
    <mergeCell ref="Y9:AG10"/>
    <mergeCell ref="C24:J25"/>
    <mergeCell ref="C3:I4"/>
    <mergeCell ref="C22:D22"/>
    <mergeCell ref="C26:D26"/>
    <mergeCell ref="Y14:AG14"/>
    <mergeCell ref="C20:K21"/>
    <mergeCell ref="Y24:AF25"/>
    <mergeCell ref="Y35:AF36"/>
    <mergeCell ref="C35:K35"/>
    <mergeCell ref="C28:K29"/>
    <mergeCell ref="N12:V14"/>
    <mergeCell ref="N22:V24"/>
  </mergeCells>
  <phoneticPr fontId="50" type="noConversion"/>
  <pageMargins left="0.25" right="0.25" top="0.75000000000000011" bottom="0.75000000000000011" header="0.30000000000000004" footer="0.30000000000000004"/>
  <pageSetup scale="93" orientation="landscape"/>
  <headerFooter alignWithMargins="0">
    <oddFooter>&amp;L&amp;9&amp;F&amp;C&amp;9Página &amp;P&amp;R&amp;9Versión 17.08.05</oddFooter>
  </headerFooter>
  <extLst>
    <ext xmlns:mx="http://schemas.microsoft.com/office/mac/excel/2008/main" uri="{64002731-A6B0-56B0-2670-7721B7C09600}">
      <mx:PLV Mode="0" OnePage="0" WScale="93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Z101"/>
  <sheetViews>
    <sheetView showGridLines="0" view="pageBreakPreview" zoomScale="125" zoomScaleNormal="125" zoomScaleSheetLayoutView="125" zoomScalePageLayoutView="125" workbookViewId="0">
      <selection activeCell="O26" sqref="O26"/>
    </sheetView>
  </sheetViews>
  <sheetFormatPr defaultColWidth="9" defaultRowHeight="12.95" customHeight="1"/>
  <cols>
    <col min="1" max="1" width="0.875" style="581" customWidth="1"/>
    <col min="2" max="2" width="4" style="656" customWidth="1"/>
    <col min="3" max="11" width="4" style="581" customWidth="1"/>
    <col min="12" max="12" width="1.125" style="581" customWidth="1"/>
    <col min="13" max="22" width="4" style="581" customWidth="1"/>
    <col min="23" max="23" width="0.875" style="581" customWidth="1"/>
    <col min="24" max="32" width="5" style="581" customWidth="1"/>
    <col min="33" max="16384" width="9" style="581"/>
  </cols>
  <sheetData>
    <row r="1" spans="2:22" ht="12.95" customHeight="1">
      <c r="B1" s="672" t="s">
        <v>183</v>
      </c>
    </row>
    <row r="3" spans="2:22" ht="12.95" customHeight="1">
      <c r="B3" s="669">
        <f>'1A. VIVIENDA'!X35-0.01</f>
        <v>-1.1800000000000002</v>
      </c>
      <c r="C3" s="673" t="s">
        <v>184</v>
      </c>
      <c r="D3" s="674"/>
      <c r="E3" s="674"/>
      <c r="F3" s="674"/>
      <c r="G3" s="674"/>
      <c r="H3" s="673"/>
      <c r="I3" s="673"/>
      <c r="J3" s="673" t="s">
        <v>185</v>
      </c>
      <c r="K3" s="2272"/>
      <c r="M3" s="675">
        <f>B22-(0.01)</f>
        <v>-1.2000000000000002</v>
      </c>
      <c r="N3" s="673" t="s">
        <v>186</v>
      </c>
      <c r="O3" s="674"/>
      <c r="P3" s="674"/>
      <c r="Q3" s="674"/>
      <c r="R3" s="674"/>
      <c r="S3" s="674"/>
      <c r="T3" s="674"/>
      <c r="U3" s="674"/>
      <c r="V3" s="2273"/>
    </row>
    <row r="4" spans="2:22" ht="12.95" customHeight="1">
      <c r="B4" s="676" t="s">
        <v>187</v>
      </c>
      <c r="C4" s="638"/>
      <c r="D4" s="638"/>
      <c r="E4" s="638"/>
      <c r="F4" s="638"/>
      <c r="G4" s="638"/>
      <c r="J4" s="581" t="s">
        <v>188</v>
      </c>
      <c r="K4" s="613"/>
      <c r="M4" s="677">
        <v>1</v>
      </c>
      <c r="N4" s="651" t="s">
        <v>189</v>
      </c>
      <c r="O4" s="638"/>
      <c r="P4" s="638"/>
      <c r="Q4" s="638"/>
      <c r="R4" s="638"/>
      <c r="S4" s="638"/>
      <c r="T4" s="646"/>
      <c r="U4" s="678"/>
      <c r="V4" s="679"/>
    </row>
    <row r="5" spans="2:22" ht="12.95" customHeight="1">
      <c r="B5" s="677"/>
      <c r="C5" s="638"/>
      <c r="D5" s="638"/>
      <c r="E5" s="638"/>
      <c r="F5" s="638"/>
      <c r="G5" s="638"/>
      <c r="I5" s="649" t="s">
        <v>190</v>
      </c>
      <c r="J5" s="680"/>
      <c r="K5" s="613" t="s">
        <v>191</v>
      </c>
      <c r="M5" s="677">
        <v>2</v>
      </c>
      <c r="N5" s="651" t="s">
        <v>192</v>
      </c>
      <c r="O5" s="638"/>
      <c r="P5" s="638"/>
      <c r="Q5" s="638"/>
      <c r="R5" s="638"/>
      <c r="S5" s="638"/>
      <c r="T5" s="638"/>
      <c r="U5" s="638"/>
      <c r="V5" s="679"/>
    </row>
    <row r="6" spans="2:22" ht="12.95" customHeight="1">
      <c r="B6" s="677"/>
      <c r="C6" s="638"/>
      <c r="D6" s="638"/>
      <c r="E6" s="638"/>
      <c r="F6" s="638"/>
      <c r="G6" s="638"/>
      <c r="I6" s="649" t="s">
        <v>193</v>
      </c>
      <c r="J6" s="680"/>
      <c r="K6" s="613" t="s">
        <v>194</v>
      </c>
      <c r="M6" s="677">
        <v>3</v>
      </c>
      <c r="N6" s="588" t="s">
        <v>195</v>
      </c>
      <c r="O6" s="638"/>
      <c r="P6" s="638"/>
      <c r="Q6" s="638"/>
      <c r="R6" s="638"/>
      <c r="S6" s="638"/>
      <c r="T6" s="638"/>
      <c r="U6" s="638"/>
      <c r="V6" s="679"/>
    </row>
    <row r="7" spans="2:22" ht="12.95" customHeight="1">
      <c r="B7" s="677"/>
      <c r="C7" s="638"/>
      <c r="D7" s="638"/>
      <c r="E7" s="638"/>
      <c r="F7" s="638"/>
      <c r="G7" s="638"/>
      <c r="I7" s="649" t="s">
        <v>196</v>
      </c>
      <c r="J7" s="680"/>
      <c r="K7" s="613" t="s">
        <v>197</v>
      </c>
      <c r="M7" s="677">
        <v>4</v>
      </c>
      <c r="N7" s="588" t="s">
        <v>198</v>
      </c>
      <c r="O7" s="638"/>
      <c r="P7" s="638"/>
      <c r="Q7" s="638"/>
      <c r="R7" s="638"/>
      <c r="S7" s="638"/>
      <c r="T7" s="638"/>
      <c r="U7" s="638"/>
      <c r="V7" s="679"/>
    </row>
    <row r="8" spans="2:22" ht="12.95" customHeight="1">
      <c r="B8" s="681"/>
      <c r="C8" s="638"/>
      <c r="D8" s="638"/>
      <c r="E8" s="638"/>
      <c r="F8" s="638"/>
      <c r="G8" s="638"/>
      <c r="I8" s="649" t="s">
        <v>199</v>
      </c>
      <c r="J8" s="682"/>
      <c r="K8" s="613" t="s">
        <v>200</v>
      </c>
      <c r="M8" s="677">
        <v>5</v>
      </c>
      <c r="N8" s="588" t="s">
        <v>201</v>
      </c>
      <c r="O8" s="638"/>
      <c r="P8" s="638"/>
      <c r="Q8" s="638"/>
      <c r="R8" s="638"/>
      <c r="S8" s="638"/>
      <c r="T8" s="638"/>
      <c r="U8" s="638"/>
      <c r="V8" s="679"/>
    </row>
    <row r="9" spans="2:22" ht="12.95" customHeight="1">
      <c r="B9" s="681"/>
      <c r="C9" s="638"/>
      <c r="D9" s="638"/>
      <c r="E9" s="638"/>
      <c r="F9" s="638"/>
      <c r="G9" s="638"/>
      <c r="I9" s="649" t="s">
        <v>202</v>
      </c>
      <c r="J9" s="683"/>
      <c r="K9" s="613" t="s">
        <v>203</v>
      </c>
      <c r="M9" s="684">
        <f>M3-(0.01)</f>
        <v>-1.2100000000000002</v>
      </c>
      <c r="N9" s="673" t="s">
        <v>204</v>
      </c>
      <c r="O9" s="673"/>
      <c r="P9" s="673"/>
      <c r="Q9" s="673"/>
      <c r="R9" s="673"/>
      <c r="S9" s="674"/>
      <c r="T9" s="673"/>
      <c r="U9" s="673"/>
      <c r="V9" s="2273"/>
    </row>
    <row r="10" spans="2:22" ht="12.95" customHeight="1">
      <c r="B10" s="681"/>
      <c r="C10" s="638"/>
      <c r="D10" s="638"/>
      <c r="E10" s="638"/>
      <c r="F10" s="638"/>
      <c r="G10" s="638"/>
      <c r="I10" s="649" t="s">
        <v>205</v>
      </c>
      <c r="J10" s="680"/>
      <c r="K10" s="613" t="s">
        <v>206</v>
      </c>
      <c r="M10" s="677">
        <v>1</v>
      </c>
      <c r="N10" s="588" t="s">
        <v>207</v>
      </c>
      <c r="O10" s="656"/>
      <c r="P10" s="656"/>
      <c r="Q10" s="656"/>
      <c r="R10" s="638" t="s">
        <v>208</v>
      </c>
      <c r="T10" s="1557"/>
      <c r="U10" s="1558"/>
      <c r="V10" s="679"/>
    </row>
    <row r="11" spans="2:22" ht="12.95" customHeight="1">
      <c r="B11" s="681"/>
      <c r="C11" s="638"/>
      <c r="D11" s="638"/>
      <c r="E11" s="638"/>
      <c r="F11" s="638"/>
      <c r="G11" s="638"/>
      <c r="I11" s="649" t="s">
        <v>209</v>
      </c>
      <c r="J11" s="683"/>
      <c r="K11" s="613" t="s">
        <v>210</v>
      </c>
      <c r="M11" s="1403">
        <v>2</v>
      </c>
      <c r="N11" s="1398" t="s">
        <v>211</v>
      </c>
      <c r="O11" s="588"/>
      <c r="P11" s="588"/>
      <c r="Q11" s="588"/>
      <c r="V11" s="679"/>
    </row>
    <row r="12" spans="2:22" ht="12.95" customHeight="1">
      <c r="B12" s="681"/>
      <c r="C12" s="638"/>
      <c r="D12" s="638"/>
      <c r="E12" s="638"/>
      <c r="F12" s="638"/>
      <c r="G12" s="638"/>
      <c r="I12" s="649" t="s">
        <v>212</v>
      </c>
      <c r="J12" s="680"/>
      <c r="K12" s="613" t="s">
        <v>213</v>
      </c>
      <c r="M12" s="1403">
        <v>3</v>
      </c>
      <c r="N12" s="1398" t="s">
        <v>214</v>
      </c>
      <c r="O12" s="588"/>
      <c r="P12" s="588"/>
      <c r="Q12" s="588"/>
      <c r="R12" s="638" t="s">
        <v>215</v>
      </c>
      <c r="U12" s="678"/>
      <c r="V12" s="679"/>
    </row>
    <row r="13" spans="2:22" ht="12.95" customHeight="1">
      <c r="B13" s="681"/>
      <c r="C13" s="638"/>
      <c r="D13" s="638"/>
      <c r="E13" s="638"/>
      <c r="F13" s="638"/>
      <c r="G13" s="638"/>
      <c r="I13" s="649" t="s">
        <v>216</v>
      </c>
      <c r="J13" s="682"/>
      <c r="K13" s="613" t="s">
        <v>217</v>
      </c>
      <c r="M13" s="1403">
        <v>4</v>
      </c>
      <c r="N13" s="1398" t="s">
        <v>218</v>
      </c>
      <c r="O13" s="588"/>
      <c r="P13" s="588"/>
      <c r="Q13" s="588"/>
      <c r="S13" s="638"/>
      <c r="V13" s="679"/>
    </row>
    <row r="14" spans="2:22" ht="12.95" customHeight="1">
      <c r="B14" s="681"/>
      <c r="C14" s="638"/>
      <c r="D14" s="638"/>
      <c r="E14" s="638"/>
      <c r="F14" s="638"/>
      <c r="G14" s="638"/>
      <c r="I14" s="649" t="s">
        <v>219</v>
      </c>
      <c r="J14" s="680"/>
      <c r="K14" s="613" t="s">
        <v>220</v>
      </c>
      <c r="M14" s="1404">
        <v>66</v>
      </c>
      <c r="N14" s="1405" t="s">
        <v>221</v>
      </c>
      <c r="O14" s="687"/>
      <c r="P14" s="687"/>
      <c r="Q14" s="687"/>
      <c r="R14" s="661"/>
      <c r="S14" s="661"/>
      <c r="T14" s="661"/>
      <c r="U14" s="661"/>
      <c r="V14" s="688"/>
    </row>
    <row r="15" spans="2:22" ht="12.95" customHeight="1">
      <c r="B15" s="681"/>
      <c r="C15" s="638"/>
      <c r="D15" s="638"/>
      <c r="E15" s="638"/>
      <c r="F15" s="638"/>
      <c r="G15" s="638"/>
      <c r="I15" s="649" t="s">
        <v>222</v>
      </c>
      <c r="J15" s="680"/>
      <c r="K15" s="613" t="s">
        <v>223</v>
      </c>
      <c r="M15" s="684">
        <f>M9-0.01</f>
        <v>-1.2200000000000002</v>
      </c>
      <c r="N15" s="673" t="s">
        <v>224</v>
      </c>
      <c r="O15" s="673"/>
      <c r="P15" s="673"/>
      <c r="Q15" s="673"/>
      <c r="R15" s="673"/>
      <c r="S15" s="673"/>
      <c r="T15" s="673"/>
      <c r="U15" s="673"/>
      <c r="V15" s="2273"/>
    </row>
    <row r="16" spans="2:22" ht="12.95" customHeight="1">
      <c r="B16" s="681"/>
      <c r="C16" s="638"/>
      <c r="D16" s="638"/>
      <c r="E16" s="638"/>
      <c r="F16" s="638"/>
      <c r="G16" s="638"/>
      <c r="I16" s="649" t="s">
        <v>225</v>
      </c>
      <c r="J16" s="683"/>
      <c r="K16" s="613" t="s">
        <v>226</v>
      </c>
      <c r="M16" s="1555"/>
      <c r="N16" s="1556"/>
      <c r="O16" s="656"/>
      <c r="P16" s="656"/>
      <c r="Q16" s="656"/>
      <c r="R16" s="656" t="s">
        <v>146</v>
      </c>
      <c r="T16" s="1557"/>
      <c r="U16" s="1558"/>
      <c r="V16" s="679"/>
    </row>
    <row r="17" spans="2:52" ht="12.95" customHeight="1">
      <c r="B17" s="681"/>
      <c r="C17" s="638"/>
      <c r="D17" s="638"/>
      <c r="E17" s="638"/>
      <c r="F17" s="638"/>
      <c r="G17" s="638"/>
      <c r="I17" s="649" t="s">
        <v>227</v>
      </c>
      <c r="J17" s="680"/>
      <c r="K17" s="613" t="s">
        <v>228</v>
      </c>
      <c r="M17" s="686"/>
      <c r="N17" s="687"/>
      <c r="O17" s="687"/>
      <c r="P17" s="687"/>
      <c r="Q17" s="687"/>
      <c r="R17" s="661"/>
      <c r="S17" s="661"/>
      <c r="T17" s="661"/>
      <c r="U17" s="661"/>
      <c r="V17" s="688"/>
    </row>
    <row r="18" spans="2:52" ht="12.95" customHeight="1">
      <c r="B18" s="681"/>
      <c r="C18" s="638"/>
      <c r="D18" s="638"/>
      <c r="E18" s="638"/>
      <c r="F18" s="638"/>
      <c r="G18" s="638"/>
      <c r="I18" s="649" t="s">
        <v>229</v>
      </c>
      <c r="J18" s="680"/>
      <c r="K18" s="613" t="s">
        <v>230</v>
      </c>
      <c r="M18" s="670">
        <f>M15-0.01</f>
        <v>-1.2300000000000002</v>
      </c>
      <c r="N18" s="673" t="s">
        <v>231</v>
      </c>
      <c r="O18" s="673"/>
      <c r="P18" s="673"/>
      <c r="Q18" s="673"/>
      <c r="R18" s="673"/>
      <c r="S18" s="673"/>
      <c r="T18" s="674"/>
      <c r="U18" s="674"/>
      <c r="V18" s="2273"/>
    </row>
    <row r="19" spans="2:52" ht="12.95" customHeight="1">
      <c r="B19" s="681"/>
      <c r="C19" s="638"/>
      <c r="D19" s="638"/>
      <c r="E19" s="638"/>
      <c r="F19" s="638"/>
      <c r="G19" s="638"/>
      <c r="I19" s="649" t="s">
        <v>232</v>
      </c>
      <c r="J19" s="682"/>
      <c r="K19" s="613" t="s">
        <v>233</v>
      </c>
      <c r="M19" s="671"/>
      <c r="T19" s="638" t="s">
        <v>234</v>
      </c>
      <c r="U19" s="638"/>
      <c r="V19" s="679"/>
    </row>
    <row r="20" spans="2:52" ht="12.95" customHeight="1">
      <c r="B20" s="681"/>
      <c r="C20" s="638"/>
      <c r="D20" s="638"/>
      <c r="E20" s="638"/>
      <c r="F20" s="638"/>
      <c r="G20" s="638"/>
      <c r="H20" s="638"/>
      <c r="I20" s="689" t="s">
        <v>235</v>
      </c>
      <c r="J20" s="682"/>
      <c r="K20" s="679" t="s">
        <v>236</v>
      </c>
      <c r="L20" s="638"/>
      <c r="M20" s="690" t="s">
        <v>237</v>
      </c>
      <c r="N20" s="581" t="s">
        <v>238</v>
      </c>
      <c r="S20" s="638"/>
      <c r="T20" s="678"/>
      <c r="U20" s="638"/>
      <c r="V20" s="679"/>
    </row>
    <row r="21" spans="2:52" ht="12.95" customHeight="1">
      <c r="B21" s="691"/>
      <c r="C21" s="692"/>
      <c r="D21" s="692"/>
      <c r="E21" s="692"/>
      <c r="F21" s="692"/>
      <c r="G21" s="692"/>
      <c r="H21" s="692"/>
      <c r="I21" s="661"/>
      <c r="J21" s="661"/>
      <c r="K21" s="688"/>
      <c r="L21" s="638"/>
      <c r="M21" s="690" t="s">
        <v>239</v>
      </c>
      <c r="N21" s="581" t="s">
        <v>240</v>
      </c>
      <c r="S21" s="638"/>
      <c r="T21" s="680"/>
      <c r="U21" s="638"/>
      <c r="V21" s="679"/>
    </row>
    <row r="22" spans="2:52" ht="12.95" customHeight="1">
      <c r="B22" s="675">
        <f>B3-(0.01)</f>
        <v>-1.1900000000000002</v>
      </c>
      <c r="C22" s="1553" t="s">
        <v>241</v>
      </c>
      <c r="D22" s="1553"/>
      <c r="E22" s="1553"/>
      <c r="F22" s="1553"/>
      <c r="G22" s="1553"/>
      <c r="H22" s="1553"/>
      <c r="I22" s="1553"/>
      <c r="J22" s="1553"/>
      <c r="K22" s="2274"/>
      <c r="L22" s="638"/>
      <c r="M22" s="1400" t="s">
        <v>242</v>
      </c>
      <c r="N22" s="1401" t="s">
        <v>243</v>
      </c>
      <c r="O22" s="1401"/>
      <c r="P22" s="1401"/>
      <c r="Q22" s="1401"/>
      <c r="R22" s="1401"/>
      <c r="S22" s="1401"/>
      <c r="T22" s="1402"/>
      <c r="V22" s="613"/>
    </row>
    <row r="23" spans="2:52" ht="12.95" customHeight="1">
      <c r="B23" s="681"/>
      <c r="C23" s="1551"/>
      <c r="D23" s="1551"/>
      <c r="E23" s="1551"/>
      <c r="F23" s="1551"/>
      <c r="G23" s="1551"/>
      <c r="H23" s="1551"/>
      <c r="I23" s="1551"/>
      <c r="J23" s="1551"/>
      <c r="K23" s="1554"/>
      <c r="L23" s="638"/>
      <c r="M23" s="690"/>
      <c r="S23" s="638"/>
      <c r="U23" s="638"/>
      <c r="V23" s="679"/>
    </row>
    <row r="24" spans="2:52" ht="12.95" customHeight="1">
      <c r="B24" s="677">
        <v>1</v>
      </c>
      <c r="C24" s="638" t="s">
        <v>81</v>
      </c>
      <c r="D24" s="638"/>
      <c r="E24" s="638"/>
      <c r="F24" s="638"/>
      <c r="G24" s="638"/>
      <c r="H24" s="638"/>
      <c r="I24" s="638"/>
      <c r="J24" s="678"/>
      <c r="K24" s="679"/>
      <c r="L24" s="638"/>
      <c r="M24" s="675">
        <f>M18-0.01</f>
        <v>-1.2400000000000002</v>
      </c>
      <c r="N24" s="1553" t="s">
        <v>244</v>
      </c>
      <c r="O24" s="1553"/>
      <c r="P24" s="1553"/>
      <c r="Q24" s="1553"/>
      <c r="R24" s="1553"/>
      <c r="S24" s="1553"/>
      <c r="T24" s="1553"/>
      <c r="U24" s="1553"/>
      <c r="V24" s="2274"/>
      <c r="AZ24" s="693"/>
    </row>
    <row r="25" spans="2:52" ht="12.95" customHeight="1">
      <c r="B25" s="677">
        <v>2</v>
      </c>
      <c r="C25" s="638" t="s">
        <v>82</v>
      </c>
      <c r="D25" s="638" t="s">
        <v>124</v>
      </c>
      <c r="E25" s="694">
        <f>M24</f>
        <v>-1.2400000000000002</v>
      </c>
      <c r="F25" s="638"/>
      <c r="G25" s="638"/>
      <c r="I25" s="638"/>
      <c r="J25" s="638"/>
      <c r="K25" s="679"/>
      <c r="L25" s="638"/>
      <c r="M25" s="677">
        <v>1</v>
      </c>
      <c r="N25" s="638" t="s">
        <v>81</v>
      </c>
      <c r="O25" s="638"/>
      <c r="P25" s="638"/>
      <c r="Q25" s="638"/>
      <c r="R25" s="638"/>
      <c r="S25" s="638"/>
      <c r="T25" s="678"/>
      <c r="U25" s="638"/>
      <c r="V25" s="679"/>
    </row>
    <row r="26" spans="2:52" ht="12.95" customHeight="1">
      <c r="B26" s="686"/>
      <c r="C26" s="661"/>
      <c r="D26" s="661"/>
      <c r="E26" s="661"/>
      <c r="F26" s="661"/>
      <c r="G26" s="661"/>
      <c r="H26" s="661"/>
      <c r="I26" s="661"/>
      <c r="J26" s="661"/>
      <c r="K26" s="695"/>
      <c r="L26" s="638"/>
      <c r="M26" s="696">
        <v>2</v>
      </c>
      <c r="N26" s="692" t="s">
        <v>82</v>
      </c>
      <c r="O26" s="692"/>
      <c r="P26" s="692"/>
      <c r="Q26" s="692"/>
      <c r="R26" s="692"/>
      <c r="S26" s="692"/>
      <c r="T26" s="661"/>
      <c r="U26" s="692"/>
      <c r="V26" s="688"/>
    </row>
    <row r="27" spans="2:52" ht="12.95" customHeight="1">
      <c r="L27" s="638"/>
    </row>
    <row r="28" spans="2:52" ht="12.95" customHeight="1">
      <c r="L28" s="638"/>
    </row>
    <row r="29" spans="2:52" ht="12.95" customHeight="1">
      <c r="L29" s="638"/>
    </row>
    <row r="30" spans="2:52" ht="12.95" customHeight="1">
      <c r="L30" s="638"/>
    </row>
    <row r="31" spans="2:52" ht="12.95" customHeight="1">
      <c r="L31" s="638"/>
    </row>
    <row r="32" spans="2:52" ht="12.95" customHeight="1">
      <c r="L32" s="638"/>
    </row>
    <row r="33" spans="12:12" ht="12.95" customHeight="1">
      <c r="L33" s="638"/>
    </row>
    <row r="34" spans="12:12" ht="12.95" customHeight="1">
      <c r="L34" s="638"/>
    </row>
    <row r="35" spans="12:12" ht="12.95" customHeight="1">
      <c r="L35" s="638"/>
    </row>
    <row r="36" spans="12:12" ht="12.95" customHeight="1">
      <c r="L36" s="638"/>
    </row>
    <row r="37" spans="12:12" ht="12.95" customHeight="1">
      <c r="L37" s="638"/>
    </row>
    <row r="38" spans="12:12" ht="12.95" customHeight="1">
      <c r="L38" s="638"/>
    </row>
    <row r="39" spans="12:12" ht="12.95" customHeight="1">
      <c r="L39" s="638"/>
    </row>
    <row r="40" spans="12:12" ht="12.95" customHeight="1">
      <c r="L40" s="638"/>
    </row>
    <row r="41" spans="12:12" ht="12.95" customHeight="1">
      <c r="L41" s="638"/>
    </row>
    <row r="42" spans="12:12" ht="12.95" customHeight="1">
      <c r="L42" s="638"/>
    </row>
    <row r="43" spans="12:12" ht="12.95" customHeight="1">
      <c r="L43" s="638"/>
    </row>
    <row r="44" spans="12:12" ht="12.95" customHeight="1">
      <c r="L44" s="638"/>
    </row>
    <row r="45" spans="12:12" ht="12.95" customHeight="1">
      <c r="L45" s="638"/>
    </row>
    <row r="46" spans="12:12" ht="12.95" customHeight="1">
      <c r="L46" s="638"/>
    </row>
    <row r="47" spans="12:12" ht="12.95" customHeight="1">
      <c r="L47" s="638"/>
    </row>
    <row r="48" spans="12:12" ht="12.95" customHeight="1">
      <c r="L48" s="638"/>
    </row>
    <row r="49" spans="2:12" ht="12.95" customHeight="1">
      <c r="L49" s="638"/>
    </row>
    <row r="50" spans="2:12" ht="12.95" customHeight="1">
      <c r="L50" s="638"/>
    </row>
    <row r="51" spans="2:12" ht="12.95" customHeight="1">
      <c r="L51" s="638"/>
    </row>
    <row r="52" spans="2:12" ht="12.95" customHeight="1">
      <c r="L52" s="638"/>
    </row>
    <row r="53" spans="2:12" ht="12.95" customHeight="1">
      <c r="L53" s="638"/>
    </row>
    <row r="54" spans="2:12" ht="12.95" customHeight="1">
      <c r="L54" s="638"/>
    </row>
    <row r="55" spans="2:12" ht="12.95" customHeight="1">
      <c r="J55" s="638"/>
      <c r="K55" s="638"/>
      <c r="L55" s="638"/>
    </row>
    <row r="56" spans="2:12" ht="12.95" customHeight="1">
      <c r="J56" s="646"/>
      <c r="K56" s="638"/>
      <c r="L56" s="638"/>
    </row>
    <row r="57" spans="2:12" ht="12.95" customHeight="1">
      <c r="J57" s="646"/>
      <c r="K57" s="638"/>
      <c r="L57" s="638"/>
    </row>
    <row r="58" spans="2:12" ht="12.95" customHeight="1">
      <c r="J58" s="638"/>
      <c r="K58" s="638"/>
      <c r="L58" s="638"/>
    </row>
    <row r="59" spans="2:12" ht="12.95" customHeight="1">
      <c r="B59" s="646"/>
      <c r="C59" s="638"/>
      <c r="D59" s="638"/>
      <c r="E59" s="638"/>
      <c r="F59" s="638"/>
      <c r="G59" s="638"/>
      <c r="H59" s="638"/>
      <c r="I59" s="638"/>
      <c r="J59" s="638"/>
      <c r="K59" s="638"/>
      <c r="L59" s="638"/>
    </row>
    <row r="60" spans="2:12" ht="12.95" customHeight="1">
      <c r="B60" s="646"/>
      <c r="C60" s="638"/>
      <c r="D60" s="638"/>
      <c r="E60" s="638"/>
      <c r="F60" s="638"/>
      <c r="G60" s="638"/>
      <c r="H60" s="638"/>
      <c r="I60" s="638"/>
      <c r="J60" s="638"/>
      <c r="K60" s="638"/>
      <c r="L60" s="638"/>
    </row>
    <row r="61" spans="2:12" ht="12.95" customHeight="1">
      <c r="J61" s="638"/>
      <c r="K61" s="638"/>
      <c r="L61" s="638"/>
    </row>
    <row r="62" spans="2:12" ht="12.95" customHeight="1">
      <c r="J62" s="638"/>
      <c r="K62" s="638"/>
      <c r="L62" s="638"/>
    </row>
    <row r="63" spans="2:12" ht="12.95" customHeight="1">
      <c r="J63" s="638"/>
      <c r="K63" s="638"/>
      <c r="L63" s="638"/>
    </row>
    <row r="64" spans="2:12" ht="12.95" customHeight="1">
      <c r="J64" s="646"/>
      <c r="K64" s="638"/>
      <c r="L64" s="638"/>
    </row>
    <row r="65" spans="2:12" ht="12.95" customHeight="1">
      <c r="J65" s="638"/>
      <c r="K65" s="638"/>
      <c r="L65" s="638"/>
    </row>
    <row r="66" spans="2:12" ht="12.95" customHeight="1">
      <c r="J66" s="638"/>
      <c r="K66" s="638"/>
      <c r="L66" s="638"/>
    </row>
    <row r="67" spans="2:12" ht="12.95" customHeight="1">
      <c r="J67" s="638"/>
      <c r="K67" s="638"/>
      <c r="L67" s="638"/>
    </row>
    <row r="68" spans="2:12" ht="12.95" customHeight="1">
      <c r="J68" s="638"/>
      <c r="K68" s="638"/>
      <c r="L68" s="638"/>
    </row>
    <row r="69" spans="2:12" ht="12.95" customHeight="1">
      <c r="B69" s="646"/>
      <c r="C69" s="638"/>
      <c r="D69" s="638"/>
      <c r="E69" s="638"/>
      <c r="F69" s="638"/>
      <c r="G69" s="638"/>
      <c r="H69" s="638"/>
      <c r="I69" s="638"/>
      <c r="J69" s="638"/>
      <c r="K69" s="638"/>
      <c r="L69" s="638"/>
    </row>
    <row r="70" spans="2:12" ht="12.95" customHeight="1">
      <c r="B70" s="646"/>
      <c r="C70" s="638"/>
      <c r="D70" s="638"/>
      <c r="E70" s="638"/>
      <c r="F70" s="638"/>
      <c r="G70" s="638"/>
      <c r="H70" s="638"/>
      <c r="I70" s="638"/>
      <c r="J70" s="638"/>
      <c r="K70" s="638"/>
      <c r="L70" s="638"/>
    </row>
    <row r="71" spans="2:12" ht="12.95" customHeight="1">
      <c r="B71" s="646"/>
      <c r="C71" s="638"/>
      <c r="D71" s="638"/>
      <c r="E71" s="638"/>
      <c r="F71" s="638"/>
      <c r="G71" s="638"/>
      <c r="H71" s="638"/>
      <c r="I71" s="638"/>
      <c r="J71" s="638"/>
      <c r="K71" s="638"/>
      <c r="L71" s="638"/>
    </row>
    <row r="72" spans="2:12" ht="12.95" customHeight="1">
      <c r="B72" s="646"/>
      <c r="C72" s="638"/>
      <c r="D72" s="638"/>
      <c r="E72" s="638"/>
      <c r="F72" s="638"/>
      <c r="G72" s="638"/>
      <c r="H72" s="638"/>
      <c r="I72" s="638"/>
      <c r="J72" s="638"/>
      <c r="K72" s="638"/>
      <c r="L72" s="638"/>
    </row>
    <row r="73" spans="2:12" ht="12.95" customHeight="1">
      <c r="B73" s="646"/>
      <c r="C73" s="638"/>
      <c r="D73" s="638"/>
      <c r="E73" s="638"/>
      <c r="F73" s="638"/>
      <c r="G73" s="638"/>
      <c r="H73" s="638"/>
      <c r="I73" s="638"/>
      <c r="J73" s="638"/>
      <c r="K73" s="638"/>
      <c r="L73" s="638"/>
    </row>
    <row r="74" spans="2:12" ht="12.95" customHeight="1">
      <c r="B74" s="646"/>
      <c r="C74" s="638"/>
      <c r="D74" s="638"/>
      <c r="E74" s="638"/>
      <c r="F74" s="638"/>
      <c r="G74" s="638"/>
      <c r="H74" s="638"/>
      <c r="I74" s="638"/>
      <c r="J74" s="638"/>
      <c r="K74" s="638"/>
      <c r="L74" s="638"/>
    </row>
    <row r="75" spans="2:12" ht="12.95" customHeight="1">
      <c r="B75" s="646"/>
      <c r="C75" s="638"/>
      <c r="D75" s="638"/>
      <c r="E75" s="638"/>
      <c r="F75" s="638"/>
      <c r="G75" s="638"/>
      <c r="H75" s="638"/>
      <c r="I75" s="638"/>
      <c r="J75" s="638"/>
      <c r="K75" s="638"/>
      <c r="L75" s="638"/>
    </row>
    <row r="76" spans="2:12" ht="12.95" customHeight="1">
      <c r="B76" s="646"/>
      <c r="C76" s="638"/>
      <c r="D76" s="638"/>
      <c r="E76" s="638"/>
      <c r="F76" s="638"/>
      <c r="G76" s="638"/>
      <c r="H76" s="638"/>
      <c r="I76" s="638"/>
      <c r="J76" s="638"/>
      <c r="K76" s="638"/>
      <c r="L76" s="638"/>
    </row>
    <row r="77" spans="2:12" ht="12.95" customHeight="1">
      <c r="B77" s="646"/>
      <c r="C77" s="638"/>
      <c r="D77" s="638"/>
      <c r="E77" s="638"/>
      <c r="F77" s="638"/>
      <c r="G77" s="638"/>
      <c r="H77" s="638"/>
      <c r="I77" s="638"/>
      <c r="J77" s="638"/>
      <c r="K77" s="638"/>
      <c r="L77" s="638"/>
    </row>
    <row r="78" spans="2:12" ht="12.95" customHeight="1">
      <c r="B78" s="646"/>
      <c r="C78" s="638"/>
      <c r="D78" s="638"/>
      <c r="E78" s="638"/>
      <c r="F78" s="638"/>
      <c r="G78" s="638"/>
      <c r="H78" s="638"/>
      <c r="I78" s="638"/>
      <c r="J78" s="638"/>
      <c r="K78" s="638"/>
      <c r="L78" s="638"/>
    </row>
    <row r="79" spans="2:12" ht="12.95" customHeight="1">
      <c r="B79" s="646"/>
      <c r="C79" s="638"/>
      <c r="D79" s="638"/>
      <c r="E79" s="638"/>
      <c r="F79" s="638"/>
      <c r="G79" s="638"/>
      <c r="H79" s="638"/>
      <c r="I79" s="638"/>
      <c r="J79" s="638"/>
      <c r="K79" s="638"/>
      <c r="L79" s="638"/>
    </row>
    <row r="80" spans="2:12" ht="12.95" customHeight="1">
      <c r="B80" s="646"/>
      <c r="C80" s="638"/>
      <c r="D80" s="638"/>
      <c r="E80" s="638"/>
      <c r="F80" s="638"/>
      <c r="G80" s="638"/>
      <c r="H80" s="638"/>
      <c r="I80" s="638"/>
      <c r="J80" s="638"/>
      <c r="K80" s="638"/>
      <c r="L80" s="638"/>
    </row>
    <row r="81" spans="2:12" ht="12.95" customHeight="1">
      <c r="B81" s="646"/>
      <c r="C81" s="638"/>
      <c r="D81" s="638"/>
      <c r="E81" s="638"/>
      <c r="F81" s="638"/>
      <c r="G81" s="638"/>
      <c r="H81" s="638"/>
      <c r="I81" s="638"/>
      <c r="J81" s="638"/>
      <c r="K81" s="638"/>
      <c r="L81" s="638"/>
    </row>
    <row r="82" spans="2:12" ht="12.95" customHeight="1">
      <c r="B82" s="646"/>
      <c r="C82" s="638"/>
      <c r="D82" s="638"/>
      <c r="E82" s="638"/>
      <c r="F82" s="638"/>
      <c r="G82" s="638"/>
      <c r="H82" s="638"/>
      <c r="I82" s="638"/>
      <c r="J82" s="638"/>
      <c r="K82" s="638"/>
      <c r="L82" s="638"/>
    </row>
    <row r="83" spans="2:12" ht="12.95" customHeight="1">
      <c r="B83" s="646"/>
      <c r="C83" s="638"/>
      <c r="D83" s="638"/>
      <c r="E83" s="638"/>
      <c r="F83" s="638"/>
      <c r="G83" s="638"/>
      <c r="H83" s="638"/>
      <c r="I83" s="638"/>
      <c r="J83" s="638"/>
      <c r="K83" s="638"/>
      <c r="L83" s="638"/>
    </row>
    <row r="84" spans="2:12" ht="12.95" customHeight="1">
      <c r="B84" s="646"/>
      <c r="C84" s="638"/>
      <c r="D84" s="638"/>
      <c r="E84" s="638"/>
      <c r="F84" s="638"/>
      <c r="G84" s="638"/>
      <c r="H84" s="638"/>
      <c r="I84" s="638"/>
      <c r="J84" s="638"/>
      <c r="K84" s="638"/>
      <c r="L84" s="638"/>
    </row>
    <row r="85" spans="2:12" ht="12.95" customHeight="1">
      <c r="B85" s="646"/>
      <c r="C85" s="638"/>
      <c r="D85" s="638"/>
      <c r="E85" s="638"/>
      <c r="F85" s="638"/>
      <c r="G85" s="638"/>
      <c r="H85" s="638"/>
      <c r="I85" s="638"/>
      <c r="J85" s="638"/>
      <c r="K85" s="638"/>
      <c r="L85" s="638"/>
    </row>
    <row r="86" spans="2:12" ht="12.95" customHeight="1">
      <c r="B86" s="646"/>
      <c r="C86" s="638"/>
      <c r="D86" s="638"/>
      <c r="E86" s="638"/>
      <c r="F86" s="638"/>
      <c r="G86" s="638"/>
      <c r="H86" s="638"/>
      <c r="I86" s="638"/>
      <c r="J86" s="638"/>
      <c r="K86" s="638"/>
      <c r="L86" s="638"/>
    </row>
    <row r="87" spans="2:12" ht="12.95" customHeight="1">
      <c r="B87" s="646"/>
      <c r="C87" s="638"/>
      <c r="D87" s="638"/>
      <c r="E87" s="638"/>
      <c r="F87" s="638"/>
      <c r="G87" s="638"/>
      <c r="H87" s="638"/>
      <c r="I87" s="638"/>
      <c r="J87" s="638"/>
      <c r="K87" s="638"/>
      <c r="L87" s="638"/>
    </row>
    <row r="88" spans="2:12" ht="12.95" customHeight="1">
      <c r="B88" s="646"/>
      <c r="C88" s="638"/>
      <c r="D88" s="638"/>
      <c r="E88" s="638"/>
      <c r="F88" s="638"/>
      <c r="G88" s="638"/>
      <c r="H88" s="638"/>
      <c r="I88" s="638"/>
      <c r="J88" s="638"/>
      <c r="K88" s="638"/>
      <c r="L88" s="638"/>
    </row>
    <row r="89" spans="2:12" ht="12.95" customHeight="1">
      <c r="B89" s="646"/>
      <c r="C89" s="638"/>
      <c r="D89" s="638"/>
      <c r="E89" s="638"/>
      <c r="F89" s="638"/>
      <c r="G89" s="638"/>
      <c r="H89" s="638"/>
      <c r="I89" s="638"/>
      <c r="J89" s="638"/>
      <c r="K89" s="638"/>
      <c r="L89" s="638"/>
    </row>
    <row r="90" spans="2:12" ht="12.95" customHeight="1">
      <c r="B90" s="646"/>
      <c r="C90" s="638"/>
      <c r="D90" s="638"/>
      <c r="E90" s="638"/>
      <c r="F90" s="638"/>
      <c r="G90" s="638"/>
      <c r="H90" s="638"/>
      <c r="I90" s="638"/>
      <c r="J90" s="638"/>
      <c r="K90" s="638"/>
      <c r="L90" s="638"/>
    </row>
    <row r="91" spans="2:12" ht="12.95" customHeight="1">
      <c r="B91" s="646"/>
      <c r="C91" s="638"/>
      <c r="D91" s="638"/>
      <c r="E91" s="638"/>
      <c r="F91" s="638"/>
      <c r="G91" s="638"/>
      <c r="H91" s="638"/>
      <c r="I91" s="638"/>
      <c r="J91" s="638"/>
      <c r="K91" s="638"/>
      <c r="L91" s="638"/>
    </row>
    <row r="92" spans="2:12" ht="12.95" customHeight="1">
      <c r="B92" s="646"/>
      <c r="C92" s="638"/>
      <c r="D92" s="638"/>
      <c r="E92" s="638"/>
      <c r="F92" s="638"/>
      <c r="G92" s="638"/>
      <c r="H92" s="638"/>
      <c r="I92" s="638"/>
      <c r="J92" s="638"/>
      <c r="K92" s="638"/>
      <c r="L92" s="638"/>
    </row>
    <row r="93" spans="2:12" ht="12.95" customHeight="1">
      <c r="B93" s="646"/>
      <c r="C93" s="638"/>
      <c r="D93" s="638"/>
      <c r="E93" s="638"/>
      <c r="F93" s="638"/>
      <c r="G93" s="638"/>
      <c r="H93" s="638"/>
      <c r="I93" s="638"/>
      <c r="J93" s="638"/>
      <c r="K93" s="638"/>
      <c r="L93" s="638"/>
    </row>
    <row r="94" spans="2:12" ht="12.95" customHeight="1">
      <c r="B94" s="646"/>
      <c r="C94" s="638"/>
      <c r="D94" s="638"/>
      <c r="E94" s="638"/>
      <c r="F94" s="638"/>
      <c r="G94" s="638"/>
      <c r="H94" s="638"/>
      <c r="I94" s="638"/>
      <c r="J94" s="638"/>
      <c r="K94" s="638"/>
      <c r="L94" s="638"/>
    </row>
    <row r="95" spans="2:12" ht="12.95" customHeight="1">
      <c r="B95" s="646"/>
      <c r="C95" s="638"/>
      <c r="D95" s="638"/>
      <c r="E95" s="638"/>
      <c r="F95" s="638"/>
      <c r="G95" s="638"/>
      <c r="H95" s="638"/>
      <c r="I95" s="638"/>
      <c r="J95" s="638"/>
      <c r="K95" s="638"/>
      <c r="L95" s="638"/>
    </row>
    <row r="96" spans="2:12" ht="12.95" customHeight="1">
      <c r="B96" s="646"/>
      <c r="C96" s="638"/>
      <c r="D96" s="638"/>
      <c r="E96" s="638"/>
      <c r="F96" s="638"/>
      <c r="G96" s="638"/>
      <c r="H96" s="638"/>
      <c r="I96" s="638"/>
      <c r="J96" s="638"/>
      <c r="K96" s="638"/>
      <c r="L96" s="638"/>
    </row>
    <row r="97" spans="2:12" ht="12.95" customHeight="1">
      <c r="B97" s="646"/>
      <c r="C97" s="638"/>
      <c r="D97" s="638"/>
      <c r="E97" s="638"/>
      <c r="F97" s="638"/>
      <c r="G97" s="638"/>
      <c r="H97" s="638"/>
      <c r="I97" s="638"/>
      <c r="J97" s="638"/>
      <c r="K97" s="638"/>
      <c r="L97" s="638"/>
    </row>
    <row r="98" spans="2:12" ht="12.95" customHeight="1">
      <c r="B98" s="646"/>
      <c r="C98" s="638"/>
      <c r="D98" s="638"/>
      <c r="E98" s="638"/>
      <c r="F98" s="638"/>
      <c r="G98" s="638"/>
      <c r="H98" s="638"/>
      <c r="I98" s="638"/>
      <c r="J98" s="638"/>
      <c r="K98" s="638"/>
      <c r="L98" s="638"/>
    </row>
    <row r="99" spans="2:12" ht="12.95" customHeight="1">
      <c r="B99" s="646"/>
      <c r="C99" s="638"/>
      <c r="D99" s="638"/>
      <c r="E99" s="638"/>
      <c r="F99" s="638"/>
      <c r="G99" s="638"/>
      <c r="H99" s="638"/>
      <c r="I99" s="638"/>
      <c r="J99" s="638"/>
      <c r="K99" s="638"/>
      <c r="L99" s="638"/>
    </row>
    <row r="100" spans="2:12" ht="12.95" customHeight="1">
      <c r="B100" s="646"/>
      <c r="C100" s="638"/>
      <c r="D100" s="638"/>
      <c r="E100" s="638"/>
      <c r="F100" s="638"/>
      <c r="G100" s="638"/>
      <c r="H100" s="638"/>
      <c r="I100" s="638"/>
      <c r="J100" s="638"/>
      <c r="K100" s="638"/>
      <c r="L100" s="638"/>
    </row>
    <row r="101" spans="2:12" ht="12.95" customHeight="1">
      <c r="B101" s="646"/>
      <c r="C101" s="638"/>
      <c r="D101" s="638"/>
      <c r="E101" s="638"/>
      <c r="F101" s="638"/>
      <c r="G101" s="638"/>
      <c r="H101" s="638"/>
      <c r="I101" s="638"/>
      <c r="J101" s="638"/>
      <c r="K101" s="638"/>
    </row>
  </sheetData>
  <customSheetViews>
    <customSheetView guid="{000667BC-C093-D04F-AC32-C2A57AD6DC40}" scale="136" showPageBreaks="1" showGridLines="0" printArea="1">
      <selection activeCell="N24" sqref="N24:V24"/>
      <pageMargins left="0" right="0" top="0" bottom="0" header="0" footer="0"/>
      <pageSetup orientation="landscape"/>
      <headerFooter alignWithMargins="0">
        <oddFooter>&amp;L&amp;9&amp;F&amp;C&amp;9Página &amp;P&amp;R&amp;9Versión 17.08.05</oddFooter>
      </headerFooter>
    </customSheetView>
    <customSheetView guid="{49900754-E557-CE48-A1AC-7A29C54F6B80}" scale="136" showPageBreaks="1" showGridLines="0" printArea="1" topLeftCell="H18">
      <selection activeCell="N24" sqref="N24:V24"/>
      <pageMargins left="0" right="0" top="0" bottom="0" header="0" footer="0"/>
      <pageSetup orientation="landscape"/>
      <headerFooter alignWithMargins="0">
        <oddFooter>&amp;L&amp;9&amp;F&amp;C&amp;9Página &amp;P&amp;R&amp;9Versión 17.08.05</oddFooter>
      </headerFooter>
    </customSheetView>
  </customSheetViews>
  <mergeCells count="5">
    <mergeCell ref="N24:V24"/>
    <mergeCell ref="C22:K23"/>
    <mergeCell ref="M16:N16"/>
    <mergeCell ref="T10:U10"/>
    <mergeCell ref="T16:U16"/>
  </mergeCells>
  <phoneticPr fontId="51" type="noConversion"/>
  <pageMargins left="0.25" right="0.25" top="0.75000000000000011" bottom="0.75000000000000011" header="0.30000000000000004" footer="0.30000000000000004"/>
  <pageSetup orientation="landscape"/>
  <headerFooter alignWithMargins="0">
    <oddFooter>&amp;L&amp;9&amp;F&amp;C&amp;9Página &amp;P&amp;R&amp;9Versión 17.08.05</oddFoot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BF147"/>
  <sheetViews>
    <sheetView showGridLines="0" view="pageBreakPreview" zoomScale="125" zoomScaleNormal="125" zoomScaleSheetLayoutView="125" zoomScalePageLayoutView="125" workbookViewId="0">
      <selection activeCell="C38" sqref="C38:Q38"/>
    </sheetView>
  </sheetViews>
  <sheetFormatPr defaultColWidth="10.875" defaultRowHeight="12.95" customHeight="1"/>
  <cols>
    <col min="1" max="1" width="2.125" style="638" customWidth="1"/>
    <col min="2" max="8" width="4" style="569" customWidth="1"/>
    <col min="9" max="23" width="4" style="697" customWidth="1"/>
    <col min="24" max="24" width="4" style="581" customWidth="1"/>
    <col min="25" max="42" width="4" style="638" customWidth="1"/>
    <col min="43" max="16384" width="10.875" style="638"/>
  </cols>
  <sheetData>
    <row r="1" spans="2:23" ht="12.95" customHeight="1">
      <c r="B1" s="723" t="s">
        <v>245</v>
      </c>
    </row>
    <row r="2" spans="2:23" ht="12.95" customHeight="1">
      <c r="B2" s="1551"/>
      <c r="C2" s="1551"/>
      <c r="D2" s="620"/>
      <c r="E2" s="620"/>
      <c r="F2" s="620"/>
      <c r="G2" s="620"/>
      <c r="H2" s="567"/>
      <c r="I2" s="698"/>
      <c r="K2" s="1551"/>
      <c r="L2" s="1551"/>
      <c r="M2" s="1551"/>
      <c r="N2" s="1551"/>
      <c r="O2" s="1551"/>
      <c r="P2" s="1551"/>
      <c r="Q2" s="1551"/>
      <c r="R2" s="620"/>
      <c r="S2" s="567"/>
      <c r="T2" s="567"/>
      <c r="U2" s="567"/>
      <c r="V2" s="567"/>
    </row>
    <row r="3" spans="2:23" ht="12.95" customHeight="1">
      <c r="B3" s="1551"/>
      <c r="C3" s="1551"/>
      <c r="D3" s="620"/>
      <c r="E3" s="620"/>
      <c r="F3" s="620"/>
      <c r="G3" s="620"/>
      <c r="H3" s="567"/>
      <c r="I3" s="698"/>
      <c r="J3" s="1567">
        <f>'1B. PATRIMONIO'!M24-0.01</f>
        <v>-1.2500000000000002</v>
      </c>
      <c r="K3" s="1568"/>
      <c r="L3" s="570"/>
      <c r="M3" s="570"/>
      <c r="N3" s="570"/>
      <c r="O3" s="699"/>
      <c r="P3" s="699"/>
      <c r="Q3" s="699"/>
      <c r="R3" s="1567">
        <f>J3-(0.01)</f>
        <v>-1.2600000000000002</v>
      </c>
      <c r="S3" s="1568"/>
      <c r="T3" s="2275"/>
      <c r="U3" s="1567">
        <f>R3-(0.01)</f>
        <v>-1.2700000000000002</v>
      </c>
      <c r="V3" s="1568"/>
      <c r="W3" s="2275"/>
    </row>
    <row r="4" spans="2:23" ht="12.95" customHeight="1">
      <c r="B4" s="1551"/>
      <c r="C4" s="1551"/>
      <c r="D4" s="620"/>
      <c r="E4" s="620"/>
      <c r="F4" s="620"/>
      <c r="G4" s="620"/>
      <c r="H4" s="567"/>
      <c r="I4" s="698"/>
      <c r="J4" s="1560" t="s">
        <v>246</v>
      </c>
      <c r="K4" s="1559"/>
      <c r="L4" s="1559"/>
      <c r="M4" s="1559"/>
      <c r="N4" s="1559"/>
      <c r="O4" s="1559"/>
      <c r="P4" s="1559"/>
      <c r="Q4" s="1559"/>
      <c r="R4" s="1572" t="s">
        <v>247</v>
      </c>
      <c r="S4" s="1551"/>
      <c r="T4" s="1554"/>
      <c r="U4" s="1572" t="s">
        <v>248</v>
      </c>
      <c r="V4" s="1551"/>
      <c r="W4" s="1554"/>
    </row>
    <row r="5" spans="2:23" ht="12.95" customHeight="1">
      <c r="B5" s="1551"/>
      <c r="C5" s="1551"/>
      <c r="D5" s="620"/>
      <c r="E5" s="620"/>
      <c r="F5" s="620"/>
      <c r="G5" s="620"/>
      <c r="H5" s="567"/>
      <c r="I5" s="698"/>
      <c r="J5" s="1560"/>
      <c r="K5" s="1559"/>
      <c r="L5" s="1559"/>
      <c r="M5" s="1559"/>
      <c r="N5" s="1559"/>
      <c r="O5" s="1559"/>
      <c r="P5" s="1559"/>
      <c r="Q5" s="1559"/>
      <c r="R5" s="1572"/>
      <c r="S5" s="1551"/>
      <c r="T5" s="1554"/>
      <c r="U5" s="1572"/>
      <c r="V5" s="1551"/>
      <c r="W5" s="1554"/>
    </row>
    <row r="6" spans="2:23" ht="12.95" customHeight="1">
      <c r="B6" s="1551"/>
      <c r="C6" s="1551"/>
      <c r="D6" s="620"/>
      <c r="E6" s="620"/>
      <c r="F6" s="620"/>
      <c r="G6" s="620"/>
      <c r="H6" s="567"/>
      <c r="I6" s="698"/>
      <c r="J6" s="1560"/>
      <c r="K6" s="1559"/>
      <c r="L6" s="1559"/>
      <c r="M6" s="1559"/>
      <c r="N6" s="1559"/>
      <c r="O6" s="1559"/>
      <c r="P6" s="1559"/>
      <c r="Q6" s="1559"/>
      <c r="R6" s="1572"/>
      <c r="S6" s="1551"/>
      <c r="T6" s="1554"/>
      <c r="U6" s="1572"/>
      <c r="V6" s="1551"/>
      <c r="W6" s="1554"/>
    </row>
    <row r="7" spans="2:23" ht="12.95" customHeight="1">
      <c r="B7" s="571"/>
      <c r="I7" s="698"/>
      <c r="J7" s="606">
        <v>1</v>
      </c>
      <c r="K7" s="567" t="s">
        <v>81</v>
      </c>
      <c r="L7" s="567"/>
      <c r="M7" s="567"/>
      <c r="N7" s="567"/>
      <c r="O7" s="567"/>
      <c r="P7" s="567"/>
      <c r="Q7" s="567"/>
      <c r="R7" s="614"/>
      <c r="S7" s="567"/>
      <c r="T7" s="572"/>
      <c r="U7" s="1572"/>
      <c r="V7" s="1551"/>
      <c r="W7" s="1554"/>
    </row>
    <row r="8" spans="2:23" ht="12.95" customHeight="1">
      <c r="B8" s="571"/>
      <c r="I8" s="698"/>
      <c r="J8" s="606">
        <v>2</v>
      </c>
      <c r="K8" s="567" t="s">
        <v>82</v>
      </c>
      <c r="L8" s="567" t="s">
        <v>124</v>
      </c>
      <c r="M8" s="1551" t="s">
        <v>249</v>
      </c>
      <c r="N8" s="1551"/>
      <c r="O8" s="1551"/>
      <c r="P8" s="1551"/>
      <c r="Q8" s="1551"/>
      <c r="R8" s="627"/>
      <c r="S8" s="567"/>
      <c r="T8" s="572"/>
      <c r="U8" s="614"/>
      <c r="V8" s="567"/>
      <c r="W8" s="572"/>
    </row>
    <row r="9" spans="2:23" ht="12.95" customHeight="1">
      <c r="B9" s="571"/>
      <c r="I9" s="698"/>
      <c r="J9" s="700"/>
      <c r="M9" s="1571"/>
      <c r="N9" s="1571"/>
      <c r="O9" s="1571"/>
      <c r="P9" s="1571"/>
      <c r="Q9" s="1571"/>
      <c r="R9" s="628"/>
      <c r="S9" s="725"/>
      <c r="T9" s="724"/>
      <c r="U9" s="726"/>
      <c r="V9" s="725"/>
      <c r="W9" s="727"/>
    </row>
    <row r="10" spans="2:23" ht="12.95" customHeight="1">
      <c r="B10" s="1561" t="s">
        <v>250</v>
      </c>
      <c r="C10" s="1562"/>
      <c r="D10" s="1562"/>
      <c r="E10" s="1562"/>
      <c r="F10" s="1562"/>
      <c r="G10" s="1562"/>
      <c r="H10" s="1562"/>
      <c r="I10" s="1563"/>
      <c r="J10" s="1564" t="s">
        <v>251</v>
      </c>
      <c r="K10" s="1565"/>
      <c r="L10" s="1565"/>
      <c r="M10" s="1565"/>
      <c r="N10" s="1565"/>
      <c r="O10" s="1565"/>
      <c r="P10" s="1565"/>
      <c r="Q10" s="1566"/>
      <c r="R10" s="1579" t="s">
        <v>252</v>
      </c>
      <c r="S10" s="1580"/>
      <c r="T10" s="1581"/>
      <c r="U10" s="1576" t="s">
        <v>253</v>
      </c>
      <c r="V10" s="1577"/>
      <c r="W10" s="1578"/>
    </row>
    <row r="11" spans="2:23" ht="12.95" customHeight="1">
      <c r="B11" s="1354">
        <v>1</v>
      </c>
      <c r="C11" s="701" t="s">
        <v>254</v>
      </c>
      <c r="D11" s="701"/>
      <c r="E11" s="701"/>
      <c r="F11" s="701"/>
      <c r="G11" s="701"/>
      <c r="H11" s="702"/>
      <c r="I11" s="703"/>
      <c r="J11" s="704"/>
      <c r="K11" s="705"/>
      <c r="L11" s="705"/>
      <c r="M11" s="705"/>
      <c r="N11" s="705"/>
      <c r="O11" s="705"/>
      <c r="P11" s="705"/>
      <c r="Q11" s="706"/>
      <c r="R11" s="1573"/>
      <c r="S11" s="1574"/>
      <c r="T11" s="1575"/>
      <c r="U11" s="1573"/>
      <c r="V11" s="1574"/>
      <c r="W11" s="1575"/>
    </row>
    <row r="12" spans="2:23" ht="12.95" customHeight="1">
      <c r="B12" s="1355">
        <v>2</v>
      </c>
      <c r="C12" s="1569" t="s">
        <v>255</v>
      </c>
      <c r="D12" s="1569"/>
      <c r="E12" s="1569"/>
      <c r="F12" s="1569"/>
      <c r="G12" s="1569"/>
      <c r="H12" s="1569"/>
      <c r="I12" s="1570"/>
      <c r="J12" s="707"/>
      <c r="K12" s="708"/>
      <c r="L12" s="708"/>
      <c r="M12" s="708"/>
      <c r="N12" s="708"/>
      <c r="O12" s="708"/>
      <c r="P12" s="708"/>
      <c r="Q12" s="709"/>
      <c r="R12" s="1573"/>
      <c r="S12" s="1574"/>
      <c r="T12" s="1575"/>
      <c r="U12" s="1573"/>
      <c r="V12" s="1574"/>
      <c r="W12" s="1575"/>
    </row>
    <row r="13" spans="2:23" ht="12.95" customHeight="1">
      <c r="B13" s="1355">
        <v>3</v>
      </c>
      <c r="C13" s="710" t="s">
        <v>256</v>
      </c>
      <c r="D13" s="710"/>
      <c r="E13" s="710"/>
      <c r="F13" s="710"/>
      <c r="G13" s="710"/>
      <c r="H13" s="708"/>
      <c r="I13" s="709"/>
      <c r="J13" s="711"/>
      <c r="K13" s="712"/>
      <c r="L13" s="712"/>
      <c r="M13" s="712"/>
      <c r="N13" s="712"/>
      <c r="O13" s="712"/>
      <c r="P13" s="712"/>
      <c r="Q13" s="713"/>
      <c r="R13" s="1573"/>
      <c r="S13" s="1574"/>
      <c r="T13" s="1575"/>
      <c r="U13" s="1573"/>
      <c r="V13" s="1574"/>
      <c r="W13" s="1575"/>
    </row>
    <row r="14" spans="2:23" ht="12.95" customHeight="1">
      <c r="B14" s="1355">
        <v>4</v>
      </c>
      <c r="C14" s="710" t="s">
        <v>257</v>
      </c>
      <c r="D14" s="710"/>
      <c r="E14" s="710"/>
      <c r="F14" s="710"/>
      <c r="G14" s="710"/>
      <c r="H14" s="708"/>
      <c r="I14" s="709"/>
      <c r="J14" s="711"/>
      <c r="K14" s="712"/>
      <c r="L14" s="712"/>
      <c r="M14" s="712"/>
      <c r="N14" s="712"/>
      <c r="O14" s="712"/>
      <c r="P14" s="712"/>
      <c r="Q14" s="713"/>
      <c r="R14" s="1573"/>
      <c r="S14" s="1574"/>
      <c r="T14" s="1575"/>
      <c r="U14" s="1573"/>
      <c r="V14" s="1574"/>
      <c r="W14" s="1575"/>
    </row>
    <row r="15" spans="2:23" ht="12.95" customHeight="1">
      <c r="B15" s="1355">
        <v>5</v>
      </c>
      <c r="C15" s="710" t="s">
        <v>258</v>
      </c>
      <c r="D15" s="710"/>
      <c r="E15" s="710"/>
      <c r="F15" s="710"/>
      <c r="G15" s="710"/>
      <c r="H15" s="710"/>
      <c r="I15" s="710"/>
      <c r="J15" s="711"/>
      <c r="K15" s="712"/>
      <c r="L15" s="712"/>
      <c r="M15" s="712"/>
      <c r="N15" s="712"/>
      <c r="O15" s="712"/>
      <c r="P15" s="712"/>
      <c r="Q15" s="713"/>
      <c r="R15" s="1573"/>
      <c r="S15" s="1574"/>
      <c r="T15" s="1575"/>
      <c r="U15" s="1573"/>
      <c r="V15" s="1574"/>
      <c r="W15" s="1575"/>
    </row>
    <row r="16" spans="2:23" ht="12.95" customHeight="1">
      <c r="B16" s="1355">
        <v>6</v>
      </c>
      <c r="C16" s="710" t="s">
        <v>259</v>
      </c>
      <c r="D16" s="710"/>
      <c r="E16" s="710"/>
      <c r="F16" s="710"/>
      <c r="G16" s="710"/>
      <c r="H16" s="708"/>
      <c r="I16" s="709"/>
      <c r="J16" s="711"/>
      <c r="K16" s="712"/>
      <c r="L16" s="712"/>
      <c r="M16" s="712"/>
      <c r="N16" s="712"/>
      <c r="O16" s="712"/>
      <c r="P16" s="712"/>
      <c r="Q16" s="713"/>
      <c r="R16" s="1573"/>
      <c r="S16" s="1574"/>
      <c r="T16" s="1575"/>
      <c r="U16" s="1573"/>
      <c r="V16" s="1574"/>
      <c r="W16" s="1575"/>
    </row>
    <row r="17" spans="2:58" ht="12.95" customHeight="1">
      <c r="B17" s="1487">
        <v>66</v>
      </c>
      <c r="C17" s="1406" t="s">
        <v>260</v>
      </c>
      <c r="D17" s="714"/>
      <c r="E17" s="714"/>
      <c r="F17" s="714"/>
      <c r="G17" s="714"/>
      <c r="H17" s="715"/>
      <c r="I17" s="716"/>
      <c r="J17" s="717"/>
      <c r="K17" s="718"/>
      <c r="L17" s="718"/>
      <c r="M17" s="718"/>
      <c r="N17" s="718"/>
      <c r="O17" s="718"/>
      <c r="P17" s="718"/>
      <c r="Q17" s="719"/>
      <c r="R17" s="1573"/>
      <c r="S17" s="1574"/>
      <c r="T17" s="1575"/>
      <c r="U17" s="1573"/>
      <c r="V17" s="1574"/>
      <c r="W17" s="1575"/>
    </row>
    <row r="18" spans="2:58" ht="12.95" customHeight="1">
      <c r="J18" s="720"/>
      <c r="K18" s="720"/>
      <c r="L18" s="720"/>
      <c r="M18" s="720"/>
      <c r="N18" s="720"/>
      <c r="O18" s="720"/>
      <c r="P18" s="720"/>
      <c r="Q18" s="720"/>
      <c r="R18" s="720"/>
      <c r="S18" s="720"/>
      <c r="T18" s="720"/>
      <c r="U18" s="720"/>
      <c r="V18" s="720"/>
      <c r="W18" s="720"/>
    </row>
    <row r="19" spans="2:58" ht="12.95" customHeight="1">
      <c r="B19" s="574">
        <f>U3-0.01</f>
        <v>-1.2800000000000002</v>
      </c>
      <c r="C19" s="1559" t="s">
        <v>261</v>
      </c>
      <c r="D19" s="1559"/>
      <c r="E19" s="1559"/>
      <c r="F19" s="1559"/>
      <c r="G19" s="1559"/>
      <c r="H19" s="1559"/>
      <c r="I19" s="1559"/>
      <c r="J19" s="1559"/>
      <c r="K19" s="1559"/>
      <c r="L19" s="1559"/>
      <c r="M19" s="1559"/>
      <c r="N19" s="1559"/>
      <c r="O19" s="1559"/>
      <c r="P19" s="1559"/>
      <c r="Q19" s="1559"/>
      <c r="R19" s="569"/>
      <c r="S19" s="720"/>
      <c r="T19" s="720"/>
      <c r="U19" s="720"/>
      <c r="V19" s="720"/>
      <c r="W19" s="720"/>
    </row>
    <row r="20" spans="2:58" ht="12.95" customHeight="1">
      <c r="C20" s="1559"/>
      <c r="D20" s="1559"/>
      <c r="E20" s="1559"/>
      <c r="F20" s="1559"/>
      <c r="G20" s="1559"/>
      <c r="H20" s="1559"/>
      <c r="I20" s="1559"/>
      <c r="J20" s="1559"/>
      <c r="K20" s="1559"/>
      <c r="L20" s="1559"/>
      <c r="M20" s="1559"/>
      <c r="N20" s="1559"/>
      <c r="O20" s="1559"/>
      <c r="P20" s="1559"/>
      <c r="Q20" s="1559"/>
      <c r="R20" s="720"/>
      <c r="S20" s="721">
        <v>1</v>
      </c>
      <c r="T20" s="722" t="s">
        <v>81</v>
      </c>
      <c r="U20" s="581"/>
      <c r="V20" s="638"/>
      <c r="W20" s="638"/>
      <c r="X20" s="638"/>
    </row>
    <row r="21" spans="2:58" ht="12.95" customHeight="1">
      <c r="J21" s="720"/>
      <c r="K21" s="720"/>
      <c r="L21" s="720"/>
      <c r="M21" s="720"/>
      <c r="N21" s="720"/>
      <c r="O21" s="720"/>
      <c r="P21" s="720"/>
      <c r="Q21" s="720"/>
      <c r="R21" s="720"/>
      <c r="S21" s="721">
        <v>2</v>
      </c>
      <c r="T21" s="722" t="s">
        <v>262</v>
      </c>
      <c r="U21" s="581" t="s">
        <v>124</v>
      </c>
      <c r="V21" s="730">
        <f>+B26</f>
        <v>-1.3000000000000003</v>
      </c>
      <c r="W21" s="638"/>
      <c r="X21" s="638"/>
    </row>
    <row r="22" spans="2:58" ht="12.95" customHeight="1">
      <c r="J22" s="720"/>
      <c r="K22" s="720"/>
      <c r="L22" s="720"/>
      <c r="M22" s="720"/>
      <c r="N22" s="720"/>
      <c r="O22" s="720"/>
      <c r="P22" s="720"/>
      <c r="Q22" s="720"/>
      <c r="R22" s="720"/>
      <c r="S22" s="720"/>
      <c r="T22" s="720"/>
      <c r="U22" s="720"/>
      <c r="V22" s="720"/>
      <c r="W22" s="720"/>
    </row>
    <row r="23" spans="2:58" ht="12.95" customHeight="1">
      <c r="B23" s="574">
        <f>B19-0.01</f>
        <v>-1.2900000000000003</v>
      </c>
      <c r="C23" s="1559" t="s">
        <v>263</v>
      </c>
      <c r="D23" s="1559"/>
      <c r="E23" s="1559"/>
      <c r="F23" s="1559"/>
      <c r="G23" s="1559"/>
      <c r="H23" s="1559"/>
      <c r="I23" s="1559"/>
      <c r="J23" s="1559"/>
      <c r="K23" s="1559"/>
      <c r="L23" s="1559"/>
      <c r="M23" s="1559"/>
      <c r="N23" s="1559"/>
      <c r="O23" s="1559"/>
      <c r="P23" s="1559"/>
      <c r="Q23" s="1559"/>
      <c r="R23" s="569"/>
      <c r="S23" s="1582" t="s">
        <v>252</v>
      </c>
      <c r="T23" s="1582"/>
      <c r="U23" s="728"/>
      <c r="V23" s="729"/>
      <c r="W23" s="720"/>
    </row>
    <row r="24" spans="2:58" ht="12.95" customHeight="1">
      <c r="J24" s="720"/>
      <c r="K24" s="720"/>
      <c r="L24" s="720"/>
      <c r="M24" s="720"/>
      <c r="N24" s="720"/>
      <c r="O24" s="720"/>
      <c r="P24" s="720"/>
      <c r="Q24" s="720"/>
      <c r="R24" s="720"/>
      <c r="S24" s="720"/>
      <c r="T24" s="720"/>
      <c r="U24" s="720"/>
      <c r="V24" s="720"/>
      <c r="W24" s="720"/>
    </row>
    <row r="25" spans="2:58" ht="12.95" customHeight="1">
      <c r="J25" s="720"/>
      <c r="K25" s="720"/>
      <c r="L25" s="720"/>
      <c r="M25" s="720"/>
      <c r="N25" s="720"/>
      <c r="O25" s="720"/>
      <c r="P25" s="720"/>
      <c r="Q25" s="720"/>
      <c r="R25" s="720"/>
      <c r="S25" s="720"/>
      <c r="T25" s="720"/>
      <c r="U25" s="720"/>
      <c r="V25" s="720"/>
      <c r="W25" s="720"/>
      <c r="BF25" s="663"/>
    </row>
    <row r="26" spans="2:58" ht="12.95" customHeight="1">
      <c r="B26" s="574">
        <f>B23-0.01</f>
        <v>-1.3000000000000003</v>
      </c>
      <c r="C26" s="1551" t="s">
        <v>264</v>
      </c>
      <c r="D26" s="1551"/>
      <c r="E26" s="1551"/>
      <c r="F26" s="1551"/>
      <c r="G26" s="1551"/>
      <c r="H26" s="1551"/>
      <c r="I26" s="1551"/>
      <c r="J26" s="1551"/>
      <c r="K26" s="1551"/>
      <c r="L26" s="1551"/>
      <c r="M26" s="1551"/>
      <c r="N26" s="1551"/>
      <c r="O26" s="1551"/>
      <c r="P26" s="1551"/>
      <c r="Q26" s="1551"/>
      <c r="R26" s="620"/>
      <c r="S26" s="721">
        <v>1</v>
      </c>
      <c r="T26" s="722" t="s">
        <v>81</v>
      </c>
      <c r="U26" s="581"/>
      <c r="V26" s="638"/>
      <c r="W26" s="638"/>
      <c r="X26" s="638"/>
    </row>
    <row r="27" spans="2:58" ht="12.95" customHeight="1">
      <c r="B27" s="575"/>
      <c r="C27" s="1551"/>
      <c r="D27" s="1551"/>
      <c r="E27" s="1551"/>
      <c r="F27" s="1551"/>
      <c r="G27" s="1551"/>
      <c r="H27" s="1551"/>
      <c r="I27" s="1551"/>
      <c r="J27" s="1551"/>
      <c r="K27" s="1551"/>
      <c r="L27" s="1551"/>
      <c r="M27" s="1551"/>
      <c r="N27" s="1551"/>
      <c r="O27" s="1551"/>
      <c r="P27" s="1551"/>
      <c r="Q27" s="1551"/>
      <c r="R27" s="620"/>
      <c r="S27" s="721">
        <v>2</v>
      </c>
      <c r="T27" s="722" t="s">
        <v>262</v>
      </c>
      <c r="U27" s="581" t="s">
        <v>124</v>
      </c>
      <c r="V27" s="1486">
        <f>+B35</f>
        <v>-1.3300000000000003</v>
      </c>
      <c r="W27" s="638"/>
      <c r="X27" s="638"/>
    </row>
    <row r="28" spans="2:58" ht="12.95" customHeight="1">
      <c r="B28" s="575"/>
      <c r="J28" s="720"/>
      <c r="K28" s="720"/>
      <c r="L28" s="720"/>
      <c r="M28" s="720"/>
      <c r="N28" s="720"/>
      <c r="O28" s="720"/>
      <c r="P28" s="720"/>
      <c r="Q28" s="720"/>
      <c r="R28" s="720"/>
      <c r="S28" s="720"/>
      <c r="T28" s="720"/>
      <c r="U28" s="720"/>
      <c r="V28" s="720"/>
      <c r="W28" s="720"/>
    </row>
    <row r="29" spans="2:58" ht="12.95" customHeight="1">
      <c r="B29" s="574">
        <f>B26-0.01</f>
        <v>-1.3100000000000003</v>
      </c>
      <c r="C29" s="1559" t="s">
        <v>265</v>
      </c>
      <c r="D29" s="1559"/>
      <c r="E29" s="1559"/>
      <c r="F29" s="1559"/>
      <c r="G29" s="1559"/>
      <c r="H29" s="1559"/>
      <c r="I29" s="1559"/>
      <c r="J29" s="1559"/>
      <c r="K29" s="1559"/>
      <c r="L29" s="1559"/>
      <c r="M29" s="1559"/>
      <c r="N29" s="1559"/>
      <c r="O29" s="1559"/>
      <c r="P29" s="1559"/>
      <c r="Q29" s="1559"/>
      <c r="R29" s="569"/>
      <c r="S29" s="1582" t="s">
        <v>252</v>
      </c>
      <c r="T29" s="1582"/>
      <c r="U29" s="728"/>
      <c r="V29" s="729"/>
      <c r="W29" s="720"/>
    </row>
    <row r="30" spans="2:58" ht="12.95" customHeight="1">
      <c r="B30" s="575"/>
      <c r="J30" s="720"/>
      <c r="K30" s="720"/>
      <c r="L30" s="720"/>
      <c r="M30" s="720"/>
      <c r="N30" s="720"/>
      <c r="O30" s="720"/>
      <c r="P30" s="720"/>
      <c r="Q30" s="720"/>
      <c r="R30" s="720"/>
      <c r="S30" s="720"/>
      <c r="T30" s="720"/>
      <c r="U30" s="720"/>
      <c r="V30" s="720"/>
      <c r="W30" s="720"/>
    </row>
    <row r="31" spans="2:58" ht="12.95" customHeight="1">
      <c r="B31" s="575"/>
      <c r="J31" s="720"/>
      <c r="K31" s="720"/>
      <c r="L31" s="720"/>
      <c r="M31" s="720"/>
      <c r="N31" s="720"/>
      <c r="O31" s="720"/>
      <c r="P31" s="720"/>
      <c r="Q31" s="720"/>
      <c r="R31" s="720"/>
      <c r="S31" s="720"/>
      <c r="T31" s="720"/>
      <c r="U31" s="720"/>
      <c r="V31" s="720"/>
      <c r="W31" s="720"/>
    </row>
    <row r="32" spans="2:58" ht="12.95" customHeight="1">
      <c r="B32" s="574">
        <f>B29-0.01</f>
        <v>-1.3200000000000003</v>
      </c>
      <c r="C32" s="1559" t="s">
        <v>266</v>
      </c>
      <c r="D32" s="1559"/>
      <c r="E32" s="1559"/>
      <c r="F32" s="1559"/>
      <c r="G32" s="1559"/>
      <c r="H32" s="1559"/>
      <c r="I32" s="1559"/>
      <c r="J32" s="1559"/>
      <c r="K32" s="1559"/>
      <c r="L32" s="1559"/>
      <c r="M32" s="1559"/>
      <c r="N32" s="1559"/>
      <c r="O32" s="1559"/>
      <c r="P32" s="1559"/>
      <c r="Q32" s="1559"/>
      <c r="R32" s="569"/>
      <c r="S32" s="1582" t="s">
        <v>267</v>
      </c>
      <c r="T32" s="1582"/>
      <c r="U32" s="728"/>
      <c r="V32" s="729"/>
      <c r="W32" s="720"/>
    </row>
    <row r="33" spans="2:23" ht="12.95" customHeight="1">
      <c r="B33" s="575"/>
      <c r="J33" s="720"/>
      <c r="K33" s="720"/>
      <c r="L33" s="720"/>
      <c r="M33" s="720"/>
      <c r="N33" s="720"/>
      <c r="O33" s="720"/>
      <c r="P33" s="720"/>
      <c r="Q33" s="720"/>
      <c r="R33" s="720"/>
      <c r="S33" s="720"/>
      <c r="T33" s="720"/>
      <c r="U33" s="720"/>
      <c r="V33" s="720"/>
      <c r="W33" s="720"/>
    </row>
    <row r="34" spans="2:23" ht="12.95" customHeight="1">
      <c r="B34" s="575"/>
      <c r="J34" s="720"/>
      <c r="K34" s="720"/>
      <c r="L34" s="720"/>
      <c r="M34" s="720"/>
      <c r="N34" s="720"/>
      <c r="O34" s="720"/>
      <c r="P34" s="720"/>
      <c r="Q34" s="720"/>
      <c r="R34" s="720"/>
      <c r="S34" s="720"/>
      <c r="T34" s="720"/>
      <c r="U34" s="720"/>
      <c r="V34" s="720"/>
      <c r="W34" s="720"/>
    </row>
    <row r="35" spans="2:23" ht="12.95" customHeight="1">
      <c r="B35" s="574">
        <f>B32-0.01</f>
        <v>-1.3300000000000003</v>
      </c>
      <c r="C35" s="1559" t="s">
        <v>268</v>
      </c>
      <c r="D35" s="1559"/>
      <c r="E35" s="1559"/>
      <c r="F35" s="1559"/>
      <c r="G35" s="1559"/>
      <c r="H35" s="1559"/>
      <c r="I35" s="1559"/>
      <c r="J35" s="1559"/>
      <c r="K35" s="1559"/>
      <c r="L35" s="1559"/>
      <c r="M35" s="1559"/>
      <c r="N35" s="1559"/>
      <c r="O35" s="1559"/>
      <c r="P35" s="1559"/>
      <c r="Q35" s="1559"/>
      <c r="R35" s="569"/>
      <c r="S35" s="1582" t="s">
        <v>252</v>
      </c>
      <c r="T35" s="1582"/>
      <c r="U35" s="728"/>
      <c r="V35" s="729"/>
      <c r="W35" s="720"/>
    </row>
    <row r="36" spans="2:23" ht="12.95" customHeight="1">
      <c r="B36" s="575"/>
      <c r="C36" s="1559"/>
      <c r="D36" s="1559"/>
      <c r="E36" s="1559"/>
      <c r="F36" s="1559"/>
      <c r="G36" s="1559"/>
      <c r="H36" s="1559"/>
      <c r="I36" s="1559"/>
      <c r="J36" s="1559"/>
      <c r="K36" s="1559"/>
      <c r="L36" s="1559"/>
      <c r="M36" s="1559"/>
      <c r="N36" s="1559"/>
      <c r="O36" s="1559"/>
      <c r="P36" s="1559"/>
      <c r="Q36" s="1559"/>
      <c r="R36" s="569"/>
      <c r="S36" s="720"/>
      <c r="T36" s="720"/>
      <c r="U36" s="720"/>
      <c r="V36" s="720"/>
      <c r="W36" s="720"/>
    </row>
    <row r="37" spans="2:23" ht="12.95" customHeight="1">
      <c r="B37" s="575"/>
      <c r="J37" s="720"/>
      <c r="K37" s="720"/>
      <c r="L37" s="720"/>
      <c r="M37" s="720"/>
      <c r="N37" s="720"/>
      <c r="O37" s="720"/>
      <c r="P37" s="720"/>
      <c r="Q37" s="720"/>
      <c r="R37" s="720"/>
      <c r="S37" s="720"/>
      <c r="T37" s="720"/>
      <c r="U37" s="720"/>
      <c r="V37" s="720"/>
      <c r="W37" s="720"/>
    </row>
    <row r="38" spans="2:23" ht="12.95" customHeight="1">
      <c r="B38" s="574">
        <f>B35-0.01</f>
        <v>-1.3400000000000003</v>
      </c>
      <c r="C38" s="1559" t="s">
        <v>269</v>
      </c>
      <c r="D38" s="1559"/>
      <c r="E38" s="1559"/>
      <c r="F38" s="1559"/>
      <c r="G38" s="1559"/>
      <c r="H38" s="1559"/>
      <c r="I38" s="1559"/>
      <c r="J38" s="1559"/>
      <c r="K38" s="1559"/>
      <c r="L38" s="1559"/>
      <c r="M38" s="1559"/>
      <c r="N38" s="1559"/>
      <c r="O38" s="1559"/>
      <c r="P38" s="1559"/>
      <c r="Q38" s="1559"/>
      <c r="R38" s="569"/>
      <c r="S38" s="1582" t="s">
        <v>252</v>
      </c>
      <c r="T38" s="1582"/>
      <c r="U38" s="728"/>
      <c r="V38" s="729"/>
      <c r="W38" s="720"/>
    </row>
    <row r="39" spans="2:23" ht="12.95" customHeight="1">
      <c r="J39" s="720"/>
      <c r="K39" s="720"/>
      <c r="L39" s="720"/>
      <c r="M39" s="720"/>
      <c r="N39" s="720"/>
      <c r="O39" s="720"/>
      <c r="P39" s="720"/>
      <c r="Q39" s="720"/>
      <c r="R39" s="720"/>
      <c r="S39" s="720"/>
      <c r="T39" s="720"/>
      <c r="U39" s="720"/>
      <c r="V39" s="720"/>
      <c r="W39" s="720"/>
    </row>
    <row r="40" spans="2:23" ht="12.95" customHeight="1">
      <c r="J40" s="720"/>
      <c r="K40" s="720"/>
      <c r="L40" s="720"/>
      <c r="M40" s="720"/>
      <c r="N40" s="720"/>
      <c r="O40" s="720"/>
      <c r="P40" s="720"/>
      <c r="Q40" s="720"/>
      <c r="R40" s="720"/>
      <c r="S40" s="720"/>
      <c r="T40" s="720"/>
      <c r="U40" s="720"/>
      <c r="V40" s="720"/>
      <c r="W40" s="720"/>
    </row>
    <row r="41" spans="2:23" ht="12.95" customHeight="1">
      <c r="J41" s="720"/>
      <c r="K41" s="720"/>
      <c r="L41" s="720"/>
      <c r="M41" s="720"/>
      <c r="N41" s="720"/>
      <c r="O41" s="720"/>
      <c r="P41" s="720"/>
      <c r="Q41" s="720"/>
      <c r="R41" s="720"/>
      <c r="S41" s="720"/>
      <c r="T41" s="720"/>
      <c r="U41" s="720"/>
      <c r="V41" s="720"/>
      <c r="W41" s="720"/>
    </row>
    <row r="42" spans="2:23" ht="12.95" customHeight="1">
      <c r="J42" s="720"/>
      <c r="K42" s="720"/>
      <c r="L42" s="720"/>
      <c r="M42" s="720"/>
      <c r="N42" s="720"/>
      <c r="O42" s="720"/>
      <c r="P42" s="720"/>
      <c r="Q42" s="720"/>
      <c r="R42" s="720"/>
      <c r="S42" s="720"/>
      <c r="T42" s="720"/>
      <c r="U42" s="720"/>
      <c r="V42" s="720"/>
      <c r="W42" s="720"/>
    </row>
    <row r="43" spans="2:23" ht="12.95" customHeight="1">
      <c r="J43" s="720"/>
      <c r="K43" s="720"/>
      <c r="L43" s="720"/>
      <c r="M43" s="720"/>
      <c r="N43" s="720"/>
      <c r="O43" s="720"/>
      <c r="P43" s="720"/>
      <c r="Q43" s="720"/>
      <c r="R43" s="720"/>
      <c r="S43" s="720"/>
      <c r="T43" s="720"/>
      <c r="U43" s="720"/>
      <c r="V43" s="720"/>
      <c r="W43" s="720"/>
    </row>
    <row r="44" spans="2:23" ht="12.95" customHeight="1">
      <c r="J44" s="720"/>
      <c r="K44" s="720"/>
      <c r="L44" s="720"/>
      <c r="M44" s="720"/>
      <c r="N44" s="720"/>
      <c r="O44" s="720"/>
      <c r="P44" s="720"/>
      <c r="Q44" s="720"/>
      <c r="R44" s="720"/>
      <c r="S44" s="720"/>
      <c r="T44" s="720"/>
      <c r="U44" s="720"/>
      <c r="V44" s="720"/>
      <c r="W44" s="720"/>
    </row>
    <row r="45" spans="2:23" ht="12.95" customHeight="1">
      <c r="J45" s="720"/>
      <c r="K45" s="720"/>
      <c r="L45" s="720"/>
      <c r="M45" s="720"/>
      <c r="N45" s="720"/>
      <c r="O45" s="720"/>
      <c r="P45" s="720"/>
      <c r="Q45" s="720"/>
      <c r="R45" s="720"/>
      <c r="S45" s="720"/>
      <c r="T45" s="720"/>
      <c r="U45" s="720"/>
      <c r="V45" s="720"/>
      <c r="W45" s="720"/>
    </row>
    <row r="46" spans="2:23" ht="12.95" customHeight="1">
      <c r="J46" s="720"/>
      <c r="K46" s="720"/>
      <c r="L46" s="720"/>
      <c r="M46" s="720"/>
      <c r="N46" s="720"/>
      <c r="O46" s="720"/>
      <c r="P46" s="720"/>
      <c r="Q46" s="720"/>
      <c r="R46" s="720"/>
      <c r="S46" s="720"/>
      <c r="T46" s="720"/>
      <c r="U46" s="720"/>
      <c r="V46" s="720"/>
      <c r="W46" s="720"/>
    </row>
    <row r="47" spans="2:23" ht="12.95" customHeight="1">
      <c r="J47" s="720"/>
      <c r="K47" s="720"/>
      <c r="L47" s="720"/>
      <c r="M47" s="720"/>
      <c r="N47" s="720"/>
      <c r="O47" s="720"/>
      <c r="P47" s="720"/>
      <c r="Q47" s="720"/>
      <c r="R47" s="720"/>
      <c r="S47" s="720"/>
      <c r="T47" s="720"/>
      <c r="U47" s="720"/>
      <c r="V47" s="720"/>
      <c r="W47" s="720"/>
    </row>
    <row r="48" spans="2:23" ht="12.95" customHeight="1">
      <c r="J48" s="720"/>
      <c r="K48" s="720"/>
      <c r="L48" s="720"/>
      <c r="M48" s="720"/>
      <c r="N48" s="720"/>
      <c r="O48" s="720"/>
      <c r="P48" s="720"/>
      <c r="Q48" s="720"/>
      <c r="R48" s="720"/>
      <c r="S48" s="720"/>
      <c r="T48" s="720"/>
      <c r="U48" s="720"/>
      <c r="V48" s="720"/>
      <c r="W48" s="720"/>
    </row>
    <row r="49" spans="10:23" ht="12.95" customHeight="1">
      <c r="J49" s="720"/>
      <c r="K49" s="720"/>
      <c r="L49" s="720"/>
      <c r="M49" s="720"/>
      <c r="N49" s="720"/>
      <c r="O49" s="720"/>
      <c r="P49" s="720"/>
      <c r="Q49" s="720"/>
      <c r="R49" s="720"/>
      <c r="S49" s="720"/>
      <c r="T49" s="720"/>
      <c r="U49" s="720"/>
      <c r="V49" s="720"/>
      <c r="W49" s="720"/>
    </row>
    <row r="50" spans="10:23" ht="12.95" customHeight="1">
      <c r="J50" s="720"/>
      <c r="K50" s="720"/>
      <c r="L50" s="720"/>
      <c r="M50" s="720"/>
      <c r="N50" s="720"/>
      <c r="O50" s="720"/>
      <c r="P50" s="720"/>
      <c r="Q50" s="720"/>
      <c r="R50" s="720"/>
      <c r="S50" s="720"/>
      <c r="T50" s="720"/>
      <c r="U50" s="720"/>
      <c r="V50" s="720"/>
      <c r="W50" s="720"/>
    </row>
    <row r="51" spans="10:23" ht="12.95" customHeight="1">
      <c r="J51" s="720"/>
      <c r="K51" s="720"/>
      <c r="L51" s="720"/>
      <c r="M51" s="720"/>
      <c r="N51" s="720"/>
      <c r="O51" s="720"/>
      <c r="P51" s="720"/>
      <c r="Q51" s="720"/>
      <c r="R51" s="720"/>
      <c r="S51" s="720"/>
      <c r="T51" s="720"/>
      <c r="U51" s="720"/>
      <c r="V51" s="720"/>
      <c r="W51" s="720"/>
    </row>
    <row r="52" spans="10:23" ht="12.95" customHeight="1">
      <c r="J52" s="720"/>
      <c r="K52" s="720"/>
      <c r="L52" s="720"/>
      <c r="M52" s="720"/>
      <c r="N52" s="720"/>
      <c r="O52" s="720"/>
      <c r="P52" s="720"/>
      <c r="Q52" s="720"/>
      <c r="R52" s="720"/>
      <c r="S52" s="720"/>
      <c r="T52" s="720"/>
      <c r="U52" s="720"/>
      <c r="V52" s="720"/>
      <c r="W52" s="720"/>
    </row>
    <row r="53" spans="10:23" ht="12.95" customHeight="1">
      <c r="J53" s="720"/>
      <c r="K53" s="720"/>
      <c r="L53" s="720"/>
      <c r="M53" s="720"/>
      <c r="N53" s="720"/>
      <c r="O53" s="720"/>
      <c r="P53" s="720"/>
      <c r="Q53" s="720"/>
      <c r="R53" s="720"/>
      <c r="S53" s="720"/>
      <c r="T53" s="720"/>
      <c r="U53" s="720"/>
      <c r="V53" s="720"/>
      <c r="W53" s="720"/>
    </row>
    <row r="54" spans="10:23" ht="12.95" customHeight="1">
      <c r="J54" s="720"/>
      <c r="K54" s="720"/>
      <c r="L54" s="720"/>
      <c r="M54" s="720"/>
      <c r="N54" s="720"/>
      <c r="O54" s="720"/>
      <c r="P54" s="720"/>
      <c r="Q54" s="720"/>
      <c r="R54" s="720"/>
      <c r="S54" s="720"/>
      <c r="T54" s="720"/>
      <c r="U54" s="720"/>
      <c r="V54" s="720"/>
      <c r="W54" s="720"/>
    </row>
    <row r="55" spans="10:23" ht="12.95" customHeight="1">
      <c r="J55" s="720"/>
      <c r="K55" s="720"/>
      <c r="L55" s="720"/>
      <c r="M55" s="720"/>
      <c r="N55" s="720"/>
      <c r="O55" s="720"/>
      <c r="P55" s="720"/>
      <c r="Q55" s="720"/>
      <c r="R55" s="720"/>
      <c r="S55" s="720"/>
      <c r="T55" s="720"/>
      <c r="U55" s="720"/>
      <c r="V55" s="720"/>
      <c r="W55" s="720"/>
    </row>
    <row r="56" spans="10:23" ht="12.95" customHeight="1">
      <c r="J56" s="720"/>
      <c r="K56" s="720"/>
      <c r="L56" s="720"/>
      <c r="M56" s="720"/>
      <c r="N56" s="720"/>
      <c r="O56" s="720"/>
      <c r="P56" s="720"/>
      <c r="Q56" s="720"/>
      <c r="R56" s="720"/>
      <c r="S56" s="720"/>
      <c r="T56" s="720"/>
      <c r="U56" s="720"/>
      <c r="V56" s="720"/>
      <c r="W56" s="720"/>
    </row>
    <row r="57" spans="10:23" ht="12.95" customHeight="1">
      <c r="J57" s="720"/>
      <c r="K57" s="720"/>
      <c r="L57" s="720"/>
      <c r="M57" s="720"/>
      <c r="N57" s="720"/>
      <c r="O57" s="720"/>
      <c r="P57" s="720"/>
      <c r="Q57" s="720"/>
      <c r="R57" s="720"/>
      <c r="S57" s="720"/>
      <c r="T57" s="720"/>
      <c r="U57" s="720"/>
      <c r="V57" s="720"/>
      <c r="W57" s="720"/>
    </row>
    <row r="58" spans="10:23" ht="12.95" customHeight="1">
      <c r="J58" s="720"/>
      <c r="K58" s="720"/>
      <c r="L58" s="720"/>
      <c r="M58" s="720"/>
      <c r="N58" s="720"/>
      <c r="O58" s="720"/>
      <c r="P58" s="720"/>
      <c r="Q58" s="720"/>
      <c r="R58" s="720"/>
      <c r="S58" s="720"/>
      <c r="T58" s="720"/>
      <c r="U58" s="720"/>
      <c r="V58" s="720"/>
      <c r="W58" s="720"/>
    </row>
    <row r="59" spans="10:23" ht="12.95" customHeight="1">
      <c r="J59" s="720"/>
      <c r="K59" s="720"/>
      <c r="L59" s="720"/>
      <c r="M59" s="720"/>
      <c r="N59" s="720"/>
      <c r="O59" s="720"/>
      <c r="P59" s="720"/>
      <c r="Q59" s="720"/>
      <c r="R59" s="720"/>
      <c r="S59" s="720"/>
      <c r="T59" s="720"/>
      <c r="U59" s="720"/>
      <c r="V59" s="720"/>
      <c r="W59" s="720"/>
    </row>
    <row r="60" spans="10:23" ht="12.95" customHeight="1">
      <c r="J60" s="720"/>
      <c r="K60" s="720"/>
      <c r="L60" s="720"/>
      <c r="M60" s="720"/>
      <c r="N60" s="720"/>
      <c r="O60" s="720"/>
      <c r="P60" s="720"/>
      <c r="Q60" s="720"/>
      <c r="R60" s="720"/>
      <c r="S60" s="720"/>
      <c r="T60" s="720"/>
      <c r="U60" s="720"/>
      <c r="V60" s="720"/>
      <c r="W60" s="720"/>
    </row>
    <row r="61" spans="10:23" ht="12.95" customHeight="1">
      <c r="J61" s="720"/>
      <c r="K61" s="720"/>
      <c r="L61" s="720"/>
      <c r="M61" s="720"/>
      <c r="N61" s="720"/>
      <c r="O61" s="720"/>
      <c r="P61" s="720"/>
      <c r="Q61" s="720"/>
      <c r="R61" s="720"/>
      <c r="S61" s="720"/>
      <c r="T61" s="720"/>
      <c r="U61" s="720"/>
      <c r="V61" s="720"/>
      <c r="W61" s="720"/>
    </row>
    <row r="62" spans="10:23" ht="12.95" customHeight="1">
      <c r="J62" s="720"/>
      <c r="K62" s="720"/>
      <c r="L62" s="720"/>
      <c r="M62" s="720"/>
      <c r="N62" s="720"/>
      <c r="O62" s="720"/>
      <c r="P62" s="720"/>
      <c r="Q62" s="720"/>
      <c r="R62" s="720"/>
      <c r="S62" s="720"/>
      <c r="T62" s="720"/>
      <c r="U62" s="720"/>
      <c r="V62" s="720"/>
      <c r="W62" s="720"/>
    </row>
    <row r="63" spans="10:23" ht="12.95" customHeight="1">
      <c r="J63" s="720"/>
      <c r="K63" s="720"/>
      <c r="L63" s="720"/>
      <c r="M63" s="720"/>
      <c r="N63" s="720"/>
      <c r="O63" s="720"/>
      <c r="P63" s="720"/>
      <c r="Q63" s="720"/>
      <c r="R63" s="720"/>
      <c r="S63" s="720"/>
      <c r="T63" s="720"/>
      <c r="U63" s="720"/>
      <c r="V63" s="720"/>
      <c r="W63" s="720"/>
    </row>
    <row r="64" spans="10:23" ht="12.95" customHeight="1">
      <c r="J64" s="720"/>
      <c r="K64" s="720"/>
      <c r="L64" s="720"/>
      <c r="M64" s="720"/>
      <c r="N64" s="720"/>
      <c r="O64" s="720"/>
      <c r="P64" s="720"/>
      <c r="Q64" s="720"/>
      <c r="R64" s="720"/>
      <c r="S64" s="720"/>
      <c r="T64" s="720"/>
      <c r="U64" s="720"/>
      <c r="V64" s="720"/>
      <c r="W64" s="720"/>
    </row>
    <row r="65" spans="10:23" ht="12.95" customHeight="1">
      <c r="J65" s="720"/>
      <c r="K65" s="720"/>
      <c r="L65" s="720"/>
      <c r="M65" s="720"/>
      <c r="N65" s="720"/>
      <c r="O65" s="720"/>
      <c r="P65" s="720"/>
      <c r="Q65" s="720"/>
      <c r="R65" s="720"/>
      <c r="S65" s="720"/>
      <c r="T65" s="720"/>
      <c r="U65" s="720"/>
      <c r="V65" s="720"/>
      <c r="W65" s="720"/>
    </row>
    <row r="66" spans="10:23" ht="12.95" customHeight="1">
      <c r="J66" s="720"/>
      <c r="K66" s="720"/>
      <c r="L66" s="720"/>
      <c r="M66" s="720"/>
      <c r="N66" s="720"/>
      <c r="O66" s="720"/>
      <c r="P66" s="720"/>
      <c r="Q66" s="720"/>
      <c r="R66" s="720"/>
      <c r="S66" s="720"/>
      <c r="T66" s="720"/>
      <c r="U66" s="720"/>
      <c r="V66" s="720"/>
      <c r="W66" s="720"/>
    </row>
    <row r="67" spans="10:23" ht="12.95" customHeight="1">
      <c r="J67" s="720"/>
      <c r="K67" s="720"/>
      <c r="L67" s="720"/>
      <c r="M67" s="720"/>
      <c r="N67" s="720"/>
      <c r="O67" s="720"/>
      <c r="P67" s="720"/>
      <c r="Q67" s="720"/>
      <c r="R67" s="720"/>
      <c r="S67" s="720"/>
      <c r="T67" s="720"/>
      <c r="U67" s="720"/>
      <c r="V67" s="720"/>
      <c r="W67" s="720"/>
    </row>
    <row r="68" spans="10:23" ht="12.95" customHeight="1">
      <c r="J68" s="720"/>
      <c r="K68" s="720"/>
      <c r="L68" s="720"/>
      <c r="M68" s="720"/>
      <c r="N68" s="720"/>
      <c r="O68" s="720"/>
      <c r="P68" s="720"/>
      <c r="Q68" s="720"/>
      <c r="R68" s="720"/>
      <c r="S68" s="720"/>
      <c r="T68" s="720"/>
      <c r="U68" s="720"/>
      <c r="V68" s="720"/>
      <c r="W68" s="720"/>
    </row>
    <row r="69" spans="10:23" ht="12.95" customHeight="1">
      <c r="J69" s="720"/>
      <c r="K69" s="720"/>
      <c r="L69" s="720"/>
      <c r="M69" s="720"/>
      <c r="N69" s="720"/>
      <c r="O69" s="720"/>
      <c r="P69" s="720"/>
      <c r="Q69" s="720"/>
      <c r="R69" s="720"/>
      <c r="S69" s="720"/>
      <c r="T69" s="720"/>
      <c r="U69" s="720"/>
      <c r="V69" s="720"/>
      <c r="W69" s="720"/>
    </row>
    <row r="70" spans="10:23" ht="12.95" customHeight="1">
      <c r="J70" s="720"/>
      <c r="K70" s="720"/>
      <c r="L70" s="720"/>
      <c r="M70" s="720"/>
      <c r="N70" s="720"/>
      <c r="O70" s="720"/>
      <c r="P70" s="720"/>
      <c r="Q70" s="720"/>
      <c r="R70" s="720"/>
      <c r="S70" s="720"/>
      <c r="T70" s="720"/>
      <c r="U70" s="720"/>
      <c r="V70" s="720"/>
      <c r="W70" s="720"/>
    </row>
    <row r="71" spans="10:23" ht="12.95" customHeight="1">
      <c r="J71" s="720"/>
      <c r="K71" s="720"/>
      <c r="L71" s="720"/>
      <c r="M71" s="720"/>
      <c r="N71" s="720"/>
      <c r="O71" s="720"/>
      <c r="P71" s="720"/>
      <c r="Q71" s="720"/>
      <c r="R71" s="720"/>
      <c r="S71" s="720"/>
      <c r="T71" s="720"/>
      <c r="U71" s="720"/>
      <c r="V71" s="720"/>
      <c r="W71" s="720"/>
    </row>
    <row r="72" spans="10:23" ht="12.95" customHeight="1">
      <c r="J72" s="720"/>
      <c r="K72" s="720"/>
      <c r="L72" s="720"/>
      <c r="M72" s="720"/>
      <c r="N72" s="720"/>
      <c r="O72" s="720"/>
      <c r="P72" s="720"/>
      <c r="Q72" s="720"/>
      <c r="R72" s="720"/>
      <c r="S72" s="720"/>
      <c r="T72" s="720"/>
      <c r="U72" s="720"/>
      <c r="V72" s="720"/>
      <c r="W72" s="720"/>
    </row>
    <row r="73" spans="10:23" ht="12.95" customHeight="1">
      <c r="J73" s="720"/>
      <c r="K73" s="720"/>
      <c r="L73" s="720"/>
      <c r="M73" s="720"/>
      <c r="N73" s="720"/>
      <c r="O73" s="720"/>
      <c r="P73" s="720"/>
      <c r="Q73" s="720"/>
      <c r="R73" s="720"/>
      <c r="S73" s="720"/>
      <c r="T73" s="720"/>
      <c r="U73" s="720"/>
      <c r="V73" s="720"/>
      <c r="W73" s="720"/>
    </row>
    <row r="74" spans="10:23" ht="12.95" customHeight="1">
      <c r="J74" s="720"/>
      <c r="K74" s="720"/>
      <c r="L74" s="720"/>
      <c r="M74" s="720"/>
      <c r="N74" s="720"/>
      <c r="O74" s="720"/>
      <c r="P74" s="720"/>
      <c r="Q74" s="720"/>
      <c r="R74" s="720"/>
      <c r="S74" s="720"/>
      <c r="T74" s="720"/>
      <c r="U74" s="720"/>
      <c r="V74" s="720"/>
      <c r="W74" s="720"/>
    </row>
    <row r="75" spans="10:23" ht="12.95" customHeight="1">
      <c r="J75" s="720"/>
      <c r="K75" s="720"/>
      <c r="L75" s="720"/>
      <c r="M75" s="720"/>
      <c r="N75" s="720"/>
      <c r="O75" s="720"/>
      <c r="P75" s="720"/>
      <c r="Q75" s="720"/>
      <c r="R75" s="720"/>
      <c r="S75" s="720"/>
      <c r="T75" s="720"/>
      <c r="U75" s="720"/>
      <c r="V75" s="720"/>
      <c r="W75" s="720"/>
    </row>
    <row r="76" spans="10:23" ht="12.95" customHeight="1">
      <c r="J76" s="720"/>
      <c r="K76" s="720"/>
      <c r="L76" s="720"/>
      <c r="M76" s="720"/>
      <c r="N76" s="720"/>
      <c r="O76" s="720"/>
      <c r="P76" s="720"/>
      <c r="Q76" s="720"/>
      <c r="R76" s="720"/>
      <c r="S76" s="720"/>
      <c r="T76" s="720"/>
      <c r="U76" s="720"/>
      <c r="V76" s="720"/>
      <c r="W76" s="720"/>
    </row>
    <row r="77" spans="10:23" ht="12.95" customHeight="1">
      <c r="J77" s="720"/>
      <c r="K77" s="720"/>
      <c r="L77" s="720"/>
      <c r="M77" s="720"/>
      <c r="N77" s="720"/>
      <c r="O77" s="720"/>
      <c r="P77" s="720"/>
      <c r="Q77" s="720"/>
      <c r="R77" s="720"/>
      <c r="S77" s="720"/>
      <c r="T77" s="720"/>
      <c r="U77" s="720"/>
      <c r="V77" s="720"/>
      <c r="W77" s="720"/>
    </row>
    <row r="78" spans="10:23" ht="12.95" customHeight="1">
      <c r="J78" s="720"/>
      <c r="K78" s="720"/>
      <c r="L78" s="720"/>
      <c r="M78" s="720"/>
      <c r="N78" s="720"/>
      <c r="O78" s="720"/>
      <c r="P78" s="720"/>
      <c r="Q78" s="720"/>
      <c r="R78" s="720"/>
      <c r="S78" s="720"/>
      <c r="T78" s="720"/>
      <c r="U78" s="720"/>
      <c r="V78" s="720"/>
      <c r="W78" s="720"/>
    </row>
    <row r="79" spans="10:23" ht="12.95" customHeight="1">
      <c r="J79" s="720"/>
      <c r="K79" s="720"/>
      <c r="L79" s="720"/>
      <c r="M79" s="720"/>
      <c r="N79" s="720"/>
      <c r="O79" s="720"/>
      <c r="P79" s="720"/>
      <c r="Q79" s="720"/>
      <c r="R79" s="720"/>
      <c r="S79" s="720"/>
      <c r="T79" s="720"/>
      <c r="U79" s="720"/>
      <c r="V79" s="720"/>
      <c r="W79" s="720"/>
    </row>
    <row r="80" spans="10:23" ht="12.95" customHeight="1">
      <c r="J80" s="720"/>
      <c r="K80" s="720"/>
      <c r="L80" s="720"/>
      <c r="M80" s="720"/>
      <c r="N80" s="720"/>
      <c r="O80" s="720"/>
      <c r="P80" s="720"/>
      <c r="Q80" s="720"/>
      <c r="R80" s="720"/>
      <c r="S80" s="720"/>
      <c r="T80" s="720"/>
      <c r="U80" s="720"/>
      <c r="V80" s="720"/>
      <c r="W80" s="720"/>
    </row>
    <row r="81" spans="10:23" ht="12.95" customHeight="1">
      <c r="J81" s="720"/>
      <c r="K81" s="720"/>
      <c r="L81" s="720"/>
      <c r="M81" s="720"/>
      <c r="N81" s="720"/>
      <c r="O81" s="720"/>
      <c r="P81" s="720"/>
      <c r="Q81" s="720"/>
      <c r="R81" s="720"/>
      <c r="S81" s="720"/>
      <c r="T81" s="720"/>
      <c r="U81" s="720"/>
      <c r="V81" s="720"/>
      <c r="W81" s="720"/>
    </row>
    <row r="82" spans="10:23" ht="12.95" customHeight="1">
      <c r="J82" s="720"/>
      <c r="K82" s="720"/>
      <c r="L82" s="720"/>
      <c r="M82" s="720"/>
      <c r="N82" s="720"/>
      <c r="O82" s="720"/>
      <c r="P82" s="720"/>
      <c r="Q82" s="720"/>
      <c r="R82" s="720"/>
      <c r="S82" s="720"/>
      <c r="T82" s="720"/>
      <c r="U82" s="720"/>
      <c r="V82" s="720"/>
      <c r="W82" s="720"/>
    </row>
    <row r="83" spans="10:23" ht="12.95" customHeight="1">
      <c r="J83" s="720"/>
      <c r="K83" s="720"/>
      <c r="L83" s="720"/>
      <c r="M83" s="720"/>
      <c r="N83" s="720"/>
      <c r="O83" s="720"/>
      <c r="P83" s="720"/>
      <c r="Q83" s="720"/>
      <c r="R83" s="720"/>
      <c r="S83" s="720"/>
      <c r="T83" s="720"/>
      <c r="U83" s="720"/>
      <c r="V83" s="720"/>
      <c r="W83" s="720"/>
    </row>
    <row r="84" spans="10:23" ht="12.95" customHeight="1">
      <c r="J84" s="720"/>
      <c r="K84" s="720"/>
      <c r="L84" s="720"/>
      <c r="M84" s="720"/>
      <c r="N84" s="720"/>
      <c r="O84" s="720"/>
      <c r="P84" s="720"/>
      <c r="Q84" s="720"/>
      <c r="R84" s="720"/>
      <c r="S84" s="720"/>
      <c r="T84" s="720"/>
      <c r="U84" s="720"/>
      <c r="V84" s="720"/>
      <c r="W84" s="720"/>
    </row>
    <row r="85" spans="10:23" ht="12.95" customHeight="1">
      <c r="J85" s="720"/>
      <c r="K85" s="720"/>
      <c r="L85" s="720"/>
      <c r="M85" s="720"/>
      <c r="N85" s="720"/>
      <c r="O85" s="720"/>
      <c r="P85" s="720"/>
      <c r="Q85" s="720"/>
      <c r="R85" s="720"/>
      <c r="S85" s="720"/>
      <c r="T85" s="720"/>
      <c r="U85" s="720"/>
      <c r="V85" s="720"/>
      <c r="W85" s="720"/>
    </row>
    <row r="86" spans="10:23" ht="12.95" customHeight="1">
      <c r="J86" s="720"/>
      <c r="K86" s="720"/>
      <c r="L86" s="720"/>
      <c r="M86" s="720"/>
      <c r="N86" s="720"/>
      <c r="O86" s="720"/>
      <c r="P86" s="720"/>
      <c r="Q86" s="720"/>
      <c r="R86" s="720"/>
      <c r="S86" s="720"/>
      <c r="T86" s="720"/>
      <c r="U86" s="720"/>
      <c r="V86" s="720"/>
      <c r="W86" s="720"/>
    </row>
    <row r="87" spans="10:23" ht="12.95" customHeight="1">
      <c r="J87" s="720"/>
      <c r="K87" s="720"/>
      <c r="L87" s="720"/>
      <c r="M87" s="720"/>
      <c r="N87" s="720"/>
      <c r="O87" s="720"/>
      <c r="P87" s="720"/>
      <c r="Q87" s="720"/>
      <c r="R87" s="720"/>
      <c r="S87" s="720"/>
      <c r="T87" s="720"/>
      <c r="U87" s="720"/>
      <c r="V87" s="720"/>
      <c r="W87" s="720"/>
    </row>
    <row r="88" spans="10:23" ht="12.95" customHeight="1">
      <c r="J88" s="720"/>
      <c r="K88" s="720"/>
      <c r="L88" s="720"/>
      <c r="M88" s="720"/>
      <c r="N88" s="720"/>
      <c r="O88" s="720"/>
      <c r="P88" s="720"/>
      <c r="Q88" s="720"/>
      <c r="R88" s="720"/>
      <c r="S88" s="720"/>
      <c r="T88" s="720"/>
      <c r="U88" s="720"/>
      <c r="V88" s="720"/>
      <c r="W88" s="720"/>
    </row>
    <row r="89" spans="10:23" ht="12.95" customHeight="1">
      <c r="J89" s="720"/>
      <c r="K89" s="720"/>
      <c r="L89" s="720"/>
      <c r="M89" s="720"/>
      <c r="N89" s="720"/>
      <c r="O89" s="720"/>
      <c r="P89" s="720"/>
      <c r="Q89" s="720"/>
      <c r="R89" s="720"/>
      <c r="S89" s="720"/>
      <c r="T89" s="720"/>
      <c r="U89" s="720"/>
      <c r="V89" s="720"/>
      <c r="W89" s="720"/>
    </row>
    <row r="90" spans="10:23" ht="12.95" customHeight="1">
      <c r="J90" s="720"/>
      <c r="K90" s="720"/>
      <c r="L90" s="720"/>
      <c r="M90" s="720"/>
      <c r="N90" s="720"/>
      <c r="O90" s="720"/>
      <c r="P90" s="720"/>
      <c r="Q90" s="720"/>
      <c r="R90" s="720"/>
      <c r="S90" s="720"/>
      <c r="T90" s="720"/>
      <c r="U90" s="720"/>
      <c r="V90" s="720"/>
      <c r="W90" s="720"/>
    </row>
    <row r="91" spans="10:23" ht="12.95" customHeight="1">
      <c r="J91" s="720"/>
      <c r="K91" s="720"/>
      <c r="L91" s="720"/>
      <c r="M91" s="720"/>
      <c r="N91" s="720"/>
      <c r="O91" s="720"/>
      <c r="P91" s="720"/>
      <c r="Q91" s="720"/>
      <c r="R91" s="720"/>
      <c r="S91" s="720"/>
      <c r="T91" s="720"/>
      <c r="U91" s="720"/>
      <c r="V91" s="720"/>
      <c r="W91" s="720"/>
    </row>
    <row r="92" spans="10:23" ht="12.95" customHeight="1">
      <c r="J92" s="720"/>
      <c r="K92" s="720"/>
      <c r="L92" s="720"/>
      <c r="M92" s="720"/>
      <c r="N92" s="720"/>
      <c r="O92" s="720"/>
      <c r="P92" s="720"/>
      <c r="Q92" s="720"/>
      <c r="R92" s="720"/>
      <c r="S92" s="720"/>
      <c r="T92" s="720"/>
      <c r="U92" s="720"/>
      <c r="V92" s="720"/>
      <c r="W92" s="720"/>
    </row>
    <row r="93" spans="10:23" ht="12.95" customHeight="1">
      <c r="J93" s="720"/>
      <c r="K93" s="720"/>
      <c r="L93" s="720"/>
      <c r="M93" s="720"/>
      <c r="N93" s="720"/>
      <c r="O93" s="720"/>
      <c r="P93" s="720"/>
      <c r="Q93" s="720"/>
      <c r="R93" s="720"/>
      <c r="S93" s="720"/>
      <c r="T93" s="720"/>
      <c r="U93" s="720"/>
      <c r="V93" s="720"/>
      <c r="W93" s="720"/>
    </row>
    <row r="94" spans="10:23" ht="12.95" customHeight="1">
      <c r="J94" s="720"/>
      <c r="K94" s="720"/>
      <c r="L94" s="720"/>
      <c r="M94" s="720"/>
      <c r="N94" s="720"/>
      <c r="O94" s="720"/>
      <c r="P94" s="720"/>
      <c r="Q94" s="720"/>
      <c r="R94" s="720"/>
      <c r="S94" s="720"/>
      <c r="T94" s="720"/>
      <c r="U94" s="720"/>
      <c r="V94" s="720"/>
      <c r="W94" s="720"/>
    </row>
    <row r="95" spans="10:23" ht="12.95" customHeight="1">
      <c r="J95" s="720"/>
      <c r="K95" s="720"/>
      <c r="L95" s="720"/>
      <c r="M95" s="720"/>
      <c r="N95" s="720"/>
      <c r="O95" s="720"/>
      <c r="P95" s="720"/>
      <c r="Q95" s="720"/>
      <c r="R95" s="720"/>
      <c r="S95" s="720"/>
      <c r="T95" s="720"/>
      <c r="U95" s="720"/>
      <c r="V95" s="720"/>
      <c r="W95" s="720"/>
    </row>
    <row r="96" spans="10:23" ht="12.95" customHeight="1">
      <c r="J96" s="720"/>
      <c r="K96" s="720"/>
      <c r="L96" s="720"/>
      <c r="M96" s="720"/>
      <c r="N96" s="720"/>
      <c r="O96" s="720"/>
      <c r="P96" s="720"/>
      <c r="Q96" s="720"/>
      <c r="R96" s="720"/>
      <c r="S96" s="720"/>
      <c r="T96" s="720"/>
      <c r="U96" s="720"/>
      <c r="V96" s="720"/>
      <c r="W96" s="720"/>
    </row>
    <row r="97" spans="10:23" ht="12.95" customHeight="1">
      <c r="J97" s="720"/>
      <c r="K97" s="720"/>
      <c r="L97" s="720"/>
      <c r="M97" s="720"/>
      <c r="N97" s="720"/>
      <c r="O97" s="720"/>
      <c r="P97" s="720"/>
      <c r="Q97" s="720"/>
      <c r="R97" s="720"/>
      <c r="S97" s="720"/>
      <c r="T97" s="720"/>
      <c r="U97" s="720"/>
      <c r="V97" s="720"/>
      <c r="W97" s="720"/>
    </row>
    <row r="98" spans="10:23" ht="12.95" customHeight="1">
      <c r="J98" s="720"/>
      <c r="K98" s="720"/>
      <c r="L98" s="720"/>
      <c r="M98" s="720"/>
      <c r="N98" s="720"/>
      <c r="O98" s="720"/>
      <c r="P98" s="720"/>
      <c r="Q98" s="720"/>
      <c r="R98" s="720"/>
      <c r="S98" s="720"/>
      <c r="T98" s="720"/>
      <c r="U98" s="720"/>
      <c r="V98" s="720"/>
      <c r="W98" s="720"/>
    </row>
    <row r="99" spans="10:23" ht="12.95" customHeight="1">
      <c r="J99" s="720"/>
      <c r="K99" s="720"/>
      <c r="L99" s="720"/>
      <c r="M99" s="720"/>
      <c r="N99" s="720"/>
      <c r="O99" s="720"/>
      <c r="P99" s="720"/>
      <c r="Q99" s="720"/>
      <c r="R99" s="720"/>
      <c r="S99" s="720"/>
      <c r="T99" s="720"/>
      <c r="U99" s="720"/>
      <c r="V99" s="720"/>
      <c r="W99" s="720"/>
    </row>
    <row r="100" spans="10:23" ht="12.95" customHeight="1">
      <c r="J100" s="720"/>
      <c r="K100" s="720"/>
      <c r="L100" s="720"/>
      <c r="M100" s="720"/>
      <c r="N100" s="720"/>
      <c r="O100" s="720"/>
      <c r="P100" s="720"/>
      <c r="Q100" s="720"/>
      <c r="R100" s="720"/>
      <c r="S100" s="720"/>
      <c r="T100" s="720"/>
      <c r="U100" s="720"/>
      <c r="V100" s="720"/>
      <c r="W100" s="720"/>
    </row>
    <row r="101" spans="10:23" ht="12.95" customHeight="1">
      <c r="J101" s="720"/>
      <c r="K101" s="720"/>
      <c r="L101" s="720"/>
      <c r="M101" s="720"/>
      <c r="N101" s="720"/>
      <c r="O101" s="720"/>
      <c r="P101" s="720"/>
      <c r="Q101" s="720"/>
      <c r="R101" s="720"/>
      <c r="S101" s="720"/>
      <c r="T101" s="720"/>
      <c r="U101" s="720"/>
      <c r="V101" s="720"/>
      <c r="W101" s="720"/>
    </row>
    <row r="102" spans="10:23" ht="12.95" customHeight="1">
      <c r="J102" s="720"/>
      <c r="K102" s="720"/>
      <c r="L102" s="720"/>
      <c r="M102" s="720"/>
      <c r="N102" s="720"/>
      <c r="O102" s="720"/>
      <c r="P102" s="720"/>
      <c r="Q102" s="720"/>
      <c r="R102" s="720"/>
      <c r="S102" s="720"/>
      <c r="T102" s="720"/>
      <c r="U102" s="720"/>
      <c r="V102" s="720"/>
      <c r="W102" s="720"/>
    </row>
    <row r="103" spans="10:23" ht="12.95" customHeight="1">
      <c r="J103" s="720"/>
      <c r="K103" s="720"/>
      <c r="L103" s="720"/>
      <c r="M103" s="720"/>
      <c r="N103" s="720"/>
      <c r="O103" s="720"/>
      <c r="P103" s="720"/>
      <c r="Q103" s="720"/>
      <c r="R103" s="720"/>
      <c r="S103" s="720"/>
      <c r="T103" s="720"/>
      <c r="U103" s="720"/>
      <c r="V103" s="720"/>
      <c r="W103" s="720"/>
    </row>
    <row r="104" spans="10:23" ht="12.95" customHeight="1">
      <c r="J104" s="720"/>
      <c r="K104" s="720"/>
      <c r="L104" s="720"/>
      <c r="M104" s="720"/>
      <c r="N104" s="720"/>
      <c r="O104" s="720"/>
      <c r="P104" s="720"/>
      <c r="Q104" s="720"/>
      <c r="R104" s="720"/>
      <c r="S104" s="720"/>
      <c r="T104" s="720"/>
      <c r="U104" s="720"/>
      <c r="V104" s="720"/>
      <c r="W104" s="720"/>
    </row>
    <row r="105" spans="10:23" ht="12.95" customHeight="1">
      <c r="J105" s="720"/>
      <c r="K105" s="720"/>
      <c r="L105" s="720"/>
      <c r="M105" s="720"/>
      <c r="N105" s="720"/>
      <c r="O105" s="720"/>
      <c r="P105" s="720"/>
      <c r="Q105" s="720"/>
      <c r="R105" s="720"/>
      <c r="S105" s="720"/>
      <c r="T105" s="720"/>
      <c r="U105" s="720"/>
      <c r="V105" s="720"/>
      <c r="W105" s="720"/>
    </row>
    <row r="106" spans="10:23" ht="12.95" customHeight="1">
      <c r="J106" s="720"/>
      <c r="K106" s="720"/>
      <c r="L106" s="720"/>
      <c r="M106" s="720"/>
      <c r="N106" s="720"/>
      <c r="O106" s="720"/>
      <c r="P106" s="720"/>
      <c r="Q106" s="720"/>
      <c r="R106" s="720"/>
      <c r="S106" s="720"/>
      <c r="T106" s="720"/>
      <c r="U106" s="720"/>
      <c r="V106" s="720"/>
      <c r="W106" s="720"/>
    </row>
    <row r="107" spans="10:23" ht="12.95" customHeight="1">
      <c r="J107" s="720"/>
      <c r="K107" s="720"/>
      <c r="L107" s="720"/>
      <c r="M107" s="720"/>
      <c r="N107" s="720"/>
      <c r="O107" s="720"/>
      <c r="P107" s="720"/>
      <c r="Q107" s="720"/>
      <c r="R107" s="720"/>
      <c r="S107" s="720"/>
      <c r="T107" s="720"/>
      <c r="U107" s="720"/>
      <c r="V107" s="720"/>
      <c r="W107" s="720"/>
    </row>
    <row r="108" spans="10:23" ht="12.95" customHeight="1">
      <c r="J108" s="720"/>
      <c r="K108" s="720"/>
      <c r="L108" s="720"/>
      <c r="M108" s="720"/>
      <c r="N108" s="720"/>
      <c r="O108" s="720"/>
      <c r="P108" s="720"/>
      <c r="Q108" s="720"/>
      <c r="R108" s="720"/>
      <c r="S108" s="720"/>
      <c r="T108" s="720"/>
      <c r="U108" s="720"/>
      <c r="V108" s="720"/>
      <c r="W108" s="720"/>
    </row>
    <row r="109" spans="10:23" ht="12.95" customHeight="1">
      <c r="J109" s="720"/>
      <c r="K109" s="720"/>
      <c r="L109" s="720"/>
      <c r="M109" s="720"/>
      <c r="N109" s="720"/>
      <c r="O109" s="720"/>
      <c r="P109" s="720"/>
      <c r="Q109" s="720"/>
      <c r="R109" s="720"/>
      <c r="S109" s="720"/>
      <c r="T109" s="720"/>
      <c r="U109" s="720"/>
      <c r="V109" s="720"/>
      <c r="W109" s="720"/>
    </row>
    <row r="110" spans="10:23" ht="12.95" customHeight="1">
      <c r="J110" s="720"/>
      <c r="K110" s="720"/>
      <c r="L110" s="720"/>
      <c r="M110" s="720"/>
      <c r="N110" s="720"/>
      <c r="O110" s="720"/>
      <c r="P110" s="720"/>
      <c r="Q110" s="720"/>
      <c r="R110" s="720"/>
      <c r="S110" s="720"/>
      <c r="T110" s="720"/>
      <c r="U110" s="720"/>
      <c r="V110" s="720"/>
      <c r="W110" s="720"/>
    </row>
    <row r="111" spans="10:23" ht="12.95" customHeight="1">
      <c r="J111" s="720"/>
      <c r="K111" s="720"/>
      <c r="L111" s="720"/>
      <c r="M111" s="720"/>
      <c r="N111" s="720"/>
      <c r="O111" s="720"/>
      <c r="P111" s="720"/>
      <c r="Q111" s="720"/>
      <c r="R111" s="720"/>
      <c r="S111" s="720"/>
      <c r="T111" s="720"/>
      <c r="U111" s="720"/>
      <c r="V111" s="720"/>
      <c r="W111" s="720"/>
    </row>
    <row r="112" spans="10:23" ht="12.95" customHeight="1">
      <c r="J112" s="720"/>
      <c r="K112" s="720"/>
      <c r="L112" s="720"/>
      <c r="M112" s="720"/>
      <c r="N112" s="720"/>
      <c r="O112" s="720"/>
      <c r="P112" s="720"/>
      <c r="Q112" s="720"/>
      <c r="R112" s="720"/>
      <c r="S112" s="720"/>
      <c r="T112" s="720"/>
      <c r="U112" s="720"/>
      <c r="V112" s="720"/>
      <c r="W112" s="720"/>
    </row>
    <row r="113" spans="10:23" ht="12.95" customHeight="1">
      <c r="J113" s="720"/>
      <c r="K113" s="720"/>
      <c r="L113" s="720"/>
      <c r="M113" s="720"/>
      <c r="N113" s="720"/>
      <c r="O113" s="720"/>
      <c r="P113" s="720"/>
      <c r="Q113" s="720"/>
      <c r="R113" s="720"/>
      <c r="S113" s="720"/>
      <c r="T113" s="720"/>
      <c r="U113" s="720"/>
      <c r="V113" s="720"/>
      <c r="W113" s="720"/>
    </row>
    <row r="114" spans="10:23" ht="12.95" customHeight="1">
      <c r="J114" s="720"/>
      <c r="K114" s="720"/>
      <c r="L114" s="720"/>
      <c r="M114" s="720"/>
      <c r="N114" s="720"/>
      <c r="O114" s="720"/>
      <c r="P114" s="720"/>
      <c r="Q114" s="720"/>
      <c r="R114" s="720"/>
      <c r="S114" s="720"/>
      <c r="T114" s="720"/>
      <c r="U114" s="720"/>
      <c r="V114" s="720"/>
      <c r="W114" s="720"/>
    </row>
    <row r="115" spans="10:23" ht="12.95" customHeight="1">
      <c r="J115" s="720"/>
      <c r="K115" s="720"/>
      <c r="L115" s="720"/>
      <c r="M115" s="720"/>
      <c r="N115" s="720"/>
      <c r="O115" s="720"/>
      <c r="P115" s="720"/>
      <c r="Q115" s="720"/>
      <c r="R115" s="720"/>
      <c r="S115" s="720"/>
      <c r="T115" s="720"/>
      <c r="U115" s="720"/>
      <c r="V115" s="720"/>
      <c r="W115" s="720"/>
    </row>
    <row r="116" spans="10:23" ht="12.95" customHeight="1">
      <c r="J116" s="720"/>
      <c r="K116" s="720"/>
      <c r="L116" s="720"/>
      <c r="M116" s="720"/>
      <c r="N116" s="720"/>
      <c r="O116" s="720"/>
      <c r="P116" s="720"/>
      <c r="Q116" s="720"/>
      <c r="R116" s="720"/>
      <c r="S116" s="720"/>
      <c r="T116" s="720"/>
      <c r="U116" s="720"/>
      <c r="V116" s="720"/>
      <c r="W116" s="720"/>
    </row>
    <row r="117" spans="10:23" ht="12.95" customHeight="1">
      <c r="J117" s="720"/>
      <c r="K117" s="720"/>
      <c r="L117" s="720"/>
      <c r="M117" s="720"/>
      <c r="N117" s="720"/>
      <c r="O117" s="720"/>
      <c r="P117" s="720"/>
      <c r="Q117" s="720"/>
      <c r="R117" s="720"/>
      <c r="S117" s="720"/>
      <c r="T117" s="720"/>
      <c r="U117" s="720"/>
      <c r="V117" s="720"/>
      <c r="W117" s="720"/>
    </row>
    <row r="118" spans="10:23" ht="12.95" customHeight="1">
      <c r="J118" s="720"/>
      <c r="K118" s="720"/>
      <c r="L118" s="720"/>
      <c r="M118" s="720"/>
      <c r="N118" s="720"/>
      <c r="O118" s="720"/>
      <c r="P118" s="720"/>
      <c r="Q118" s="720"/>
      <c r="R118" s="720"/>
      <c r="S118" s="720"/>
      <c r="T118" s="720"/>
      <c r="U118" s="720"/>
      <c r="V118" s="720"/>
      <c r="W118" s="720"/>
    </row>
    <row r="119" spans="10:23" ht="12.95" customHeight="1">
      <c r="J119" s="720"/>
      <c r="K119" s="720"/>
      <c r="L119" s="720"/>
      <c r="M119" s="720"/>
      <c r="N119" s="720"/>
      <c r="O119" s="720"/>
      <c r="P119" s="720"/>
      <c r="Q119" s="720"/>
      <c r="R119" s="720"/>
      <c r="S119" s="720"/>
      <c r="T119" s="720"/>
      <c r="U119" s="720"/>
      <c r="V119" s="720"/>
      <c r="W119" s="720"/>
    </row>
    <row r="120" spans="10:23" ht="12.95" customHeight="1">
      <c r="J120" s="720"/>
      <c r="K120" s="720"/>
      <c r="L120" s="720"/>
      <c r="M120" s="720"/>
      <c r="N120" s="720"/>
      <c r="O120" s="720"/>
      <c r="P120" s="720"/>
      <c r="Q120" s="720"/>
      <c r="R120" s="720"/>
      <c r="S120" s="720"/>
      <c r="T120" s="720"/>
      <c r="U120" s="720"/>
      <c r="V120" s="720"/>
      <c r="W120" s="720"/>
    </row>
    <row r="121" spans="10:23" ht="12.95" customHeight="1">
      <c r="J121" s="720"/>
      <c r="K121" s="720"/>
      <c r="L121" s="720"/>
      <c r="M121" s="720"/>
      <c r="N121" s="720"/>
      <c r="O121" s="720"/>
      <c r="P121" s="720"/>
      <c r="Q121" s="720"/>
      <c r="R121" s="720"/>
      <c r="S121" s="720"/>
      <c r="T121" s="720"/>
      <c r="U121" s="720"/>
      <c r="V121" s="720"/>
      <c r="W121" s="720"/>
    </row>
    <row r="122" spans="10:23" ht="12.95" customHeight="1">
      <c r="J122" s="720"/>
      <c r="K122" s="720"/>
      <c r="L122" s="720"/>
      <c r="M122" s="720"/>
      <c r="N122" s="720"/>
      <c r="O122" s="720"/>
      <c r="P122" s="720"/>
      <c r="Q122" s="720"/>
      <c r="R122" s="720"/>
      <c r="S122" s="720"/>
      <c r="T122" s="720"/>
      <c r="U122" s="720"/>
      <c r="V122" s="720"/>
      <c r="W122" s="720"/>
    </row>
    <row r="123" spans="10:23" ht="12.95" customHeight="1">
      <c r="J123" s="720"/>
      <c r="K123" s="720"/>
      <c r="L123" s="720"/>
      <c r="M123" s="720"/>
      <c r="N123" s="720"/>
      <c r="O123" s="720"/>
      <c r="P123" s="720"/>
      <c r="Q123" s="720"/>
      <c r="R123" s="720"/>
      <c r="S123" s="720"/>
      <c r="T123" s="720"/>
      <c r="U123" s="720"/>
      <c r="V123" s="720"/>
      <c r="W123" s="720"/>
    </row>
    <row r="124" spans="10:23" ht="12.95" customHeight="1">
      <c r="J124" s="720"/>
      <c r="K124" s="720"/>
      <c r="L124" s="720"/>
      <c r="M124" s="720"/>
      <c r="N124" s="720"/>
      <c r="O124" s="720"/>
      <c r="P124" s="720"/>
      <c r="Q124" s="720"/>
      <c r="R124" s="720"/>
      <c r="S124" s="720"/>
      <c r="T124" s="720"/>
      <c r="U124" s="720"/>
      <c r="V124" s="720"/>
      <c r="W124" s="720"/>
    </row>
    <row r="125" spans="10:23" ht="12.95" customHeight="1">
      <c r="J125" s="720"/>
      <c r="K125" s="720"/>
      <c r="L125" s="720"/>
      <c r="M125" s="720"/>
      <c r="N125" s="720"/>
      <c r="O125" s="720"/>
      <c r="P125" s="720"/>
      <c r="Q125" s="720"/>
      <c r="R125" s="720"/>
      <c r="S125" s="720"/>
      <c r="T125" s="720"/>
      <c r="U125" s="720"/>
      <c r="V125" s="720"/>
      <c r="W125" s="720"/>
    </row>
    <row r="126" spans="10:23" ht="12.95" customHeight="1">
      <c r="J126" s="720"/>
      <c r="K126" s="720"/>
      <c r="L126" s="720"/>
      <c r="M126" s="720"/>
      <c r="N126" s="720"/>
      <c r="O126" s="720"/>
      <c r="P126" s="720"/>
      <c r="Q126" s="720"/>
      <c r="R126" s="720"/>
      <c r="S126" s="720"/>
      <c r="T126" s="720"/>
      <c r="U126" s="720"/>
      <c r="V126" s="720"/>
      <c r="W126" s="720"/>
    </row>
    <row r="127" spans="10:23" ht="12.95" customHeight="1">
      <c r="J127" s="720"/>
      <c r="K127" s="720"/>
      <c r="L127" s="720"/>
      <c r="M127" s="720"/>
      <c r="N127" s="720"/>
      <c r="O127" s="720"/>
      <c r="P127" s="720"/>
      <c r="Q127" s="720"/>
      <c r="R127" s="720"/>
      <c r="S127" s="720"/>
      <c r="T127" s="720"/>
      <c r="U127" s="720"/>
      <c r="V127" s="720"/>
      <c r="W127" s="720"/>
    </row>
    <row r="128" spans="10:23" ht="12.95" customHeight="1">
      <c r="J128" s="720"/>
      <c r="K128" s="720"/>
      <c r="L128" s="720"/>
      <c r="M128" s="720"/>
      <c r="N128" s="720"/>
      <c r="O128" s="720"/>
      <c r="P128" s="720"/>
      <c r="Q128" s="720"/>
      <c r="R128" s="720"/>
      <c r="S128" s="720"/>
      <c r="T128" s="720"/>
      <c r="U128" s="720"/>
      <c r="V128" s="720"/>
      <c r="W128" s="720"/>
    </row>
    <row r="129" spans="10:23" ht="12.95" customHeight="1">
      <c r="J129" s="720"/>
      <c r="K129" s="720"/>
      <c r="L129" s="720"/>
      <c r="M129" s="720"/>
      <c r="N129" s="720"/>
      <c r="O129" s="720"/>
      <c r="P129" s="720"/>
      <c r="Q129" s="720"/>
      <c r="R129" s="720"/>
      <c r="S129" s="720"/>
      <c r="T129" s="720"/>
      <c r="U129" s="720"/>
      <c r="V129" s="720"/>
      <c r="W129" s="720"/>
    </row>
    <row r="130" spans="10:23" ht="12.95" customHeight="1">
      <c r="J130" s="720"/>
      <c r="K130" s="720"/>
      <c r="L130" s="720"/>
      <c r="M130" s="720"/>
      <c r="N130" s="720"/>
      <c r="O130" s="720"/>
      <c r="P130" s="720"/>
      <c r="Q130" s="720"/>
      <c r="R130" s="720"/>
      <c r="S130" s="720"/>
      <c r="T130" s="720"/>
      <c r="U130" s="720"/>
      <c r="V130" s="720"/>
      <c r="W130" s="720"/>
    </row>
    <row r="131" spans="10:23" ht="12.95" customHeight="1">
      <c r="J131" s="720"/>
      <c r="K131" s="720"/>
      <c r="L131" s="720"/>
      <c r="M131" s="720"/>
      <c r="N131" s="720"/>
      <c r="O131" s="720"/>
      <c r="P131" s="720"/>
      <c r="Q131" s="720"/>
      <c r="R131" s="720"/>
      <c r="S131" s="720"/>
      <c r="T131" s="720"/>
      <c r="U131" s="720"/>
      <c r="V131" s="720"/>
      <c r="W131" s="720"/>
    </row>
    <row r="132" spans="10:23" ht="12.95" customHeight="1">
      <c r="J132" s="720"/>
      <c r="K132" s="720"/>
      <c r="L132" s="720"/>
      <c r="M132" s="720"/>
      <c r="N132" s="720"/>
      <c r="O132" s="720"/>
      <c r="P132" s="720"/>
      <c r="Q132" s="720"/>
      <c r="R132" s="720"/>
      <c r="S132" s="720"/>
      <c r="T132" s="720"/>
      <c r="U132" s="720"/>
      <c r="V132" s="720"/>
      <c r="W132" s="720"/>
    </row>
    <row r="133" spans="10:23" ht="12.95" customHeight="1">
      <c r="J133" s="720"/>
      <c r="K133" s="720"/>
      <c r="L133" s="720"/>
      <c r="M133" s="720"/>
      <c r="N133" s="720"/>
      <c r="O133" s="720"/>
      <c r="P133" s="720"/>
      <c r="Q133" s="720"/>
      <c r="R133" s="720"/>
      <c r="S133" s="720"/>
      <c r="T133" s="720"/>
      <c r="U133" s="720"/>
      <c r="V133" s="720"/>
      <c r="W133" s="720"/>
    </row>
    <row r="134" spans="10:23" ht="12.95" customHeight="1">
      <c r="J134" s="720"/>
      <c r="K134" s="720"/>
      <c r="L134" s="720"/>
      <c r="M134" s="720"/>
      <c r="N134" s="720"/>
      <c r="O134" s="720"/>
      <c r="P134" s="720"/>
      <c r="Q134" s="720"/>
      <c r="R134" s="720"/>
      <c r="S134" s="720"/>
      <c r="T134" s="720"/>
      <c r="U134" s="720"/>
      <c r="V134" s="720"/>
      <c r="W134" s="720"/>
    </row>
    <row r="135" spans="10:23" ht="12.95" customHeight="1">
      <c r="J135" s="720"/>
      <c r="K135" s="720"/>
      <c r="L135" s="720"/>
      <c r="M135" s="720"/>
      <c r="N135" s="720"/>
      <c r="O135" s="720"/>
      <c r="P135" s="720"/>
      <c r="Q135" s="720"/>
      <c r="R135" s="720"/>
      <c r="S135" s="720"/>
      <c r="T135" s="720"/>
      <c r="U135" s="720"/>
      <c r="V135" s="720"/>
      <c r="W135" s="720"/>
    </row>
    <row r="136" spans="10:23" ht="12.95" customHeight="1">
      <c r="J136" s="720"/>
      <c r="K136" s="720"/>
      <c r="L136" s="720"/>
      <c r="M136" s="720"/>
      <c r="N136" s="720"/>
      <c r="O136" s="720"/>
      <c r="P136" s="720"/>
      <c r="Q136" s="720"/>
      <c r="R136" s="720"/>
      <c r="S136" s="720"/>
      <c r="T136" s="720"/>
      <c r="U136" s="720"/>
      <c r="V136" s="720"/>
      <c r="W136" s="720"/>
    </row>
    <row r="137" spans="10:23" ht="12.95" customHeight="1">
      <c r="J137" s="720"/>
      <c r="K137" s="720"/>
      <c r="L137" s="720"/>
      <c r="M137" s="720"/>
      <c r="N137" s="720"/>
      <c r="O137" s="720"/>
      <c r="P137" s="720"/>
      <c r="Q137" s="720"/>
      <c r="R137" s="720"/>
      <c r="S137" s="720"/>
      <c r="T137" s="720"/>
      <c r="U137" s="720"/>
      <c r="V137" s="720"/>
      <c r="W137" s="720"/>
    </row>
    <row r="138" spans="10:23" ht="12.95" customHeight="1">
      <c r="J138" s="720"/>
      <c r="K138" s="720"/>
      <c r="L138" s="720"/>
      <c r="M138" s="720"/>
      <c r="N138" s="720"/>
      <c r="O138" s="720"/>
      <c r="P138" s="720"/>
      <c r="Q138" s="720"/>
      <c r="R138" s="720"/>
      <c r="S138" s="720"/>
      <c r="T138" s="720"/>
      <c r="U138" s="720"/>
      <c r="V138" s="720"/>
      <c r="W138" s="720"/>
    </row>
    <row r="139" spans="10:23" ht="12.95" customHeight="1">
      <c r="J139" s="720"/>
      <c r="K139" s="720"/>
      <c r="L139" s="720"/>
      <c r="M139" s="720"/>
      <c r="N139" s="720"/>
      <c r="O139" s="720"/>
      <c r="P139" s="720"/>
      <c r="Q139" s="720"/>
      <c r="R139" s="720"/>
      <c r="S139" s="720"/>
      <c r="T139" s="720"/>
      <c r="U139" s="720"/>
      <c r="V139" s="720"/>
      <c r="W139" s="720"/>
    </row>
    <row r="140" spans="10:23" ht="12.95" customHeight="1">
      <c r="J140" s="720"/>
      <c r="K140" s="720"/>
      <c r="L140" s="720"/>
      <c r="M140" s="720"/>
      <c r="N140" s="720"/>
      <c r="O140" s="720"/>
      <c r="P140" s="720"/>
      <c r="Q140" s="720"/>
      <c r="R140" s="720"/>
      <c r="S140" s="720"/>
      <c r="T140" s="720"/>
      <c r="U140" s="720"/>
      <c r="V140" s="720"/>
      <c r="W140" s="720"/>
    </row>
    <row r="141" spans="10:23" ht="12.95" customHeight="1">
      <c r="J141" s="720"/>
      <c r="K141" s="720"/>
      <c r="L141" s="720"/>
      <c r="M141" s="720"/>
      <c r="N141" s="720"/>
      <c r="O141" s="720"/>
      <c r="P141" s="720"/>
      <c r="Q141" s="720"/>
      <c r="R141" s="720"/>
      <c r="S141" s="720"/>
      <c r="T141" s="720"/>
      <c r="U141" s="720"/>
      <c r="V141" s="720"/>
      <c r="W141" s="720"/>
    </row>
    <row r="142" spans="10:23" ht="12.95" customHeight="1">
      <c r="J142" s="720"/>
      <c r="K142" s="720"/>
      <c r="L142" s="720"/>
      <c r="M142" s="720"/>
      <c r="N142" s="720"/>
      <c r="O142" s="720"/>
      <c r="P142" s="720"/>
      <c r="Q142" s="720"/>
      <c r="R142" s="720"/>
      <c r="S142" s="720"/>
      <c r="T142" s="720"/>
      <c r="U142" s="720"/>
      <c r="V142" s="720"/>
      <c r="W142" s="720"/>
    </row>
    <row r="143" spans="10:23" ht="12.95" customHeight="1">
      <c r="J143" s="720"/>
      <c r="K143" s="720"/>
      <c r="L143" s="720"/>
      <c r="M143" s="720"/>
      <c r="N143" s="720"/>
      <c r="O143" s="720"/>
      <c r="P143" s="720"/>
      <c r="Q143" s="720"/>
      <c r="R143" s="720"/>
      <c r="S143" s="720"/>
      <c r="T143" s="720"/>
      <c r="U143" s="720"/>
      <c r="V143" s="720"/>
      <c r="W143" s="720"/>
    </row>
    <row r="144" spans="10:23" ht="12.95" customHeight="1">
      <c r="J144" s="720"/>
      <c r="K144" s="720"/>
      <c r="L144" s="720"/>
      <c r="M144" s="720"/>
      <c r="N144" s="720"/>
      <c r="O144" s="720"/>
      <c r="P144" s="720"/>
      <c r="Q144" s="720"/>
      <c r="R144" s="720"/>
      <c r="S144" s="720"/>
      <c r="T144" s="720"/>
      <c r="U144" s="720"/>
      <c r="V144" s="720"/>
      <c r="W144" s="720"/>
    </row>
    <row r="145" spans="10:23" ht="12.95" customHeight="1">
      <c r="J145" s="720"/>
      <c r="K145" s="720"/>
      <c r="L145" s="720"/>
      <c r="M145" s="720"/>
      <c r="N145" s="720"/>
      <c r="O145" s="720"/>
      <c r="P145" s="720"/>
      <c r="Q145" s="720"/>
      <c r="R145" s="720"/>
      <c r="S145" s="720"/>
      <c r="T145" s="720"/>
      <c r="U145" s="720"/>
      <c r="V145" s="720"/>
      <c r="W145" s="720"/>
    </row>
    <row r="146" spans="10:23" ht="12.95" customHeight="1">
      <c r="J146" s="720"/>
      <c r="K146" s="720"/>
      <c r="L146" s="720"/>
      <c r="M146" s="720"/>
      <c r="N146" s="720"/>
      <c r="O146" s="720"/>
      <c r="P146" s="720"/>
      <c r="Q146" s="720"/>
      <c r="R146" s="720"/>
      <c r="S146" s="720"/>
      <c r="T146" s="720"/>
      <c r="U146" s="720"/>
      <c r="V146" s="720"/>
      <c r="W146" s="720"/>
    </row>
    <row r="147" spans="10:23" ht="12.95" customHeight="1">
      <c r="J147" s="720"/>
      <c r="K147" s="720"/>
      <c r="L147" s="720"/>
      <c r="M147" s="720"/>
      <c r="N147" s="720"/>
      <c r="O147" s="720"/>
      <c r="P147" s="720"/>
      <c r="Q147" s="720"/>
      <c r="R147" s="720"/>
      <c r="S147" s="720"/>
      <c r="T147" s="720"/>
      <c r="U147" s="720"/>
      <c r="V147" s="720"/>
      <c r="W147" s="720"/>
    </row>
  </sheetData>
  <customSheetViews>
    <customSheetView guid="{000667BC-C093-D04F-AC32-C2A57AD6DC40}" scale="108" showPageBreaks="1" showGridLines="0" printArea="1">
      <selection activeCell="S35" sqref="S35:T35"/>
      <pageMargins left="0" right="0" top="0" bottom="0" header="0" footer="0"/>
      <pageSetup orientation="landscape"/>
      <headerFooter alignWithMargins="0">
        <oddFooter>&amp;L&amp;9&amp;F&amp;C&amp;9Página &amp;P&amp;R&amp;9Versión 17.08.05</oddFooter>
      </headerFooter>
    </customSheetView>
    <customSheetView guid="{49900754-E557-CE48-A1AC-7A29C54F6B80}" scale="108" showPageBreaks="1" showGridLines="0" printArea="1" topLeftCell="A17">
      <selection activeCell="C40" sqref="C40"/>
      <pageMargins left="0" right="0" top="0" bottom="0" header="0" footer="0"/>
      <pageSetup orientation="landscape"/>
      <headerFooter alignWithMargins="0">
        <oddFooter>&amp;L&amp;9&amp;F&amp;C&amp;9Página &amp;P&amp;R&amp;9Versión 17.08.05</oddFooter>
      </headerFooter>
    </customSheetView>
  </customSheetViews>
  <mergeCells count="41">
    <mergeCell ref="U15:W15"/>
    <mergeCell ref="U16:W16"/>
    <mergeCell ref="S35:T35"/>
    <mergeCell ref="S38:T38"/>
    <mergeCell ref="R16:T16"/>
    <mergeCell ref="R17:T17"/>
    <mergeCell ref="S23:T23"/>
    <mergeCell ref="S29:T29"/>
    <mergeCell ref="S32:T32"/>
    <mergeCell ref="R4:T6"/>
    <mergeCell ref="R12:T12"/>
    <mergeCell ref="R13:T13"/>
    <mergeCell ref="U17:W17"/>
    <mergeCell ref="R3:T3"/>
    <mergeCell ref="U3:W3"/>
    <mergeCell ref="U4:W7"/>
    <mergeCell ref="U10:W10"/>
    <mergeCell ref="R10:T10"/>
    <mergeCell ref="R11:T11"/>
    <mergeCell ref="U11:W11"/>
    <mergeCell ref="R14:T14"/>
    <mergeCell ref="R15:T15"/>
    <mergeCell ref="U12:W12"/>
    <mergeCell ref="U13:W13"/>
    <mergeCell ref="U14:W14"/>
    <mergeCell ref="B2:B6"/>
    <mergeCell ref="C2:C6"/>
    <mergeCell ref="C35:Q36"/>
    <mergeCell ref="C38:Q38"/>
    <mergeCell ref="J4:Q6"/>
    <mergeCell ref="B10:I10"/>
    <mergeCell ref="J10:Q10"/>
    <mergeCell ref="J3:K3"/>
    <mergeCell ref="C32:Q32"/>
    <mergeCell ref="K2:Q2"/>
    <mergeCell ref="C12:I12"/>
    <mergeCell ref="M8:Q9"/>
    <mergeCell ref="C19:Q20"/>
    <mergeCell ref="C23:Q23"/>
    <mergeCell ref="C29:Q29"/>
    <mergeCell ref="C26:Q27"/>
  </mergeCells>
  <phoneticPr fontId="52" type="noConversion"/>
  <pageMargins left="0.25" right="0.25" top="0.75000000000000011" bottom="0.75000000000000011" header="0.30000000000000004" footer="0.30000000000000004"/>
  <pageSetup orientation="landscape"/>
  <headerFooter alignWithMargins="0">
    <oddFooter>&amp;L&amp;9&amp;F&amp;C&amp;9Página &amp;P&amp;R&amp;9Versión 17.08.05</oddFooter>
  </headerFooter>
  <extLst>
    <ext xmlns:mx="http://schemas.microsoft.com/office/mac/excel/2008/main" uri="{64002731-A6B0-56B0-2670-7721B7C09600}">
      <mx:PLV Mode="0" OnePage="0" WScale="10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910278-0b5d-4a4e-8611-46a09cc4e34e">
      <Terms xmlns="http://schemas.microsoft.com/office/infopath/2007/PartnerControls"/>
    </lcf76f155ced4ddcb4097134ff3c332f>
    <TaxCatchAll xmlns="8f0adb95-24bf-44f2-b3e2-a35b1959dc8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EBC1049F49C8428173FC206F9EB1EA" ma:contentTypeVersion="12" ma:contentTypeDescription="Create a new document." ma:contentTypeScope="" ma:versionID="f866c28eb7e6db7e601ac083e86a80c5">
  <xsd:schema xmlns:xsd="http://www.w3.org/2001/XMLSchema" xmlns:xs="http://www.w3.org/2001/XMLSchema" xmlns:p="http://schemas.microsoft.com/office/2006/metadata/properties" xmlns:ns2="c4910278-0b5d-4a4e-8611-46a09cc4e34e" xmlns:ns3="8f0adb95-24bf-44f2-b3e2-a35b1959dc83" targetNamespace="http://schemas.microsoft.com/office/2006/metadata/properties" ma:root="true" ma:fieldsID="c3f2ba787646e3b3748537d91635e167" ns2:_="" ns3:_="">
    <xsd:import namespace="c4910278-0b5d-4a4e-8611-46a09cc4e34e"/>
    <xsd:import namespace="8f0adb95-24bf-44f2-b3e2-a35b1959dc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10278-0b5d-4a4e-8611-46a09cc4e3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15f25f1-fc57-4b0d-adda-ad80cd8903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0adb95-24bf-44f2-b3e2-a35b1959dc8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224001d-9f07-461e-938f-98e561806624}" ma:internalName="TaxCatchAll" ma:showField="CatchAllData" ma:web="8f0adb95-24bf-44f2-b3e2-a35b1959dc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D13E48-49C9-4E9A-B73D-C292328AB655}"/>
</file>

<file path=customXml/itemProps2.xml><?xml version="1.0" encoding="utf-8"?>
<ds:datastoreItem xmlns:ds="http://schemas.openxmlformats.org/officeDocument/2006/customXml" ds:itemID="{51183B54-B1EF-477F-8D2F-25241704D666}"/>
</file>

<file path=customXml/itemProps3.xml><?xml version="1.0" encoding="utf-8"?>
<ds:datastoreItem xmlns:ds="http://schemas.openxmlformats.org/officeDocument/2006/customXml" ds:itemID="{E073BBC8-37C9-49B2-851B-CD62ECB9D4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 Navarrete</dc:creator>
  <cp:keywords/>
  <dc:description/>
  <cp:lastModifiedBy>Sebastian Martinez</cp:lastModifiedBy>
  <cp:revision/>
  <dcterms:created xsi:type="dcterms:W3CDTF">2013-11-21T11:27:21Z</dcterms:created>
  <dcterms:modified xsi:type="dcterms:W3CDTF">2022-05-19T19:03:39Z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0x0101002DEBC1049F49C8428173FC206F9EB1EA</vt:lpwstr>
  </property>
  <property fmtid="{D5CDD505-2E9C-101B-9397-08002B2CF9AE}" pid="3" name="MediaServiceImageTags">
    <vt:lpwstr/>
  </property>
</Properties>
</file>