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4955" windowHeight="7755"/>
  </bookViews>
  <sheets>
    <sheet name="Indice" sheetId="9" r:id="rId1"/>
    <sheet name="6.1" sheetId="1" r:id="rId2"/>
    <sheet name="6.2" sheetId="2" r:id="rId3"/>
    <sheet name="6.3" sheetId="3" r:id="rId4"/>
    <sheet name="6.4" sheetId="10" r:id="rId5"/>
    <sheet name="6.5" sheetId="6" r:id="rId6"/>
    <sheet name="6.6" sheetId="7" r:id="rId7"/>
    <sheet name="6.7" sheetId="12" r:id="rId8"/>
    <sheet name="6.8" sheetId="11" r:id="rId9"/>
  </sheets>
  <definedNames>
    <definedName name="_Key1" hidden="1">#REF!</definedName>
    <definedName name="_Order1" hidden="1">0</definedName>
    <definedName name="_Sort" localSheetId="7" hidden="1">#REF!</definedName>
    <definedName name="_Sort" hidden="1">#REF!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</definedNames>
  <calcPr calcId="145621"/>
</workbook>
</file>

<file path=xl/calcChain.xml><?xml version="1.0" encoding="utf-8"?>
<calcChain xmlns="http://schemas.openxmlformats.org/spreadsheetml/2006/main">
  <c r="D8" i="1" l="1"/>
  <c r="C8" i="1"/>
  <c r="E51" i="11" l="1"/>
  <c r="E50" i="11"/>
  <c r="E49" i="11"/>
  <c r="F49" i="11" s="1"/>
  <c r="E48" i="11"/>
  <c r="E47" i="11"/>
  <c r="F47" i="11" s="1"/>
  <c r="E46" i="11"/>
  <c r="E45" i="11"/>
  <c r="F45" i="11" s="1"/>
  <c r="E44" i="11"/>
  <c r="C43" i="11"/>
  <c r="E43" i="11" s="1"/>
  <c r="F43" i="11" s="1"/>
  <c r="E42" i="11"/>
  <c r="E41" i="11"/>
  <c r="F41" i="11" s="1"/>
  <c r="E40" i="11"/>
  <c r="E39" i="11"/>
  <c r="F39" i="11" s="1"/>
  <c r="E38" i="11"/>
  <c r="E37" i="11"/>
  <c r="F37" i="11" s="1"/>
  <c r="E36" i="11"/>
  <c r="E35" i="11"/>
  <c r="F35" i="11" s="1"/>
  <c r="E34" i="11"/>
  <c r="E33" i="11"/>
  <c r="F33" i="11" s="1"/>
  <c r="E32" i="11"/>
  <c r="E31" i="11"/>
  <c r="F31" i="11" s="1"/>
  <c r="F51" i="11" l="1"/>
  <c r="F32" i="11"/>
  <c r="F34" i="11"/>
  <c r="F36" i="11"/>
  <c r="F38" i="11"/>
  <c r="F40" i="11"/>
  <c r="F42" i="11"/>
  <c r="F44" i="11"/>
  <c r="F46" i="11"/>
  <c r="F48" i="11"/>
  <c r="F50" i="11"/>
  <c r="E34" i="10"/>
  <c r="D34" i="10"/>
  <c r="E33" i="10"/>
  <c r="D33" i="10"/>
  <c r="E32" i="10"/>
  <c r="D32" i="10"/>
  <c r="E31" i="10"/>
  <c r="D31" i="10"/>
  <c r="F39" i="6" l="1"/>
  <c r="E39" i="6"/>
  <c r="D39" i="6"/>
  <c r="C39" i="6"/>
</calcChain>
</file>

<file path=xl/sharedStrings.xml><?xml version="1.0" encoding="utf-8"?>
<sst xmlns="http://schemas.openxmlformats.org/spreadsheetml/2006/main" count="196" uniqueCount="114">
  <si>
    <t>Nunca</t>
  </si>
  <si>
    <t>Justificado</t>
  </si>
  <si>
    <t>OCDE</t>
  </si>
  <si>
    <t>Argentina</t>
  </si>
  <si>
    <t>Chile</t>
  </si>
  <si>
    <t>Colombia</t>
  </si>
  <si>
    <t>Costa Rica</t>
  </si>
  <si>
    <t>Mexico</t>
  </si>
  <si>
    <t>Peru</t>
  </si>
  <si>
    <t>Uruguay</t>
  </si>
  <si>
    <r>
      <t>Note</t>
    </r>
    <r>
      <rPr>
        <sz val="10"/>
        <color rgb="FF000000"/>
        <rFont val="Times New Roman"/>
        <family val="1"/>
      </rPr>
      <t>: The data correspond to the simple average of 21 countries in the region.</t>
    </r>
  </si>
  <si>
    <t>IVA</t>
  </si>
  <si>
    <t>Recursos naturales</t>
  </si>
  <si>
    <t>Comercio</t>
  </si>
  <si>
    <t>Propiedad</t>
  </si>
  <si>
    <t>Específicos</t>
  </si>
  <si>
    <t>Total</t>
  </si>
  <si>
    <t>Otros</t>
  </si>
  <si>
    <t>Seguridad Social</t>
  </si>
  <si>
    <t>Impuestos sobre empresas</t>
  </si>
  <si>
    <t>Impuestos personales</t>
  </si>
  <si>
    <t>2006-10</t>
  </si>
  <si>
    <t>2001-05</t>
  </si>
  <si>
    <t>1996-2000</t>
  </si>
  <si>
    <t>1990-95</t>
  </si>
  <si>
    <t>Rep. Dominicana</t>
  </si>
  <si>
    <t>Paraguay</t>
  </si>
  <si>
    <t>El Salvador</t>
  </si>
  <si>
    <t>Ecuador</t>
  </si>
  <si>
    <t>Venezuela</t>
  </si>
  <si>
    <t>Panama</t>
  </si>
  <si>
    <t>Coste 2010</t>
  </si>
  <si>
    <t>Coste actulizado Inflacion</t>
  </si>
  <si>
    <t>Coste Actualizado PIBpc</t>
  </si>
  <si>
    <t>Coste actualizado 1/2 punto porcentual por encima del crecimiento del PIB pc</t>
  </si>
  <si>
    <t>Bolivia*</t>
  </si>
  <si>
    <t>Brazil**</t>
  </si>
  <si>
    <t>Promedio</t>
  </si>
  <si>
    <t>ARG</t>
  </si>
  <si>
    <t>BOL</t>
  </si>
  <si>
    <t>BRA</t>
  </si>
  <si>
    <t>CHL</t>
  </si>
  <si>
    <t>COL</t>
  </si>
  <si>
    <t>CRI</t>
  </si>
  <si>
    <t>ECU</t>
  </si>
  <si>
    <t>ELS</t>
  </si>
  <si>
    <t>MEX</t>
  </si>
  <si>
    <t>NIC</t>
  </si>
  <si>
    <t>PAN</t>
  </si>
  <si>
    <t>PER</t>
  </si>
  <si>
    <t>URY</t>
  </si>
  <si>
    <t>VEN</t>
  </si>
  <si>
    <t>Titulo</t>
  </si>
  <si>
    <t>Fuente</t>
  </si>
  <si>
    <t>Notas</t>
  </si>
  <si>
    <t>Lora y Fajardo (2012).</t>
  </si>
  <si>
    <t>Cotizaciones</t>
  </si>
  <si>
    <t>Impuestos generales sobre el consumo</t>
  </si>
  <si>
    <t>Margen para subir imp consumo</t>
  </si>
  <si>
    <t>BRB</t>
  </si>
  <si>
    <t>BEL</t>
  </si>
  <si>
    <t>CHI</t>
  </si>
  <si>
    <t>GUA</t>
  </si>
  <si>
    <t>HON</t>
  </si>
  <si>
    <t>JAM</t>
  </si>
  <si>
    <t>PRY</t>
  </si>
  <si>
    <t>RD</t>
  </si>
  <si>
    <t>URU</t>
  </si>
  <si>
    <t>TTO</t>
  </si>
  <si>
    <r>
      <rPr>
        <i/>
        <sz val="10"/>
        <rFont val="Times New Roman"/>
        <family val="1"/>
      </rPr>
      <t xml:space="preserve">Nota: </t>
    </r>
    <r>
      <rPr>
        <sz val="10"/>
        <rFont val="Times New Roman"/>
        <family val="1"/>
      </rPr>
      <t>El dato de cotizaciones sociales incluye todos los aportes a pensiones y salud</t>
    </r>
  </si>
  <si>
    <t>publicas y privadas de obligatoria contribución</t>
  </si>
  <si>
    <t>Recaudación de impuestos sobre el consumo y cotizaciones sociales, 2010 (% PIB)</t>
  </si>
  <si>
    <t>Ni justificado, ni no justificado</t>
  </si>
  <si>
    <r>
      <rPr>
        <i/>
        <sz val="10"/>
        <rFont val="Times New Roman"/>
        <family val="1"/>
      </rPr>
      <t>Fuente:</t>
    </r>
    <r>
      <rPr>
        <sz val="10"/>
        <rFont val="Times New Roman"/>
        <family val="1"/>
      </rPr>
      <t xml:space="preserve"> BID y CIAT (2012) y elaboracion propia.</t>
    </r>
  </si>
  <si>
    <t>SAL</t>
  </si>
  <si>
    <t>DOM</t>
  </si>
  <si>
    <t>Prom. LAC</t>
  </si>
  <si>
    <t xml:space="preserve"> BID y CIAT (2012).</t>
  </si>
  <si>
    <t>Gráfico 6.1:</t>
  </si>
  <si>
    <t>Gráfico 6.2:</t>
  </si>
  <si>
    <t>Gráfico 6.3:</t>
  </si>
  <si>
    <t>Gráfico 6.4:</t>
  </si>
  <si>
    <t>Gráfico 6.5:</t>
  </si>
  <si>
    <t>Gráfico 6.6:</t>
  </si>
  <si>
    <t>Gráfico 6.7:</t>
  </si>
  <si>
    <t>Gráfico 6.8:</t>
  </si>
  <si>
    <t>Daude y Melguizo (2010).</t>
  </si>
  <si>
    <t xml:space="preserve">Moral fiscal en América Latina frente a la OCDE: ¿cree que está justificado evadir impuestos? </t>
  </si>
  <si>
    <r>
      <t xml:space="preserve">El desempleo como problema en América Latina y el Caribe, según los ciudadanos </t>
    </r>
    <r>
      <rPr>
        <sz val="12"/>
        <rFont val="Times New Roman"/>
        <family val="1"/>
      </rPr>
      <t>(porcentaje de encuestados que lo mencionan entre las cinco prioridades)</t>
    </r>
  </si>
  <si>
    <t>Daude, Melguizo y Neut (2011), actualizado.</t>
  </si>
  <si>
    <t>Cotizaciones sociales e impuestos a las nóminas en América Latina y el Caribe, 1987-2009 (como porcentaje del salario)</t>
  </si>
  <si>
    <t>Coste estimado de cubrir a los ciudadanos mayores de 65 años que se quedan sin pensión en 2050, con un nivel de pensión presente actualizado por inflación o por crecimiento del PIB per cápita nominal. En Bolivia se cubriría a toda la población mayor de 65 años. En Brasil incorpora tanto pensiones rurales como Beneficio de Prestación Continuada.</t>
  </si>
  <si>
    <r>
      <t xml:space="preserve">Presión tributaria en América Latina por tipo de impuesto </t>
    </r>
    <r>
      <rPr>
        <sz val="12"/>
        <color rgb="FFFF0000"/>
        <rFont val="Times New Roman"/>
        <family val="1"/>
      </rPr>
      <t>(como porcentaje del PIB; según un promedio simple)</t>
    </r>
  </si>
  <si>
    <t>Corbacho, Fretes y Lora (2013a), basado en BID y CIAT (2012).</t>
  </si>
  <si>
    <t xml:space="preserve"> El dato de cotizaciones sociales incluye todos los aportes a pensiones y salud publicas y privadas de contribución obligatoria.</t>
  </si>
  <si>
    <t>BLZ</t>
  </si>
  <si>
    <t>GUY</t>
  </si>
  <si>
    <t>ALC</t>
  </si>
  <si>
    <t>.</t>
  </si>
  <si>
    <r>
      <t xml:space="preserve">Moral fiscal en América Latina y el Caribe vs. OCDE </t>
    </r>
    <r>
      <rPr>
        <sz val="12"/>
        <rFont val="Times New Roman"/>
        <family val="1"/>
      </rPr>
      <t xml:space="preserve">
</t>
    </r>
    <r>
      <rPr>
        <sz val="12"/>
        <rFont val="Calibri"/>
        <family val="2"/>
      </rPr>
      <t>¿</t>
    </r>
    <r>
      <rPr>
        <sz val="12"/>
        <rFont val="Times New Roman"/>
        <family val="1"/>
      </rPr>
      <t>cree que está justificado evadir impuestos?</t>
    </r>
  </si>
  <si>
    <t>Elaboración propia, utilizando Machado y Vesga (2013).</t>
  </si>
  <si>
    <t xml:space="preserve">Saldos fiscales estructurales primarios en economías seleccionadas de América Latina, 
2000 vs 2007 (como porcentaje del PIB)
</t>
  </si>
  <si>
    <t xml:space="preserve">Saldos fiscales estructurales primarios en economías seleccionadas de América Latina, 
 2007 vs. 2011 (como porcentaje del PIB)
</t>
  </si>
  <si>
    <t>Proyección del gasto en pensiones no contributivas en América Latina y el Caribe, 2010 y 2050 (porcentaje del PIB) </t>
  </si>
  <si>
    <t>Elaboración propia utilizando datos de HelpAge (2012).</t>
  </si>
  <si>
    <t>SLV</t>
  </si>
  <si>
    <t>Impuestos sobre el consumo y  aportes obligatorios a salud y pensiones en América Latina y el Caribe, 2010 (como porcentaje del PIB)</t>
  </si>
  <si>
    <t>Banco Inter-Americano de Desarrollo</t>
  </si>
  <si>
    <t>Unidad de Mercado Laboral y Seguridad Social</t>
  </si>
  <si>
    <t>Sector Social</t>
  </si>
  <si>
    <t xml:space="preserve">Copyright © [2015] Banco Interamericano de Desarrollo. Esta obra se encuentra sujeta a una licencia Creative Commons IGO 3.0 Reconocimiento-NoComercial-CompartirIgual (CC BY-NC-SA 3.0 IGO) (http://creativecommons.org/licenses/by-nc-sa/3.0/igo/legalcode) y puede reproducirse para cualquier fin no comercial, sea como obra original o como cualquier obra derivada, siempre que se le otorgue el reconocimiento respectivo al BID y que las obras derivadas estén sujetas a una licencia que prevea los mismos términos y condiciones que la licencia applicable a la obra original.  El BID no es responsable de los errores contenidos en obras derivadas ni en omisiones respecto a las mismas y no garantiza que dichas obras derivadas no infrinjan derechos de terceros. 
Cualquier disputa relacionada con el uso de las obras del BID que no pueda resolverse amistosamente se someterá a arbitraje de conformidad con las reglas de la CNUDMI (UNCITRAL). El uso del nombre del BID para cualquier fin distinto al reconocimiento respectivo y el uso del logotipo del BID, no están autorizados por esta licencia CC-IGO y requieren de un acuerdo de licencia adicional.  
Note que el enlace URL incluye términos y condiciones adicionales de esta licencia.
Los resultados ofrecidos en esta/e conjunto de datos son los compilados por los autores y no necesariamente reflejan el punto de vista del Banco Interamericano de Desarrollo, de su Directorio Ejecutivo ni de los países que representa.
</t>
  </si>
  <si>
    <t>El desempleo como problema en América Latina y el Caribe, según los ciudadanos (porcentaje de encuestados que lo mencionan entre las cinco prioridades)</t>
  </si>
  <si>
    <t>Presión tributaria en América Latina por tipo de impuesto (como porcentaje del PIB; según un promedio simple)</t>
  </si>
  <si>
    <t>Fuente: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</si>
</sst>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0.000"/>
    <numFmt numFmtId="165" formatCode="0.0%"/>
    <numFmt numFmtId="167" formatCode="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_ * #,##0.00_ ;_ * \-#,##0.00_ ;_ * &quot;-&quot;??_ ;_ @_ "/>
    <numFmt numFmtId="176" formatCode="_-* #,##0.00_-;\-* #,##0.00_-;_-* &quot;-&quot;??_-;_-@_-"/>
    <numFmt numFmtId="177" formatCode="[Black]#,##0.0;[Black]\-#,##0.0;;"/>
  </numFmts>
  <fonts count="4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u/>
      <sz val="10"/>
      <color theme="1"/>
      <name val="Times New Roman"/>
      <family val="1"/>
    </font>
    <font>
      <i/>
      <sz val="10"/>
      <name val="Times New Roman"/>
      <family val="1"/>
    </font>
    <font>
      <b/>
      <sz val="8"/>
      <name val="Arial"/>
      <family val="2"/>
    </font>
    <font>
      <u/>
      <sz val="6"/>
      <color theme="10"/>
      <name val="Arial"/>
      <family val="2"/>
    </font>
    <font>
      <u/>
      <sz val="10"/>
      <color theme="10"/>
      <name val="Arial"/>
      <family val="2"/>
    </font>
    <font>
      <u/>
      <sz val="7"/>
      <color theme="10"/>
      <name val="Arial"/>
      <family val="2"/>
    </font>
    <font>
      <sz val="12"/>
      <color rgb="FFFF0000"/>
      <name val="Times New Roman"/>
      <family val="1"/>
    </font>
    <font>
      <b/>
      <sz val="10"/>
      <name val="Times New Roman"/>
      <family val="1"/>
    </font>
    <font>
      <sz val="12"/>
      <name val="Calibri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0" tint="-0.499984740745262"/>
      <name val="Times New Roman"/>
      <family val="1"/>
    </font>
    <font>
      <u/>
      <sz val="10"/>
      <color theme="0" tint="-0.49998474074526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3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 applyNumberForma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2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9" fontId="26" fillId="0" borderId="0" applyFill="0" applyBorder="0" applyAlignment="0" applyProtection="0"/>
    <xf numFmtId="9" fontId="2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26" fillId="0" borderId="0"/>
    <xf numFmtId="0" fontId="35" fillId="0" borderId="0" applyNumberFormat="0" applyFill="0" applyBorder="0" applyAlignment="0" applyProtection="0"/>
  </cellStyleXfs>
  <cellXfs count="43">
    <xf numFmtId="0" fontId="0" fillId="0" borderId="0" xfId="0"/>
    <xf numFmtId="0" fontId="28" fillId="33" borderId="0" xfId="0" applyFont="1" applyFill="1" applyBorder="1"/>
    <xf numFmtId="0" fontId="30" fillId="33" borderId="0" xfId="0" applyFont="1" applyFill="1" applyBorder="1"/>
    <xf numFmtId="164" fontId="28" fillId="33" borderId="0" xfId="0" applyNumberFormat="1" applyFont="1" applyFill="1" applyBorder="1"/>
    <xf numFmtId="0" fontId="31" fillId="33" borderId="0" xfId="0" applyFont="1" applyFill="1" applyBorder="1"/>
    <xf numFmtId="0" fontId="25" fillId="33" borderId="0" xfId="0" applyFont="1" applyFill="1" applyBorder="1"/>
    <xf numFmtId="165" fontId="25" fillId="33" borderId="0" xfId="53" applyNumberFormat="1" applyFont="1" applyFill="1" applyBorder="1"/>
    <xf numFmtId="9" fontId="25" fillId="33" borderId="0" xfId="53" applyFont="1" applyFill="1" applyBorder="1"/>
    <xf numFmtId="165" fontId="25" fillId="33" borderId="0" xfId="0" applyNumberFormat="1" applyFont="1" applyFill="1" applyBorder="1"/>
    <xf numFmtId="0" fontId="23" fillId="33" borderId="0" xfId="43" applyFont="1" applyFill="1" applyBorder="1" applyAlignment="1">
      <alignment horizontal="left" vertical="center" readingOrder="1"/>
    </xf>
    <xf numFmtId="0" fontId="29" fillId="33" borderId="0" xfId="140" applyFont="1" applyFill="1" applyBorder="1"/>
    <xf numFmtId="0" fontId="28" fillId="33" borderId="0" xfId="140" applyFont="1" applyFill="1" applyBorder="1"/>
    <xf numFmtId="0" fontId="28" fillId="33" borderId="0" xfId="140" applyFont="1" applyFill="1" applyBorder="1" applyAlignment="1">
      <alignment horizontal="center" vertical="center" wrapText="1"/>
    </xf>
    <xf numFmtId="2" fontId="28" fillId="33" borderId="0" xfId="140" applyNumberFormat="1" applyFont="1" applyFill="1" applyBorder="1" applyAlignment="1">
      <alignment horizontal="center"/>
    </xf>
    <xf numFmtId="2" fontId="28" fillId="33" borderId="0" xfId="140" applyNumberFormat="1" applyFont="1" applyFill="1" applyBorder="1"/>
    <xf numFmtId="0" fontId="25" fillId="33" borderId="0" xfId="0" applyFont="1" applyFill="1"/>
    <xf numFmtId="0" fontId="38" fillId="33" borderId="0" xfId="0" applyFont="1" applyFill="1"/>
    <xf numFmtId="0" fontId="28" fillId="0" borderId="0" xfId="0" applyFont="1" applyFill="1"/>
    <xf numFmtId="0" fontId="28" fillId="0" borderId="0" xfId="0" applyFont="1" applyFill="1" applyAlignment="1">
      <alignment horizontal="center"/>
    </xf>
    <xf numFmtId="3" fontId="28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Alignment="1">
      <alignment horizontal="center"/>
    </xf>
    <xf numFmtId="2" fontId="28" fillId="0" borderId="0" xfId="0" applyNumberFormat="1" applyFont="1" applyFill="1"/>
    <xf numFmtId="0" fontId="28" fillId="33" borderId="0" xfId="0" applyFont="1" applyFill="1"/>
    <xf numFmtId="0" fontId="28" fillId="33" borderId="0" xfId="0" applyFont="1" applyFill="1" applyAlignment="1"/>
    <xf numFmtId="0" fontId="25" fillId="33" borderId="0" xfId="50" applyFont="1" applyFill="1"/>
    <xf numFmtId="0" fontId="25" fillId="33" borderId="10" xfId="50" applyFont="1" applyFill="1" applyBorder="1"/>
    <xf numFmtId="3" fontId="25" fillId="33" borderId="0" xfId="50" applyNumberFormat="1" applyFont="1" applyFill="1"/>
    <xf numFmtId="167" fontId="25" fillId="33" borderId="0" xfId="50" applyNumberFormat="1" applyFont="1" applyFill="1" applyAlignment="1">
      <alignment horizontal="center"/>
    </xf>
    <xf numFmtId="4" fontId="25" fillId="33" borderId="0" xfId="50" applyNumberFormat="1" applyFont="1" applyFill="1"/>
    <xf numFmtId="0" fontId="25" fillId="33" borderId="11" xfId="50" applyFont="1" applyFill="1" applyBorder="1"/>
    <xf numFmtId="167" fontId="25" fillId="33" borderId="11" xfId="50" applyNumberFormat="1" applyFont="1" applyFill="1" applyBorder="1" applyAlignment="1">
      <alignment horizontal="center"/>
    </xf>
    <xf numFmtId="0" fontId="40" fillId="33" borderId="0" xfId="141" applyFont="1" applyFill="1"/>
    <xf numFmtId="0" fontId="40" fillId="33" borderId="0" xfId="141" applyFont="1" applyFill="1"/>
    <xf numFmtId="0" fontId="41" fillId="33" borderId="0" xfId="141" applyFont="1" applyFill="1" applyAlignment="1">
      <alignment horizontal="center"/>
    </xf>
    <xf numFmtId="0" fontId="20" fillId="33" borderId="0" xfId="141" applyFont="1" applyFill="1" applyAlignment="1">
      <alignment horizontal="center"/>
    </xf>
    <xf numFmtId="0" fontId="42" fillId="33" borderId="0" xfId="0" applyFont="1" applyFill="1"/>
    <xf numFmtId="0" fontId="43" fillId="33" borderId="0" xfId="142" applyFont="1" applyFill="1"/>
    <xf numFmtId="0" fontId="28" fillId="33" borderId="0" xfId="0" applyFont="1" applyFill="1" applyAlignment="1">
      <alignment horizontal="center" wrapText="1"/>
    </xf>
    <xf numFmtId="0" fontId="28" fillId="33" borderId="0" xfId="43" applyFont="1" applyFill="1" applyBorder="1"/>
    <xf numFmtId="0" fontId="29" fillId="33" borderId="0" xfId="43" applyFont="1" applyFill="1" applyBorder="1"/>
    <xf numFmtId="0" fontId="28" fillId="33" borderId="0" xfId="43" applyFont="1" applyFill="1" applyBorder="1" applyAlignment="1">
      <alignment horizontal="center"/>
    </xf>
    <xf numFmtId="0" fontId="29" fillId="33" borderId="0" xfId="43" applyFont="1" applyFill="1" applyBorder="1" applyAlignment="1">
      <alignment horizontal="center"/>
    </xf>
  </cellXfs>
  <cellStyles count="143">
    <cellStyle name="1 indent" xfId="54"/>
    <cellStyle name="2 indents" xfId="55"/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3 indents" xfId="56"/>
    <cellStyle name="4 indents" xfId="57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NCLAS,REZONES Y SUS PARTES,DE FUNDICION,DE HIERRO O DE ACERO" xfId="47"/>
    <cellStyle name="ANCLAS,REZONES Y SUS PARTES,DE FUNDICION,DE HIERRO O DE ACERO 10" xfId="58"/>
    <cellStyle name="ANCLAS,REZONES Y SUS PARTES,DE FUNDICION,DE HIERRO O DE ACERO 11" xfId="59"/>
    <cellStyle name="ANCLAS,REZONES Y SUS PARTES,DE FUNDICION,DE HIERRO O DE ACERO 12" xfId="60"/>
    <cellStyle name="ANCLAS,REZONES Y SUS PARTES,DE FUNDICION,DE HIERRO O DE ACERO 13" xfId="61"/>
    <cellStyle name="ANCLAS,REZONES Y SUS PARTES,DE FUNDICION,DE HIERRO O DE ACERO 14" xfId="62"/>
    <cellStyle name="ANCLAS,REZONES Y SUS PARTES,DE FUNDICION,DE HIERRO O DE ACERO 15" xfId="63"/>
    <cellStyle name="ANCLAS,REZONES Y SUS PARTES,DE FUNDICION,DE HIERRO O DE ACERO 16" xfId="64"/>
    <cellStyle name="ANCLAS,REZONES Y SUS PARTES,DE FUNDICION,DE HIERRO O DE ACERO 17" xfId="65"/>
    <cellStyle name="ANCLAS,REZONES Y SUS PARTES,DE FUNDICION,DE HIERRO O DE ACERO 18" xfId="66"/>
    <cellStyle name="ANCLAS,REZONES Y SUS PARTES,DE FUNDICION,DE HIERRO O DE ACERO 19" xfId="67"/>
    <cellStyle name="ANCLAS,REZONES Y SUS PARTES,DE FUNDICION,DE HIERRO O DE ACERO 2" xfId="68"/>
    <cellStyle name="ANCLAS,REZONES Y SUS PARTES,DE FUNDICION,DE HIERRO O DE ACERO 20" xfId="69"/>
    <cellStyle name="ANCLAS,REZONES Y SUS PARTES,DE FUNDICION,DE HIERRO O DE ACERO 21" xfId="70"/>
    <cellStyle name="ANCLAS,REZONES Y SUS PARTES,DE FUNDICION,DE HIERRO O DE ACERO 22" xfId="71"/>
    <cellStyle name="ANCLAS,REZONES Y SUS PARTES,DE FUNDICION,DE HIERRO O DE ACERO 23" xfId="72"/>
    <cellStyle name="ANCLAS,REZONES Y SUS PARTES,DE FUNDICION,DE HIERRO O DE ACERO 24" xfId="73"/>
    <cellStyle name="ANCLAS,REZONES Y SUS PARTES,DE FUNDICION,DE HIERRO O DE ACERO 25" xfId="74"/>
    <cellStyle name="ANCLAS,REZONES Y SUS PARTES,DE FUNDICION,DE HIERRO O DE ACERO 26" xfId="75"/>
    <cellStyle name="ANCLAS,REZONES Y SUS PARTES,DE FUNDICION,DE HIERRO O DE ACERO 27" xfId="76"/>
    <cellStyle name="ANCLAS,REZONES Y SUS PARTES,DE FUNDICION,DE HIERRO O DE ACERO 28" xfId="77"/>
    <cellStyle name="ANCLAS,REZONES Y SUS PARTES,DE FUNDICION,DE HIERRO O DE ACERO 3" xfId="78"/>
    <cellStyle name="ANCLAS,REZONES Y SUS PARTES,DE FUNDICION,DE HIERRO O DE ACERO 4" xfId="79"/>
    <cellStyle name="ANCLAS,REZONES Y SUS PARTES,DE FUNDICION,DE HIERRO O DE ACERO 5" xfId="80"/>
    <cellStyle name="ANCLAS,REZONES Y SUS PARTES,DE FUNDICION,DE HIERRO O DE ACERO 6" xfId="81"/>
    <cellStyle name="ANCLAS,REZONES Y SUS PARTES,DE FUNDICION,DE HIERRO O DE ACERO 7" xfId="82"/>
    <cellStyle name="ANCLAS,REZONES Y SUS PARTES,DE FUNDICION,DE HIERRO O DE ACERO 8" xfId="83"/>
    <cellStyle name="ANCLAS,REZONES Y SUS PARTES,DE FUNDICION,DE HIERRO O DE ACERO 9" xfId="84"/>
    <cellStyle name="ANCLAS,REZONES Y SUS PARTES,DE FUNDICION,DE HIERRO O DE ACERO_Cuadro de Impuestos y Gastos Centroamérica 2" xfId="46"/>
    <cellStyle name="Bad" xfId="7" builtinId="27" customBuiltin="1"/>
    <cellStyle name="Calculation" xfId="11" builtinId="22" customBuiltin="1"/>
    <cellStyle name="Check Cell" xfId="13" builtinId="23" customBuiltin="1"/>
    <cellStyle name="Comma 2" xfId="48"/>
    <cellStyle name="Comma 3" xfId="49"/>
    <cellStyle name="Comma 4" xfId="85"/>
    <cellStyle name="Euro" xfId="86"/>
    <cellStyle name="Euro 2" xfId="87"/>
    <cellStyle name="Euro 3" xfId="88"/>
    <cellStyle name="Explanatory Text" xfId="16" builtinId="53" customBuiltin="1"/>
    <cellStyle name="Good" xfId="6" builtinId="26" customBuiltin="1"/>
    <cellStyle name="Header" xfId="89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ipervínculo 2" xfId="90"/>
    <cellStyle name="Hipervínculo 3" xfId="91"/>
    <cellStyle name="Hipervínculo 4" xfId="92"/>
    <cellStyle name="Hyperlink" xfId="142" builtinId="8"/>
    <cellStyle name="imf-one decimal" xfId="93"/>
    <cellStyle name="imf-zero decimal" xfId="94"/>
    <cellStyle name="Input" xfId="9" builtinId="20" customBuiltin="1"/>
    <cellStyle name="Linked Cell" xfId="12" builtinId="24" customBuiltin="1"/>
    <cellStyle name="Millares 10" xfId="95"/>
    <cellStyle name="Millares 11" xfId="96"/>
    <cellStyle name="Millares 12" xfId="97"/>
    <cellStyle name="Millares 13" xfId="98"/>
    <cellStyle name="Millares 14" xfId="99"/>
    <cellStyle name="Millares 15" xfId="100"/>
    <cellStyle name="Millares 16" xfId="101"/>
    <cellStyle name="Millares 17" xfId="102"/>
    <cellStyle name="Millares 18" xfId="103"/>
    <cellStyle name="Millares 19" xfId="104"/>
    <cellStyle name="Millares 2" xfId="105"/>
    <cellStyle name="Millares 2 2" xfId="106"/>
    <cellStyle name="Millares 21" xfId="107"/>
    <cellStyle name="Millares 22" xfId="108"/>
    <cellStyle name="Millares 23" xfId="109"/>
    <cellStyle name="Millares 24" xfId="110"/>
    <cellStyle name="Millares 3" xfId="111"/>
    <cellStyle name="Millares 4" xfId="112"/>
    <cellStyle name="Millares 5" xfId="113"/>
    <cellStyle name="Millares 6" xfId="114"/>
    <cellStyle name="Millares 7" xfId="115"/>
    <cellStyle name="Millares 8" xfId="116"/>
    <cellStyle name="Millares 9" xfId="117"/>
    <cellStyle name="Neutral" xfId="8" builtinId="28" customBuiltin="1"/>
    <cellStyle name="Normal" xfId="0" builtinId="0"/>
    <cellStyle name="Normal 10" xfId="45"/>
    <cellStyle name="Normal 10 2" xfId="140"/>
    <cellStyle name="Normal 2" xfId="42"/>
    <cellStyle name="Normal 2 2" xfId="50"/>
    <cellStyle name="Normal 2 2 2" xfId="118"/>
    <cellStyle name="Normal 2 2 3" xfId="119"/>
    <cellStyle name="Normal 2 3" xfId="120"/>
    <cellStyle name="Normal 2 4" xfId="121"/>
    <cellStyle name="Normal 2 5" xfId="122"/>
    <cellStyle name="Normal 2 6" xfId="123"/>
    <cellStyle name="Normal 3" xfId="43"/>
    <cellStyle name="Normal 4" xfId="51"/>
    <cellStyle name="Normal 4 2" xfId="141"/>
    <cellStyle name="Normal 5" xfId="124"/>
    <cellStyle name="Normal 6" xfId="125"/>
    <cellStyle name="Normal 6 2" xfId="126"/>
    <cellStyle name="Normal 6 3" xfId="127"/>
    <cellStyle name="Normal 6 4" xfId="128"/>
    <cellStyle name="Normal 7" xfId="129"/>
    <cellStyle name="Normal 8" xfId="130"/>
    <cellStyle name="Normal 8 2" xfId="131"/>
    <cellStyle name="Normal 8 3" xfId="132"/>
    <cellStyle name="Normal 8 4" xfId="133"/>
    <cellStyle name="Normal 9" xfId="134"/>
    <cellStyle name="Note" xfId="15" builtinId="10" customBuiltin="1"/>
    <cellStyle name="Output" xfId="10" builtinId="21" customBuiltin="1"/>
    <cellStyle name="Percent" xfId="53" builtinId="5"/>
    <cellStyle name="Percent 2" xfId="44"/>
    <cellStyle name="Percent 3" xfId="135"/>
    <cellStyle name="Percent 4" xfId="136"/>
    <cellStyle name="percentage difference" xfId="137"/>
    <cellStyle name="Porcentaje 2" xfId="138"/>
    <cellStyle name="Porcentaje 2 2" xfId="139"/>
    <cellStyle name="Porcentual 4" xfId="52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73BB"/>
      <color rgb="FF85CB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'6.1'!$B$6</c:f>
              <c:strCache>
                <c:ptCount val="1"/>
                <c:pt idx="0">
                  <c:v>Nunca</c:v>
                </c:pt>
              </c:strCache>
            </c:strRef>
          </c:tx>
          <c:invertIfNegative val="0"/>
          <c:cat>
            <c:strRef>
              <c:f>'6.1'!$C$5:$D$5</c:f>
              <c:strCache>
                <c:ptCount val="2"/>
                <c:pt idx="0">
                  <c:v>OCDE</c:v>
                </c:pt>
                <c:pt idx="1">
                  <c:v>ALC</c:v>
                </c:pt>
              </c:strCache>
            </c:strRef>
          </c:cat>
          <c:val>
            <c:numRef>
              <c:f>'6.1'!$C$6:$D$6</c:f>
              <c:numCache>
                <c:formatCode>0.00</c:formatCode>
                <c:ptCount val="2"/>
                <c:pt idx="0">
                  <c:v>0.61984210526315808</c:v>
                </c:pt>
                <c:pt idx="1">
                  <c:v>0.34061415220293723</c:v>
                </c:pt>
              </c:numCache>
            </c:numRef>
          </c:val>
        </c:ser>
        <c:ser>
          <c:idx val="2"/>
          <c:order val="1"/>
          <c:tx>
            <c:strRef>
              <c:f>'6.1'!$B$8</c:f>
              <c:strCache>
                <c:ptCount val="1"/>
                <c:pt idx="0">
                  <c:v>Ni justificado, ni no justificado</c:v>
                </c:pt>
              </c:strCache>
            </c:strRef>
          </c:tx>
          <c:invertIfNegative val="0"/>
          <c:cat>
            <c:strRef>
              <c:f>'6.1'!$C$5:$D$5</c:f>
              <c:strCache>
                <c:ptCount val="2"/>
                <c:pt idx="0">
                  <c:v>OCDE</c:v>
                </c:pt>
                <c:pt idx="1">
                  <c:v>ALC</c:v>
                </c:pt>
              </c:strCache>
            </c:strRef>
          </c:cat>
          <c:val>
            <c:numRef>
              <c:f>'6.1'!$C$8:$D$8</c:f>
              <c:numCache>
                <c:formatCode>0.00</c:formatCode>
                <c:ptCount val="2"/>
                <c:pt idx="0">
                  <c:v>0.3086315789473682</c:v>
                </c:pt>
                <c:pt idx="1">
                  <c:v>0.45970627503337791</c:v>
                </c:pt>
              </c:numCache>
            </c:numRef>
          </c:val>
        </c:ser>
        <c:ser>
          <c:idx val="1"/>
          <c:order val="2"/>
          <c:tx>
            <c:strRef>
              <c:f>'6.1'!$B$7</c:f>
              <c:strCache>
                <c:ptCount val="1"/>
                <c:pt idx="0">
                  <c:v>Justificado</c:v>
                </c:pt>
              </c:strCache>
            </c:strRef>
          </c:tx>
          <c:invertIfNegative val="0"/>
          <c:cat>
            <c:strRef>
              <c:f>'6.1'!$C$5:$D$5</c:f>
              <c:strCache>
                <c:ptCount val="2"/>
                <c:pt idx="0">
                  <c:v>OCDE</c:v>
                </c:pt>
                <c:pt idx="1">
                  <c:v>ALC</c:v>
                </c:pt>
              </c:strCache>
            </c:strRef>
          </c:cat>
          <c:val>
            <c:numRef>
              <c:f>'6.1'!$C$7:$D$7</c:f>
              <c:numCache>
                <c:formatCode>0.00</c:formatCode>
                <c:ptCount val="2"/>
                <c:pt idx="0">
                  <c:v>7.1526315789473702E-2</c:v>
                </c:pt>
                <c:pt idx="1">
                  <c:v>0.19967957276368489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914240"/>
        <c:axId val="494198784"/>
      </c:barChart>
      <c:catAx>
        <c:axId val="501914240"/>
        <c:scaling>
          <c:orientation val="minMax"/>
        </c:scaling>
        <c:delete val="0"/>
        <c:axPos val="b"/>
        <c:majorTickMark val="out"/>
        <c:minorTickMark val="none"/>
        <c:tickLblPos val="nextTo"/>
        <c:crossAx val="494198784"/>
        <c:crosses val="autoZero"/>
        <c:auto val="1"/>
        <c:lblAlgn val="ctr"/>
        <c:lblOffset val="100"/>
        <c:noMultiLvlLbl val="0"/>
      </c:catAx>
      <c:valAx>
        <c:axId val="4941987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Porcentaje de encuestados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501914240"/>
        <c:crosses val="autoZero"/>
        <c:crossBetween val="between"/>
      </c:valAx>
      <c:spPr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'6.2'!$B$46:$B$67</c:f>
              <c:strCache>
                <c:ptCount val="22"/>
                <c:pt idx="0">
                  <c:v>GUY</c:v>
                </c:pt>
                <c:pt idx="1">
                  <c:v>COL</c:v>
                </c:pt>
                <c:pt idx="2">
                  <c:v>NIC</c:v>
                </c:pt>
                <c:pt idx="3">
                  <c:v>PRY</c:v>
                </c:pt>
                <c:pt idx="4">
                  <c:v>BLZ</c:v>
                </c:pt>
                <c:pt idx="5">
                  <c:v>ECU</c:v>
                </c:pt>
                <c:pt idx="6">
                  <c:v>JAM</c:v>
                </c:pt>
                <c:pt idx="7">
                  <c:v>BOL</c:v>
                </c:pt>
                <c:pt idx="8">
                  <c:v>URU</c:v>
                </c:pt>
                <c:pt idx="9">
                  <c:v>MEX</c:v>
                </c:pt>
                <c:pt idx="10">
                  <c:v>PER</c:v>
                </c:pt>
                <c:pt idx="11">
                  <c:v>BRA</c:v>
                </c:pt>
                <c:pt idx="12">
                  <c:v>ARG</c:v>
                </c:pt>
                <c:pt idx="13">
                  <c:v>CHL</c:v>
                </c:pt>
                <c:pt idx="14">
                  <c:v>HON</c:v>
                </c:pt>
                <c:pt idx="15">
                  <c:v>CRI</c:v>
                </c:pt>
                <c:pt idx="16">
                  <c:v>DOM</c:v>
                </c:pt>
                <c:pt idx="17">
                  <c:v>GUA</c:v>
                </c:pt>
                <c:pt idx="18">
                  <c:v>PAN</c:v>
                </c:pt>
                <c:pt idx="19">
                  <c:v>SAL</c:v>
                </c:pt>
                <c:pt idx="20">
                  <c:v>VEN</c:v>
                </c:pt>
                <c:pt idx="21">
                  <c:v>TTO</c:v>
                </c:pt>
              </c:strCache>
            </c:strRef>
          </c:cat>
          <c:val>
            <c:numRef>
              <c:f>'6.2'!$C$46:$C$67</c:f>
              <c:numCache>
                <c:formatCode>General</c:formatCode>
                <c:ptCount val="22"/>
                <c:pt idx="0">
                  <c:v>0.4731296026614904</c:v>
                </c:pt>
                <c:pt idx="1">
                  <c:v>0.43535355917743168</c:v>
                </c:pt>
                <c:pt idx="2">
                  <c:v>0.3456972885979897</c:v>
                </c:pt>
                <c:pt idx="3">
                  <c:v>0.33298966113538231</c:v>
                </c:pt>
                <c:pt idx="4">
                  <c:v>0.29736210360126292</c:v>
                </c:pt>
                <c:pt idx="5">
                  <c:v>0.28822979190322318</c:v>
                </c:pt>
                <c:pt idx="6">
                  <c:v>0.26484747344993509</c:v>
                </c:pt>
                <c:pt idx="7">
                  <c:v>0.25891895598782999</c:v>
                </c:pt>
                <c:pt idx="8">
                  <c:v>0.25529958211416631</c:v>
                </c:pt>
                <c:pt idx="9">
                  <c:v>0.25517812555947805</c:v>
                </c:pt>
                <c:pt idx="10">
                  <c:v>0.25191486326490981</c:v>
                </c:pt>
                <c:pt idx="11">
                  <c:v>0.21897815332675988</c:v>
                </c:pt>
                <c:pt idx="12">
                  <c:v>0.20787213882799072</c:v>
                </c:pt>
                <c:pt idx="13">
                  <c:v>0.20460700392990624</c:v>
                </c:pt>
                <c:pt idx="14">
                  <c:v>0.20179364120252649</c:v>
                </c:pt>
                <c:pt idx="15">
                  <c:v>0.15164622374301259</c:v>
                </c:pt>
                <c:pt idx="16">
                  <c:v>0.13557785830520994</c:v>
                </c:pt>
                <c:pt idx="17">
                  <c:v>0.10016693647358878</c:v>
                </c:pt>
                <c:pt idx="18">
                  <c:v>9.5788610086674539E-2</c:v>
                </c:pt>
                <c:pt idx="19">
                  <c:v>9.0277767482350293E-2</c:v>
                </c:pt>
                <c:pt idx="20">
                  <c:v>8.4120993066682859E-2</c:v>
                </c:pt>
                <c:pt idx="21">
                  <c:v>5.1666657472125399E-2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486272"/>
        <c:axId val="494487808"/>
      </c:barChart>
      <c:catAx>
        <c:axId val="494486272"/>
        <c:scaling>
          <c:orientation val="minMax"/>
        </c:scaling>
        <c:delete val="0"/>
        <c:axPos val="b"/>
        <c:majorTickMark val="out"/>
        <c:minorTickMark val="none"/>
        <c:tickLblPos val="nextTo"/>
        <c:crossAx val="494487808"/>
        <c:crosses val="autoZero"/>
        <c:auto val="1"/>
        <c:lblAlgn val="ctr"/>
        <c:lblOffset val="100"/>
        <c:noMultiLvlLbl val="0"/>
      </c:catAx>
      <c:valAx>
        <c:axId val="49448780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Porcentaje de encuestados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49448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/>
              <c:tx>
                <c:strRef>
                  <c:f>'6.3'!$A$23</c:f>
                  <c:strCache>
                    <c:ptCount val="1"/>
                    <c:pt idx="0">
                      <c:v>ARG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'6.3'!$A$24</c:f>
                  <c:strCache>
                    <c:ptCount val="1"/>
                    <c:pt idx="0">
                      <c:v>BRA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'6.3'!$A$25</c:f>
                  <c:strCache>
                    <c:ptCount val="1"/>
                    <c:pt idx="0">
                      <c:v>CHL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'6.3'!$A$26</c:f>
                  <c:strCache>
                    <c:ptCount val="1"/>
                    <c:pt idx="0">
                      <c:v>COL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'6.3'!$A$27</c:f>
                  <c:strCache>
                    <c:ptCount val="1"/>
                    <c:pt idx="0">
                      <c:v>CRI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'6.3'!$A$28</c:f>
                  <c:strCache>
                    <c:ptCount val="1"/>
                    <c:pt idx="0">
                      <c:v>MEX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'6.3'!$A$29</c:f>
                  <c:strCache>
                    <c:ptCount val="1"/>
                    <c:pt idx="0">
                      <c:v>PER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'6.3'!$A$30</c:f>
                  <c:strCache>
                    <c:ptCount val="1"/>
                    <c:pt idx="0">
                      <c:v>URU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'6.3'!$B$23:$B$30</c:f>
              <c:numCache>
                <c:formatCode>0.000</c:formatCode>
                <c:ptCount val="8"/>
                <c:pt idx="0">
                  <c:v>-0.39185852061280402</c:v>
                </c:pt>
                <c:pt idx="1">
                  <c:v>3.2459887545904862</c:v>
                </c:pt>
                <c:pt idx="2">
                  <c:v>0.38137853107081315</c:v>
                </c:pt>
                <c:pt idx="3">
                  <c:v>0.89871893277291415</c:v>
                </c:pt>
                <c:pt idx="4">
                  <c:v>6.5985449340518643E-2</c:v>
                </c:pt>
                <c:pt idx="5">
                  <c:v>-1.3380903659265742</c:v>
                </c:pt>
                <c:pt idx="6">
                  <c:v>0.26347236382325667</c:v>
                </c:pt>
                <c:pt idx="7">
                  <c:v>-1.6205825476235134</c:v>
                </c:pt>
              </c:numCache>
            </c:numRef>
          </c:xVal>
          <c:yVal>
            <c:numRef>
              <c:f>'6.3'!$C$23:$C$30</c:f>
              <c:numCache>
                <c:formatCode>0.000</c:formatCode>
                <c:ptCount val="8"/>
                <c:pt idx="0">
                  <c:v>0.71814201394024635</c:v>
                </c:pt>
                <c:pt idx="1">
                  <c:v>3.144197674099892</c:v>
                </c:pt>
                <c:pt idx="2">
                  <c:v>1.373337443345731</c:v>
                </c:pt>
                <c:pt idx="3">
                  <c:v>1.3793356780890129</c:v>
                </c:pt>
                <c:pt idx="4">
                  <c:v>2.6031890355708471</c:v>
                </c:pt>
                <c:pt idx="5">
                  <c:v>-2.6370621036378914</c:v>
                </c:pt>
                <c:pt idx="6">
                  <c:v>1.862955294004029</c:v>
                </c:pt>
                <c:pt idx="7">
                  <c:v>3.4169471437835064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trendline>
            <c:spPr>
              <a:ln w="1905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'6.3'!$D$23:$D$30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-1</c:v>
                </c:pt>
                <c:pt idx="5">
                  <c:v>-2</c:v>
                </c:pt>
                <c:pt idx="6">
                  <c:v>-3</c:v>
                </c:pt>
                <c:pt idx="7">
                  <c:v>-4</c:v>
                </c:pt>
              </c:numCache>
            </c:numRef>
          </c:xVal>
          <c:yVal>
            <c:numRef>
              <c:f>'6.3'!$E$23:$E$30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-1</c:v>
                </c:pt>
                <c:pt idx="5">
                  <c:v>-2</c:v>
                </c:pt>
                <c:pt idx="6">
                  <c:v>-3</c:v>
                </c:pt>
                <c:pt idx="7">
                  <c:v>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657536"/>
        <c:axId val="494659456"/>
      </c:scatterChart>
      <c:valAx>
        <c:axId val="49465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Balance primario ajustado en 2000 (Porcentaje del PIB)</a:t>
                </a:r>
              </a:p>
            </c:rich>
          </c:tx>
          <c:layout>
            <c:manualLayout>
              <c:xMode val="edge"/>
              <c:yMode val="edge"/>
              <c:x val="0.24050147492625368"/>
              <c:y val="0.9163842105487929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94659456"/>
        <c:crosses val="autoZero"/>
        <c:crossBetween val="midCat"/>
      </c:valAx>
      <c:valAx>
        <c:axId val="494659456"/>
        <c:scaling>
          <c:orientation val="minMax"/>
          <c:min val="-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Balance primario ajustado en 2007</a:t>
                </a:r>
              </a:p>
              <a:p>
                <a:pPr>
                  <a:defRPr/>
                </a:pPr>
                <a:r>
                  <a:rPr lang="en-US"/>
                  <a:t> (Porcentaje</a:t>
                </a:r>
                <a:r>
                  <a:rPr lang="en-US" baseline="0"/>
                  <a:t> </a:t>
                </a:r>
                <a:r>
                  <a:rPr lang="en-US"/>
                  <a:t>del PIB)</a:t>
                </a:r>
              </a:p>
            </c:rich>
          </c:tx>
          <c:layout>
            <c:manualLayout>
              <c:xMode val="edge"/>
              <c:yMode val="edge"/>
              <c:x val="0"/>
              <c:y val="9.8152373983763058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94657536"/>
        <c:crossesAt val="0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/>
              <c:tx>
                <c:strRef>
                  <c:f>'6.4'!$A$27</c:f>
                  <c:strCache>
                    <c:ptCount val="1"/>
                    <c:pt idx="0">
                      <c:v>ARG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'6.4'!$A$28</c:f>
                  <c:strCache>
                    <c:ptCount val="1"/>
                    <c:pt idx="0">
                      <c:v>BRA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093726379440665E-2"/>
                  <c:y val="0"/>
                </c:manualLayout>
              </c:layout>
              <c:tx>
                <c:strRef>
                  <c:f>'6.4'!$A$29</c:f>
                  <c:strCache>
                    <c:ptCount val="1"/>
                    <c:pt idx="0">
                      <c:v>CHL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140589569160998E-2"/>
                  <c:y val="3.1638406819375658E-2"/>
                </c:manualLayout>
              </c:layout>
              <c:tx>
                <c:strRef>
                  <c:f>'6.4'!$A$30</c:f>
                  <c:strCache>
                    <c:ptCount val="1"/>
                    <c:pt idx="0">
                      <c:v>COL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'6.4'!$A$31</c:f>
                  <c:strCache>
                    <c:ptCount val="1"/>
                    <c:pt idx="0">
                      <c:v>CRI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'6.4'!$A$32</c:f>
                  <c:strCache>
                    <c:ptCount val="1"/>
                    <c:pt idx="0">
                      <c:v>MEX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'6.4'!$A$33</c:f>
                  <c:strCache>
                    <c:ptCount val="1"/>
                    <c:pt idx="0">
                      <c:v>PER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'6.4'!$A$34</c:f>
                  <c:strCache>
                    <c:ptCount val="1"/>
                    <c:pt idx="0">
                      <c:v>URU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'6.4'!$B$27:$B$34</c:f>
              <c:numCache>
                <c:formatCode>0.000</c:formatCode>
                <c:ptCount val="8"/>
                <c:pt idx="0">
                  <c:v>0.71814201394024635</c:v>
                </c:pt>
                <c:pt idx="1">
                  <c:v>3.144197674099892</c:v>
                </c:pt>
                <c:pt idx="2">
                  <c:v>1.373337443345731</c:v>
                </c:pt>
                <c:pt idx="3">
                  <c:v>1.3793356780890129</c:v>
                </c:pt>
                <c:pt idx="4">
                  <c:v>2.6031890355708471</c:v>
                </c:pt>
                <c:pt idx="5">
                  <c:v>-2.6370621036378914</c:v>
                </c:pt>
                <c:pt idx="6">
                  <c:v>1.862955294004029</c:v>
                </c:pt>
                <c:pt idx="7">
                  <c:v>3.4169471437835064</c:v>
                </c:pt>
              </c:numCache>
            </c:numRef>
          </c:xVal>
          <c:yVal>
            <c:numRef>
              <c:f>'6.4'!$C$27:$C$34</c:f>
              <c:numCache>
                <c:formatCode>0.000</c:formatCode>
                <c:ptCount val="8"/>
                <c:pt idx="0">
                  <c:v>-2.1612419185481748</c:v>
                </c:pt>
                <c:pt idx="1">
                  <c:v>3.0397394060894891</c:v>
                </c:pt>
                <c:pt idx="2">
                  <c:v>-1.612574961026382</c:v>
                </c:pt>
                <c:pt idx="3">
                  <c:v>-0.59306571514114048</c:v>
                </c:pt>
                <c:pt idx="4">
                  <c:v>-1.7997590722482277</c:v>
                </c:pt>
                <c:pt idx="5">
                  <c:v>-3.758463317244451</c:v>
                </c:pt>
                <c:pt idx="6">
                  <c:v>0.76979712873909012</c:v>
                </c:pt>
                <c:pt idx="7">
                  <c:v>1.756852229487982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trendline>
            <c:spPr>
              <a:ln w="1905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'6.4'!$D$27:$D$34</c:f>
              <c:numCache>
                <c:formatCode>0.000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-1</c:v>
                </c:pt>
                <c:pt idx="5">
                  <c:v>-2</c:v>
                </c:pt>
                <c:pt idx="6">
                  <c:v>-3</c:v>
                </c:pt>
                <c:pt idx="7">
                  <c:v>-4</c:v>
                </c:pt>
              </c:numCache>
            </c:numRef>
          </c:xVal>
          <c:yVal>
            <c:numRef>
              <c:f>'6.4'!$E$27:$E$34</c:f>
              <c:numCache>
                <c:formatCode>0.000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-1</c:v>
                </c:pt>
                <c:pt idx="5">
                  <c:v>-2</c:v>
                </c:pt>
                <c:pt idx="6">
                  <c:v>-3</c:v>
                </c:pt>
                <c:pt idx="7">
                  <c:v>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62976"/>
        <c:axId val="500864896"/>
      </c:scatterChart>
      <c:valAx>
        <c:axId val="50086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Balance primario ajustado en 2007 (Porcentaje del PIB)</a:t>
                </a:r>
              </a:p>
            </c:rich>
          </c:tx>
          <c:layout>
            <c:manualLayout>
              <c:xMode val="edge"/>
              <c:yMode val="edge"/>
              <c:x val="0.23705203516227139"/>
              <c:y val="0.9118644381460249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00864896"/>
        <c:crosses val="autoZero"/>
        <c:crossBetween val="midCat"/>
      </c:valAx>
      <c:valAx>
        <c:axId val="500864896"/>
        <c:scaling>
          <c:orientation val="minMax"/>
          <c:min val="-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Balance primario ajustado en  2011 </a:t>
                </a:r>
              </a:p>
              <a:p>
                <a:pPr>
                  <a:defRPr/>
                </a:pPr>
                <a:r>
                  <a:rPr lang="en-US"/>
                  <a:t> (Porcentaje</a:t>
                </a:r>
                <a:r>
                  <a:rPr lang="en-US" baseline="0"/>
                  <a:t> </a:t>
                </a:r>
                <a:r>
                  <a:rPr lang="en-US"/>
                  <a:t>del PIB)</a:t>
                </a:r>
              </a:p>
            </c:rich>
          </c:tx>
          <c:layout>
            <c:manualLayout>
              <c:xMode val="edge"/>
              <c:yMode val="edge"/>
              <c:x val="0"/>
              <c:y val="9.8152373983763058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00862976"/>
        <c:crossesAt val="0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9685039370079"/>
          <c:y val="2.6677681683232219E-2"/>
          <c:w val="0.870580927384077"/>
          <c:h val="0.673083946473903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2010</c:v>
          </c:tx>
          <c:invertIfNegative val="0"/>
          <c:cat>
            <c:strRef>
              <c:f>'6.5'!$B$24:$B$38</c:f>
              <c:strCache>
                <c:ptCount val="15"/>
                <c:pt idx="0">
                  <c:v>ARG</c:v>
                </c:pt>
                <c:pt idx="1">
                  <c:v>BOL</c:v>
                </c:pt>
                <c:pt idx="2">
                  <c:v>BRA</c:v>
                </c:pt>
                <c:pt idx="3">
                  <c:v>CHL</c:v>
                </c:pt>
                <c:pt idx="4">
                  <c:v>COL</c:v>
                </c:pt>
                <c:pt idx="5">
                  <c:v>CRI</c:v>
                </c:pt>
                <c:pt idx="6">
                  <c:v>ECU</c:v>
                </c:pt>
                <c:pt idx="7">
                  <c:v>SLV</c:v>
                </c:pt>
                <c:pt idx="8">
                  <c:v>MEX</c:v>
                </c:pt>
                <c:pt idx="9">
                  <c:v>PAN</c:v>
                </c:pt>
                <c:pt idx="10">
                  <c:v>PRY</c:v>
                </c:pt>
                <c:pt idx="11">
                  <c:v>PER</c:v>
                </c:pt>
                <c:pt idx="12">
                  <c:v>DOM</c:v>
                </c:pt>
                <c:pt idx="13">
                  <c:v>URY</c:v>
                </c:pt>
                <c:pt idx="14">
                  <c:v>VEN</c:v>
                </c:pt>
              </c:strCache>
            </c:strRef>
          </c:cat>
          <c:val>
            <c:numRef>
              <c:f>'6.5'!$C$24:$C$38</c:f>
              <c:numCache>
                <c:formatCode>0.0%</c:formatCode>
                <c:ptCount val="15"/>
                <c:pt idx="0">
                  <c:v>2.3E-3</c:v>
                </c:pt>
                <c:pt idx="1">
                  <c:v>1.0571905221583251E-2</c:v>
                </c:pt>
                <c:pt idx="2">
                  <c:v>1.23E-2</c:v>
                </c:pt>
                <c:pt idx="3">
                  <c:v>8.9999999999999993E-3</c:v>
                </c:pt>
                <c:pt idx="4">
                  <c:v>1.9000000000000001E-4</c:v>
                </c:pt>
                <c:pt idx="5">
                  <c:v>1.8E-3</c:v>
                </c:pt>
                <c:pt idx="6">
                  <c:v>3.112785030221069E-3</c:v>
                </c:pt>
                <c:pt idx="7">
                  <c:v>3.5850797416633716E-4</c:v>
                </c:pt>
                <c:pt idx="8">
                  <c:v>1.0904343325765999E-3</c:v>
                </c:pt>
                <c:pt idx="9">
                  <c:v>3.0809908466562846E-3</c:v>
                </c:pt>
                <c:pt idx="10">
                  <c:v>1.1757088544635036E-3</c:v>
                </c:pt>
                <c:pt idx="11">
                  <c:v>7.4243792789219459E-4</c:v>
                </c:pt>
                <c:pt idx="13">
                  <c:v>6.1999999999999998E-3</c:v>
                </c:pt>
              </c:numCache>
            </c:numRef>
          </c:val>
        </c:ser>
        <c:ser>
          <c:idx val="1"/>
          <c:order val="1"/>
          <c:tx>
            <c:v>Inflación 2050</c:v>
          </c:tx>
          <c:invertIfNegative val="0"/>
          <c:cat>
            <c:strRef>
              <c:f>'6.5'!$B$24:$B$38</c:f>
              <c:strCache>
                <c:ptCount val="15"/>
                <c:pt idx="0">
                  <c:v>ARG</c:v>
                </c:pt>
                <c:pt idx="1">
                  <c:v>BOL</c:v>
                </c:pt>
                <c:pt idx="2">
                  <c:v>BRA</c:v>
                </c:pt>
                <c:pt idx="3">
                  <c:v>CHL</c:v>
                </c:pt>
                <c:pt idx="4">
                  <c:v>COL</c:v>
                </c:pt>
                <c:pt idx="5">
                  <c:v>CRI</c:v>
                </c:pt>
                <c:pt idx="6">
                  <c:v>ECU</c:v>
                </c:pt>
                <c:pt idx="7">
                  <c:v>SLV</c:v>
                </c:pt>
                <c:pt idx="8">
                  <c:v>MEX</c:v>
                </c:pt>
                <c:pt idx="9">
                  <c:v>PAN</c:v>
                </c:pt>
                <c:pt idx="10">
                  <c:v>PRY</c:v>
                </c:pt>
                <c:pt idx="11">
                  <c:v>PER</c:v>
                </c:pt>
                <c:pt idx="12">
                  <c:v>DOM</c:v>
                </c:pt>
                <c:pt idx="13">
                  <c:v>URY</c:v>
                </c:pt>
                <c:pt idx="14">
                  <c:v>VEN</c:v>
                </c:pt>
              </c:strCache>
            </c:strRef>
          </c:cat>
          <c:val>
            <c:numRef>
              <c:f>'6.5'!$D$24:$D$38</c:f>
              <c:numCache>
                <c:formatCode>0.0%</c:formatCode>
                <c:ptCount val="15"/>
                <c:pt idx="0">
                  <c:v>5.9662869850290292E-3</c:v>
                </c:pt>
                <c:pt idx="1">
                  <c:v>7.5328035027609841E-3</c:v>
                </c:pt>
                <c:pt idx="2">
                  <c:v>1.3515594472399169E-2</c:v>
                </c:pt>
                <c:pt idx="3">
                  <c:v>5.7822842043521137E-3</c:v>
                </c:pt>
                <c:pt idx="4">
                  <c:v>2.5569649757042263E-3</c:v>
                </c:pt>
                <c:pt idx="5">
                  <c:v>6.9007265585378941E-3</c:v>
                </c:pt>
                <c:pt idx="6">
                  <c:v>5.7198398777191144E-3</c:v>
                </c:pt>
                <c:pt idx="7">
                  <c:v>8.2830027857468073E-3</c:v>
                </c:pt>
                <c:pt idx="8">
                  <c:v>2.981061898090023E-3</c:v>
                </c:pt>
                <c:pt idx="9">
                  <c:v>4.5150512015486501E-3</c:v>
                </c:pt>
                <c:pt idx="10">
                  <c:v>1.3837144367447495E-2</c:v>
                </c:pt>
                <c:pt idx="11">
                  <c:v>5.0740857813486775E-3</c:v>
                </c:pt>
                <c:pt idx="12">
                  <c:v>7.3802750803306175E-3</c:v>
                </c:pt>
                <c:pt idx="13">
                  <c:v>3.0549206140601118E-3</c:v>
                </c:pt>
                <c:pt idx="14">
                  <c:v>1.9071215733934666E-2</c:v>
                </c:pt>
              </c:numCache>
            </c:numRef>
          </c:val>
        </c:ser>
        <c:ser>
          <c:idx val="2"/>
          <c:order val="2"/>
          <c:tx>
            <c:v>PIBpc nominal 2050</c:v>
          </c:tx>
          <c:invertIfNegative val="0"/>
          <c:cat>
            <c:strRef>
              <c:f>'6.5'!$B$24:$B$38</c:f>
              <c:strCache>
                <c:ptCount val="15"/>
                <c:pt idx="0">
                  <c:v>ARG</c:v>
                </c:pt>
                <c:pt idx="1">
                  <c:v>BOL</c:v>
                </c:pt>
                <c:pt idx="2">
                  <c:v>BRA</c:v>
                </c:pt>
                <c:pt idx="3">
                  <c:v>CHL</c:v>
                </c:pt>
                <c:pt idx="4">
                  <c:v>COL</c:v>
                </c:pt>
                <c:pt idx="5">
                  <c:v>CRI</c:v>
                </c:pt>
                <c:pt idx="6">
                  <c:v>ECU</c:v>
                </c:pt>
                <c:pt idx="7">
                  <c:v>SLV</c:v>
                </c:pt>
                <c:pt idx="8">
                  <c:v>MEX</c:v>
                </c:pt>
                <c:pt idx="9">
                  <c:v>PAN</c:v>
                </c:pt>
                <c:pt idx="10">
                  <c:v>PRY</c:v>
                </c:pt>
                <c:pt idx="11">
                  <c:v>PER</c:v>
                </c:pt>
                <c:pt idx="12">
                  <c:v>DOM</c:v>
                </c:pt>
                <c:pt idx="13">
                  <c:v>URY</c:v>
                </c:pt>
                <c:pt idx="14">
                  <c:v>VEN</c:v>
                </c:pt>
              </c:strCache>
            </c:strRef>
          </c:cat>
          <c:val>
            <c:numRef>
              <c:f>'6.5'!$E$24:$E$38</c:f>
              <c:numCache>
                <c:formatCode>0.0%</c:formatCode>
                <c:ptCount val="15"/>
                <c:pt idx="0">
                  <c:v>1.6019861432958148E-2</c:v>
                </c:pt>
                <c:pt idx="1">
                  <c:v>2.0425819839271171E-2</c:v>
                </c:pt>
                <c:pt idx="2">
                  <c:v>3.629023397218234E-2</c:v>
                </c:pt>
                <c:pt idx="3">
                  <c:v>1.5525802220399365E-2</c:v>
                </c:pt>
                <c:pt idx="4">
                  <c:v>6.8656141922930989E-3</c:v>
                </c:pt>
                <c:pt idx="5">
                  <c:v>1.8528891340947349E-2</c:v>
                </c:pt>
                <c:pt idx="6">
                  <c:v>1.5358135217044485E-2</c:v>
                </c:pt>
                <c:pt idx="7">
                  <c:v>2.2240391253292118E-2</c:v>
                </c:pt>
                <c:pt idx="8">
                  <c:v>8.0043415025636763E-3</c:v>
                </c:pt>
                <c:pt idx="9">
                  <c:v>1.2123200709757448E-2</c:v>
                </c:pt>
                <c:pt idx="10">
                  <c:v>3.7153615967614698E-2</c:v>
                </c:pt>
                <c:pt idx="11">
                  <c:v>1.3624244244388038E-2</c:v>
                </c:pt>
                <c:pt idx="12">
                  <c:v>1.981650973556635E-2</c:v>
                </c:pt>
                <c:pt idx="13">
                  <c:v>8.2026568699648823E-3</c:v>
                </c:pt>
                <c:pt idx="14">
                  <c:v>5.1207431721321736E-2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038464"/>
        <c:axId val="501048448"/>
      </c:barChart>
      <c:catAx>
        <c:axId val="501038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/>
            </a:pPr>
            <a:endParaRPr lang="en-US"/>
          </a:p>
        </c:txPr>
        <c:crossAx val="501048448"/>
        <c:crosses val="autoZero"/>
        <c:auto val="1"/>
        <c:lblAlgn val="ctr"/>
        <c:lblOffset val="100"/>
        <c:noMultiLvlLbl val="0"/>
      </c:catAx>
      <c:valAx>
        <c:axId val="50104844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Porcentaje del PIB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50103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450139289569305E-2"/>
          <c:y val="4.4503635230165067E-2"/>
          <c:w val="0.89489779249024781"/>
          <c:h val="0.751819600462196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'6.6'!$C$33</c:f>
              <c:strCache>
                <c:ptCount val="1"/>
                <c:pt idx="0">
                  <c:v>Impuestos personales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'6.6'!$D$32:$G$32</c:f>
              <c:strCache>
                <c:ptCount val="4"/>
                <c:pt idx="0">
                  <c:v>1990-95</c:v>
                </c:pt>
                <c:pt idx="1">
                  <c:v>1996-2000</c:v>
                </c:pt>
                <c:pt idx="2">
                  <c:v>2001-05</c:v>
                </c:pt>
                <c:pt idx="3">
                  <c:v>2006-10</c:v>
                </c:pt>
              </c:strCache>
            </c:strRef>
          </c:cat>
          <c:val>
            <c:numRef>
              <c:f>'6.6'!$D$33:$G$33</c:f>
              <c:numCache>
                <c:formatCode>General</c:formatCode>
                <c:ptCount val="4"/>
                <c:pt idx="0">
                  <c:v>1.618465929352116</c:v>
                </c:pt>
                <c:pt idx="1">
                  <c:v>1.7218957800304537</c:v>
                </c:pt>
                <c:pt idx="2">
                  <c:v>1.8456292102645422</c:v>
                </c:pt>
                <c:pt idx="3">
                  <c:v>1.9671243252805453</c:v>
                </c:pt>
              </c:numCache>
            </c:numRef>
          </c:val>
        </c:ser>
        <c:ser>
          <c:idx val="1"/>
          <c:order val="1"/>
          <c:tx>
            <c:strRef>
              <c:f>'6.6'!$C$34</c:f>
              <c:strCache>
                <c:ptCount val="1"/>
                <c:pt idx="0">
                  <c:v>Impuestos sobre empresas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'6.6'!$D$32:$G$32</c:f>
              <c:strCache>
                <c:ptCount val="4"/>
                <c:pt idx="0">
                  <c:v>1990-95</c:v>
                </c:pt>
                <c:pt idx="1">
                  <c:v>1996-2000</c:v>
                </c:pt>
                <c:pt idx="2">
                  <c:v>2001-05</c:v>
                </c:pt>
                <c:pt idx="3">
                  <c:v>2006-10</c:v>
                </c:pt>
              </c:strCache>
            </c:strRef>
          </c:cat>
          <c:val>
            <c:numRef>
              <c:f>'6.6'!$D$34:$G$34</c:f>
              <c:numCache>
                <c:formatCode>General</c:formatCode>
                <c:ptCount val="4"/>
                <c:pt idx="0">
                  <c:v>1.9134603726579134</c:v>
                </c:pt>
                <c:pt idx="1">
                  <c:v>2.1489464144717063</c:v>
                </c:pt>
                <c:pt idx="2">
                  <c:v>2.5516367930746187</c:v>
                </c:pt>
                <c:pt idx="3">
                  <c:v>3.4375631340980628</c:v>
                </c:pt>
              </c:numCache>
            </c:numRef>
          </c:val>
        </c:ser>
        <c:ser>
          <c:idx val="2"/>
          <c:order val="2"/>
          <c:tx>
            <c:strRef>
              <c:f>'6.6'!$C$35</c:f>
              <c:strCache>
                <c:ptCount val="1"/>
                <c:pt idx="0">
                  <c:v>IVA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#,##0.0" sourceLinked="0"/>
            <c:txPr>
              <a:bodyPr/>
              <a:lstStyle/>
              <a:p>
                <a:pPr algn="ctr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'6.6'!$D$32:$G$32</c:f>
              <c:strCache>
                <c:ptCount val="4"/>
                <c:pt idx="0">
                  <c:v>1990-95</c:v>
                </c:pt>
                <c:pt idx="1">
                  <c:v>1996-2000</c:v>
                </c:pt>
                <c:pt idx="2">
                  <c:v>2001-05</c:v>
                </c:pt>
                <c:pt idx="3">
                  <c:v>2006-10</c:v>
                </c:pt>
              </c:strCache>
            </c:strRef>
          </c:cat>
          <c:val>
            <c:numRef>
              <c:f>'6.6'!$D$35:$G$35</c:f>
              <c:numCache>
                <c:formatCode>General</c:formatCode>
                <c:ptCount val="4"/>
                <c:pt idx="0">
                  <c:v>4.3119709064922294</c:v>
                </c:pt>
                <c:pt idx="1">
                  <c:v>5.0247451296909764</c:v>
                </c:pt>
                <c:pt idx="2">
                  <c:v>5.7410739903911052</c:v>
                </c:pt>
                <c:pt idx="3">
                  <c:v>6.3462904139713405</c:v>
                </c:pt>
              </c:numCache>
            </c:numRef>
          </c:val>
        </c:ser>
        <c:ser>
          <c:idx val="3"/>
          <c:order val="3"/>
          <c:tx>
            <c:strRef>
              <c:f>'6.6'!$C$36</c:f>
              <c:strCache>
                <c:ptCount val="1"/>
                <c:pt idx="0">
                  <c:v>Comercio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'6.6'!$D$32:$G$32</c:f>
              <c:strCache>
                <c:ptCount val="4"/>
                <c:pt idx="0">
                  <c:v>1990-95</c:v>
                </c:pt>
                <c:pt idx="1">
                  <c:v>1996-2000</c:v>
                </c:pt>
                <c:pt idx="2">
                  <c:v>2001-05</c:v>
                </c:pt>
                <c:pt idx="3">
                  <c:v>2006-10</c:v>
                </c:pt>
              </c:strCache>
            </c:strRef>
          </c:cat>
          <c:val>
            <c:numRef>
              <c:f>'6.6'!$D$36:$G$36</c:f>
              <c:numCache>
                <c:formatCode>General</c:formatCode>
                <c:ptCount val="4"/>
                <c:pt idx="0">
                  <c:v>2.6541100496630414</c:v>
                </c:pt>
                <c:pt idx="1">
                  <c:v>2.0720840157235139</c:v>
                </c:pt>
                <c:pt idx="2">
                  <c:v>1.9003805374343148</c:v>
                </c:pt>
                <c:pt idx="3">
                  <c:v>1.7373319070364477</c:v>
                </c:pt>
              </c:numCache>
            </c:numRef>
          </c:val>
        </c:ser>
        <c:ser>
          <c:idx val="4"/>
          <c:order val="4"/>
          <c:tx>
            <c:strRef>
              <c:f>'6.6'!$C$37</c:f>
              <c:strCache>
                <c:ptCount val="1"/>
                <c:pt idx="0">
                  <c:v>Propiedad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'6.6'!$D$32:$G$32</c:f>
              <c:strCache>
                <c:ptCount val="4"/>
                <c:pt idx="0">
                  <c:v>1990-95</c:v>
                </c:pt>
                <c:pt idx="1">
                  <c:v>1996-2000</c:v>
                </c:pt>
                <c:pt idx="2">
                  <c:v>2001-05</c:v>
                </c:pt>
                <c:pt idx="3">
                  <c:v>2006-10</c:v>
                </c:pt>
              </c:strCache>
            </c:strRef>
          </c:cat>
          <c:val>
            <c:numRef>
              <c:f>'6.6'!$D$37:$G$37</c:f>
              <c:numCache>
                <c:formatCode>General</c:formatCode>
                <c:ptCount val="4"/>
                <c:pt idx="0">
                  <c:v>0.42885941344767253</c:v>
                </c:pt>
                <c:pt idx="1">
                  <c:v>0.41801794059987618</c:v>
                </c:pt>
                <c:pt idx="2">
                  <c:v>0.46021041479417629</c:v>
                </c:pt>
                <c:pt idx="3">
                  <c:v>0.47073851825571789</c:v>
                </c:pt>
              </c:numCache>
            </c:numRef>
          </c:val>
        </c:ser>
        <c:ser>
          <c:idx val="5"/>
          <c:order val="5"/>
          <c:tx>
            <c:strRef>
              <c:f>'6.6'!$C$38</c:f>
              <c:strCache>
                <c:ptCount val="1"/>
                <c:pt idx="0">
                  <c:v>Específicos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'6.6'!$D$32:$G$32</c:f>
              <c:strCache>
                <c:ptCount val="4"/>
                <c:pt idx="0">
                  <c:v>1990-95</c:v>
                </c:pt>
                <c:pt idx="1">
                  <c:v>1996-2000</c:v>
                </c:pt>
                <c:pt idx="2">
                  <c:v>2001-05</c:v>
                </c:pt>
                <c:pt idx="3">
                  <c:v>2006-10</c:v>
                </c:pt>
              </c:strCache>
            </c:strRef>
          </c:cat>
          <c:val>
            <c:numRef>
              <c:f>'6.6'!$D$38:$G$38</c:f>
              <c:numCache>
                <c:formatCode>General</c:formatCode>
                <c:ptCount val="4"/>
                <c:pt idx="0">
                  <c:v>1.9160728245647751</c:v>
                </c:pt>
                <c:pt idx="1">
                  <c:v>1.656349233492509</c:v>
                </c:pt>
                <c:pt idx="2">
                  <c:v>1.7180465007843606</c:v>
                </c:pt>
                <c:pt idx="3">
                  <c:v>1.569430059008122</c:v>
                </c:pt>
              </c:numCache>
            </c:numRef>
          </c:val>
        </c:ser>
        <c:ser>
          <c:idx val="6"/>
          <c:order val="6"/>
          <c:tx>
            <c:strRef>
              <c:f>'6.6'!$C$39</c:f>
              <c:strCache>
                <c:ptCount val="1"/>
                <c:pt idx="0">
                  <c:v>Seguridad Social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'6.6'!$D$32:$G$32</c:f>
              <c:strCache>
                <c:ptCount val="4"/>
                <c:pt idx="0">
                  <c:v>1990-95</c:v>
                </c:pt>
                <c:pt idx="1">
                  <c:v>1996-2000</c:v>
                </c:pt>
                <c:pt idx="2">
                  <c:v>2001-05</c:v>
                </c:pt>
                <c:pt idx="3">
                  <c:v>2006-10</c:v>
                </c:pt>
              </c:strCache>
            </c:strRef>
          </c:cat>
          <c:val>
            <c:numRef>
              <c:f>'6.6'!$D$39:$G$39</c:f>
              <c:numCache>
                <c:formatCode>General</c:formatCode>
                <c:ptCount val="4"/>
                <c:pt idx="0">
                  <c:v>2.9795897580438608</c:v>
                </c:pt>
                <c:pt idx="1">
                  <c:v>3.54842911811539</c:v>
                </c:pt>
                <c:pt idx="2">
                  <c:v>4.0635143649453047</c:v>
                </c:pt>
                <c:pt idx="3">
                  <c:v>4.1785853071242691</c:v>
                </c:pt>
              </c:numCache>
            </c:numRef>
          </c:val>
        </c:ser>
        <c:ser>
          <c:idx val="7"/>
          <c:order val="7"/>
          <c:tx>
            <c:strRef>
              <c:f>'6.6'!$C$40</c:f>
              <c:strCache>
                <c:ptCount val="1"/>
                <c:pt idx="0">
                  <c:v>Recursos naturales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'6.6'!$D$32:$G$32</c:f>
              <c:strCache>
                <c:ptCount val="4"/>
                <c:pt idx="0">
                  <c:v>1990-95</c:v>
                </c:pt>
                <c:pt idx="1">
                  <c:v>1996-2000</c:v>
                </c:pt>
                <c:pt idx="2">
                  <c:v>2001-05</c:v>
                </c:pt>
                <c:pt idx="3">
                  <c:v>2006-10</c:v>
                </c:pt>
              </c:strCache>
            </c:strRef>
          </c:cat>
          <c:val>
            <c:numRef>
              <c:f>'6.6'!$D$40:$G$40</c:f>
              <c:numCache>
                <c:formatCode>General</c:formatCode>
                <c:ptCount val="4"/>
                <c:pt idx="0">
                  <c:v>1.0952941440699051</c:v>
                </c:pt>
                <c:pt idx="1">
                  <c:v>0.92630958337710179</c:v>
                </c:pt>
                <c:pt idx="2">
                  <c:v>1.4234899849136013</c:v>
                </c:pt>
                <c:pt idx="3">
                  <c:v>1.9163529439912972</c:v>
                </c:pt>
              </c:numCache>
            </c:numRef>
          </c:val>
        </c:ser>
        <c:ser>
          <c:idx val="8"/>
          <c:order val="8"/>
          <c:tx>
            <c:strRef>
              <c:f>'6.6'!$C$41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'6.6'!$D$32:$G$32</c:f>
              <c:strCache>
                <c:ptCount val="4"/>
                <c:pt idx="0">
                  <c:v>1990-95</c:v>
                </c:pt>
                <c:pt idx="1">
                  <c:v>1996-2000</c:v>
                </c:pt>
                <c:pt idx="2">
                  <c:v>2001-05</c:v>
                </c:pt>
                <c:pt idx="3">
                  <c:v>2006-10</c:v>
                </c:pt>
              </c:strCache>
            </c:strRef>
          </c:cat>
          <c:val>
            <c:numRef>
              <c:f>'6.6'!$D$41:$G$41</c:f>
              <c:numCache>
                <c:formatCode>General</c:formatCode>
                <c:ptCount val="4"/>
                <c:pt idx="0">
                  <c:v>2.7564977453160058</c:v>
                </c:pt>
                <c:pt idx="1">
                  <c:v>3.1141879342422145</c:v>
                </c:pt>
                <c:pt idx="2">
                  <c:v>3.4009882238442235</c:v>
                </c:pt>
                <c:pt idx="3">
                  <c:v>4.3146806855982671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01321088"/>
        <c:axId val="501331072"/>
      </c:barChart>
      <c:catAx>
        <c:axId val="501321088"/>
        <c:scaling>
          <c:orientation val="minMax"/>
        </c:scaling>
        <c:delete val="0"/>
        <c:axPos val="b"/>
        <c:majorTickMark val="out"/>
        <c:minorTickMark val="none"/>
        <c:tickLblPos val="nextTo"/>
        <c:crossAx val="501331072"/>
        <c:crosses val="autoZero"/>
        <c:auto val="1"/>
        <c:lblAlgn val="ctr"/>
        <c:lblOffset val="100"/>
        <c:noMultiLvlLbl val="0"/>
      </c:catAx>
      <c:valAx>
        <c:axId val="501331072"/>
        <c:scaling>
          <c:orientation val="minMax"/>
          <c:max val="3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Porcentaje del PIB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1321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072931268206861"/>
          <c:y val="0.87083485214877643"/>
          <c:w val="0.5"/>
          <c:h val="0.11713104697011209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/>
              <c:tx>
                <c:strRef>
                  <c:f>'6.7'!$C$33</c:f>
                  <c:strCache>
                    <c:ptCount val="1"/>
                    <c:pt idx="0">
                      <c:v>JAM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'6.7'!$C$34</c:f>
                  <c:strCache>
                    <c:ptCount val="1"/>
                    <c:pt idx="0">
                      <c:v>TTO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'6.7'!$C$35</c:f>
                  <c:strCache>
                    <c:ptCount val="1"/>
                    <c:pt idx="0">
                      <c:v>HON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'6.7'!$C$36</c:f>
                  <c:strCache>
                    <c:ptCount val="1"/>
                    <c:pt idx="0">
                      <c:v>GUA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'6.7'!$C$37</c:f>
                  <c:strCache>
                    <c:ptCount val="1"/>
                    <c:pt idx="0">
                      <c:v>ECU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'6.7'!$C$38</c:f>
                  <c:strCache>
                    <c:ptCount val="1"/>
                    <c:pt idx="0">
                      <c:v>PER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'6.7'!$C$39</c:f>
                  <c:strCache>
                    <c:ptCount val="1"/>
                    <c:pt idx="0">
                      <c:v>SAL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'6.7'!$C$40</c:f>
                  <c:strCache>
                    <c:ptCount val="1"/>
                    <c:pt idx="0">
                      <c:v>NIC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'6.7'!$C$41</c:f>
                  <c:strCache>
                    <c:ptCount val="1"/>
                    <c:pt idx="0">
                      <c:v>CHL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'6.7'!$C$42</c:f>
                  <c:strCache>
                    <c:ptCount val="1"/>
                    <c:pt idx="0">
                      <c:v>DOM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'6.7'!$C$43</c:f>
                  <c:strCache>
                    <c:ptCount val="1"/>
                    <c:pt idx="0">
                      <c:v>VEN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'6.7'!$C$44</c:f>
                  <c:strCache>
                    <c:ptCount val="1"/>
                    <c:pt idx="0">
                      <c:v>BOL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Prom. ALC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'6.7'!$C$46</c:f>
                  <c:strCache>
                    <c:ptCount val="1"/>
                    <c:pt idx="0">
                      <c:v>PRY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'6.7'!$C$47</c:f>
                  <c:strCache>
                    <c:ptCount val="1"/>
                    <c:pt idx="0">
                      <c:v>URU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'6.7'!$C$48</c:f>
                  <c:strCache>
                    <c:ptCount val="1"/>
                    <c:pt idx="0">
                      <c:v>BRA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'6.7'!$C$49</c:f>
                  <c:strCache>
                    <c:ptCount val="1"/>
                    <c:pt idx="0">
                      <c:v>CRI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'6.7'!$C$50</c:f>
                  <c:strCache>
                    <c:ptCount val="1"/>
                    <c:pt idx="0">
                      <c:v>MEX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'6.7'!$C$51</c:f>
                  <c:strCache>
                    <c:ptCount val="1"/>
                    <c:pt idx="0">
                      <c:v>COL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'6.7'!$C$52</c:f>
                  <c:strCache>
                    <c:ptCount val="1"/>
                    <c:pt idx="0">
                      <c:v>ARG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'6.7'!$D$33:$D$52</c:f>
              <c:numCache>
                <c:formatCode>0.00</c:formatCode>
                <c:ptCount val="20"/>
                <c:pt idx="0">
                  <c:v>8</c:v>
                </c:pt>
                <c:pt idx="1">
                  <c:v>10.5</c:v>
                </c:pt>
                <c:pt idx="2">
                  <c:v>13.200000000000001</c:v>
                </c:pt>
                <c:pt idx="3">
                  <c:v>17.5</c:v>
                </c:pt>
                <c:pt idx="4">
                  <c:v>19.5</c:v>
                </c:pt>
                <c:pt idx="5">
                  <c:v>19.8</c:v>
                </c:pt>
                <c:pt idx="6">
                  <c:v>21.5</c:v>
                </c:pt>
                <c:pt idx="7">
                  <c:v>21.8</c:v>
                </c:pt>
                <c:pt idx="8">
                  <c:v>22</c:v>
                </c:pt>
                <c:pt idx="9">
                  <c:v>22.900000000000002</c:v>
                </c:pt>
                <c:pt idx="10">
                  <c:v>23</c:v>
                </c:pt>
                <c:pt idx="11">
                  <c:v>23.5</c:v>
                </c:pt>
                <c:pt idx="12">
                  <c:v>24.326315789473686</c:v>
                </c:pt>
                <c:pt idx="13">
                  <c:v>25.5</c:v>
                </c:pt>
                <c:pt idx="14">
                  <c:v>30.8</c:v>
                </c:pt>
                <c:pt idx="15">
                  <c:v>33.800000000000004</c:v>
                </c:pt>
                <c:pt idx="16">
                  <c:v>35.299999999999997</c:v>
                </c:pt>
                <c:pt idx="17">
                  <c:v>36.1</c:v>
                </c:pt>
                <c:pt idx="18">
                  <c:v>37.5</c:v>
                </c:pt>
                <c:pt idx="19">
                  <c:v>40</c:v>
                </c:pt>
              </c:numCache>
            </c:numRef>
          </c:xVal>
          <c:yVal>
            <c:numRef>
              <c:f>'6.7'!$E$33:$E$52</c:f>
              <c:numCache>
                <c:formatCode>0.00</c:formatCode>
                <c:ptCount val="20"/>
                <c:pt idx="0">
                  <c:v>8</c:v>
                </c:pt>
                <c:pt idx="1">
                  <c:v>8.4</c:v>
                </c:pt>
                <c:pt idx="2">
                  <c:v>13</c:v>
                </c:pt>
                <c:pt idx="3">
                  <c:v>15.5</c:v>
                </c:pt>
                <c:pt idx="4">
                  <c:v>19</c:v>
                </c:pt>
                <c:pt idx="5">
                  <c:v>22.5</c:v>
                </c:pt>
                <c:pt idx="6">
                  <c:v>12.8</c:v>
                </c:pt>
                <c:pt idx="7">
                  <c:v>17.100000000000001</c:v>
                </c:pt>
                <c:pt idx="8">
                  <c:v>18.899999999999999</c:v>
                </c:pt>
                <c:pt idx="9">
                  <c:v>12.5</c:v>
                </c:pt>
                <c:pt idx="10">
                  <c:v>13.8</c:v>
                </c:pt>
                <c:pt idx="11">
                  <c:v>20.5</c:v>
                </c:pt>
                <c:pt idx="12">
                  <c:v>20.873684210526317</c:v>
                </c:pt>
                <c:pt idx="13">
                  <c:v>25.5</c:v>
                </c:pt>
                <c:pt idx="14">
                  <c:v>32.200000000000003</c:v>
                </c:pt>
                <c:pt idx="15">
                  <c:v>26.700000000000003</c:v>
                </c:pt>
                <c:pt idx="16">
                  <c:v>30.5</c:v>
                </c:pt>
                <c:pt idx="17">
                  <c:v>24.7</c:v>
                </c:pt>
                <c:pt idx="18">
                  <c:v>21.5</c:v>
                </c:pt>
                <c:pt idx="19">
                  <c:v>53.5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pPr>
              <a:noFill/>
              <a:ln>
                <a:noFill/>
              </a:ln>
            </c:spPr>
          </c:marker>
          <c:trendline>
            <c:spPr>
              <a:ln w="19050"/>
            </c:spPr>
            <c:trendlineType val="linear"/>
            <c:dispRSqr val="0"/>
            <c:dispEq val="0"/>
          </c:trendline>
          <c:xVal>
            <c:numRef>
              <c:f>'6.7'!$F$33:$F$44</c:f>
              <c:numCache>
                <c:formatCode>0.00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</c:numCache>
            </c:numRef>
          </c:xVal>
          <c:yVal>
            <c:numRef>
              <c:f>'6.7'!$F$33:$F$44</c:f>
              <c:numCache>
                <c:formatCode>0.00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747712"/>
        <c:axId val="501749632"/>
      </c:scatterChart>
      <c:valAx>
        <c:axId val="501747712"/>
        <c:scaling>
          <c:orientation val="minMax"/>
          <c:max val="5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2009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501749632"/>
        <c:crosses val="autoZero"/>
        <c:crossBetween val="midCat"/>
        <c:majorUnit val="5"/>
      </c:valAx>
      <c:valAx>
        <c:axId val="501749632"/>
        <c:scaling>
          <c:orientation val="minMax"/>
          <c:max val="55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1987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501747712"/>
        <c:crosses val="autoZero"/>
        <c:crossBetween val="midCat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43285214348205"/>
          <c:y val="6.0659813356663747E-2"/>
          <c:w val="0.83281714785651795"/>
          <c:h val="0.7430592009332166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1.9444444444444445E-2"/>
                  <c:y val="-2.7777777777777776E-2"/>
                </c:manualLayout>
              </c:layout>
              <c:tx>
                <c:strRef>
                  <c:f>'6.8'!$B$31</c:f>
                  <c:strCache>
                    <c:ptCount val="1"/>
                    <c:pt idx="0">
                      <c:v>ARG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'6.8'!$B$32</c:f>
                  <c:strCache>
                    <c:ptCount val="1"/>
                    <c:pt idx="0">
                      <c:v>BRB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'6.8'!$B$33</c:f>
                  <c:strCache>
                    <c:ptCount val="1"/>
                    <c:pt idx="0">
                      <c:v>BEL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'6.8'!$B$34</c:f>
                  <c:strCache>
                    <c:ptCount val="1"/>
                    <c:pt idx="0">
                      <c:v>BOL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5.5555555555555552E-2"/>
                </c:manualLayout>
              </c:layout>
              <c:tx>
                <c:strRef>
                  <c:f>'6.8'!$B$35</c:f>
                  <c:strCache>
                    <c:ptCount val="1"/>
                    <c:pt idx="0">
                      <c:v>BRA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666666666666664E-2"/>
                  <c:y val="-5.5555555555555552E-2"/>
                </c:manualLayout>
              </c:layout>
              <c:tx>
                <c:strRef>
                  <c:f>'6.8'!$B$36</c:f>
                  <c:strCache>
                    <c:ptCount val="1"/>
                    <c:pt idx="0">
                      <c:v>CHI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'6.8'!$B$37</c:f>
                  <c:strCache>
                    <c:ptCount val="1"/>
                    <c:pt idx="0">
                      <c:v>COL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'6.8'!$B$38</c:f>
                  <c:strCache>
                    <c:ptCount val="1"/>
                    <c:pt idx="0">
                      <c:v>CRI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'6.8'!$B$39</c:f>
                  <c:strCache>
                    <c:ptCount val="1"/>
                    <c:pt idx="0">
                      <c:v>ECU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9.166666666666666E-2"/>
                  <c:y val="2.3148148148148147E-2"/>
                </c:manualLayout>
              </c:layout>
              <c:tx>
                <c:strRef>
                  <c:f>'6.8'!$B$40</c:f>
                  <c:strCache>
                    <c:ptCount val="1"/>
                    <c:pt idx="0">
                      <c:v>ELS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'6.8'!$B$41</c:f>
                  <c:strCache>
                    <c:ptCount val="1"/>
                    <c:pt idx="0">
                      <c:v>GUA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'6.8'!$B$42</c:f>
                  <c:strCache>
                    <c:ptCount val="1"/>
                    <c:pt idx="0">
                      <c:v>HON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'6.8'!$B$43</c:f>
                  <c:strCache>
                    <c:ptCount val="1"/>
                    <c:pt idx="0">
                      <c:v>JAM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'6.8'!$B$44</c:f>
                  <c:strCache>
                    <c:ptCount val="1"/>
                    <c:pt idx="0">
                      <c:v>MEX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'6.8'!$B$45</c:f>
                  <c:strCache>
                    <c:ptCount val="1"/>
                    <c:pt idx="0">
                      <c:v>NIC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'6.8'!$B$46</c:f>
                  <c:strCache>
                    <c:ptCount val="1"/>
                    <c:pt idx="0">
                      <c:v>PAN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'6.8'!$B$47</c:f>
                  <c:strCache>
                    <c:ptCount val="1"/>
                    <c:pt idx="0">
                      <c:v>PRY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9.7222222222222224E-2"/>
                  <c:y val="-1.8518518518518517E-2"/>
                </c:manualLayout>
              </c:layout>
              <c:tx>
                <c:strRef>
                  <c:f>'6.8'!$B$48</c:f>
                  <c:strCache>
                    <c:ptCount val="1"/>
                    <c:pt idx="0">
                      <c:v>PER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0925337632079971E-17"/>
                  <c:y val="-9.2592592592592587E-3"/>
                </c:manualLayout>
              </c:layout>
              <c:tx>
                <c:strRef>
                  <c:f>'6.8'!$B$49</c:f>
                  <c:strCache>
                    <c:ptCount val="1"/>
                    <c:pt idx="0">
                      <c:v>RD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9"/>
              <c:layout/>
              <c:tx>
                <c:strRef>
                  <c:f>'6.8'!$B$50</c:f>
                  <c:strCache>
                    <c:ptCount val="1"/>
                    <c:pt idx="0">
                      <c:v>URU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2.3148148148148147E-2"/>
                </c:manualLayout>
              </c:layout>
              <c:tx>
                <c:strRef>
                  <c:f>'6.8'!$B$51</c:f>
                  <c:strCache>
                    <c:ptCount val="1"/>
                    <c:pt idx="0">
                      <c:v>TTO</c:v>
                    </c:pt>
                  </c:strCache>
                </c:strRef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xVal>
            <c:numRef>
              <c:f>'6.8'!$C$31:$C$51</c:f>
              <c:numCache>
                <c:formatCode>0.0</c:formatCode>
                <c:ptCount val="21"/>
                <c:pt idx="0">
                  <c:v>7.0665233368291904</c:v>
                </c:pt>
                <c:pt idx="1">
                  <c:v>5.9577044730252666</c:v>
                </c:pt>
                <c:pt idx="2">
                  <c:v>2.1552514360744608</c:v>
                </c:pt>
                <c:pt idx="3">
                  <c:v>3.369784259630074</c:v>
                </c:pt>
                <c:pt idx="4">
                  <c:v>6.6265775292735247</c:v>
                </c:pt>
                <c:pt idx="5">
                  <c:v>6.2289164288597112</c:v>
                </c:pt>
                <c:pt idx="6">
                  <c:v>4.7635914294476578</c:v>
                </c:pt>
                <c:pt idx="7">
                  <c:v>8.1355770538734049</c:v>
                </c:pt>
                <c:pt idx="8">
                  <c:v>4.3266384774324615</c:v>
                </c:pt>
                <c:pt idx="9">
                  <c:v>4.1623634632571296</c:v>
                </c:pt>
                <c:pt idx="10">
                  <c:v>1.5666780858624718</c:v>
                </c:pt>
                <c:pt idx="11">
                  <c:v>2.9798868607214013</c:v>
                </c:pt>
                <c:pt idx="12">
                  <c:v>0.44</c:v>
                </c:pt>
                <c:pt idx="13">
                  <c:v>2.4496406997216043</c:v>
                </c:pt>
                <c:pt idx="14">
                  <c:v>5.7821804772700549</c:v>
                </c:pt>
                <c:pt idx="15">
                  <c:v>6.1140074641566375</c:v>
                </c:pt>
                <c:pt idx="16">
                  <c:v>4.0655764511419124</c:v>
                </c:pt>
                <c:pt idx="17">
                  <c:v>3.0155149664830998</c:v>
                </c:pt>
                <c:pt idx="18">
                  <c:v>2.5860661443430253</c:v>
                </c:pt>
                <c:pt idx="19">
                  <c:v>8.6845741190419066</c:v>
                </c:pt>
                <c:pt idx="20">
                  <c:v>2.3195451925414119</c:v>
                </c:pt>
              </c:numCache>
            </c:numRef>
          </c:xVal>
          <c:yVal>
            <c:numRef>
              <c:f>'6.8'!$D$31:$D$51</c:f>
              <c:numCache>
                <c:formatCode>0.0</c:formatCode>
                <c:ptCount val="21"/>
                <c:pt idx="0">
                  <c:v>8.0674578322134103</c:v>
                </c:pt>
                <c:pt idx="1">
                  <c:v>12.400818403526875</c:v>
                </c:pt>
                <c:pt idx="2">
                  <c:v>8.6084350377344023</c:v>
                </c:pt>
                <c:pt idx="3">
                  <c:v>8.1194443028319405</c:v>
                </c:pt>
                <c:pt idx="4">
                  <c:v>7.3416416435565717</c:v>
                </c:pt>
                <c:pt idx="5">
                  <c:v>8.0919170772840054</c:v>
                </c:pt>
                <c:pt idx="6">
                  <c:v>5.2676897147293822</c:v>
                </c:pt>
                <c:pt idx="7">
                  <c:v>4.8902297033084716</c:v>
                </c:pt>
                <c:pt idx="8">
                  <c:v>6.4839555322218461</c:v>
                </c:pt>
                <c:pt idx="9">
                  <c:v>6.5384664530335961</c:v>
                </c:pt>
                <c:pt idx="10">
                  <c:v>5.1176284025597134</c:v>
                </c:pt>
                <c:pt idx="11">
                  <c:v>5.5178075214360467</c:v>
                </c:pt>
                <c:pt idx="12">
                  <c:v>10.322811627100149</c:v>
                </c:pt>
                <c:pt idx="13">
                  <c:v>3.8397329720183908</c:v>
                </c:pt>
                <c:pt idx="14">
                  <c:v>7.3990830055772809</c:v>
                </c:pt>
                <c:pt idx="15">
                  <c:v>2.8613023365914962</c:v>
                </c:pt>
                <c:pt idx="16">
                  <c:v>7.461032934397589</c:v>
                </c:pt>
                <c:pt idx="17">
                  <c:v>6.6942092236525852</c:v>
                </c:pt>
                <c:pt idx="18">
                  <c:v>4.3047110783952887</c:v>
                </c:pt>
                <c:pt idx="19">
                  <c:v>8.9260042803078985</c:v>
                </c:pt>
                <c:pt idx="20">
                  <c:v>5.7314707984080551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858304"/>
        <c:axId val="501860224"/>
      </c:scatterChart>
      <c:valAx>
        <c:axId val="50185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>
                    <a:latin typeface="Times New Roman" pitchFamily="18" charset="0"/>
                    <a:cs typeface="Times New Roman" pitchFamily="18" charset="0"/>
                  </a:rPr>
                  <a:t>Cotizaciones sociales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501860224"/>
        <c:crosses val="autoZero"/>
        <c:crossBetween val="midCat"/>
      </c:valAx>
      <c:valAx>
        <c:axId val="50186022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800" b="0">
                    <a:latin typeface="Times New Roman" pitchFamily="18" charset="0"/>
                    <a:cs typeface="Times New Roman" pitchFamily="18" charset="0"/>
                  </a:rPr>
                  <a:t>Impuestos generales sobre el consumo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50185830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3</xdr:col>
      <xdr:colOff>19050</xdr:colOff>
      <xdr:row>4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2876550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8</xdr:row>
      <xdr:rowOff>57150</xdr:rowOff>
    </xdr:from>
    <xdr:to>
      <xdr:col>7</xdr:col>
      <xdr:colOff>95249</xdr:colOff>
      <xdr:row>25</xdr:row>
      <xdr:rowOff>47625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26</xdr:row>
      <xdr:rowOff>61913</xdr:rowOff>
    </xdr:from>
    <xdr:to>
      <xdr:col>8</xdr:col>
      <xdr:colOff>600075</xdr:colOff>
      <xdr:row>40</xdr:row>
      <xdr:rowOff>19051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2</xdr:row>
      <xdr:rowOff>28575</xdr:rowOff>
    </xdr:from>
    <xdr:to>
      <xdr:col>11</xdr:col>
      <xdr:colOff>95250</xdr:colOff>
      <xdr:row>19</xdr:row>
      <xdr:rowOff>85726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</xdr:row>
      <xdr:rowOff>76199</xdr:rowOff>
    </xdr:from>
    <xdr:to>
      <xdr:col>9</xdr:col>
      <xdr:colOff>0</xdr:colOff>
      <xdr:row>21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90487</xdr:rowOff>
    </xdr:from>
    <xdr:to>
      <xdr:col>8</xdr:col>
      <xdr:colOff>352425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390526"/>
    <xdr:ext cx="6829425" cy="42481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4</xdr:row>
      <xdr:rowOff>95250</xdr:rowOff>
    </xdr:from>
    <xdr:to>
      <xdr:col>9</xdr:col>
      <xdr:colOff>514350</xdr:colOff>
      <xdr:row>27</xdr:row>
      <xdr:rowOff>147637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3</xdr:row>
      <xdr:rowOff>71437</xdr:rowOff>
    </xdr:from>
    <xdr:to>
      <xdr:col>6</xdr:col>
      <xdr:colOff>533400</xdr:colOff>
      <xdr:row>20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3"/>
  <sheetViews>
    <sheetView tabSelected="1" workbookViewId="0">
      <selection activeCell="D15" sqref="D15"/>
    </sheetView>
  </sheetViews>
  <sheetFormatPr defaultRowHeight="12.75" x14ac:dyDescent="0.2"/>
  <cols>
    <col min="1" max="1" width="9.140625" style="23"/>
    <col min="2" max="2" width="10.28515625" style="23" customWidth="1"/>
    <col min="3" max="3" width="33.140625" style="23" customWidth="1"/>
    <col min="4" max="4" width="17.42578125" style="23" customWidth="1"/>
    <col min="5" max="16384" width="9.140625" style="23"/>
  </cols>
  <sheetData>
    <row r="1" spans="1:71" x14ac:dyDescent="0.2">
      <c r="A1" s="32"/>
      <c r="B1" s="32"/>
      <c r="C1" s="32"/>
      <c r="D1" s="32"/>
      <c r="E1" s="32"/>
      <c r="F1" s="32"/>
      <c r="G1" s="32"/>
      <c r="H1" s="32"/>
      <c r="I1" s="3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</row>
    <row r="2" spans="1:71" x14ac:dyDescent="0.2">
      <c r="A2" s="32"/>
      <c r="B2" s="32"/>
      <c r="C2" s="32"/>
      <c r="D2" s="32"/>
      <c r="E2" s="32"/>
      <c r="F2" s="32"/>
      <c r="G2" s="32"/>
      <c r="H2" s="32"/>
      <c r="I2" s="32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</row>
    <row r="3" spans="1:71" x14ac:dyDescent="0.2">
      <c r="A3" s="32"/>
      <c r="B3" s="32"/>
      <c r="C3" s="32"/>
      <c r="D3" s="32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</row>
    <row r="4" spans="1:71" x14ac:dyDescent="0.2">
      <c r="A4" s="32"/>
      <c r="B4" s="32"/>
      <c r="C4" s="32"/>
      <c r="D4" s="32"/>
      <c r="E4" s="32"/>
      <c r="F4" s="32"/>
      <c r="G4" s="32"/>
      <c r="H4" s="32"/>
      <c r="I4" s="32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</row>
    <row r="5" spans="1:71" ht="15.75" x14ac:dyDescent="0.25">
      <c r="A5" s="34" t="s">
        <v>107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</row>
    <row r="6" spans="1:71" x14ac:dyDescent="0.2">
      <c r="A6" s="35" t="s">
        <v>108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</row>
    <row r="7" spans="1:71" x14ac:dyDescent="0.2">
      <c r="A7" s="35" t="s">
        <v>109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</row>
    <row r="8" spans="1:71" x14ac:dyDescent="0.2">
      <c r="B8" s="36"/>
    </row>
    <row r="9" spans="1:71" s="15" customFormat="1" x14ac:dyDescent="0.2">
      <c r="B9" s="36"/>
      <c r="C9" s="16" t="s">
        <v>52</v>
      </c>
      <c r="D9" s="16" t="s">
        <v>53</v>
      </c>
      <c r="E9" s="16" t="s">
        <v>54</v>
      </c>
    </row>
    <row r="10" spans="1:71" ht="15.75" x14ac:dyDescent="0.25">
      <c r="B10" s="37" t="s">
        <v>78</v>
      </c>
      <c r="C10" s="24" t="s">
        <v>99</v>
      </c>
      <c r="D10" s="23" t="s">
        <v>86</v>
      </c>
      <c r="E10" s="23" t="s">
        <v>98</v>
      </c>
    </row>
    <row r="11" spans="1:71" ht="15.75" x14ac:dyDescent="0.25">
      <c r="B11" s="37" t="s">
        <v>79</v>
      </c>
      <c r="C11" s="23" t="s">
        <v>88</v>
      </c>
      <c r="D11" s="23" t="s">
        <v>100</v>
      </c>
      <c r="E11" s="23" t="s">
        <v>98</v>
      </c>
    </row>
    <row r="12" spans="1:71" x14ac:dyDescent="0.2">
      <c r="B12" s="37" t="s">
        <v>80</v>
      </c>
      <c r="C12" s="24" t="s">
        <v>101</v>
      </c>
      <c r="D12" s="24" t="s">
        <v>89</v>
      </c>
      <c r="E12" s="23" t="s">
        <v>98</v>
      </c>
    </row>
    <row r="13" spans="1:71" x14ac:dyDescent="0.2">
      <c r="B13" s="37" t="s">
        <v>81</v>
      </c>
      <c r="C13" s="24" t="s">
        <v>102</v>
      </c>
      <c r="D13" s="23" t="s">
        <v>89</v>
      </c>
      <c r="E13" s="23" t="s">
        <v>98</v>
      </c>
    </row>
    <row r="14" spans="1:71" x14ac:dyDescent="0.2">
      <c r="B14" s="37" t="s">
        <v>82</v>
      </c>
      <c r="C14" s="23" t="s">
        <v>103</v>
      </c>
      <c r="D14" s="23" t="s">
        <v>104</v>
      </c>
      <c r="E14" s="23" t="s">
        <v>91</v>
      </c>
    </row>
    <row r="15" spans="1:71" ht="15.75" x14ac:dyDescent="0.25">
      <c r="B15" s="37" t="s">
        <v>83</v>
      </c>
      <c r="C15" s="23" t="s">
        <v>92</v>
      </c>
      <c r="D15" s="23" t="s">
        <v>93</v>
      </c>
      <c r="E15" s="23" t="s">
        <v>98</v>
      </c>
    </row>
    <row r="16" spans="1:71" x14ac:dyDescent="0.2">
      <c r="B16" s="37" t="s">
        <v>84</v>
      </c>
      <c r="C16" s="23" t="s">
        <v>90</v>
      </c>
      <c r="D16" s="23" t="s">
        <v>55</v>
      </c>
      <c r="E16" s="23" t="s">
        <v>98</v>
      </c>
    </row>
    <row r="17" spans="1:17" x14ac:dyDescent="0.2">
      <c r="B17" s="37" t="s">
        <v>85</v>
      </c>
      <c r="C17" s="23" t="s">
        <v>106</v>
      </c>
      <c r="D17" s="23" t="s">
        <v>77</v>
      </c>
      <c r="E17" s="23" t="s">
        <v>94</v>
      </c>
    </row>
    <row r="18" spans="1:17" x14ac:dyDescent="0.2">
      <c r="B18" s="36"/>
    </row>
    <row r="19" spans="1:17" x14ac:dyDescent="0.2">
      <c r="B19" s="36"/>
    </row>
    <row r="20" spans="1:17" x14ac:dyDescent="0.2">
      <c r="B20" s="36"/>
    </row>
    <row r="21" spans="1:17" ht="132.75" customHeight="1" x14ac:dyDescent="0.2">
      <c r="A21" s="38" t="s">
        <v>110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x14ac:dyDescent="0.2">
      <c r="B22" s="36"/>
    </row>
    <row r="23" spans="1:17" x14ac:dyDescent="0.2">
      <c r="B23" s="36"/>
    </row>
  </sheetData>
  <mergeCells count="9">
    <mergeCell ref="A7:P7"/>
    <mergeCell ref="Q7:S7"/>
    <mergeCell ref="A21:Q21"/>
    <mergeCell ref="A1:I1"/>
    <mergeCell ref="A2:I2"/>
    <mergeCell ref="A3:I3"/>
    <mergeCell ref="A4:I4"/>
    <mergeCell ref="A5:P5"/>
    <mergeCell ref="A6:P6"/>
  </mergeCells>
  <hyperlinks>
    <hyperlink ref="B10" location="'6.1'!A1" display="Gráfico 6.1:"/>
    <hyperlink ref="B11" location="'6.2'!A1" display="Gráfico 6.2:"/>
    <hyperlink ref="B12" location="'6.3'!A1" display="Gráfico 6.3:"/>
    <hyperlink ref="B13" location="'6.4'!A1" display="Gráfico 6.4:"/>
    <hyperlink ref="B14" location="'6.5'!A1" display="Gráfico 6.5:"/>
    <hyperlink ref="B15" location="'6.6'!A1" display="Gráfico 6.6:"/>
    <hyperlink ref="B16" location="'6.7'!A1" display="Gráfico 6.7:"/>
    <hyperlink ref="B17" location="'6.8'!A1" display="Gráfico 6.8: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showGridLines="0" workbookViewId="0">
      <selection activeCell="B28" sqref="B28"/>
    </sheetView>
  </sheetViews>
  <sheetFormatPr defaultRowHeight="12.75" x14ac:dyDescent="0.2"/>
  <cols>
    <col min="1" max="1" width="9.140625" style="17"/>
    <col min="2" max="2" width="13.85546875" style="17" customWidth="1"/>
    <col min="3" max="3" width="12" style="18" bestFit="1" customWidth="1"/>
    <col min="4" max="4" width="23.28515625" style="18" bestFit="1" customWidth="1"/>
    <col min="5" max="16384" width="9.140625" style="17"/>
  </cols>
  <sheetData>
    <row r="1" spans="2:8" x14ac:dyDescent="0.2">
      <c r="H1" s="19"/>
    </row>
    <row r="2" spans="2:8" x14ac:dyDescent="0.2">
      <c r="B2" s="20" t="s">
        <v>87</v>
      </c>
      <c r="H2" s="19"/>
    </row>
    <row r="3" spans="2:8" x14ac:dyDescent="0.2">
      <c r="H3" s="19"/>
    </row>
    <row r="5" spans="2:8" x14ac:dyDescent="0.2">
      <c r="C5" s="18" t="s">
        <v>2</v>
      </c>
      <c r="D5" s="18" t="s">
        <v>97</v>
      </c>
    </row>
    <row r="6" spans="2:8" x14ac:dyDescent="0.2">
      <c r="B6" s="17" t="s">
        <v>0</v>
      </c>
      <c r="C6" s="21">
        <v>0.61984210526315808</v>
      </c>
      <c r="D6" s="21">
        <v>0.34061415220293723</v>
      </c>
    </row>
    <row r="7" spans="2:8" x14ac:dyDescent="0.2">
      <c r="B7" s="17" t="s">
        <v>1</v>
      </c>
      <c r="C7" s="21">
        <v>7.1526315789473702E-2</v>
      </c>
      <c r="D7" s="21">
        <v>0.19967957276368489</v>
      </c>
    </row>
    <row r="8" spans="2:8" x14ac:dyDescent="0.2">
      <c r="B8" s="17" t="s">
        <v>72</v>
      </c>
      <c r="C8" s="22">
        <f>1-C6-C7</f>
        <v>0.3086315789473682</v>
      </c>
      <c r="D8" s="22">
        <f>1-D6-D7</f>
        <v>0.45970627503337791</v>
      </c>
    </row>
    <row r="28" spans="2:2" x14ac:dyDescent="0.2">
      <c r="B28" s="17" t="s">
        <v>86</v>
      </c>
    </row>
  </sheetData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:C119"/>
  <sheetViews>
    <sheetView topLeftCell="A22" workbookViewId="0">
      <selection activeCell="B42" sqref="B42"/>
    </sheetView>
  </sheetViews>
  <sheetFormatPr defaultRowHeight="12.75" x14ac:dyDescent="0.2"/>
  <cols>
    <col min="1" max="16384" width="9.140625" style="23"/>
  </cols>
  <sheetData>
    <row r="24" spans="2:2" x14ac:dyDescent="0.2">
      <c r="B24" s="23" t="s">
        <v>111</v>
      </c>
    </row>
    <row r="42" spans="2:3" x14ac:dyDescent="0.2">
      <c r="B42" s="23" t="s">
        <v>100</v>
      </c>
    </row>
    <row r="46" spans="2:3" ht="15.75" customHeight="1" x14ac:dyDescent="0.2">
      <c r="B46" s="23" t="s">
        <v>96</v>
      </c>
      <c r="C46" s="23">
        <v>0.4731296026614904</v>
      </c>
    </row>
    <row r="47" spans="2:3" x14ac:dyDescent="0.2">
      <c r="B47" s="23" t="s">
        <v>42</v>
      </c>
      <c r="C47" s="23">
        <v>0.43535355917743168</v>
      </c>
    </row>
    <row r="48" spans="2:3" x14ac:dyDescent="0.2">
      <c r="B48" s="23" t="s">
        <v>47</v>
      </c>
      <c r="C48" s="23">
        <v>0.3456972885979897</v>
      </c>
    </row>
    <row r="49" spans="2:3" x14ac:dyDescent="0.2">
      <c r="B49" s="23" t="s">
        <v>65</v>
      </c>
      <c r="C49" s="23">
        <v>0.33298966113538231</v>
      </c>
    </row>
    <row r="50" spans="2:3" x14ac:dyDescent="0.2">
      <c r="B50" s="23" t="s">
        <v>95</v>
      </c>
      <c r="C50" s="23">
        <v>0.29736210360126292</v>
      </c>
    </row>
    <row r="51" spans="2:3" x14ac:dyDescent="0.2">
      <c r="B51" s="23" t="s">
        <v>44</v>
      </c>
      <c r="C51" s="23">
        <v>0.28822979190322318</v>
      </c>
    </row>
    <row r="52" spans="2:3" x14ac:dyDescent="0.2">
      <c r="B52" s="23" t="s">
        <v>64</v>
      </c>
      <c r="C52" s="23">
        <v>0.26484747344993509</v>
      </c>
    </row>
    <row r="53" spans="2:3" x14ac:dyDescent="0.2">
      <c r="B53" s="23" t="s">
        <v>39</v>
      </c>
      <c r="C53" s="23">
        <v>0.25891895598782999</v>
      </c>
    </row>
    <row r="54" spans="2:3" x14ac:dyDescent="0.2">
      <c r="B54" s="23" t="s">
        <v>67</v>
      </c>
      <c r="C54" s="23">
        <v>0.25529958211416631</v>
      </c>
    </row>
    <row r="55" spans="2:3" x14ac:dyDescent="0.2">
      <c r="B55" s="23" t="s">
        <v>46</v>
      </c>
      <c r="C55" s="23">
        <v>0.25517812555947805</v>
      </c>
    </row>
    <row r="56" spans="2:3" x14ac:dyDescent="0.2">
      <c r="B56" s="23" t="s">
        <v>49</v>
      </c>
      <c r="C56" s="23">
        <v>0.25191486326490981</v>
      </c>
    </row>
    <row r="57" spans="2:3" x14ac:dyDescent="0.2">
      <c r="B57" s="23" t="s">
        <v>40</v>
      </c>
      <c r="C57" s="23">
        <v>0.21897815332675988</v>
      </c>
    </row>
    <row r="58" spans="2:3" x14ac:dyDescent="0.2">
      <c r="B58" s="23" t="s">
        <v>38</v>
      </c>
      <c r="C58" s="23">
        <v>0.20787213882799072</v>
      </c>
    </row>
    <row r="59" spans="2:3" x14ac:dyDescent="0.2">
      <c r="B59" s="23" t="s">
        <v>41</v>
      </c>
      <c r="C59" s="23">
        <v>0.20460700392990624</v>
      </c>
    </row>
    <row r="60" spans="2:3" x14ac:dyDescent="0.2">
      <c r="B60" s="23" t="s">
        <v>63</v>
      </c>
      <c r="C60" s="23">
        <v>0.20179364120252649</v>
      </c>
    </row>
    <row r="61" spans="2:3" x14ac:dyDescent="0.2">
      <c r="B61" s="23" t="s">
        <v>43</v>
      </c>
      <c r="C61" s="23">
        <v>0.15164622374301259</v>
      </c>
    </row>
    <row r="62" spans="2:3" x14ac:dyDescent="0.2">
      <c r="B62" s="23" t="s">
        <v>75</v>
      </c>
      <c r="C62" s="23">
        <v>0.13557785830520994</v>
      </c>
    </row>
    <row r="63" spans="2:3" x14ac:dyDescent="0.2">
      <c r="B63" s="23" t="s">
        <v>62</v>
      </c>
      <c r="C63" s="23">
        <v>0.10016693647358878</v>
      </c>
    </row>
    <row r="64" spans="2:3" x14ac:dyDescent="0.2">
      <c r="B64" s="23" t="s">
        <v>48</v>
      </c>
      <c r="C64" s="23">
        <v>9.5788610086674539E-2</v>
      </c>
    </row>
    <row r="65" spans="2:3" x14ac:dyDescent="0.2">
      <c r="B65" s="23" t="s">
        <v>74</v>
      </c>
      <c r="C65" s="23">
        <v>9.0277767482350293E-2</v>
      </c>
    </row>
    <row r="66" spans="2:3" x14ac:dyDescent="0.2">
      <c r="B66" s="23" t="s">
        <v>51</v>
      </c>
      <c r="C66" s="23">
        <v>8.4120993066682859E-2</v>
      </c>
    </row>
    <row r="67" spans="2:3" x14ac:dyDescent="0.2">
      <c r="B67" s="23" t="s">
        <v>68</v>
      </c>
      <c r="C67" s="23">
        <v>5.1666657472125399E-2</v>
      </c>
    </row>
    <row r="119" ht="12.75" customHeight="1" x14ac:dyDescent="0.2"/>
  </sheetData>
  <sortState ref="B3:C120">
    <sortCondition descending="1" ref="C3:C120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pane xSplit="1" ySplit="1" topLeftCell="B2" activePane="bottomRight" state="frozen"/>
      <selection activeCell="Z5" sqref="Z5"/>
      <selection pane="topRight" activeCell="Z5" sqref="Z5"/>
      <selection pane="bottomLeft" activeCell="Z5" sqref="Z5"/>
      <selection pane="bottomRight" activeCell="H31" sqref="H31"/>
    </sheetView>
  </sheetViews>
  <sheetFormatPr defaultRowHeight="12.75" x14ac:dyDescent="0.2"/>
  <cols>
    <col min="1" max="1" width="16.140625" style="1" bestFit="1" customWidth="1"/>
    <col min="2" max="16384" width="9.140625" style="1"/>
  </cols>
  <sheetData>
    <row r="1" spans="1:5" x14ac:dyDescent="0.2">
      <c r="E1" s="1" t="s">
        <v>101</v>
      </c>
    </row>
    <row r="2" spans="1:5" x14ac:dyDescent="0.2">
      <c r="A2" s="2"/>
    </row>
    <row r="3" spans="1:5" x14ac:dyDescent="0.2">
      <c r="B3" s="3"/>
    </row>
    <row r="4" spans="1:5" x14ac:dyDescent="0.2">
      <c r="B4" s="3"/>
    </row>
    <row r="5" spans="1:5" x14ac:dyDescent="0.2">
      <c r="B5" s="3"/>
    </row>
    <row r="6" spans="1:5" x14ac:dyDescent="0.2">
      <c r="B6" s="3"/>
    </row>
    <row r="7" spans="1:5" x14ac:dyDescent="0.2">
      <c r="B7" s="3"/>
    </row>
    <row r="8" spans="1:5" x14ac:dyDescent="0.2">
      <c r="B8" s="3"/>
    </row>
    <row r="9" spans="1:5" x14ac:dyDescent="0.2">
      <c r="B9" s="3"/>
    </row>
    <row r="10" spans="1:5" x14ac:dyDescent="0.2">
      <c r="B10" s="3"/>
    </row>
    <row r="21" spans="1:7" x14ac:dyDescent="0.2">
      <c r="F21" s="1" t="s">
        <v>89</v>
      </c>
    </row>
    <row r="22" spans="1:7" x14ac:dyDescent="0.2">
      <c r="A22" s="4"/>
      <c r="B22" s="1">
        <v>2000</v>
      </c>
      <c r="C22" s="1">
        <v>2007</v>
      </c>
    </row>
    <row r="23" spans="1:7" x14ac:dyDescent="0.2">
      <c r="A23" s="1" t="s">
        <v>38</v>
      </c>
      <c r="B23" s="3">
        <v>-0.39185852061280402</v>
      </c>
      <c r="C23" s="3">
        <v>0.71814201394024635</v>
      </c>
      <c r="D23" s="1">
        <v>1</v>
      </c>
      <c r="E23" s="1">
        <v>1</v>
      </c>
      <c r="F23" s="3"/>
      <c r="G23" s="3"/>
    </row>
    <row r="24" spans="1:7" x14ac:dyDescent="0.2">
      <c r="A24" s="1" t="s">
        <v>40</v>
      </c>
      <c r="B24" s="3">
        <v>3.2459887545904862</v>
      </c>
      <c r="C24" s="3">
        <v>3.144197674099892</v>
      </c>
      <c r="D24" s="1">
        <v>2</v>
      </c>
      <c r="E24" s="1">
        <v>2</v>
      </c>
      <c r="F24" s="3"/>
      <c r="G24" s="3"/>
    </row>
    <row r="25" spans="1:7" x14ac:dyDescent="0.2">
      <c r="A25" s="1" t="s">
        <v>41</v>
      </c>
      <c r="B25" s="3">
        <v>0.38137853107081315</v>
      </c>
      <c r="C25" s="3">
        <v>1.373337443345731</v>
      </c>
      <c r="D25" s="1">
        <v>3</v>
      </c>
      <c r="E25" s="1">
        <v>3</v>
      </c>
      <c r="F25" s="3"/>
      <c r="G25" s="3"/>
    </row>
    <row r="26" spans="1:7" x14ac:dyDescent="0.2">
      <c r="A26" s="1" t="s">
        <v>42</v>
      </c>
      <c r="B26" s="3">
        <v>0.89871893277291415</v>
      </c>
      <c r="C26" s="3">
        <v>1.3793356780890129</v>
      </c>
      <c r="D26" s="1">
        <v>4</v>
      </c>
      <c r="E26" s="1">
        <v>4</v>
      </c>
      <c r="F26" s="3"/>
      <c r="G26" s="3"/>
    </row>
    <row r="27" spans="1:7" x14ac:dyDescent="0.2">
      <c r="A27" s="1" t="s">
        <v>43</v>
      </c>
      <c r="B27" s="3">
        <v>6.5985449340518643E-2</v>
      </c>
      <c r="C27" s="3">
        <v>2.6031890355708471</v>
      </c>
      <c r="D27" s="1">
        <v>-1</v>
      </c>
      <c r="E27" s="1">
        <v>-1</v>
      </c>
      <c r="F27" s="3"/>
      <c r="G27" s="3"/>
    </row>
    <row r="28" spans="1:7" x14ac:dyDescent="0.2">
      <c r="A28" s="1" t="s">
        <v>46</v>
      </c>
      <c r="B28" s="3">
        <v>-1.3380903659265742</v>
      </c>
      <c r="C28" s="3">
        <v>-2.6370621036378914</v>
      </c>
      <c r="D28" s="1">
        <v>-2</v>
      </c>
      <c r="E28" s="1">
        <v>-2</v>
      </c>
      <c r="F28" s="3"/>
      <c r="G28" s="3"/>
    </row>
    <row r="29" spans="1:7" x14ac:dyDescent="0.2">
      <c r="A29" s="1" t="s">
        <v>49</v>
      </c>
      <c r="B29" s="3">
        <v>0.26347236382325667</v>
      </c>
      <c r="C29" s="3">
        <v>1.862955294004029</v>
      </c>
      <c r="D29" s="1">
        <v>-3</v>
      </c>
      <c r="E29" s="1">
        <v>-3</v>
      </c>
      <c r="F29" s="3"/>
      <c r="G29" s="3"/>
    </row>
    <row r="30" spans="1:7" x14ac:dyDescent="0.2">
      <c r="A30" s="1" t="s">
        <v>67</v>
      </c>
      <c r="B30" s="3">
        <v>-1.6205825476235134</v>
      </c>
      <c r="C30" s="3">
        <v>3.4169471437835064</v>
      </c>
      <c r="D30" s="1">
        <v>-4</v>
      </c>
      <c r="E30" s="1">
        <v>-4</v>
      </c>
      <c r="F30" s="3"/>
      <c r="G30" s="3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4"/>
  <sheetViews>
    <sheetView zoomScaleNormal="100" workbookViewId="0"/>
  </sheetViews>
  <sheetFormatPr defaultRowHeight="12.75" x14ac:dyDescent="0.2"/>
  <cols>
    <col min="1" max="1" width="16.140625" style="1" bestFit="1" customWidth="1"/>
    <col min="2" max="16384" width="9.140625" style="1"/>
  </cols>
  <sheetData>
    <row r="4" spans="1:3" x14ac:dyDescent="0.2">
      <c r="C4" s="1" t="s">
        <v>102</v>
      </c>
    </row>
    <row r="5" spans="1:3" x14ac:dyDescent="0.2">
      <c r="A5" s="2"/>
    </row>
    <row r="6" spans="1:3" x14ac:dyDescent="0.2">
      <c r="B6" s="3"/>
    </row>
    <row r="7" spans="1:3" x14ac:dyDescent="0.2">
      <c r="B7" s="3"/>
    </row>
    <row r="8" spans="1:3" x14ac:dyDescent="0.2">
      <c r="B8" s="3"/>
    </row>
    <row r="9" spans="1:3" x14ac:dyDescent="0.2">
      <c r="B9" s="3"/>
    </row>
    <row r="10" spans="1:3" x14ac:dyDescent="0.2">
      <c r="B10" s="3"/>
    </row>
    <row r="11" spans="1:3" x14ac:dyDescent="0.2">
      <c r="B11" s="3"/>
    </row>
    <row r="12" spans="1:3" x14ac:dyDescent="0.2">
      <c r="B12" s="3"/>
    </row>
    <row r="13" spans="1:3" x14ac:dyDescent="0.2">
      <c r="B13" s="3"/>
    </row>
    <row r="24" spans="1:8" x14ac:dyDescent="0.2">
      <c r="C24" s="1" t="s">
        <v>89</v>
      </c>
    </row>
    <row r="26" spans="1:8" x14ac:dyDescent="0.2">
      <c r="A26" s="4"/>
      <c r="B26" s="1">
        <v>2007</v>
      </c>
      <c r="C26" s="1">
        <v>2011</v>
      </c>
    </row>
    <row r="27" spans="1:8" x14ac:dyDescent="0.2">
      <c r="A27" s="1" t="s">
        <v>38</v>
      </c>
      <c r="B27" s="3">
        <v>0.71814201394024635</v>
      </c>
      <c r="C27" s="3">
        <v>-2.1612419185481748</v>
      </c>
      <c r="D27" s="3">
        <v>1</v>
      </c>
      <c r="E27" s="3">
        <v>1</v>
      </c>
      <c r="F27" s="3"/>
      <c r="G27" s="3"/>
      <c r="H27" s="3"/>
    </row>
    <row r="28" spans="1:8" x14ac:dyDescent="0.2">
      <c r="A28" s="1" t="s">
        <v>40</v>
      </c>
      <c r="B28" s="3">
        <v>3.144197674099892</v>
      </c>
      <c r="C28" s="3">
        <v>3.0397394060894891</v>
      </c>
      <c r="D28" s="3">
        <v>2</v>
      </c>
      <c r="E28" s="3">
        <v>2</v>
      </c>
      <c r="F28" s="3"/>
      <c r="G28" s="3"/>
      <c r="H28" s="3"/>
    </row>
    <row r="29" spans="1:8" x14ac:dyDescent="0.2">
      <c r="A29" s="1" t="s">
        <v>41</v>
      </c>
      <c r="B29" s="3">
        <v>1.373337443345731</v>
      </c>
      <c r="C29" s="3">
        <v>-1.612574961026382</v>
      </c>
      <c r="D29" s="3">
        <v>3</v>
      </c>
      <c r="E29" s="3">
        <v>3</v>
      </c>
      <c r="F29" s="3"/>
      <c r="G29" s="3"/>
      <c r="H29" s="3"/>
    </row>
    <row r="30" spans="1:8" x14ac:dyDescent="0.2">
      <c r="A30" s="1" t="s">
        <v>42</v>
      </c>
      <c r="B30" s="3">
        <v>1.3793356780890129</v>
      </c>
      <c r="C30" s="3">
        <v>-0.59306571514114048</v>
      </c>
      <c r="D30" s="3">
        <v>4</v>
      </c>
      <c r="E30" s="3">
        <v>4</v>
      </c>
      <c r="F30" s="3"/>
      <c r="G30" s="3"/>
      <c r="H30" s="3"/>
    </row>
    <row r="31" spans="1:8" x14ac:dyDescent="0.2">
      <c r="A31" s="1" t="s">
        <v>43</v>
      </c>
      <c r="B31" s="3">
        <v>2.6031890355708471</v>
      </c>
      <c r="C31" s="3">
        <v>-1.7997590722482277</v>
      </c>
      <c r="D31" s="3">
        <f>(1*(--1))*-1</f>
        <v>-1</v>
      </c>
      <c r="E31" s="3">
        <f>(1*(--1))*-1</f>
        <v>-1</v>
      </c>
      <c r="F31" s="3"/>
      <c r="G31" s="3"/>
      <c r="H31" s="3"/>
    </row>
    <row r="32" spans="1:8" x14ac:dyDescent="0.2">
      <c r="A32" s="1" t="s">
        <v>46</v>
      </c>
      <c r="B32" s="3">
        <v>-2.6370621036378914</v>
      </c>
      <c r="C32" s="3">
        <v>-3.758463317244451</v>
      </c>
      <c r="D32" s="3">
        <f>(2*(--1))*-1</f>
        <v>-2</v>
      </c>
      <c r="E32" s="3">
        <f>(2*(--1))*-1</f>
        <v>-2</v>
      </c>
      <c r="F32" s="3"/>
      <c r="G32" s="3"/>
      <c r="H32" s="3"/>
    </row>
    <row r="33" spans="1:8" x14ac:dyDescent="0.2">
      <c r="A33" s="1" t="s">
        <v>49</v>
      </c>
      <c r="B33" s="3">
        <v>1.862955294004029</v>
      </c>
      <c r="C33" s="3">
        <v>0.76979712873909012</v>
      </c>
      <c r="D33" s="3">
        <f>(3*(--1))*-1</f>
        <v>-3</v>
      </c>
      <c r="E33" s="3">
        <f>(3*(--1))*-1</f>
        <v>-3</v>
      </c>
      <c r="F33" s="3"/>
      <c r="G33" s="3"/>
      <c r="H33" s="3"/>
    </row>
    <row r="34" spans="1:8" x14ac:dyDescent="0.2">
      <c r="A34" s="1" t="s">
        <v>67</v>
      </c>
      <c r="B34" s="3">
        <v>3.4169471437835064</v>
      </c>
      <c r="C34" s="3">
        <v>1.756852229487982</v>
      </c>
      <c r="D34" s="3">
        <f>(4*(--1))*-1</f>
        <v>-4</v>
      </c>
      <c r="E34" s="3">
        <f>(4*(--1))*-1</f>
        <v>-4</v>
      </c>
      <c r="F34" s="3"/>
      <c r="G34" s="3"/>
      <c r="H34" s="3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C21" sqref="C21"/>
    </sheetView>
  </sheetViews>
  <sheetFormatPr defaultRowHeight="12.75" x14ac:dyDescent="0.2"/>
  <cols>
    <col min="1" max="16384" width="9.140625" style="5"/>
  </cols>
  <sheetData>
    <row r="1" spans="3:3" x14ac:dyDescent="0.2">
      <c r="C1" s="5" t="s">
        <v>103</v>
      </c>
    </row>
    <row r="21" spans="1:9" x14ac:dyDescent="0.2">
      <c r="C21" s="5" t="s">
        <v>104</v>
      </c>
    </row>
    <row r="23" spans="1:9" x14ac:dyDescent="0.2">
      <c r="C23" s="5" t="s">
        <v>31</v>
      </c>
      <c r="D23" s="5" t="s">
        <v>32</v>
      </c>
      <c r="E23" s="5" t="s">
        <v>33</v>
      </c>
      <c r="F23" s="5" t="s">
        <v>34</v>
      </c>
    </row>
    <row r="24" spans="1:9" x14ac:dyDescent="0.2">
      <c r="A24" s="5" t="s">
        <v>3</v>
      </c>
      <c r="B24" s="5" t="s">
        <v>38</v>
      </c>
      <c r="C24" s="6">
        <v>2.3E-3</v>
      </c>
      <c r="D24" s="6">
        <v>5.9662869850290292E-3</v>
      </c>
      <c r="E24" s="6">
        <v>1.6019861432958148E-2</v>
      </c>
      <c r="F24" s="7">
        <v>1.9462253623076894E-2</v>
      </c>
      <c r="G24" s="8"/>
      <c r="H24" s="8"/>
      <c r="I24" s="8"/>
    </row>
    <row r="25" spans="1:9" x14ac:dyDescent="0.2">
      <c r="A25" s="5" t="s">
        <v>35</v>
      </c>
      <c r="B25" s="5" t="s">
        <v>39</v>
      </c>
      <c r="C25" s="6">
        <v>1.0571905221583251E-2</v>
      </c>
      <c r="D25" s="6">
        <v>7.5328035027609841E-3</v>
      </c>
      <c r="E25" s="6">
        <v>2.0425819839271171E-2</v>
      </c>
      <c r="F25" s="7">
        <v>3.4295930884744884E-2</v>
      </c>
      <c r="G25" s="8"/>
      <c r="H25" s="8"/>
      <c r="I25" s="8"/>
    </row>
    <row r="26" spans="1:9" x14ac:dyDescent="0.2">
      <c r="A26" s="5" t="s">
        <v>36</v>
      </c>
      <c r="B26" s="5" t="s">
        <v>40</v>
      </c>
      <c r="C26" s="6">
        <v>1.23E-2</v>
      </c>
      <c r="D26" s="6">
        <v>1.3515594472399169E-2</v>
      </c>
      <c r="E26" s="6">
        <v>3.629023397218234E-2</v>
      </c>
      <c r="F26" s="7">
        <v>4.4088379950299829E-2</v>
      </c>
      <c r="G26" s="8"/>
      <c r="H26" s="8"/>
      <c r="I26" s="8"/>
    </row>
    <row r="27" spans="1:9" x14ac:dyDescent="0.2">
      <c r="A27" s="5" t="s">
        <v>4</v>
      </c>
      <c r="B27" s="5" t="s">
        <v>41</v>
      </c>
      <c r="C27" s="6">
        <v>8.9999999999999993E-3</v>
      </c>
      <c r="D27" s="6">
        <v>5.7822842043521137E-3</v>
      </c>
      <c r="E27" s="6">
        <v>1.5525802220399365E-2</v>
      </c>
      <c r="F27" s="7">
        <v>1.8862029598675882E-2</v>
      </c>
      <c r="G27" s="8"/>
      <c r="H27" s="8"/>
      <c r="I27" s="8"/>
    </row>
    <row r="28" spans="1:9" x14ac:dyDescent="0.2">
      <c r="A28" s="5" t="s">
        <v>5</v>
      </c>
      <c r="B28" s="5" t="s">
        <v>42</v>
      </c>
      <c r="C28" s="6">
        <v>1.9000000000000001E-4</v>
      </c>
      <c r="D28" s="6">
        <v>2.5569649757042263E-3</v>
      </c>
      <c r="E28" s="6">
        <v>6.8656141922930989E-3</v>
      </c>
      <c r="F28" s="7">
        <v>8.3409163835651747E-3</v>
      </c>
      <c r="G28" s="8"/>
      <c r="H28" s="8"/>
      <c r="I28" s="8"/>
    </row>
    <row r="29" spans="1:9" x14ac:dyDescent="0.2">
      <c r="A29" s="5" t="s">
        <v>6</v>
      </c>
      <c r="B29" s="5" t="s">
        <v>43</v>
      </c>
      <c r="C29" s="6">
        <v>1.8E-3</v>
      </c>
      <c r="D29" s="6">
        <v>6.9007265585378941E-3</v>
      </c>
      <c r="E29" s="6">
        <v>1.8528891340947349E-2</v>
      </c>
      <c r="F29" s="7">
        <v>2.2510430826202309E-2</v>
      </c>
      <c r="G29" s="8"/>
      <c r="H29" s="8"/>
      <c r="I29" s="8"/>
    </row>
    <row r="30" spans="1:9" x14ac:dyDescent="0.2">
      <c r="A30" s="5" t="s">
        <v>28</v>
      </c>
      <c r="B30" s="5" t="s">
        <v>44</v>
      </c>
      <c r="C30" s="6">
        <v>3.112785030221069E-3</v>
      </c>
      <c r="D30" s="6">
        <v>5.7198398777191144E-3</v>
      </c>
      <c r="E30" s="6">
        <v>1.5358135217044485E-2</v>
      </c>
      <c r="F30" s="7">
        <v>1.8658333845303098E-2</v>
      </c>
      <c r="G30" s="8"/>
      <c r="H30" s="8"/>
      <c r="I30" s="8"/>
    </row>
    <row r="31" spans="1:9" x14ac:dyDescent="0.2">
      <c r="A31" s="5" t="s">
        <v>27</v>
      </c>
      <c r="B31" s="5" t="s">
        <v>105</v>
      </c>
      <c r="C31" s="6">
        <v>3.5850797416633716E-4</v>
      </c>
      <c r="D31" s="6">
        <v>8.2830027857468073E-3</v>
      </c>
      <c r="E31" s="6">
        <v>2.2240391253292118E-2</v>
      </c>
      <c r="F31" s="7">
        <v>2.7019468118339687E-2</v>
      </c>
      <c r="G31" s="8"/>
      <c r="H31" s="8"/>
      <c r="I31" s="8"/>
    </row>
    <row r="32" spans="1:9" x14ac:dyDescent="0.2">
      <c r="A32" s="5" t="s">
        <v>7</v>
      </c>
      <c r="B32" s="5" t="s">
        <v>46</v>
      </c>
      <c r="C32" s="6">
        <v>1.0904343325765999E-3</v>
      </c>
      <c r="D32" s="6">
        <v>2.981061898090023E-3</v>
      </c>
      <c r="E32" s="6">
        <v>8.0043415025636763E-3</v>
      </c>
      <c r="F32" s="7">
        <v>9.7243365718581391E-3</v>
      </c>
      <c r="G32" s="8"/>
      <c r="H32" s="8"/>
      <c r="I32" s="8"/>
    </row>
    <row r="33" spans="1:9" x14ac:dyDescent="0.2">
      <c r="A33" s="5" t="s">
        <v>30</v>
      </c>
      <c r="B33" s="5" t="s">
        <v>48</v>
      </c>
      <c r="C33" s="6">
        <v>3.0809908466562846E-3</v>
      </c>
      <c r="D33" s="6">
        <v>4.5150512015486501E-3</v>
      </c>
      <c r="E33" s="6">
        <v>1.2123200709757448E-2</v>
      </c>
      <c r="F33" s="7">
        <v>1.4728267652262515E-2</v>
      </c>
      <c r="G33" s="8"/>
      <c r="H33" s="8"/>
      <c r="I33" s="8"/>
    </row>
    <row r="34" spans="1:9" x14ac:dyDescent="0.2">
      <c r="A34" s="5" t="s">
        <v>26</v>
      </c>
      <c r="B34" s="5" t="s">
        <v>65</v>
      </c>
      <c r="C34" s="6">
        <v>1.1757088544635036E-3</v>
      </c>
      <c r="D34" s="6">
        <v>1.3837144367447495E-2</v>
      </c>
      <c r="E34" s="6">
        <v>3.7153615967614698E-2</v>
      </c>
      <c r="F34" s="7">
        <v>4.5137287859960823E-2</v>
      </c>
      <c r="G34" s="8"/>
      <c r="H34" s="8"/>
      <c r="I34" s="8"/>
    </row>
    <row r="35" spans="1:9" x14ac:dyDescent="0.2">
      <c r="A35" s="5" t="s">
        <v>8</v>
      </c>
      <c r="B35" s="5" t="s">
        <v>49</v>
      </c>
      <c r="C35" s="6">
        <v>7.4243792789219459E-4</v>
      </c>
      <c r="D35" s="6">
        <v>5.0740857813486775E-3</v>
      </c>
      <c r="E35" s="6">
        <v>1.3624244244388038E-2</v>
      </c>
      <c r="F35" s="7">
        <v>1.6551859578604524E-2</v>
      </c>
      <c r="G35" s="8"/>
      <c r="H35" s="8"/>
      <c r="I35" s="8"/>
    </row>
    <row r="36" spans="1:9" x14ac:dyDescent="0.2">
      <c r="A36" s="5" t="s">
        <v>25</v>
      </c>
      <c r="B36" s="5" t="s">
        <v>75</v>
      </c>
      <c r="C36" s="6"/>
      <c r="D36" s="6">
        <v>7.3802750803306175E-3</v>
      </c>
      <c r="E36" s="6">
        <v>1.981650973556635E-2</v>
      </c>
      <c r="F36" s="7">
        <v>2.4074736227387462E-2</v>
      </c>
      <c r="G36" s="8"/>
      <c r="H36" s="8"/>
      <c r="I36" s="8"/>
    </row>
    <row r="37" spans="1:9" x14ac:dyDescent="0.2">
      <c r="A37" s="5" t="s">
        <v>9</v>
      </c>
      <c r="B37" s="5" t="s">
        <v>50</v>
      </c>
      <c r="C37" s="6">
        <v>6.1999999999999998E-3</v>
      </c>
      <c r="D37" s="6">
        <v>3.0549206140601118E-3</v>
      </c>
      <c r="E37" s="6">
        <v>8.2026568699648823E-3</v>
      </c>
      <c r="F37" s="7">
        <v>9.9652664946210962E-3</v>
      </c>
      <c r="G37" s="8"/>
      <c r="H37" s="8"/>
      <c r="I37" s="8"/>
    </row>
    <row r="38" spans="1:9" x14ac:dyDescent="0.2">
      <c r="A38" s="5" t="s">
        <v>29</v>
      </c>
      <c r="B38" s="5" t="s">
        <v>51</v>
      </c>
      <c r="C38" s="6"/>
      <c r="D38" s="6">
        <v>1.9071215733934666E-2</v>
      </c>
      <c r="E38" s="6">
        <v>5.1207431721321736E-2</v>
      </c>
      <c r="F38" s="7">
        <v>6.2211026463462195E-2</v>
      </c>
      <c r="G38" s="8"/>
      <c r="H38" s="8"/>
      <c r="I38" s="8"/>
    </row>
    <row r="39" spans="1:9" x14ac:dyDescent="0.2">
      <c r="B39" s="5" t="s">
        <v>37</v>
      </c>
      <c r="C39" s="6">
        <f>+AVERAGE(C24:C38)</f>
        <v>3.9940592451968649E-3</v>
      </c>
      <c r="D39" s="6">
        <f>+AVERAGE(D24:D38)</f>
        <v>7.4780838692673057E-3</v>
      </c>
      <c r="E39" s="6">
        <f>+AVERAGE(E24:E38)</f>
        <v>2.0092450014637664E-2</v>
      </c>
      <c r="F39" s="6">
        <f>+AVERAGE(F24:F38)</f>
        <v>2.5042034938557632E-2</v>
      </c>
      <c r="G39" s="8"/>
      <c r="H39" s="8"/>
      <c r="I39" s="8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30" sqref="A30:B31"/>
    </sheetView>
  </sheetViews>
  <sheetFormatPr defaultColWidth="8.85546875" defaultRowHeight="12.75" x14ac:dyDescent="0.2"/>
  <cols>
    <col min="1" max="2" width="8.85546875" style="39"/>
    <col min="3" max="3" width="32.140625" style="39" customWidth="1"/>
    <col min="4" max="16384" width="8.85546875" style="39"/>
  </cols>
  <sheetData>
    <row r="1" spans="2:2" x14ac:dyDescent="0.2">
      <c r="B1" s="39" t="s">
        <v>112</v>
      </c>
    </row>
    <row r="30" spans="1:9" x14ac:dyDescent="0.2">
      <c r="A30" s="39" t="s">
        <v>113</v>
      </c>
      <c r="B30" s="39" t="s">
        <v>93</v>
      </c>
    </row>
    <row r="31" spans="1:9" x14ac:dyDescent="0.2">
      <c r="A31" s="9" t="s">
        <v>10</v>
      </c>
    </row>
    <row r="32" spans="1:9" x14ac:dyDescent="0.2">
      <c r="C32" s="40"/>
      <c r="D32" s="41" t="s">
        <v>24</v>
      </c>
      <c r="E32" s="41" t="s">
        <v>23</v>
      </c>
      <c r="F32" s="41" t="s">
        <v>22</v>
      </c>
      <c r="G32" s="41" t="s">
        <v>21</v>
      </c>
      <c r="I32" s="39">
        <v>100</v>
      </c>
    </row>
    <row r="33" spans="3:7" x14ac:dyDescent="0.2">
      <c r="C33" s="39" t="s">
        <v>20</v>
      </c>
      <c r="D33" s="39">
        <v>1.618465929352116</v>
      </c>
      <c r="E33" s="39">
        <v>1.7218957800304537</v>
      </c>
      <c r="F33" s="39">
        <v>1.8456292102645422</v>
      </c>
      <c r="G33" s="39">
        <v>1.9671243252805453</v>
      </c>
    </row>
    <row r="34" spans="3:7" x14ac:dyDescent="0.2">
      <c r="C34" s="39" t="s">
        <v>19</v>
      </c>
      <c r="D34" s="39">
        <v>1.9134603726579134</v>
      </c>
      <c r="E34" s="39">
        <v>2.1489464144717063</v>
      </c>
      <c r="F34" s="39">
        <v>2.5516367930746187</v>
      </c>
      <c r="G34" s="39">
        <v>3.4375631340980628</v>
      </c>
    </row>
    <row r="35" spans="3:7" x14ac:dyDescent="0.2">
      <c r="C35" s="39" t="s">
        <v>11</v>
      </c>
      <c r="D35" s="39">
        <v>4.3119709064922294</v>
      </c>
      <c r="E35" s="39">
        <v>5.0247451296909764</v>
      </c>
      <c r="F35" s="39">
        <v>5.7410739903911052</v>
      </c>
      <c r="G35" s="39">
        <v>6.3462904139713405</v>
      </c>
    </row>
    <row r="36" spans="3:7" x14ac:dyDescent="0.2">
      <c r="C36" s="39" t="s">
        <v>13</v>
      </c>
      <c r="D36" s="39">
        <v>2.6541100496630414</v>
      </c>
      <c r="E36" s="39">
        <v>2.0720840157235139</v>
      </c>
      <c r="F36" s="39">
        <v>1.9003805374343148</v>
      </c>
      <c r="G36" s="39">
        <v>1.7373319070364477</v>
      </c>
    </row>
    <row r="37" spans="3:7" x14ac:dyDescent="0.2">
      <c r="C37" s="39" t="s">
        <v>14</v>
      </c>
      <c r="D37" s="39">
        <v>0.42885941344767253</v>
      </c>
      <c r="E37" s="39">
        <v>0.41801794059987618</v>
      </c>
      <c r="F37" s="39">
        <v>0.46021041479417629</v>
      </c>
      <c r="G37" s="39">
        <v>0.47073851825571789</v>
      </c>
    </row>
    <row r="38" spans="3:7" x14ac:dyDescent="0.2">
      <c r="C38" s="39" t="s">
        <v>15</v>
      </c>
      <c r="D38" s="39">
        <v>1.9160728245647751</v>
      </c>
      <c r="E38" s="39">
        <v>1.656349233492509</v>
      </c>
      <c r="F38" s="39">
        <v>1.7180465007843606</v>
      </c>
      <c r="G38" s="39">
        <v>1.569430059008122</v>
      </c>
    </row>
    <row r="39" spans="3:7" x14ac:dyDescent="0.2">
      <c r="C39" s="39" t="s">
        <v>18</v>
      </c>
      <c r="D39" s="39">
        <v>2.9795897580438608</v>
      </c>
      <c r="E39" s="39">
        <v>3.54842911811539</v>
      </c>
      <c r="F39" s="39">
        <v>4.0635143649453047</v>
      </c>
      <c r="G39" s="39">
        <v>4.1785853071242691</v>
      </c>
    </row>
    <row r="40" spans="3:7" x14ac:dyDescent="0.2">
      <c r="C40" s="39" t="s">
        <v>12</v>
      </c>
      <c r="D40" s="39">
        <v>1.0952941440699051</v>
      </c>
      <c r="E40" s="39">
        <v>0.92630958337710179</v>
      </c>
      <c r="F40" s="39">
        <v>1.4234899849136013</v>
      </c>
      <c r="G40" s="39">
        <v>1.9163529439912972</v>
      </c>
    </row>
    <row r="41" spans="3:7" x14ac:dyDescent="0.2">
      <c r="C41" s="39" t="s">
        <v>17</v>
      </c>
      <c r="D41" s="39">
        <v>2.7564977453160058</v>
      </c>
      <c r="E41" s="39">
        <v>3.1141879342422145</v>
      </c>
      <c r="F41" s="39">
        <v>3.4009882238442235</v>
      </c>
      <c r="G41" s="39">
        <v>4.3146806855982671</v>
      </c>
    </row>
    <row r="42" spans="3:7" x14ac:dyDescent="0.2">
      <c r="C42" s="42" t="s">
        <v>16</v>
      </c>
      <c r="D42" s="39">
        <v>19.674321143607521</v>
      </c>
      <c r="E42" s="39">
        <v>20.630965149743741</v>
      </c>
      <c r="F42" s="39">
        <v>23.104970020446245</v>
      </c>
      <c r="G42" s="39">
        <v>25.93809729436407</v>
      </c>
    </row>
  </sheetData>
  <pageMargins left="0.7" right="0.7" top="0.75" bottom="0.75" header="0.3" footer="0.3"/>
  <pageSetup orientation="portrait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2"/>
  <sheetViews>
    <sheetView workbookViewId="0">
      <selection activeCell="C29" sqref="C29"/>
    </sheetView>
  </sheetViews>
  <sheetFormatPr defaultRowHeight="12.75" x14ac:dyDescent="0.2"/>
  <cols>
    <col min="1" max="16384" width="9.140625" style="11"/>
  </cols>
  <sheetData>
    <row r="3" spans="3:3" x14ac:dyDescent="0.2">
      <c r="C3" s="11" t="s">
        <v>90</v>
      </c>
    </row>
    <row r="29" spans="3:5" x14ac:dyDescent="0.2">
      <c r="C29" s="11" t="s">
        <v>55</v>
      </c>
    </row>
    <row r="30" spans="3:5" x14ac:dyDescent="0.2">
      <c r="C30" s="10"/>
    </row>
    <row r="32" spans="3:5" x14ac:dyDescent="0.2">
      <c r="C32" s="12"/>
      <c r="D32" s="11">
        <v>2009</v>
      </c>
      <c r="E32" s="11">
        <v>1987</v>
      </c>
    </row>
    <row r="33" spans="3:7" x14ac:dyDescent="0.2">
      <c r="C33" s="11" t="s">
        <v>64</v>
      </c>
      <c r="D33" s="13">
        <v>8</v>
      </c>
      <c r="E33" s="13">
        <v>8</v>
      </c>
      <c r="F33" s="14">
        <v>0</v>
      </c>
      <c r="G33" s="14"/>
    </row>
    <row r="34" spans="3:7" x14ac:dyDescent="0.2">
      <c r="C34" s="11" t="s">
        <v>68</v>
      </c>
      <c r="D34" s="13">
        <v>10.5</v>
      </c>
      <c r="E34" s="13">
        <v>8.4</v>
      </c>
      <c r="F34" s="14">
        <v>5</v>
      </c>
      <c r="G34" s="14"/>
    </row>
    <row r="35" spans="3:7" x14ac:dyDescent="0.2">
      <c r="C35" s="11" t="s">
        <v>63</v>
      </c>
      <c r="D35" s="13">
        <v>13.200000000000001</v>
      </c>
      <c r="E35" s="13">
        <v>13</v>
      </c>
      <c r="F35" s="14">
        <v>10</v>
      </c>
      <c r="G35" s="14"/>
    </row>
    <row r="36" spans="3:7" x14ac:dyDescent="0.2">
      <c r="C36" s="11" t="s">
        <v>62</v>
      </c>
      <c r="D36" s="13">
        <v>17.5</v>
      </c>
      <c r="E36" s="13">
        <v>15.5</v>
      </c>
      <c r="F36" s="14">
        <v>15</v>
      </c>
      <c r="G36" s="14"/>
    </row>
    <row r="37" spans="3:7" x14ac:dyDescent="0.2">
      <c r="C37" s="11" t="s">
        <v>44</v>
      </c>
      <c r="D37" s="13">
        <v>19.5</v>
      </c>
      <c r="E37" s="13">
        <v>19</v>
      </c>
      <c r="F37" s="14">
        <v>20</v>
      </c>
      <c r="G37" s="14"/>
    </row>
    <row r="38" spans="3:7" x14ac:dyDescent="0.2">
      <c r="C38" s="11" t="s">
        <v>49</v>
      </c>
      <c r="D38" s="13">
        <v>19.8</v>
      </c>
      <c r="E38" s="13">
        <v>22.5</v>
      </c>
      <c r="F38" s="14">
        <v>25</v>
      </c>
      <c r="G38" s="14"/>
    </row>
    <row r="39" spans="3:7" x14ac:dyDescent="0.2">
      <c r="C39" s="11" t="s">
        <v>74</v>
      </c>
      <c r="D39" s="13">
        <v>21.5</v>
      </c>
      <c r="E39" s="13">
        <v>12.8</v>
      </c>
      <c r="F39" s="14">
        <v>30</v>
      </c>
      <c r="G39" s="14"/>
    </row>
    <row r="40" spans="3:7" x14ac:dyDescent="0.2">
      <c r="C40" s="11" t="s">
        <v>47</v>
      </c>
      <c r="D40" s="13">
        <v>21.8</v>
      </c>
      <c r="E40" s="13">
        <v>17.100000000000001</v>
      </c>
      <c r="F40" s="14">
        <v>35</v>
      </c>
      <c r="G40" s="14"/>
    </row>
    <row r="41" spans="3:7" x14ac:dyDescent="0.2">
      <c r="C41" s="11" t="s">
        <v>41</v>
      </c>
      <c r="D41" s="13">
        <v>22</v>
      </c>
      <c r="E41" s="13">
        <v>18.899999999999999</v>
      </c>
      <c r="F41" s="14">
        <v>40</v>
      </c>
      <c r="G41" s="14"/>
    </row>
    <row r="42" spans="3:7" x14ac:dyDescent="0.2">
      <c r="C42" s="11" t="s">
        <v>75</v>
      </c>
      <c r="D42" s="13">
        <v>22.900000000000002</v>
      </c>
      <c r="E42" s="13">
        <v>12.5</v>
      </c>
      <c r="F42" s="14">
        <v>45</v>
      </c>
      <c r="G42" s="14"/>
    </row>
    <row r="43" spans="3:7" x14ac:dyDescent="0.2">
      <c r="C43" s="11" t="s">
        <v>51</v>
      </c>
      <c r="D43" s="13">
        <v>23</v>
      </c>
      <c r="E43" s="13">
        <v>13.8</v>
      </c>
      <c r="F43" s="14">
        <v>50</v>
      </c>
      <c r="G43" s="14"/>
    </row>
    <row r="44" spans="3:7" x14ac:dyDescent="0.2">
      <c r="C44" s="11" t="s">
        <v>39</v>
      </c>
      <c r="D44" s="13">
        <v>23.5</v>
      </c>
      <c r="E44" s="13">
        <v>20.5</v>
      </c>
      <c r="F44" s="14">
        <v>55</v>
      </c>
      <c r="G44" s="14"/>
    </row>
    <row r="45" spans="3:7" x14ac:dyDescent="0.2">
      <c r="C45" s="11" t="s">
        <v>76</v>
      </c>
      <c r="D45" s="13">
        <v>24.326315789473686</v>
      </c>
      <c r="E45" s="13">
        <v>20.873684210526317</v>
      </c>
      <c r="F45" s="14"/>
      <c r="G45" s="14"/>
    </row>
    <row r="46" spans="3:7" x14ac:dyDescent="0.2">
      <c r="C46" s="11" t="s">
        <v>65</v>
      </c>
      <c r="D46" s="13">
        <v>25.5</v>
      </c>
      <c r="E46" s="13">
        <v>25.5</v>
      </c>
      <c r="F46" s="14"/>
      <c r="G46" s="14"/>
    </row>
    <row r="47" spans="3:7" x14ac:dyDescent="0.2">
      <c r="C47" s="11" t="s">
        <v>67</v>
      </c>
      <c r="D47" s="13">
        <v>30.8</v>
      </c>
      <c r="E47" s="13">
        <v>32.200000000000003</v>
      </c>
      <c r="F47" s="14"/>
      <c r="G47" s="14"/>
    </row>
    <row r="48" spans="3:7" x14ac:dyDescent="0.2">
      <c r="C48" s="11" t="s">
        <v>40</v>
      </c>
      <c r="D48" s="13">
        <v>33.800000000000004</v>
      </c>
      <c r="E48" s="13">
        <v>26.700000000000003</v>
      </c>
      <c r="F48" s="14"/>
      <c r="G48" s="14"/>
    </row>
    <row r="49" spans="3:7" x14ac:dyDescent="0.2">
      <c r="C49" s="11" t="s">
        <v>43</v>
      </c>
      <c r="D49" s="13">
        <v>35.299999999999997</v>
      </c>
      <c r="E49" s="13">
        <v>30.5</v>
      </c>
      <c r="F49" s="14"/>
      <c r="G49" s="14"/>
    </row>
    <row r="50" spans="3:7" x14ac:dyDescent="0.2">
      <c r="C50" s="11" t="s">
        <v>46</v>
      </c>
      <c r="D50" s="13">
        <v>36.1</v>
      </c>
      <c r="E50" s="13">
        <v>24.7</v>
      </c>
      <c r="F50" s="14"/>
      <c r="G50" s="14"/>
    </row>
    <row r="51" spans="3:7" x14ac:dyDescent="0.2">
      <c r="C51" s="11" t="s">
        <v>42</v>
      </c>
      <c r="D51" s="13">
        <v>37.5</v>
      </c>
      <c r="E51" s="13">
        <v>21.5</v>
      </c>
      <c r="F51" s="14"/>
      <c r="G51" s="14"/>
    </row>
    <row r="52" spans="3:7" x14ac:dyDescent="0.2">
      <c r="C52" s="11" t="s">
        <v>38</v>
      </c>
      <c r="D52" s="13">
        <v>40</v>
      </c>
      <c r="E52" s="13">
        <v>53.5</v>
      </c>
      <c r="F52" s="14"/>
      <c r="G52" s="14"/>
    </row>
  </sheetData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51"/>
  <sheetViews>
    <sheetView showGridLines="0" workbookViewId="0">
      <selection sqref="A1:A1048576"/>
    </sheetView>
  </sheetViews>
  <sheetFormatPr defaultColWidth="8.85546875" defaultRowHeight="12.75" x14ac:dyDescent="0.2"/>
  <cols>
    <col min="1" max="2" width="8.85546875" style="25"/>
    <col min="3" max="3" width="10.5703125" style="25" bestFit="1" customWidth="1"/>
    <col min="4" max="4" width="34.42578125" style="25" bestFit="1" customWidth="1"/>
    <col min="5" max="6" width="8.85546875" style="25"/>
    <col min="7" max="7" width="10.5703125" style="25" bestFit="1" customWidth="1"/>
    <col min="8" max="12" width="8.85546875" style="25"/>
    <col min="13" max="13" width="50.140625" style="25" bestFit="1" customWidth="1"/>
    <col min="14" max="17" width="17.5703125" style="25" bestFit="1" customWidth="1"/>
    <col min="18" max="16384" width="8.85546875" style="25"/>
  </cols>
  <sheetData>
    <row r="3" spans="3:3" x14ac:dyDescent="0.2">
      <c r="C3" s="25" t="s">
        <v>71</v>
      </c>
    </row>
    <row r="22" spans="2:17" x14ac:dyDescent="0.2">
      <c r="C22" s="25" t="s">
        <v>69</v>
      </c>
    </row>
    <row r="23" spans="2:17" x14ac:dyDescent="0.2">
      <c r="C23" s="25" t="s">
        <v>70</v>
      </c>
    </row>
    <row r="24" spans="2:17" x14ac:dyDescent="0.2">
      <c r="C24" s="25" t="s">
        <v>73</v>
      </c>
    </row>
    <row r="29" spans="2:17" x14ac:dyDescent="0.2">
      <c r="N29" s="25">
        <v>2012</v>
      </c>
      <c r="O29" s="25">
        <v>2011</v>
      </c>
      <c r="P29" s="25">
        <v>2010</v>
      </c>
      <c r="Q29" s="25">
        <v>2009</v>
      </c>
    </row>
    <row r="30" spans="2:17" ht="13.5" thickBot="1" x14ac:dyDescent="0.25">
      <c r="B30" s="26"/>
      <c r="C30" s="26" t="s">
        <v>56</v>
      </c>
      <c r="D30" s="26" t="s">
        <v>57</v>
      </c>
      <c r="E30" s="26"/>
      <c r="F30" s="26" t="s">
        <v>58</v>
      </c>
      <c r="I30" s="25" t="s">
        <v>11</v>
      </c>
      <c r="N30" s="27">
        <v>9454893000</v>
      </c>
      <c r="O30" s="27">
        <v>7621775000</v>
      </c>
      <c r="P30" s="27">
        <v>5510777000</v>
      </c>
      <c r="Q30" s="27">
        <v>5651102000</v>
      </c>
    </row>
    <row r="31" spans="2:17" ht="12.75" customHeight="1" thickTop="1" x14ac:dyDescent="0.2">
      <c r="B31" s="25" t="s">
        <v>38</v>
      </c>
      <c r="C31" s="28">
        <v>7.0665233368291904</v>
      </c>
      <c r="D31" s="28">
        <v>8.0674578322134103</v>
      </c>
      <c r="E31" s="28">
        <f>6.4607+0.09*C31</f>
        <v>7.096687100314627</v>
      </c>
      <c r="F31" s="28">
        <f>E31-D31</f>
        <v>-0.97077073189878327</v>
      </c>
      <c r="G31" s="28"/>
      <c r="I31" s="28"/>
      <c r="N31" s="27"/>
      <c r="O31" s="27"/>
      <c r="P31" s="27"/>
      <c r="Q31" s="27"/>
    </row>
    <row r="32" spans="2:17" ht="13.5" customHeight="1" x14ac:dyDescent="0.2">
      <c r="B32" s="25" t="s">
        <v>59</v>
      </c>
      <c r="C32" s="28">
        <v>5.9577044730252666</v>
      </c>
      <c r="D32" s="28">
        <v>12.400818403526875</v>
      </c>
      <c r="E32" s="28">
        <f t="shared" ref="E32:E51" si="0">6.4607+0.09*C32</f>
        <v>6.9968934025722742</v>
      </c>
      <c r="F32" s="28">
        <f t="shared" ref="F32:F51" si="1">E32-D32</f>
        <v>-5.4039250009546009</v>
      </c>
      <c r="G32" s="28"/>
      <c r="I32" s="28"/>
      <c r="N32" s="27">
        <v>1067955000000</v>
      </c>
      <c r="O32" s="27">
        <v>1153666000000</v>
      </c>
      <c r="P32" s="27">
        <v>1241783000000</v>
      </c>
      <c r="Q32" s="27">
        <v>1320599000000</v>
      </c>
    </row>
    <row r="33" spans="2:17" x14ac:dyDescent="0.2">
      <c r="B33" s="25" t="s">
        <v>60</v>
      </c>
      <c r="C33" s="28">
        <v>2.1552514360744608</v>
      </c>
      <c r="D33" s="28">
        <v>8.6084350377344023</v>
      </c>
      <c r="E33" s="28">
        <f t="shared" si="0"/>
        <v>6.6546726292467016</v>
      </c>
      <c r="F33" s="28">
        <f t="shared" si="1"/>
        <v>-1.9537624084877008</v>
      </c>
      <c r="G33" s="28"/>
      <c r="I33" s="28"/>
      <c r="N33" s="29">
        <v>0.88</v>
      </c>
      <c r="O33" s="29">
        <v>0.66</v>
      </c>
      <c r="P33" s="29">
        <v>0.44</v>
      </c>
      <c r="Q33" s="29">
        <v>0.42</v>
      </c>
    </row>
    <row r="34" spans="2:17" x14ac:dyDescent="0.2">
      <c r="B34" s="25" t="s">
        <v>39</v>
      </c>
      <c r="C34" s="28">
        <v>3.369784259630074</v>
      </c>
      <c r="D34" s="28">
        <v>8.1194443028319405</v>
      </c>
      <c r="E34" s="28">
        <f t="shared" si="0"/>
        <v>6.763980583366707</v>
      </c>
      <c r="F34" s="28">
        <f t="shared" si="1"/>
        <v>-1.3554637194652335</v>
      </c>
      <c r="G34" s="28"/>
      <c r="I34" s="28"/>
    </row>
    <row r="35" spans="2:17" x14ac:dyDescent="0.2">
      <c r="B35" s="25" t="s">
        <v>40</v>
      </c>
      <c r="C35" s="28">
        <v>6.6265775292735247</v>
      </c>
      <c r="D35" s="28">
        <v>7.3416416435565717</v>
      </c>
      <c r="E35" s="28">
        <f t="shared" si="0"/>
        <v>7.0570919776346175</v>
      </c>
      <c r="F35" s="28">
        <f t="shared" si="1"/>
        <v>-0.28454966592195419</v>
      </c>
      <c r="G35" s="28"/>
      <c r="I35" s="28"/>
    </row>
    <row r="36" spans="2:17" x14ac:dyDescent="0.2">
      <c r="B36" s="25" t="s">
        <v>61</v>
      </c>
      <c r="C36" s="28">
        <v>6.2289164288597112</v>
      </c>
      <c r="D36" s="28">
        <v>8.0919170772840054</v>
      </c>
      <c r="E36" s="28">
        <f t="shared" si="0"/>
        <v>7.0213024785973737</v>
      </c>
      <c r="F36" s="28">
        <f t="shared" si="1"/>
        <v>-1.0706145986866318</v>
      </c>
      <c r="G36" s="28"/>
      <c r="I36" s="28"/>
    </row>
    <row r="37" spans="2:17" x14ac:dyDescent="0.2">
      <c r="B37" s="25" t="s">
        <v>42</v>
      </c>
      <c r="C37" s="28">
        <v>4.7635914294476578</v>
      </c>
      <c r="D37" s="28">
        <v>5.2676897147293822</v>
      </c>
      <c r="E37" s="28">
        <f t="shared" si="0"/>
        <v>6.8894232286502897</v>
      </c>
      <c r="F37" s="28">
        <f t="shared" si="1"/>
        <v>1.6217335139209075</v>
      </c>
      <c r="G37" s="28"/>
      <c r="I37" s="28"/>
    </row>
    <row r="38" spans="2:17" x14ac:dyDescent="0.2">
      <c r="B38" s="25" t="s">
        <v>43</v>
      </c>
      <c r="C38" s="28">
        <v>8.1355770538734049</v>
      </c>
      <c r="D38" s="28">
        <v>4.8902297033084716</v>
      </c>
      <c r="E38" s="28">
        <f t="shared" si="0"/>
        <v>7.1929019348486065</v>
      </c>
      <c r="F38" s="28">
        <f t="shared" si="1"/>
        <v>2.3026722315401349</v>
      </c>
      <c r="G38" s="28"/>
      <c r="I38" s="28"/>
    </row>
    <row r="39" spans="2:17" x14ac:dyDescent="0.2">
      <c r="B39" s="25" t="s">
        <v>44</v>
      </c>
      <c r="C39" s="28">
        <v>4.3266384774324615</v>
      </c>
      <c r="D39" s="28">
        <v>6.4839555322218461</v>
      </c>
      <c r="E39" s="28">
        <f t="shared" si="0"/>
        <v>6.8500974629689217</v>
      </c>
      <c r="F39" s="28">
        <f t="shared" si="1"/>
        <v>0.36614193074707568</v>
      </c>
      <c r="G39" s="28"/>
      <c r="I39" s="28"/>
    </row>
    <row r="40" spans="2:17" x14ac:dyDescent="0.2">
      <c r="B40" s="25" t="s">
        <v>45</v>
      </c>
      <c r="C40" s="28">
        <v>4.1623634632571296</v>
      </c>
      <c r="D40" s="28">
        <v>6.5384664530335961</v>
      </c>
      <c r="E40" s="28">
        <f t="shared" si="0"/>
        <v>6.8353127116931418</v>
      </c>
      <c r="F40" s="28">
        <f t="shared" si="1"/>
        <v>0.29684625865954573</v>
      </c>
      <c r="G40" s="28"/>
      <c r="I40" s="28"/>
    </row>
    <row r="41" spans="2:17" x14ac:dyDescent="0.2">
      <c r="B41" s="25" t="s">
        <v>62</v>
      </c>
      <c r="C41" s="28">
        <v>1.5666780858624718</v>
      </c>
      <c r="D41" s="28">
        <v>5.1176284025597134</v>
      </c>
      <c r="E41" s="28">
        <f t="shared" si="0"/>
        <v>6.6017010277276222</v>
      </c>
      <c r="F41" s="28">
        <f t="shared" si="1"/>
        <v>1.4840726251679088</v>
      </c>
      <c r="G41" s="28"/>
      <c r="I41" s="28"/>
    </row>
    <row r="42" spans="2:17" x14ac:dyDescent="0.2">
      <c r="B42" s="25" t="s">
        <v>63</v>
      </c>
      <c r="C42" s="28">
        <v>2.9798868607214013</v>
      </c>
      <c r="D42" s="28">
        <v>5.5178075214360467</v>
      </c>
      <c r="E42" s="28">
        <f t="shared" si="0"/>
        <v>6.7288898174649265</v>
      </c>
      <c r="F42" s="28">
        <f t="shared" si="1"/>
        <v>1.2110822960288798</v>
      </c>
      <c r="G42" s="28"/>
      <c r="I42" s="28"/>
    </row>
    <row r="43" spans="2:17" x14ac:dyDescent="0.2">
      <c r="B43" s="25" t="s">
        <v>64</v>
      </c>
      <c r="C43" s="28">
        <f>P33</f>
        <v>0.44</v>
      </c>
      <c r="D43" s="28">
        <v>10.322811627100149</v>
      </c>
      <c r="E43" s="28">
        <f t="shared" si="0"/>
        <v>6.5003000000000002</v>
      </c>
      <c r="F43" s="28">
        <f t="shared" si="1"/>
        <v>-3.8225116271001491</v>
      </c>
      <c r="G43" s="28"/>
      <c r="I43" s="28"/>
    </row>
    <row r="44" spans="2:17" x14ac:dyDescent="0.2">
      <c r="B44" s="25" t="s">
        <v>46</v>
      </c>
      <c r="C44" s="28">
        <v>2.4496406997216043</v>
      </c>
      <c r="D44" s="28">
        <v>3.8397329720183908</v>
      </c>
      <c r="E44" s="28">
        <f t="shared" si="0"/>
        <v>6.6811676629749446</v>
      </c>
      <c r="F44" s="28">
        <f t="shared" si="1"/>
        <v>2.8414346909565538</v>
      </c>
      <c r="G44" s="28"/>
      <c r="I44" s="28"/>
    </row>
    <row r="45" spans="2:17" x14ac:dyDescent="0.2">
      <c r="B45" s="25" t="s">
        <v>47</v>
      </c>
      <c r="C45" s="28">
        <v>5.7821804772700549</v>
      </c>
      <c r="D45" s="28">
        <v>7.3990830055772809</v>
      </c>
      <c r="E45" s="28">
        <f t="shared" si="0"/>
        <v>6.9810962429543046</v>
      </c>
      <c r="F45" s="28">
        <f t="shared" si="1"/>
        <v>-0.41798676262297629</v>
      </c>
      <c r="G45" s="28"/>
      <c r="I45" s="28"/>
    </row>
    <row r="46" spans="2:17" x14ac:dyDescent="0.2">
      <c r="B46" s="25" t="s">
        <v>48</v>
      </c>
      <c r="C46" s="28">
        <v>6.1140074641566375</v>
      </c>
      <c r="D46" s="28">
        <v>2.8613023365914962</v>
      </c>
      <c r="E46" s="28">
        <f t="shared" si="0"/>
        <v>7.0109606717740975</v>
      </c>
      <c r="F46" s="28">
        <f t="shared" si="1"/>
        <v>4.1496583351826013</v>
      </c>
      <c r="G46" s="28"/>
      <c r="I46" s="28"/>
    </row>
    <row r="47" spans="2:17" x14ac:dyDescent="0.2">
      <c r="B47" s="25" t="s">
        <v>65</v>
      </c>
      <c r="C47" s="28">
        <v>4.0655764511419124</v>
      </c>
      <c r="D47" s="28">
        <v>7.461032934397589</v>
      </c>
      <c r="E47" s="28">
        <f t="shared" si="0"/>
        <v>6.8266018806027722</v>
      </c>
      <c r="F47" s="28">
        <f t="shared" si="1"/>
        <v>-0.63443105379481679</v>
      </c>
      <c r="G47" s="28"/>
      <c r="I47" s="28"/>
    </row>
    <row r="48" spans="2:17" x14ac:dyDescent="0.2">
      <c r="B48" s="25" t="s">
        <v>49</v>
      </c>
      <c r="C48" s="28">
        <v>3.0155149664830998</v>
      </c>
      <c r="D48" s="28">
        <v>6.6942092236525852</v>
      </c>
      <c r="E48" s="28">
        <f t="shared" si="0"/>
        <v>6.7320963469834787</v>
      </c>
      <c r="F48" s="28">
        <f t="shared" si="1"/>
        <v>3.7887123330893502E-2</v>
      </c>
      <c r="G48" s="28"/>
      <c r="I48" s="28"/>
    </row>
    <row r="49" spans="2:9" x14ac:dyDescent="0.2">
      <c r="B49" s="25" t="s">
        <v>66</v>
      </c>
      <c r="C49" s="28">
        <v>2.5860661443430253</v>
      </c>
      <c r="D49" s="28">
        <v>4.3047110783952887</v>
      </c>
      <c r="E49" s="28">
        <f t="shared" si="0"/>
        <v>6.6934459529908725</v>
      </c>
      <c r="F49" s="28">
        <f t="shared" si="1"/>
        <v>2.3887348745955839</v>
      </c>
      <c r="G49" s="28"/>
      <c r="I49" s="28"/>
    </row>
    <row r="50" spans="2:9" x14ac:dyDescent="0.2">
      <c r="B50" s="25" t="s">
        <v>67</v>
      </c>
      <c r="C50" s="28">
        <v>8.6845741190419066</v>
      </c>
      <c r="D50" s="28">
        <v>8.9260042803078985</v>
      </c>
      <c r="E50" s="28">
        <f t="shared" si="0"/>
        <v>7.2423116707137716</v>
      </c>
      <c r="F50" s="28">
        <f t="shared" si="1"/>
        <v>-1.6836926095941269</v>
      </c>
      <c r="G50" s="28"/>
      <c r="I50" s="28"/>
    </row>
    <row r="51" spans="2:9" x14ac:dyDescent="0.2">
      <c r="B51" s="30" t="s">
        <v>68</v>
      </c>
      <c r="C51" s="31">
        <v>2.3195451925414119</v>
      </c>
      <c r="D51" s="31">
        <v>5.7314707984080551</v>
      </c>
      <c r="E51" s="31">
        <f t="shared" si="0"/>
        <v>6.6694590673287273</v>
      </c>
      <c r="F51" s="31">
        <f t="shared" si="1"/>
        <v>0.93798826892067222</v>
      </c>
      <c r="G51" s="28"/>
      <c r="I51" s="2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Indice</vt:lpstr>
      <vt:lpstr>6.1</vt:lpstr>
      <vt:lpstr>6.2</vt:lpstr>
      <vt:lpstr>6.3</vt:lpstr>
      <vt:lpstr>6.4</vt:lpstr>
      <vt:lpstr>6.5</vt:lpstr>
      <vt:lpstr>6.6</vt:lpstr>
      <vt:lpstr>6.7</vt:lpstr>
      <vt:lpstr>6.8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Melguizo Esteso, Angel</dc:creator>
  <cp:lastModifiedBy>mloliveri</cp:lastModifiedBy>
  <dcterms:created xsi:type="dcterms:W3CDTF">2010-09-01T10:27:11Z</dcterms:created>
  <dcterms:modified xsi:type="dcterms:W3CDTF">2015-12-16T21:26:51Z</dcterms:modified>
</cp:coreProperties>
</file>