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8195" windowHeight="7995"/>
  </bookViews>
  <sheets>
    <sheet name="Copyright" sheetId="40" r:id="rId1"/>
    <sheet name="Indice" sheetId="3" r:id="rId2"/>
    <sheet name="4.1" sheetId="5" r:id="rId3"/>
    <sheet name="4.2" sheetId="15" r:id="rId4"/>
    <sheet name="4.3" sheetId="28" r:id="rId5"/>
    <sheet name="4.6.1" sheetId="29" r:id="rId6"/>
    <sheet name="4.6.2" sheetId="36" r:id="rId7"/>
    <sheet name="4.6.3" sheetId="38" r:id="rId8"/>
    <sheet name="4.4" sheetId="19" r:id="rId9"/>
    <sheet name="4.4.a" sheetId="23" r:id="rId10"/>
    <sheet name="4.4.b" sheetId="37" r:id="rId11"/>
    <sheet name="4.4.c" sheetId="25" r:id="rId12"/>
    <sheet name="4.7.1" sheetId="20" r:id="rId13"/>
    <sheet name="4.8.1" sheetId="27" r:id="rId14"/>
    <sheet name="4.5" sheetId="39" r:id="rId15"/>
    <sheet name="4.10.1" sheetId="17" r:id="rId16"/>
    <sheet name="4.10.2" sheetId="18" r:id="rId17"/>
    <sheet name="4.6" sheetId="32" r:id="rId18"/>
    <sheet name="4.7" sheetId="33" r:id="rId19"/>
  </sheets>
  <externalReferences>
    <externalReference r:id="rId20"/>
    <externalReference r:id="rId21"/>
  </externalReferences>
  <definedNames>
    <definedName name="_Fill" hidden="1">#REF!</definedName>
    <definedName name="_xlnm._FilterDatabase" localSheetId="3" hidden="1">'4.2'!$B$2:$C$45</definedName>
    <definedName name="_xlnm._FilterDatabase" hidden="1">[1]AFPCHI_penprom!#REF!</definedName>
    <definedName name="_Key1" hidden="1">#REF!</definedName>
    <definedName name="_Key2" hidden="1">#REF!</definedName>
    <definedName name="_Key2A" hidden="1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Sort" hidden="1">#REF!</definedName>
    <definedName name="aaqqs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hidden="1">{"SUNAT_AD_AGO96",#N/A,FALSE,"ADUANAS";"CAJA_AGO96",#N/A,FALSE,"CAJA3";"ING_CORR_AGO96",#N/A,FALSE,"CAJA3"}</definedName>
    <definedName name="dewss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hidden="1">{"SUNAT_AD_AGO96",#N/A,FALSE,"ADUANAS";"CAJA_AGO96",#N/A,FALSE,"CAJA3";"ING_CORR_AGO96",#N/A,FALSE,"CAJA3"}</definedName>
    <definedName name="fdgfhzg" hidden="1">{"CAJA_SET96",#N/A,FALSE,"CAJA3";"ING_CORR_SET96",#N/A,FALSE,"CAJA3";"SUNAT_AD_SET96",#N/A,FALSE,"ADUANAS"}</definedName>
    <definedName name="fdsfhjkklljkhhg" hidden="1">{"SUNAT_AD_AGO96",#N/A,FALSE,"ADUANAS";"CAJA_AGO96",#N/A,FALSE,"CAJA3";"ING_CORR_AGO96",#N/A,FALSE,"CAJA3"}</definedName>
    <definedName name="FFF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hidden="1">{"SUNAT_AD_AGO96",#N/A,FALSE,"ADUANAS";"CAJA_AGO96",#N/A,FALSE,"CAJA3";"ING_CORR_AGO96",#N/A,FALSE,"CAJA3"}</definedName>
    <definedName name="fsdffd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hidden="1">{"SUNAT_AD_AGO96",#N/A,FALSE,"ADUANAS";"CAJA_AGO96",#N/A,FALSE,"CAJA3";"ING_CORR_AGO96",#N/A,FALSE,"CAJA3"}</definedName>
    <definedName name="gtrrrrrrr" hidden="1">{"CAJA_SET96",#N/A,FALSE,"CAJA3";"ING_CORR_SET96",#N/A,FALSE,"CAJA3";"SUNAT_AD_SET96",#N/A,FALSE,"ADUANAS"}</definedName>
    <definedName name="HHH" hidden="1">{"SUNAT_AD_AGO96",#N/A,FALSE,"ADUANAS";"CAJA_AGO96",#N/A,FALSE,"CAJA3";"ING_CORR_AGO96",#N/A,FALSE,"CAJA3"}</definedName>
    <definedName name="hjk" hidden="1">#REF!</definedName>
    <definedName name="HTML_CodePage" hidden="1">1252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hidden="1">{"CAJA_SET96",#N/A,FALSE,"CAJA3";"ING_CORR_SET96",#N/A,FALSE,"CAJA3";"SUNAT_AD_SET96",#N/A,FALSE,"ADUANAS"}</definedName>
    <definedName name="hyui" hidden="1">{"SUNAT_AD_AGO96",#N/A,FALSE,"ADUANAS";"CAJA_AGO96",#N/A,FALSE,"CAJA3";"ING_CORR_AGO96",#N/A,FALSE,"CAJA3"}</definedName>
    <definedName name="jhgttfd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look_cd3">'[2]lookup score'!$A$122:$B$128</definedName>
    <definedName name="look_epl1b">'[2]lookup score'!$A$5:$B$11</definedName>
    <definedName name="look_epl2a1">'[2]lookup score'!$A$14:$B$20</definedName>
    <definedName name="look_epl2a2">'[2]lookup score'!$A$23:$B$29</definedName>
    <definedName name="look_epl2a3">'[2]lookup score'!$A$32:$B$38</definedName>
    <definedName name="look_epl2b1">'[2]lookup score'!$A$41:$B$47</definedName>
    <definedName name="look_epl2b2">'[2]lookup score'!$A$50:$B$56</definedName>
    <definedName name="look_epl2b3">'[2]lookup score'!$A$59:$B$65</definedName>
    <definedName name="look_epl3b">'[2]lookup score'!$A$68:$B$74</definedName>
    <definedName name="look_epl3c">'[2]lookup score'!$A$77:$B$83</definedName>
    <definedName name="look_epl3e">'[2]lookup score'!$A$86:$B$92</definedName>
    <definedName name="look_ft2">'[2]lookup score'!$A$95:$B$101</definedName>
    <definedName name="look_ft3">'[2]lookup score'!$A$104:$B$110</definedName>
    <definedName name="look_twa3">'[2]lookup score'!$A$113:$B$119</definedName>
    <definedName name="m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hidden="1">{"SUNAT_AD_AGO96",#N/A,FALSE,"ADUANAS";"CAJA_AGO96",#N/A,FALSE,"CAJA3";"ING_CORR_AGO96",#N/A,FALSE,"CAJA3"}</definedName>
    <definedName name="szdfghutrff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hidden="1">{"SUNAT_AD_AGO96",#N/A,FALSE,"ADUANAS";"CAJA_AGO96",#N/A,FALSE,"CAJA3";"ING_CORR_AGO96",#N/A,FALSE,"CAJA3"}</definedName>
    <definedName name="wrn.CAJA_SET96.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hidden="1">#REF!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S47" i="39" l="1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F18" i="33" l="1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66" i="32"/>
  <c r="E66" i="32"/>
  <c r="F65" i="32"/>
  <c r="E65" i="32"/>
  <c r="F64" i="32"/>
  <c r="E64" i="32"/>
  <c r="F63" i="32"/>
  <c r="E63" i="32"/>
  <c r="F62" i="32"/>
  <c r="E62" i="32"/>
  <c r="F61" i="32"/>
  <c r="E61" i="32"/>
  <c r="F60" i="32"/>
  <c r="E60" i="32"/>
  <c r="F59" i="32"/>
  <c r="E59" i="32"/>
  <c r="F58" i="32"/>
  <c r="E58" i="32"/>
  <c r="F57" i="32"/>
  <c r="E57" i="32"/>
  <c r="F56" i="32"/>
  <c r="E56" i="32"/>
  <c r="F55" i="32"/>
  <c r="E55" i="32"/>
  <c r="F54" i="32"/>
  <c r="E54" i="32"/>
  <c r="F53" i="32"/>
  <c r="E53" i="32"/>
  <c r="F52" i="32"/>
  <c r="E52" i="32"/>
  <c r="F51" i="32"/>
  <c r="E51" i="32"/>
  <c r="F50" i="32"/>
  <c r="E50" i="32"/>
  <c r="F49" i="32"/>
  <c r="E49" i="32"/>
  <c r="F48" i="32"/>
  <c r="E48" i="32"/>
  <c r="F47" i="32"/>
  <c r="E47" i="32"/>
  <c r="F46" i="32"/>
  <c r="E46" i="32"/>
  <c r="F45" i="32"/>
  <c r="E45" i="32"/>
  <c r="F44" i="32"/>
  <c r="E44" i="32"/>
  <c r="F43" i="32"/>
  <c r="E43" i="32"/>
  <c r="F42" i="32"/>
  <c r="E42" i="32"/>
  <c r="F41" i="32"/>
  <c r="E41" i="32"/>
  <c r="F40" i="32"/>
  <c r="E40" i="32"/>
  <c r="F39" i="32"/>
  <c r="E39" i="32"/>
  <c r="F38" i="32"/>
  <c r="E38" i="32"/>
  <c r="F37" i="32"/>
  <c r="E37" i="32"/>
  <c r="F36" i="32"/>
  <c r="E36" i="32"/>
  <c r="F35" i="32"/>
  <c r="E35" i="32"/>
  <c r="F34" i="32"/>
  <c r="E34" i="32"/>
  <c r="F33" i="32"/>
  <c r="E33" i="32"/>
  <c r="F32" i="32"/>
  <c r="E32" i="32"/>
  <c r="F31" i="32"/>
  <c r="E31" i="32"/>
  <c r="F30" i="32"/>
  <c r="E30" i="32"/>
  <c r="F29" i="32"/>
  <c r="E29" i="32"/>
  <c r="F28" i="32"/>
  <c r="E28" i="32"/>
  <c r="F27" i="32"/>
  <c r="E27" i="32"/>
  <c r="F26" i="32"/>
  <c r="E26" i="32"/>
  <c r="F25" i="32"/>
  <c r="E25" i="32"/>
  <c r="F24" i="32"/>
  <c r="E24" i="32"/>
  <c r="F23" i="32"/>
  <c r="E23" i="32"/>
  <c r="F22" i="32"/>
  <c r="E22" i="32"/>
  <c r="F21" i="32"/>
  <c r="E21" i="32"/>
  <c r="F20" i="32"/>
  <c r="E20" i="32"/>
  <c r="F19" i="32"/>
  <c r="E19" i="32"/>
  <c r="F18" i="32"/>
  <c r="E18" i="32"/>
  <c r="F17" i="32"/>
  <c r="E17" i="32"/>
  <c r="F16" i="32"/>
  <c r="E16" i="32"/>
  <c r="F15" i="32"/>
  <c r="E15" i="32"/>
  <c r="F14" i="32"/>
  <c r="E14" i="32"/>
  <c r="F13" i="32"/>
  <c r="E13" i="32"/>
  <c r="F12" i="32"/>
  <c r="E12" i="32"/>
  <c r="F11" i="32"/>
  <c r="E11" i="32"/>
  <c r="F10" i="32"/>
  <c r="E10" i="32"/>
  <c r="F9" i="32"/>
  <c r="E9" i="32"/>
  <c r="F8" i="32"/>
  <c r="E8" i="32"/>
  <c r="F7" i="32"/>
  <c r="E7" i="32"/>
  <c r="F6" i="32"/>
  <c r="E6" i="32"/>
  <c r="F5" i="32"/>
  <c r="E5" i="32"/>
  <c r="F4" i="32"/>
  <c r="E4" i="32"/>
  <c r="F23" i="29" l="1"/>
  <c r="F6" i="29" l="1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5" i="29"/>
  <c r="AY65" i="20" l="1"/>
  <c r="AX65" i="20"/>
  <c r="AW65" i="20"/>
  <c r="AV65" i="20"/>
  <c r="AU65" i="20"/>
  <c r="AP65" i="20"/>
  <c r="AO65" i="20"/>
  <c r="AN65" i="20"/>
  <c r="AM65" i="20"/>
  <c r="AL65" i="20"/>
  <c r="W65" i="20"/>
  <c r="S65" i="20"/>
  <c r="R65" i="20"/>
  <c r="A65" i="20"/>
  <c r="AY64" i="20"/>
  <c r="AX64" i="20"/>
  <c r="AW64" i="20"/>
  <c r="AV64" i="20"/>
  <c r="AU64" i="20"/>
  <c r="AP64" i="20"/>
  <c r="AO64" i="20"/>
  <c r="AN64" i="20"/>
  <c r="AM64" i="20"/>
  <c r="AL64" i="20"/>
  <c r="W64" i="20"/>
  <c r="A64" i="20"/>
  <c r="AY63" i="20"/>
  <c r="AX63" i="20"/>
  <c r="AW63" i="20"/>
  <c r="AV63" i="20"/>
  <c r="AU63" i="20"/>
  <c r="AP63" i="20"/>
  <c r="AO63" i="20"/>
  <c r="AN63" i="20"/>
  <c r="AM63" i="20"/>
  <c r="AL63" i="20"/>
  <c r="W63" i="20"/>
  <c r="A63" i="20"/>
  <c r="AY62" i="20"/>
  <c r="AX62" i="20"/>
  <c r="AW62" i="20"/>
  <c r="AV62" i="20"/>
  <c r="AU62" i="20"/>
  <c r="AP62" i="20"/>
  <c r="AO62" i="20"/>
  <c r="AN62" i="20"/>
  <c r="AM62" i="20"/>
  <c r="AL62" i="20"/>
  <c r="W62" i="20"/>
  <c r="A62" i="20"/>
  <c r="AY61" i="20"/>
  <c r="AX61" i="20"/>
  <c r="AW61" i="20"/>
  <c r="AV61" i="20"/>
  <c r="AU61" i="20"/>
  <c r="AP61" i="20"/>
  <c r="AO61" i="20"/>
  <c r="AN61" i="20"/>
  <c r="AM61" i="20"/>
  <c r="AL61" i="20"/>
  <c r="W61" i="20"/>
  <c r="A61" i="20"/>
  <c r="AY60" i="20"/>
  <c r="AX60" i="20"/>
  <c r="AW60" i="20"/>
  <c r="AV60" i="20"/>
  <c r="AU60" i="20"/>
  <c r="AP60" i="20"/>
  <c r="AO60" i="20"/>
  <c r="AN60" i="20"/>
  <c r="AM60" i="20"/>
  <c r="AL60" i="20"/>
  <c r="W60" i="20"/>
  <c r="A60" i="20"/>
  <c r="AY59" i="20"/>
  <c r="AX59" i="20"/>
  <c r="AW59" i="20"/>
  <c r="AV59" i="20"/>
  <c r="AU59" i="20"/>
  <c r="AP59" i="20"/>
  <c r="AO59" i="20"/>
  <c r="AN59" i="20"/>
  <c r="AM59" i="20"/>
  <c r="AL59" i="20"/>
  <c r="W59" i="20"/>
  <c r="A59" i="20"/>
  <c r="AY58" i="20"/>
  <c r="AX58" i="20"/>
  <c r="AW58" i="20"/>
  <c r="AV58" i="20"/>
  <c r="AU58" i="20"/>
  <c r="AP58" i="20"/>
  <c r="AO58" i="20"/>
  <c r="AN58" i="20"/>
  <c r="AM58" i="20"/>
  <c r="AL58" i="20"/>
  <c r="W58" i="20"/>
  <c r="A58" i="20"/>
  <c r="AY57" i="20"/>
  <c r="AX57" i="20"/>
  <c r="AW57" i="20"/>
  <c r="AV57" i="20"/>
  <c r="AU57" i="20"/>
  <c r="AP57" i="20"/>
  <c r="AO57" i="20"/>
  <c r="AN57" i="20"/>
  <c r="AM57" i="20"/>
  <c r="AL57" i="20"/>
  <c r="W57" i="20"/>
  <c r="A57" i="20"/>
  <c r="AY56" i="20"/>
  <c r="AX56" i="20"/>
  <c r="AW56" i="20"/>
  <c r="AV56" i="20"/>
  <c r="AU56" i="20"/>
  <c r="AP56" i="20"/>
  <c r="AO56" i="20"/>
  <c r="AN56" i="20"/>
  <c r="AM56" i="20"/>
  <c r="AL56" i="20"/>
  <c r="W56" i="20"/>
  <c r="A56" i="20"/>
  <c r="AY55" i="20"/>
  <c r="AX55" i="20"/>
  <c r="AW55" i="20"/>
  <c r="AV55" i="20"/>
  <c r="AU55" i="20"/>
  <c r="AP55" i="20"/>
  <c r="AO55" i="20"/>
  <c r="AN55" i="20"/>
  <c r="AM55" i="20"/>
  <c r="AL55" i="20"/>
  <c r="W55" i="20"/>
  <c r="A55" i="20"/>
  <c r="AY54" i="20"/>
  <c r="AX54" i="20"/>
  <c r="AW54" i="20"/>
  <c r="AV54" i="20"/>
  <c r="AU54" i="20"/>
  <c r="AP54" i="20"/>
  <c r="AO54" i="20"/>
  <c r="AN54" i="20"/>
  <c r="AM54" i="20"/>
  <c r="AL54" i="20"/>
  <c r="W54" i="20"/>
  <c r="A54" i="20"/>
  <c r="AY53" i="20"/>
  <c r="AX53" i="20"/>
  <c r="AW53" i="20"/>
  <c r="AV53" i="20"/>
  <c r="AU53" i="20"/>
  <c r="AP53" i="20"/>
  <c r="AO53" i="20"/>
  <c r="AN53" i="20"/>
  <c r="AM53" i="20"/>
  <c r="AL53" i="20"/>
  <c r="W53" i="20"/>
  <c r="A53" i="20"/>
  <c r="AY52" i="20"/>
  <c r="AX52" i="20"/>
  <c r="AW52" i="20"/>
  <c r="AV52" i="20"/>
  <c r="AU52" i="20"/>
  <c r="AP52" i="20"/>
  <c r="AO52" i="20"/>
  <c r="AN52" i="20"/>
  <c r="AM52" i="20"/>
  <c r="AL52" i="20"/>
  <c r="W52" i="20"/>
  <c r="A52" i="20"/>
  <c r="AY51" i="20"/>
  <c r="AX51" i="20"/>
  <c r="AW51" i="20"/>
  <c r="AV51" i="20"/>
  <c r="AU51" i="20"/>
  <c r="AP51" i="20"/>
  <c r="AO51" i="20"/>
  <c r="AN51" i="20"/>
  <c r="AM51" i="20"/>
  <c r="AL51" i="20"/>
  <c r="W51" i="20"/>
  <c r="A51" i="20"/>
  <c r="AY50" i="20"/>
  <c r="AX50" i="20"/>
  <c r="AW50" i="20"/>
  <c r="AV50" i="20"/>
  <c r="AU50" i="20"/>
  <c r="AP50" i="20"/>
  <c r="AO50" i="20"/>
  <c r="AN50" i="20"/>
  <c r="AM50" i="20"/>
  <c r="AL50" i="20"/>
  <c r="W50" i="20"/>
  <c r="A50" i="20"/>
  <c r="AY49" i="20"/>
  <c r="AX49" i="20"/>
  <c r="AW49" i="20"/>
  <c r="AV49" i="20"/>
  <c r="AU49" i="20"/>
  <c r="AP49" i="20"/>
  <c r="AO49" i="20"/>
  <c r="AN49" i="20"/>
  <c r="AM49" i="20"/>
  <c r="AL49" i="20"/>
  <c r="W49" i="20"/>
  <c r="S49" i="20"/>
  <c r="R49" i="20"/>
  <c r="A49" i="20"/>
  <c r="AY48" i="20"/>
  <c r="AX48" i="20"/>
  <c r="AW48" i="20"/>
  <c r="AV48" i="20"/>
  <c r="AU48" i="20"/>
  <c r="AP48" i="20"/>
  <c r="AO48" i="20"/>
  <c r="AN48" i="20"/>
  <c r="AM48" i="20"/>
  <c r="AL48" i="20"/>
  <c r="W48" i="20"/>
  <c r="A48" i="20"/>
  <c r="AY47" i="20"/>
  <c r="AX47" i="20"/>
  <c r="AW47" i="20"/>
  <c r="AV47" i="20"/>
  <c r="AU47" i="20"/>
  <c r="AP47" i="20"/>
  <c r="AO47" i="20"/>
  <c r="AN47" i="20"/>
  <c r="AM47" i="20"/>
  <c r="AL47" i="20"/>
  <c r="W47" i="20"/>
  <c r="A47" i="20"/>
  <c r="AY46" i="20"/>
  <c r="AX46" i="20"/>
  <c r="AW46" i="20"/>
  <c r="AV46" i="20"/>
  <c r="AU46" i="20"/>
  <c r="AP46" i="20"/>
  <c r="AO46" i="20"/>
  <c r="AN46" i="20"/>
  <c r="AM46" i="20"/>
  <c r="AL46" i="20"/>
  <c r="W46" i="20"/>
  <c r="S46" i="20"/>
  <c r="R46" i="20"/>
  <c r="A46" i="20"/>
  <c r="AY45" i="20"/>
  <c r="AX45" i="20"/>
  <c r="AW45" i="20"/>
  <c r="AV45" i="20"/>
  <c r="AU45" i="20"/>
  <c r="AP45" i="20"/>
  <c r="AO45" i="20"/>
  <c r="AN45" i="20"/>
  <c r="AM45" i="20"/>
  <c r="AL45" i="20"/>
  <c r="W45" i="20"/>
  <c r="A45" i="20"/>
  <c r="AY44" i="20"/>
  <c r="AX44" i="20"/>
  <c r="AW44" i="20"/>
  <c r="AV44" i="20"/>
  <c r="AU44" i="20"/>
  <c r="AP44" i="20"/>
  <c r="AO44" i="20"/>
  <c r="AN44" i="20"/>
  <c r="AM44" i="20"/>
  <c r="AL44" i="20"/>
  <c r="W44" i="20"/>
  <c r="A44" i="20"/>
  <c r="AY43" i="20"/>
  <c r="AX43" i="20"/>
  <c r="AW43" i="20"/>
  <c r="AV43" i="20"/>
  <c r="AU43" i="20"/>
  <c r="AP43" i="20"/>
  <c r="AO43" i="20"/>
  <c r="AN43" i="20"/>
  <c r="AM43" i="20"/>
  <c r="AL43" i="20"/>
  <c r="W43" i="20"/>
  <c r="A43" i="20"/>
  <c r="AY42" i="20"/>
  <c r="AX42" i="20"/>
  <c r="AW42" i="20"/>
  <c r="AV42" i="20"/>
  <c r="AU42" i="20"/>
  <c r="AP42" i="20"/>
  <c r="AO42" i="20"/>
  <c r="AN42" i="20"/>
  <c r="AM42" i="20"/>
  <c r="AL42" i="20"/>
  <c r="W42" i="20"/>
  <c r="A42" i="20"/>
  <c r="AY41" i="20"/>
  <c r="AX41" i="20"/>
  <c r="AW41" i="20"/>
  <c r="AV41" i="20"/>
  <c r="AU41" i="20"/>
  <c r="AP41" i="20"/>
  <c r="AO41" i="20"/>
  <c r="AN41" i="20"/>
  <c r="AM41" i="20"/>
  <c r="AL41" i="20"/>
  <c r="W41" i="20"/>
  <c r="A41" i="20"/>
  <c r="AY40" i="20"/>
  <c r="AX40" i="20"/>
  <c r="AW40" i="20"/>
  <c r="AV40" i="20"/>
  <c r="AU40" i="20"/>
  <c r="AP40" i="20"/>
  <c r="AO40" i="20"/>
  <c r="AN40" i="20"/>
  <c r="AM40" i="20"/>
  <c r="AL40" i="20"/>
  <c r="W40" i="20"/>
  <c r="A40" i="20"/>
  <c r="AY39" i="20"/>
  <c r="AX39" i="20"/>
  <c r="AW39" i="20"/>
  <c r="AV39" i="20"/>
  <c r="AU39" i="20"/>
  <c r="AP39" i="20"/>
  <c r="AO39" i="20"/>
  <c r="AN39" i="20"/>
  <c r="AM39" i="20"/>
  <c r="AL39" i="20"/>
  <c r="AF39" i="20"/>
  <c r="AE39" i="20"/>
  <c r="AD39" i="20"/>
  <c r="AB39" i="20"/>
  <c r="AA39" i="20"/>
  <c r="W39" i="20"/>
  <c r="A39" i="20"/>
  <c r="AY38" i="20"/>
  <c r="AX38" i="20"/>
  <c r="AW38" i="20"/>
  <c r="AV38" i="20"/>
  <c r="AU38" i="20"/>
  <c r="AP38" i="20"/>
  <c r="AO38" i="20"/>
  <c r="AN38" i="20"/>
  <c r="AM38" i="20"/>
  <c r="AL38" i="20"/>
  <c r="AF38" i="20"/>
  <c r="AE38" i="20"/>
  <c r="AD38" i="20"/>
  <c r="AB38" i="20"/>
  <c r="AA38" i="20"/>
  <c r="W38" i="20"/>
  <c r="A38" i="20"/>
  <c r="AY37" i="20"/>
  <c r="AX37" i="20"/>
  <c r="AW37" i="20"/>
  <c r="AV37" i="20"/>
  <c r="AU37" i="20"/>
  <c r="AP37" i="20"/>
  <c r="AO37" i="20"/>
  <c r="AN37" i="20"/>
  <c r="AM37" i="20"/>
  <c r="AL37" i="20"/>
  <c r="AF37" i="20"/>
  <c r="AE37" i="20"/>
  <c r="AD37" i="20"/>
  <c r="AB37" i="20"/>
  <c r="AA37" i="20"/>
  <c r="W37" i="20"/>
  <c r="A37" i="20"/>
  <c r="AY36" i="20"/>
  <c r="AX36" i="20"/>
  <c r="AW36" i="20"/>
  <c r="AV36" i="20"/>
  <c r="AU36" i="20"/>
  <c r="AP36" i="20"/>
  <c r="AO36" i="20"/>
  <c r="AN36" i="20"/>
  <c r="AM36" i="20"/>
  <c r="AL36" i="20"/>
  <c r="AF36" i="20"/>
  <c r="AE36" i="20"/>
  <c r="AD36" i="20"/>
  <c r="AB36" i="20"/>
  <c r="AA36" i="20"/>
  <c r="W36" i="20"/>
  <c r="A36" i="20"/>
  <c r="AY35" i="20"/>
  <c r="AX35" i="20"/>
  <c r="AW35" i="20"/>
  <c r="AV35" i="20"/>
  <c r="AU35" i="20"/>
  <c r="AP35" i="20"/>
  <c r="AO35" i="20"/>
  <c r="AN35" i="20"/>
  <c r="AM35" i="20"/>
  <c r="AL35" i="20"/>
  <c r="AF35" i="20"/>
  <c r="AE35" i="20"/>
  <c r="AD35" i="20"/>
  <c r="AB35" i="20"/>
  <c r="AA35" i="20"/>
  <c r="W35" i="20"/>
  <c r="A35" i="20"/>
  <c r="AY34" i="20"/>
  <c r="AX34" i="20"/>
  <c r="AW34" i="20"/>
  <c r="AV34" i="20"/>
  <c r="AU34" i="20"/>
  <c r="AP34" i="20"/>
  <c r="AO34" i="20"/>
  <c r="AN34" i="20"/>
  <c r="AM34" i="20"/>
  <c r="AL34" i="20"/>
  <c r="W34" i="20"/>
  <c r="A34" i="20"/>
  <c r="W33" i="20"/>
  <c r="A33" i="20"/>
  <c r="AA36" i="15"/>
  <c r="X16" i="15"/>
</calcChain>
</file>

<file path=xl/sharedStrings.xml><?xml version="1.0" encoding="utf-8"?>
<sst xmlns="http://schemas.openxmlformats.org/spreadsheetml/2006/main" count="976" uniqueCount="552">
  <si>
    <t>ARG</t>
  </si>
  <si>
    <t>BOL</t>
  </si>
  <si>
    <t>BRA</t>
  </si>
  <si>
    <t>CHL</t>
  </si>
  <si>
    <t>COL</t>
  </si>
  <si>
    <t>CRI</t>
  </si>
  <si>
    <t>DOM</t>
  </si>
  <si>
    <t>ECU</t>
  </si>
  <si>
    <t>GTM</t>
  </si>
  <si>
    <t>HND</t>
  </si>
  <si>
    <t>JAM</t>
  </si>
  <si>
    <t>MEX</t>
  </si>
  <si>
    <t>NIC</t>
  </si>
  <si>
    <t>PAN</t>
  </si>
  <si>
    <t>PER</t>
  </si>
  <si>
    <t>PRY</t>
  </si>
  <si>
    <t>SLV</t>
  </si>
  <si>
    <t>URY</t>
  </si>
  <si>
    <t>VEN</t>
  </si>
  <si>
    <t>Empleos para Crecer. BID, 2015.</t>
  </si>
  <si>
    <t>Nombre</t>
  </si>
  <si>
    <t>Fuente</t>
  </si>
  <si>
    <t>Notas</t>
  </si>
  <si>
    <t>Gráfico</t>
  </si>
  <si>
    <t>El diseño del seguro de desempleo afecta la duración del desempleo</t>
  </si>
  <si>
    <t>Fuente: González-Rozada, Ronconi y Ruffo (2011)</t>
  </si>
  <si>
    <t>Probabilidad de seguir desempleado antes y después del cambio, según acceso y uso del fondo solidario</t>
  </si>
  <si>
    <t>Amarante, Arim y Dean (2014).</t>
  </si>
  <si>
    <t>Gerard y Gonzaga (2013).</t>
  </si>
  <si>
    <t>Gasto en políticas activas de empleo, como % PIB, 2010</t>
  </si>
  <si>
    <t>Uruguay</t>
  </si>
  <si>
    <t>Ecuador</t>
  </si>
  <si>
    <t>Perú</t>
  </si>
  <si>
    <t>México</t>
  </si>
  <si>
    <t>USA</t>
  </si>
  <si>
    <t>Estados Unidos</t>
  </si>
  <si>
    <t>United States</t>
  </si>
  <si>
    <t>ISR</t>
  </si>
  <si>
    <t>Israel</t>
  </si>
  <si>
    <t>Honduras</t>
  </si>
  <si>
    <t>Peru</t>
  </si>
  <si>
    <t>Estonia</t>
  </si>
  <si>
    <t>EST</t>
  </si>
  <si>
    <t>Mexico</t>
  </si>
  <si>
    <t>Japan</t>
  </si>
  <si>
    <t>LAC</t>
  </si>
  <si>
    <t>Australia</t>
  </si>
  <si>
    <t>JPN</t>
  </si>
  <si>
    <t>Japon</t>
  </si>
  <si>
    <t>Colombia</t>
  </si>
  <si>
    <t xml:space="preserve">New Zealand </t>
  </si>
  <si>
    <t>AUS</t>
  </si>
  <si>
    <t>Argentina</t>
  </si>
  <si>
    <t>Canada</t>
  </si>
  <si>
    <t>NZL</t>
  </si>
  <si>
    <t>Nueva Zelanda</t>
  </si>
  <si>
    <t>Chile</t>
  </si>
  <si>
    <t>Czech Republic</t>
  </si>
  <si>
    <t>Brazil</t>
  </si>
  <si>
    <t>Slovak Republic</t>
  </si>
  <si>
    <t>CAN</t>
  </si>
  <si>
    <t>Canadá</t>
  </si>
  <si>
    <t>Korea</t>
  </si>
  <si>
    <t>CZE</t>
  </si>
  <si>
    <t>República Checa</t>
  </si>
  <si>
    <t>United Kingdom</t>
  </si>
  <si>
    <t>SVK</t>
  </si>
  <si>
    <t>Eslovaquia</t>
  </si>
  <si>
    <t>Italy</t>
  </si>
  <si>
    <t>KOR</t>
  </si>
  <si>
    <t>Slovenia</t>
  </si>
  <si>
    <t>GBR</t>
  </si>
  <si>
    <t>Reino Unido</t>
  </si>
  <si>
    <t>Luxembourg</t>
  </si>
  <si>
    <t>Norway</t>
  </si>
  <si>
    <t>ITA</t>
  </si>
  <si>
    <t>Italia</t>
  </si>
  <si>
    <t>Switzerland</t>
  </si>
  <si>
    <t>Hungary</t>
  </si>
  <si>
    <t>SVN</t>
  </si>
  <si>
    <t>Eslovenia</t>
  </si>
  <si>
    <t>Poland</t>
  </si>
  <si>
    <t>LUX</t>
  </si>
  <si>
    <t>Luxemburgo</t>
  </si>
  <si>
    <t>Portugal</t>
  </si>
  <si>
    <t>Brasil</t>
  </si>
  <si>
    <t>Belgium</t>
  </si>
  <si>
    <t>NOR</t>
  </si>
  <si>
    <t>Noruega</t>
  </si>
  <si>
    <t>Austria</t>
  </si>
  <si>
    <t>CHE</t>
  </si>
  <si>
    <t>Suiza</t>
  </si>
  <si>
    <t>Ireland</t>
  </si>
  <si>
    <t>HUN</t>
  </si>
  <si>
    <t>Hungría</t>
  </si>
  <si>
    <t>Spain</t>
  </si>
  <si>
    <t>OECD</t>
  </si>
  <si>
    <t>Germany</t>
  </si>
  <si>
    <t>POL</t>
  </si>
  <si>
    <t>Polonia</t>
  </si>
  <si>
    <t>Finland</t>
  </si>
  <si>
    <t>PRT</t>
  </si>
  <si>
    <t>France</t>
  </si>
  <si>
    <t>BEL</t>
  </si>
  <si>
    <t>Bélgica</t>
  </si>
  <si>
    <t>Sweden</t>
  </si>
  <si>
    <t>AUT</t>
  </si>
  <si>
    <t>Netherlands</t>
  </si>
  <si>
    <t>IRL</t>
  </si>
  <si>
    <t>Irlanda</t>
  </si>
  <si>
    <t>Denmark</t>
  </si>
  <si>
    <t>ESP</t>
  </si>
  <si>
    <t>España</t>
  </si>
  <si>
    <t>DEU</t>
  </si>
  <si>
    <t>Alemania</t>
  </si>
  <si>
    <t>FIN</t>
  </si>
  <si>
    <t>Finlandia</t>
  </si>
  <si>
    <t>FRA</t>
  </si>
  <si>
    <t>Francia</t>
  </si>
  <si>
    <t>SWE</t>
  </si>
  <si>
    <t>Suecia</t>
  </si>
  <si>
    <t>NLD</t>
  </si>
  <si>
    <t>Holanda</t>
  </si>
  <si>
    <t>DNK</t>
  </si>
  <si>
    <t>Dinamarca</t>
  </si>
  <si>
    <t>Asalariados</t>
  </si>
  <si>
    <t>No asalariados</t>
  </si>
  <si>
    <t>Pais</t>
  </si>
  <si>
    <t>Jamaica</t>
  </si>
  <si>
    <t>GRC</t>
  </si>
  <si>
    <t>Grecia</t>
  </si>
  <si>
    <t>ISL</t>
  </si>
  <si>
    <t>Islandia</t>
  </si>
  <si>
    <t>TUR</t>
  </si>
  <si>
    <t>Turquía</t>
  </si>
  <si>
    <t>Bolivia</t>
  </si>
  <si>
    <t>FRAN</t>
  </si>
  <si>
    <t>Costa Rica</t>
  </si>
  <si>
    <t>Venezuela</t>
  </si>
  <si>
    <t>R. Dominicana</t>
  </si>
  <si>
    <t>Panamá</t>
  </si>
  <si>
    <t>Nicaragua</t>
  </si>
  <si>
    <t>Paraguay</t>
  </si>
  <si>
    <t>Guatemala</t>
  </si>
  <si>
    <t>El Salvador</t>
  </si>
  <si>
    <t>Earnings + UI benefits</t>
  </si>
  <si>
    <t>Earnings</t>
  </si>
  <si>
    <t>caídas porcentuales</t>
  </si>
  <si>
    <t>General</t>
  </si>
  <si>
    <t>salario de ref</t>
  </si>
  <si>
    <t>sal prom 97</t>
  </si>
  <si>
    <t>earnings</t>
  </si>
  <si>
    <t>Desplaza12m</t>
  </si>
  <si>
    <t>1 Year before</t>
  </si>
  <si>
    <t>1 Month before</t>
  </si>
  <si>
    <t>1st month</t>
  </si>
  <si>
    <t>1 Year after</t>
  </si>
  <si>
    <t>5 Years after</t>
  </si>
  <si>
    <t>Desplaza11m</t>
  </si>
  <si>
    <t>Coef.</t>
  </si>
  <si>
    <t>SE</t>
  </si>
  <si>
    <t>Change</t>
  </si>
  <si>
    <t xml:space="preserve">General </t>
  </si>
  <si>
    <t>Desplaza10m</t>
  </si>
  <si>
    <t>Desplaza9m</t>
  </si>
  <si>
    <t>Switchers (ISIC 3 digits)</t>
  </si>
  <si>
    <t>Desplaza8m</t>
  </si>
  <si>
    <t>Desplaza7m</t>
  </si>
  <si>
    <t>Switchers (ISIC 2 digits)</t>
  </si>
  <si>
    <t>Desplaza6m</t>
  </si>
  <si>
    <t>Desplaza5m</t>
  </si>
  <si>
    <t>Switchers (ISIC 1 digit)</t>
  </si>
  <si>
    <t>Desplaza4m</t>
  </si>
  <si>
    <t>Desplaza3m</t>
  </si>
  <si>
    <t>UI covered</t>
  </si>
  <si>
    <t>Desplaza2m</t>
  </si>
  <si>
    <t>Desplaza1m</t>
  </si>
  <si>
    <t>Men</t>
  </si>
  <si>
    <t>Desplaza0</t>
  </si>
  <si>
    <t>Desplaza1</t>
  </si>
  <si>
    <t>Women</t>
  </si>
  <si>
    <t>Desplaza2</t>
  </si>
  <si>
    <t>Desplaza3</t>
  </si>
  <si>
    <t>Young</t>
  </si>
  <si>
    <t>Desplaza4</t>
  </si>
  <si>
    <t>Desplaza5</t>
  </si>
  <si>
    <t>Middle</t>
  </si>
  <si>
    <t>Desplaza6</t>
  </si>
  <si>
    <t>Desplaza7</t>
  </si>
  <si>
    <t>Elders</t>
  </si>
  <si>
    <t>Desplaza8</t>
  </si>
  <si>
    <t>Desplaza9</t>
  </si>
  <si>
    <t>During 2002 crisis</t>
  </si>
  <si>
    <t>Desplaza10</t>
  </si>
  <si>
    <t>Desplaza11</t>
  </si>
  <si>
    <t>Mass layoff</t>
  </si>
  <si>
    <t>Desplaza12</t>
  </si>
  <si>
    <t>Desplaza13</t>
  </si>
  <si>
    <t>Industry</t>
  </si>
  <si>
    <t>Desplaza14</t>
  </si>
  <si>
    <t>Desplaza15</t>
  </si>
  <si>
    <t>Trade, rest and hotels</t>
  </si>
  <si>
    <t>Desplaza16</t>
  </si>
  <si>
    <t>Desplaza17</t>
  </si>
  <si>
    <t>Other Services</t>
  </si>
  <si>
    <t>Desplaza18</t>
  </si>
  <si>
    <t>Desplaza19</t>
  </si>
  <si>
    <t>Medium and big firms</t>
  </si>
  <si>
    <t>Desplaza20</t>
  </si>
  <si>
    <t>Survivor</t>
  </si>
  <si>
    <t>Function</t>
  </si>
  <si>
    <t>tuich</t>
  </si>
  <si>
    <t>Antes</t>
  </si>
  <si>
    <t>Después</t>
  </si>
  <si>
    <t>(1) trabajadores permanentes</t>
  </si>
  <si>
    <t>(2) trabajadores de la construcción</t>
  </si>
  <si>
    <t>Indicador de éxito</t>
  </si>
  <si>
    <t>Solo capacitación en instituciones educativas</t>
  </si>
  <si>
    <t>Solo capacitación en el trabajo</t>
  </si>
  <si>
    <t>Combinación de capacitación en instituciones educativas y en el trabajo</t>
  </si>
  <si>
    <t>Combinación de capacitación en instituciones educativas y en el trabajo más otros servicios</t>
  </si>
  <si>
    <t>OCDE (prom)</t>
  </si>
  <si>
    <t>ALC (prom)</t>
  </si>
  <si>
    <t>ALC</t>
  </si>
  <si>
    <t>UIIA</t>
  </si>
  <si>
    <t>UIIA+Dfs2</t>
  </si>
  <si>
    <t>UISFd</t>
  </si>
  <si>
    <t>UISF</t>
  </si>
  <si>
    <t>Cobertura Seguro de Desempleo</t>
  </si>
  <si>
    <t>Rep. Dominicana</t>
  </si>
  <si>
    <t>Corea</t>
  </si>
  <si>
    <t>tenure_at_layoff</t>
  </si>
  <si>
    <t>N_obs_per_bin</t>
  </si>
  <si>
    <t>Share_obs_per_bin</t>
  </si>
  <si>
    <t>ver comentarios</t>
  </si>
  <si>
    <t xml:space="preserve">Dear Veronica,
I am attaching here something that should be useful for you. 
First of all, I realized that the figure that you mention in your email must have been in the document that I sent to the IADB back in the days, but it was not included in any of the subsequent versions of my work. As a result, I could not find the data generating it. Since then, I never reproduced such graphs for hazard rates of layoffs. 
However, I did construct several graphs for the "distribution of tenure at layoff". It is not exactly the same thing but it tells a similar story to the one that you want to emphasize. In the attached document, I used a random sample of workers, age 18-55, laid off between 1997 and 2000. I then counted the number of workers laid off by month of tenure (a tenure of 2.5 means 2 months &lt;= tenure &lt; 3 months). This is the variable N_obs. The variable Share_obs is the variable N_obs divided by the total size of the sample. As you can see, the same patterns can be seen: jump in layoff density before 3 months, after 6 months, and after 12 months.
I hope this helps.
Best regards,
</t>
  </si>
  <si>
    <t>Seguro de desempleo -Cuenta Individual</t>
  </si>
  <si>
    <t>Aquellos que tienen derecho a pero no utilizan el Fondo Solidario</t>
  </si>
  <si>
    <t>Individuos que tienen la densidad de contribución requerida para tener acceso a UISF según las reglas luego de la reforma</t>
  </si>
  <si>
    <t>Seguro que combina aseguramiento social con el establecimeinto de un Fondo Común/Solidario</t>
  </si>
  <si>
    <t>Fuente: Gerard y Gonzaga (2013).</t>
  </si>
  <si>
    <t>4.7.1</t>
  </si>
  <si>
    <t>Se asume una antigüedad de cinco años en cada país.</t>
  </si>
  <si>
    <t>ALC: 0.24% del PIB</t>
  </si>
  <si>
    <t>OCDE: 0.66% del PIB</t>
  </si>
  <si>
    <t>Trabajadores permanentes</t>
  </si>
  <si>
    <t>Trabajadores de la construcción</t>
  </si>
  <si>
    <t>PERMANENTES</t>
  </si>
  <si>
    <t>CONSTRUCCION</t>
  </si>
  <si>
    <t>OCDE</t>
  </si>
  <si>
    <t>Tasa de riesgo no condicionada para UIIA, UISFd, UISF</t>
  </si>
  <si>
    <t>Pre reforma</t>
  </si>
  <si>
    <t>Post Reforma</t>
  </si>
  <si>
    <t>País</t>
  </si>
  <si>
    <t>Año</t>
  </si>
  <si>
    <t>Desempleo</t>
  </si>
  <si>
    <t>Formalidad</t>
  </si>
  <si>
    <t>Informalidad</t>
  </si>
  <si>
    <t>Source</t>
  </si>
  <si>
    <t>Inspectores/10 mil empleados</t>
  </si>
  <si>
    <t>GDP per capita (2005 constant US$)</t>
  </si>
  <si>
    <t>LN (inspectores)</t>
  </si>
  <si>
    <t>LN(GDP)</t>
  </si>
  <si>
    <t>Guinea</t>
  </si>
  <si>
    <t>ADM-LIR - Protection Sociale</t>
  </si>
  <si>
    <t>ADM - Registros administrativos de la Secretaría del Trabajo y Previsión Social</t>
  </si>
  <si>
    <t>ADM - Registros Administrativos del Departamento de Inspección y Vigilancia</t>
  </si>
  <si>
    <t>Filipinas</t>
  </si>
  <si>
    <t>ADM-LIR - Department of Labor and Employment-Bureau of Working Conditions records</t>
  </si>
  <si>
    <t>EE.UU</t>
  </si>
  <si>
    <t>ADM - OSHA Directorate of Enforcement Programs</t>
  </si>
  <si>
    <t>ADM-LIR - Registros del Ministerio del Poder Popular para el Trabajo y Seguridad Social</t>
  </si>
  <si>
    <t>OO - Registros del Ministerio de Salud y Protección Social</t>
  </si>
  <si>
    <t>Malasia</t>
  </si>
  <si>
    <t>ADM - Records of the Ministry of Human Resources</t>
  </si>
  <si>
    <t>ADM-LIR - Labour inspectorate records</t>
  </si>
  <si>
    <t>ADM - Registros de relaciones laborales</t>
  </si>
  <si>
    <t>Trinidad&amp;Tobago</t>
  </si>
  <si>
    <t>ADM-LIR - Annual report of the Labour Inspectorate Division</t>
  </si>
  <si>
    <t>ADM - Otros registros administrativos y fuentes relacionadas</t>
  </si>
  <si>
    <t>ADM - National Employment Rights Records</t>
  </si>
  <si>
    <t>Malta</t>
  </si>
  <si>
    <t>ADM - Records of the Department of Industrial and Employment Relations</t>
  </si>
  <si>
    <t>ADM - Planilla de la División de Recursos Humanos del Ministerio del Trabajo</t>
  </si>
  <si>
    <t>Singapur</t>
  </si>
  <si>
    <t>ADM - Administrative data</t>
  </si>
  <si>
    <t>ADM-LIR - General Report of Labour Inspection</t>
  </si>
  <si>
    <t>Ucrania</t>
  </si>
  <si>
    <t>OO - Reporting of the public authority</t>
  </si>
  <si>
    <t>ADM - Plan Nacional de Regularización del Trabajo</t>
  </si>
  <si>
    <t>Bahrain</t>
  </si>
  <si>
    <t>ADM-LIR - Registros del Ministerio de Trabajo</t>
  </si>
  <si>
    <t>ADM - Working Conditions Improvement Division records</t>
  </si>
  <si>
    <t>Franja de Gaza</t>
  </si>
  <si>
    <t>ADM - Records of the Labour Relations Department</t>
  </si>
  <si>
    <t>ADM-LIR - Registros del Ministerio de Trabajo y Seguridad Social</t>
  </si>
  <si>
    <t>Hong Kong</t>
  </si>
  <si>
    <t>ADM - Staff records</t>
  </si>
  <si>
    <t>Morocco</t>
  </si>
  <si>
    <t>ADM - Fichiers de la Direction des Ressources Humaines et des Affaires Générales</t>
  </si>
  <si>
    <t>ADM - Records of the National Mediation Office</t>
  </si>
  <si>
    <t>Azerbaijan</t>
  </si>
  <si>
    <t>Chipre</t>
  </si>
  <si>
    <t>ADM-LIR - Department of Labour Inspection</t>
  </si>
  <si>
    <t>ADM-LIR - Estonian Labour Inspectorate</t>
  </si>
  <si>
    <t>ADM-LIR - Labour Standards Inspection Records</t>
  </si>
  <si>
    <t>Sri Lanka</t>
  </si>
  <si>
    <t>ADM-LIR - Labour Inspectorate records</t>
  </si>
  <si>
    <t>Cuba</t>
  </si>
  <si>
    <t>ADM - Registros del Ministerio de Trabajo y Seguridad Social</t>
  </si>
  <si>
    <t>ADM - Déclaration annuelle de Données Sociales</t>
  </si>
  <si>
    <t>ADM-LIR - Administrative records of the Ministry of Industry, Trade and Labor</t>
  </si>
  <si>
    <t>Moldova</t>
  </si>
  <si>
    <t>ADM-LIR - Rapport d'Activité de l'Autorité pour les Conditions de Travail</t>
  </si>
  <si>
    <t>Africa del Sur</t>
  </si>
  <si>
    <t>ADM - Administrative records</t>
  </si>
  <si>
    <t>ADM - Registro del personal de Recursos Humanos del MTSS</t>
  </si>
  <si>
    <t>Armenia</t>
  </si>
  <si>
    <t>ADM-LIR - Records of Labour Inspection of Republic of Armenia</t>
  </si>
  <si>
    <t>Bulgaria</t>
  </si>
  <si>
    <t>ADM-LIR - Informe Anual de la Inspección de Trabajo y Seguridad Social</t>
  </si>
  <si>
    <t>Latvia</t>
  </si>
  <si>
    <t>ADM-LIR - Stata Labour Inspectorate report on activities</t>
  </si>
  <si>
    <t>Rep. Checa</t>
  </si>
  <si>
    <t>ADM-LIR - State Labour Inspection records</t>
  </si>
  <si>
    <t>ADM-LIR - Directorate of labour Inspection records</t>
  </si>
  <si>
    <t>Panama</t>
  </si>
  <si>
    <t>ADM-LIR - Registros de la Dirección de Inspección del Trabajo</t>
  </si>
  <si>
    <t>Qatar</t>
  </si>
  <si>
    <t>ADM-LIR - Qatar Statistics Authority</t>
  </si>
  <si>
    <t>ADM-LIR - Rapports de l'inspection du travail</t>
  </si>
  <si>
    <t>ADM-LIR - Administrative data from the National Labour Inspectorate</t>
  </si>
  <si>
    <t>Finalandia</t>
  </si>
  <si>
    <t>ADM - Records of the Ministry of Social Affairs and Health</t>
  </si>
  <si>
    <t>Lituania</t>
  </si>
  <si>
    <t>Seychelles</t>
  </si>
  <si>
    <t>ADM-EOR - Ministry of Labour and Human Resources Development (Labour Monitoring and Compliance Section)</t>
  </si>
  <si>
    <t>ADM-LIR -  Registros de Recursos Humanos de la Dirección del Trabajo</t>
  </si>
  <si>
    <t>Croacia</t>
  </si>
  <si>
    <t>ADM-LIR - The State Inspectorate</t>
  </si>
  <si>
    <t>Belice</t>
  </si>
  <si>
    <t>ADM - Ministry of labour, local government, rural development, immigration &amp; nationality and national emergency management records</t>
  </si>
  <si>
    <t>ADM-LIR - National Labour Inspectorate Administrative Records</t>
  </si>
  <si>
    <t>Barbados</t>
  </si>
  <si>
    <t>ADM-LIR - Labour Department</t>
  </si>
  <si>
    <t>Rumania</t>
  </si>
  <si>
    <t>ADM-LIR - Rapport d'activité de l'Inspection du Travail</t>
  </si>
  <si>
    <t>Venezuela, Bolivarian Republic of</t>
  </si>
  <si>
    <t>Dominican Republic</t>
  </si>
  <si>
    <t>Solo para LAC con datos del SIMS para formalidad</t>
  </si>
  <si>
    <t># inspectores/10 mil</t>
  </si>
  <si>
    <t>Tasa formalidad</t>
  </si>
  <si>
    <t>Log(inspectores</t>
  </si>
  <si>
    <t>D-I</t>
  </si>
  <si>
    <t>D-F</t>
  </si>
  <si>
    <t>I-D</t>
  </si>
  <si>
    <t>F-D</t>
  </si>
  <si>
    <t>BLZ</t>
  </si>
  <si>
    <t>ALC (68%)</t>
  </si>
  <si>
    <t>OECD (40%)</t>
  </si>
  <si>
    <t>time</t>
  </si>
  <si>
    <t>maforunm_p</t>
  </si>
  <si>
    <t>mainfunm_p</t>
  </si>
  <si>
    <t>maseunm_p</t>
  </si>
  <si>
    <t>F-U</t>
  </si>
  <si>
    <t>I-U</t>
  </si>
  <si>
    <t>S-U</t>
  </si>
  <si>
    <t>Recession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</si>
  <si>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</si>
  <si>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</si>
  <si>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</si>
  <si>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</si>
  <si>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</si>
  <si>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</si>
  <si>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</si>
  <si>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</si>
  <si>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</si>
  <si>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</si>
  <si>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</si>
  <si>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</si>
  <si>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</si>
  <si>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</si>
  <si>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</si>
  <si>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</si>
  <si>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</si>
  <si>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</si>
  <si>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</si>
  <si>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</si>
  <si>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</si>
  <si>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</si>
  <si>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</si>
  <si>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</si>
  <si>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</si>
  <si>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</si>
  <si>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</si>
  <si>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</si>
  <si>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</si>
  <si>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</si>
  <si>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</si>
  <si>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</si>
  <si>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</si>
  <si>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</si>
  <si>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</si>
  <si>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</si>
  <si>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</si>
  <si>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</si>
  <si>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</si>
  <si>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</si>
  <si>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</si>
  <si>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</si>
  <si>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</si>
  <si>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</si>
  <si>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</si>
  <si>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</si>
  <si>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</si>
  <si>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</si>
  <si>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</si>
  <si>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</si>
  <si>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</si>
  <si>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</si>
  <si>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</si>
  <si>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</si>
  <si>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</si>
  <si>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</si>
  <si>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</si>
  <si>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</si>
  <si>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</si>
  <si>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</si>
  <si>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</si>
  <si>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</si>
  <si>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</si>
  <si>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</si>
  <si>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</si>
  <si>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</si>
  <si>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</si>
  <si>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</si>
  <si>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</si>
  <si>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</si>
  <si>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</si>
  <si>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</si>
  <si>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</si>
  <si>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</si>
  <si>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</si>
  <si>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</si>
  <si>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</si>
  <si>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</si>
  <si>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</si>
  <si>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</si>
  <si>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</si>
  <si>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</si>
  <si>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</si>
  <si>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</si>
  <si>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</si>
  <si>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</si>
  <si>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</si>
  <si>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</si>
  <si>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</si>
  <si>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</si>
  <si>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</si>
  <si>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</si>
  <si>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</si>
  <si>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BID (2015b).</t>
  </si>
  <si>
    <t>Fuente: Elaboración propia a partir de datos de Bosch y Maloney (2008).</t>
  </si>
  <si>
    <t>Notas: Las zonas grises muestran los períodos de recesión oficial en México. F = asalariado formal, I = asalariado informal, S = trabajador por cuenta propia, U = desempleado. Las líneas muestran las transiciones de F, I y S hacia U.</t>
  </si>
  <si>
    <t>Gráfico 4.4: El diseño del seguro de desempleo afecta la duración del desempleo</t>
  </si>
  <si>
    <t xml:space="preserve">No logramos conseguir estos datos en Excel </t>
  </si>
  <si>
    <t>c. Chile: El aumento en la duración de los beneficios del desempleo aumenta el tiempo que los beneficiarios permanecen desempleados</t>
  </si>
  <si>
    <t>ver datos en hoja 4.4.a</t>
  </si>
  <si>
    <t>ver datos en hoja 4.4.c</t>
  </si>
  <si>
    <t>Gráfico 4.7.1: Evolución de la diferencia de ingresos entre desempleados y no desempleados, con seguro de desempleo y sin él, en Uruguay</t>
  </si>
  <si>
    <t>Gráfico 4.5: Costos salariales y de seguridad social en ALC y OCDE (como porcentaje del PIB por trabajador)</t>
  </si>
  <si>
    <t>Fuente: BID (2015b).</t>
  </si>
  <si>
    <t>Recuadro 4.10: El incumplimiento en el pago del salario mínimo en la región</t>
  </si>
  <si>
    <t>Gráfico 4.10.2 Relación entre salario mínimo y medio</t>
  </si>
  <si>
    <t>Gráfico 4.7: Número de inspectores por cada 10.000 trabajadores y tasa de formalidad</t>
  </si>
  <si>
    <t xml:space="preserve">Efectos de combinar capacitación en planta con capacitación en aula </t>
  </si>
  <si>
    <t>Fares y Puerto (2009).</t>
  </si>
  <si>
    <t xml:space="preserve">El eje Y del gráfico muestra una medida de calidad de la intervención aproximada porque el programa tenga impacto en resultados laborales y sea costo-efectiva. </t>
  </si>
  <si>
    <t xml:space="preserve">Gasto público en políticas activas de empleo, 2010 
(en porcentaje del PIB)
</t>
  </si>
  <si>
    <t>Elaboración propia en base a encuestas de hogares  y OIT (2015b).</t>
  </si>
  <si>
    <t>Porcentaje de trabajadores que reciben seguro de desempleo con respecto al total de desempleados, en países seleccionados, 2013</t>
  </si>
  <si>
    <t xml:space="preserve">Desempleo frente a informalidad  </t>
  </si>
  <si>
    <t xml:space="preserve">Transiciones desde y hacia el                                                                 
desempleo y la informalidad
</t>
  </si>
  <si>
    <t>4.6.1</t>
  </si>
  <si>
    <t>4.6.2</t>
  </si>
  <si>
    <t>Elaboración propia a partir de datos de panel.</t>
  </si>
  <si>
    <t>Notas: D = desempleo, I = empleo informal, F = empleo formal. Transiciones: Argentina, semestral; Paraguay, trimestral; Perú, anual.</t>
  </si>
  <si>
    <t xml:space="preserve">Transiciones hacia la informalidad y el ciclo económico 
en México, 1987-2009 (en porcentaje)
</t>
  </si>
  <si>
    <t>Elaboración propia a partir de datos de Bosch y Maloney (2008).</t>
  </si>
  <si>
    <t>Nota: Las zonas grises muestran los períodos de recesión oficial en México. F = asalariado formal, I = asalariado informal, S = trabajador por cuenta propia, U = desempleado. Las líneas muestran las transiciones de F, I y S hacia U.</t>
  </si>
  <si>
    <t>4.6.3</t>
  </si>
  <si>
    <t>a. Argentina: “Más” seguro de desempleo aumenta la probabilidad de seguir desempleado
Probabilidad de seguir desempleado antes y después del cambio, trabajadores permanentes y temporarios (en la construcción)</t>
  </si>
  <si>
    <t>González-Rozada, Ronconi y Ruffo (2011).</t>
  </si>
  <si>
    <t>b. Uruguay: La extensión de la duración del beneficio aumenta la duración del desempleo
Duración del desempleo (en meses) antes y después del cambio (por edades)</t>
  </si>
  <si>
    <t>Amarante, Arim y Dean (2013).</t>
  </si>
  <si>
    <t>c. Chile: El aumento en la duración de los beneficios del desempleo aumenta el tiempo que los beneficiarios permanecen desempleados
Probabilidad de seguir desempleado antes y después del cambio, según acceso y uso del fondo solidario</t>
  </si>
  <si>
    <t xml:space="preserve">Huneeus, Leiva y Micco (2012) </t>
  </si>
  <si>
    <t>Notas: UIIA = Seguro de Desempleo con Cuenta Individual; UISF = seguro que combina aseguramiento social con el establecimiento de un Fondo Común/Solidario; UISFd = individuos que tienen derecho al Fondo Solidario pero no lo utilizan; UIIA+Dfs2 = individuos que tienen la densidad de contribución requerida para tener acceso a UISF según las reglas establecidas por la reforma.</t>
  </si>
  <si>
    <t>Evolución de la diferencia de ingresos entre desempleados y no desempleados, con seguro de desempleo y sin él, en Uruguay</t>
  </si>
  <si>
    <t>SD = Seguro de desempleo.</t>
  </si>
  <si>
    <t>4.8.1</t>
  </si>
  <si>
    <t>Empleados que se separan de una empresa, según antiguedad del trabajador (en porcentaje)</t>
  </si>
  <si>
    <t>Costos salariales y de seguridad social en ALC y OCDE (como porcentaje del PIB por trabajador)</t>
  </si>
  <si>
    <t>4.10.1</t>
  </si>
  <si>
    <t>Asalariados y no asalariados que ganan menos que el salario mínimo horario (en porcentaje)</t>
  </si>
  <si>
    <t>Relación entre salario mínimo y medio</t>
  </si>
  <si>
    <t>4.10.2</t>
  </si>
  <si>
    <t xml:space="preserve">Número de inspectores por trabajador en países de 
ALC frente a otros países del mundo 
</t>
  </si>
  <si>
    <t>OIT (2015c), a partir del último dato disponible para cada país.</t>
  </si>
  <si>
    <t>Número de inspectores por cada 10.000 trabajadores y tasa de formalidad</t>
  </si>
  <si>
    <t>Elaboración propia a partir de datos de OIT (2015c) (número de inspectores) y BID (2015b) (formalidad).</t>
  </si>
  <si>
    <t>Figuras Capitulo 4</t>
  </si>
  <si>
    <t>#</t>
  </si>
  <si>
    <t>Elaboración propia a partir de estadísticas de la OCDE (2015a) y Cerutti et al. (2014).</t>
  </si>
  <si>
    <t>Elaboración propia a partir de legislación de cada país a diciembre 2013 y OCDE (2015).</t>
  </si>
  <si>
    <t>BID (2015b) para ALC y OCDE (2015).</t>
  </si>
  <si>
    <t>Fuente: Fares y Puerto (2009).</t>
  </si>
  <si>
    <t xml:space="preserve">Gráfico 4.1. Efectos de combinar capacitación en planta con capacitación en aula </t>
  </si>
  <si>
    <t xml:space="preserve">Nota: El eje Y del gráfico muestra una medida de calidad de la intervención aproximada porque el programa tenga impacto en resultados laborales y sea costo-efectiva. </t>
  </si>
  <si>
    <t>Fuente: Elaboración propia a partir de estadísticas de la OCDE (2015a) y Cerutti et al. (2014).</t>
  </si>
  <si>
    <t>Gráfico 4.2. Gasto público en políticas activas de empleo, 2010 
(en porcentaje del PIB)</t>
  </si>
  <si>
    <t>Fuente: Elaboración propia en base a encuestas de hogares  y OIT (2015b).</t>
  </si>
  <si>
    <t>Gráfico 4.3. Porcentaje de trabajadores que reciben seguro de desempleo con respecto al total de desempleados, en países seleccionados, 2013</t>
  </si>
  <si>
    <t xml:space="preserve">Gráfico 4.6.1. Desempleo frente a informalidad  </t>
  </si>
  <si>
    <t xml:space="preserve">Gráfico 4.6.2 Transiciones desde y hacia el  desempleo y la informalidad
</t>
  </si>
  <si>
    <t>Fuente: Elaboración propia a partir de datos de panel.</t>
  </si>
  <si>
    <t xml:space="preserve">Gráfico 4.6.3: Transiciones hacia la informalidad y el ciclo económico en México, 1987-2009 (en porcentaje)
</t>
  </si>
  <si>
    <t>a. Argentina: “Más” seguro de desempleo aumenta la probabilidad de seguir desempleado</t>
  </si>
  <si>
    <t>Probabilidad de seguir desempleado antes y después del cambio, trabajadores permanentes y temporarios (en la construcción)</t>
  </si>
  <si>
    <t>Duración del desempleo (en meses) antes y después del cambio (por edades)</t>
  </si>
  <si>
    <t>b. Uruguay: La extensión de la duración del beneficio aumenta la duración del desempleo</t>
  </si>
  <si>
    <t>Fuente: González-Rozada, Ronconi y Ruffo (2011).</t>
  </si>
  <si>
    <t>Fuente: Amarante, Arim y Dean (2013).</t>
  </si>
  <si>
    <t xml:space="preserve">Fuente: Huneeus, Leiva y Micco (2012) </t>
  </si>
  <si>
    <t>Fuente: Amarante, Arim y Dean (2014).</t>
  </si>
  <si>
    <t xml:space="preserve"> SD = Seguro de desempleo.</t>
  </si>
  <si>
    <t>Gráfico 4.8: Empleados que se separan de una empresa, según antiguedad del trabajador (en porcentaje)</t>
  </si>
  <si>
    <t>Gráfico 4.8.1: Empleados que se separan de una empresa, según antiguedad del trabajador (en porcentaje)</t>
  </si>
  <si>
    <t>Fuente: Elaboración propia a partir de legislación de cada país a diciembre 2013 y OCDE (2015).</t>
  </si>
  <si>
    <t>Nota: Se asume una antigüedad de cinco años en cada país.</t>
  </si>
  <si>
    <t>Gráfico 4.10.1: Asalariados y no asalariados que ganan menos que el salario mínimo horario (en porcentaje)</t>
  </si>
  <si>
    <t>Fuente: BID (2015b) para ALC y OCDE (2015).</t>
  </si>
  <si>
    <t>Fuente: OIT (2015c), a partir del último dato disponible para cada país.</t>
  </si>
  <si>
    <t xml:space="preserve">Gráfico 4.6: Número de inspectores por trabajador en países de 
ALC frente a otros países del mundo 
</t>
  </si>
  <si>
    <t>Fuente: Elaboración propia a partir de datos de OIT (2015c) (número de inspectores) y BID (2015b) (formalidad).</t>
  </si>
  <si>
    <t>de datos.</t>
  </si>
  <si>
    <t>Para obtener información sobre la construcción de los datos longitudinales véase el cuadro A.1 en el apéndice</t>
  </si>
  <si>
    <t>Notas: D = desempleo, I = empleo informal, F = empleo formal. Transiciones: Argentina, semestral; Paraguay, trimestral; Perú, anual. Para obtener información sobre la construcción de los datos longitudinales véase el cuadro A.1 en el apéndice
de datos.</t>
  </si>
  <si>
    <t>Salario mínimo</t>
  </si>
  <si>
    <t>Costo por seguridad social</t>
  </si>
  <si>
    <t>EE.UU.</t>
  </si>
  <si>
    <t xml:space="preserve"> 
Copyright © [2016] Banco Interamericano de Desarrollo. Esta obra se encuentra sujeta a una licencia Creative Commons IGO 3.0 Reconocimiento-NoComercial-SinObrasDerivadas (CC-IGO 3.0 BY-NC-ND) (http://creativecommons.org/licenses/by-nc-nd/3.0/igo/legalcode) y puede ser reproducida para cualquier uso no-comercial otorgando el reconocimiento respectivo al BID. No se permiten obras derivadas.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
Note que el enlace URL incluye términos y condiciones adicionales de esta licencia.
Los resultados ofrecidos en esta/e base de datos/conjunto de datos son los compilados por los autores y no necesariamente reflejan el punto de vista del Banco Interamericano de Desarrollo, de su Directorio Ejecutivo ni de los países que representa.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</si>
</sst>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.000_);_(* \(#,##0.000\);_(* &quot;-&quot;??_);_(@_)"/>
    <numFmt numFmtId="167" formatCode="_-* #,##0_-;\-* #,##0_-;_-* &quot;-&quot;_-;_-@_-"/>
    <numFmt numFmtId="168" formatCode="_-* #,##0.00_-;\-* #,##0.00_-;_-* &quot;-&quot;??_-;_-@_-"/>
    <numFmt numFmtId="169" formatCode="_-* #,##0\ _p_t_a_-;\-* #,##0\ _p_t_a_-;_-* &quot;-&quot;\ _p_t_a_-;_-@_-"/>
    <numFmt numFmtId="170" formatCode="_-* #,##0\ _P_t_s_-;\-* #,##0\ _P_t_s_-;_-* &quot;-&quot;\ _P_t_s_-;_-@_-"/>
    <numFmt numFmtId="171" formatCode="_ * #,##0.00_ ;_ * \-#,##0.00_ ;_ * &quot;-&quot;??_ ;_ @_ "/>
    <numFmt numFmtId="172" formatCode="_-* #,##0.00\ _P_t_s_-;\-* #,##0.00\ _P_t_s_-;_-* &quot;-&quot;??\ _P_t_s_-;_-@_-"/>
    <numFmt numFmtId="173" formatCode="_-* #,##0.00\ _P_t_a_-;\-* #,##0.00\ _P_t_a_-;_-* &quot;-&quot;??\ _P_t_a_-;_-@_-"/>
    <numFmt numFmtId="174" formatCode="0.0"/>
    <numFmt numFmtId="175" formatCode="##0.0;\-##0.0;0.0;"/>
    <numFmt numFmtId="176" formatCode="\ \.\.;\ \.\.;\ \.\.;\ \.\.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_(&quot;C$&quot;* #,##0_);_(&quot;C$&quot;* \(#,##0\);_(&quot;C$&quot;* &quot;-&quot;_);_(@_)"/>
    <numFmt numFmtId="182" formatCode="[&gt;0.05]#,##0.0;[&lt;-0.05]\-#,##0.0;\-\-&quot; &quot;;"/>
    <numFmt numFmtId="183" formatCode="[&gt;0.5]#,##0;[&lt;-0.5]\-#,##0;\-\-&quot; &quot;;"/>
    <numFmt numFmtId="184" formatCode="_-&quot;$&quot;* #,##0.00_-;\-&quot;$&quot;* #,##0.00_-;_-&quot;$&quot;* &quot;-&quot;??_-;_-@_-"/>
    <numFmt numFmtId="185" formatCode="[Black]#,##0.0;[Black]\-#,##0.0;;"/>
  </numFmts>
  <fonts count="1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sz val="11"/>
      <color indexed="8"/>
      <name val="Book Antiqua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Book Antiqua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b/>
      <sz val="11"/>
      <color indexed="63"/>
      <name val="Book Antiqua"/>
      <family val="2"/>
    </font>
    <font>
      <sz val="11"/>
      <color indexed="14"/>
      <name val="Book Antiqua"/>
      <family val="2"/>
    </font>
    <font>
      <sz val="10"/>
      <color rgb="FF9C0006"/>
      <name val="Arial"/>
      <family val="2"/>
    </font>
    <font>
      <b/>
      <sz val="11"/>
      <color indexed="52"/>
      <name val="Book Antiqua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Book Antiqua"/>
      <family val="2"/>
    </font>
    <font>
      <b/>
      <sz val="10"/>
      <color theme="0"/>
      <name val="Arial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62"/>
      <name val="Book Antiqua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b/>
      <sz val="11"/>
      <color indexed="8"/>
      <name val="Book Antiqua"/>
      <family val="2"/>
    </font>
    <font>
      <i/>
      <sz val="11"/>
      <color indexed="23"/>
      <name val="Book Antiqua"/>
      <family val="2"/>
    </font>
    <font>
      <i/>
      <sz val="10"/>
      <color rgb="FF7F7F7F"/>
      <name val="Arial"/>
      <family val="2"/>
    </font>
    <font>
      <u/>
      <sz val="11"/>
      <color rgb="FF800080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17"/>
      <name val="Book Antiqua"/>
      <family val="2"/>
    </font>
    <font>
      <sz val="10"/>
      <color rgb="FF006100"/>
      <name val="Arial"/>
      <family val="2"/>
    </font>
    <font>
      <b/>
      <sz val="8"/>
      <color indexed="8"/>
      <name val="MS Sans Serif"/>
      <family val="2"/>
    </font>
    <font>
      <b/>
      <sz val="12"/>
      <name val="Arial"/>
      <family val="2"/>
    </font>
    <font>
      <b/>
      <sz val="15"/>
      <color indexed="57"/>
      <name val="Book Antiqua"/>
      <family val="2"/>
    </font>
    <font>
      <b/>
      <sz val="15"/>
      <color theme="3"/>
      <name val="Arial"/>
      <family val="2"/>
    </font>
    <font>
      <b/>
      <sz val="13"/>
      <color indexed="57"/>
      <name val="Book Antiqua"/>
      <family val="2"/>
    </font>
    <font>
      <b/>
      <sz val="13"/>
      <color theme="3"/>
      <name val="Arial"/>
      <family val="2"/>
    </font>
    <font>
      <b/>
      <sz val="11"/>
      <color indexed="57"/>
      <name val="Book Antiqua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color rgb="FF3F3F76"/>
      <name val="Arial"/>
      <family val="2"/>
    </font>
    <font>
      <sz val="8"/>
      <name val="Arial"/>
      <family val="2"/>
      <charset val="238"/>
    </font>
    <font>
      <sz val="11"/>
      <color indexed="52"/>
      <name val="Book Antiqua"/>
      <family val="2"/>
    </font>
    <font>
      <sz val="10"/>
      <color rgb="FFFA7D00"/>
      <name val="Arial"/>
      <family val="2"/>
    </font>
    <font>
      <sz val="11"/>
      <color indexed="60"/>
      <name val="Book Antiqua"/>
      <family val="2"/>
    </font>
    <font>
      <sz val="10"/>
      <color rgb="FF9C6500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b/>
      <sz val="10"/>
      <color rgb="FF3F3F3F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7"/>
      <name val="Book Antiqua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theme="1"/>
      <name val="Arial"/>
      <family val="2"/>
    </font>
    <font>
      <sz val="11"/>
      <color indexed="10"/>
      <name val="Book Antiqua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Garamond"/>
      <family val="1"/>
    </font>
    <font>
      <sz val="8"/>
      <color theme="1"/>
      <name val="Garamond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8"/>
      <name val="Arial"/>
      <family val="2"/>
    </font>
    <font>
      <sz val="10"/>
      <name val="Arial Narrow"/>
      <family val="2"/>
    </font>
    <font>
      <u/>
      <sz val="7"/>
      <color theme="10"/>
      <name val="Arial"/>
      <family val="2"/>
    </font>
    <font>
      <sz val="11"/>
      <color theme="1"/>
      <name val="Times New Roman"/>
      <family val="2"/>
    </font>
    <font>
      <sz val="10"/>
      <name val="Calibri"/>
      <family val="2"/>
    </font>
    <font>
      <sz val="10"/>
      <color theme="1"/>
      <name val="Arial Narrow"/>
      <family val="2"/>
    </font>
    <font>
      <sz val="10"/>
      <name val="Arial CE"/>
      <family val="2"/>
      <charset val="238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9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51"/>
      </top>
      <bottom style="double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0"/>
      </right>
      <top/>
      <bottom/>
      <diagonal/>
    </border>
  </borders>
  <cellStyleXfs count="5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1" fillId="34" borderId="0" applyNumberFormat="0" applyBorder="0" applyAlignment="0" applyProtection="0"/>
    <xf numFmtId="0" fontId="1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1" fillId="35" borderId="0" applyNumberFormat="0" applyBorder="0" applyAlignment="0" applyProtection="0"/>
    <xf numFmtId="0" fontId="1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1" fillId="35" borderId="0" applyNumberFormat="0" applyBorder="0" applyAlignment="0" applyProtection="0"/>
    <xf numFmtId="0" fontId="12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1" fillId="34" borderId="0" applyNumberFormat="0" applyBorder="0" applyAlignment="0" applyProtection="0"/>
    <xf numFmtId="0" fontId="12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1" fillId="34" borderId="0" applyNumberFormat="0" applyBorder="0" applyAlignment="0" applyProtection="0"/>
    <xf numFmtId="0" fontId="12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1" fillId="36" borderId="0" applyNumberFormat="0" applyBorder="0" applyAlignment="0" applyProtection="0"/>
    <xf numFmtId="0" fontId="12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35" borderId="0" applyNumberFormat="0" applyBorder="0" applyAlignment="0" applyProtection="0"/>
    <xf numFmtId="0" fontId="1" fillId="11" borderId="0" applyNumberFormat="0" applyBorder="0" applyAlignment="0" applyProtection="0"/>
    <xf numFmtId="0" fontId="1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1" fillId="35" borderId="0" applyNumberFormat="0" applyBorder="0" applyAlignment="0" applyProtection="0"/>
    <xf numFmtId="0" fontId="12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1" fillId="42" borderId="0" applyNumberFormat="0" applyBorder="0" applyAlignment="0" applyProtection="0"/>
    <xf numFmtId="0" fontId="1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1" fillId="35" borderId="0" applyNumberFormat="0" applyBorder="0" applyAlignment="0" applyProtection="0"/>
    <xf numFmtId="0" fontId="12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1" fillId="36" borderId="0" applyNumberFormat="0" applyBorder="0" applyAlignment="0" applyProtection="0"/>
    <xf numFmtId="0" fontId="12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1" fillId="36" borderId="0" applyNumberFormat="0" applyBorder="0" applyAlignment="0" applyProtection="0"/>
    <xf numFmtId="0" fontId="12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4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5" borderId="0" applyNumberFormat="0" applyBorder="0" applyAlignment="0" applyProtection="0"/>
    <xf numFmtId="0" fontId="14" fillId="36" borderId="0" applyNumberFormat="0" applyBorder="0" applyAlignment="0" applyProtection="0"/>
    <xf numFmtId="0" fontId="15" fillId="12" borderId="0" applyNumberFormat="0" applyBorder="0" applyAlignment="0" applyProtection="0"/>
    <xf numFmtId="0" fontId="14" fillId="35" borderId="0" applyNumberFormat="0" applyBorder="0" applyAlignment="0" applyProtection="0"/>
    <xf numFmtId="0" fontId="15" fillId="16" borderId="0" applyNumberFormat="0" applyBorder="0" applyAlignment="0" applyProtection="0"/>
    <xf numFmtId="0" fontId="14" fillId="42" borderId="0" applyNumberFormat="0" applyBorder="0" applyAlignment="0" applyProtection="0"/>
    <xf numFmtId="0" fontId="15" fillId="20" borderId="0" applyNumberFormat="0" applyBorder="0" applyAlignment="0" applyProtection="0"/>
    <xf numFmtId="0" fontId="14" fillId="46" borderId="0" applyNumberFormat="0" applyBorder="0" applyAlignment="0" applyProtection="0"/>
    <xf numFmtId="0" fontId="15" fillId="24" borderId="0" applyNumberFormat="0" applyBorder="0" applyAlignment="0" applyProtection="0"/>
    <xf numFmtId="0" fontId="14" fillId="46" borderId="0" applyNumberFormat="0" applyBorder="0" applyAlignment="0" applyProtection="0"/>
    <xf numFmtId="0" fontId="15" fillId="28" borderId="0" applyNumberFormat="0" applyBorder="0" applyAlignment="0" applyProtection="0"/>
    <xf numFmtId="0" fontId="14" fillId="47" borderId="0" applyNumberFormat="0" applyBorder="0" applyAlignment="0" applyProtection="0"/>
    <xf numFmtId="0" fontId="15" fillId="32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42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2" borderId="0" applyNumberFormat="0" applyBorder="0" applyAlignment="0" applyProtection="0"/>
    <xf numFmtId="0" fontId="16" fillId="4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4" fillId="45" borderId="0" applyNumberFormat="0" applyBorder="0" applyAlignment="0" applyProtection="0"/>
    <xf numFmtId="0" fontId="15" fillId="9" borderId="0" applyNumberFormat="0" applyBorder="0" applyAlignment="0" applyProtection="0"/>
    <xf numFmtId="0" fontId="14" fillId="51" borderId="0" applyNumberFormat="0" applyBorder="0" applyAlignment="0" applyProtection="0"/>
    <xf numFmtId="0" fontId="15" fillId="13" borderId="0" applyNumberFormat="0" applyBorder="0" applyAlignment="0" applyProtection="0"/>
    <xf numFmtId="0" fontId="14" fillId="52" borderId="0" applyNumberFormat="0" applyBorder="0" applyAlignment="0" applyProtection="0"/>
    <xf numFmtId="0" fontId="15" fillId="17" borderId="0" applyNumberFormat="0" applyBorder="0" applyAlignment="0" applyProtection="0"/>
    <xf numFmtId="0" fontId="14" fillId="46" borderId="0" applyNumberFormat="0" applyBorder="0" applyAlignment="0" applyProtection="0"/>
    <xf numFmtId="0" fontId="15" fillId="21" borderId="0" applyNumberFormat="0" applyBorder="0" applyAlignment="0" applyProtection="0"/>
    <xf numFmtId="0" fontId="14" fillId="46" borderId="0" applyNumberFormat="0" applyBorder="0" applyAlignment="0" applyProtection="0"/>
    <xf numFmtId="0" fontId="15" fillId="25" borderId="0" applyNumberFormat="0" applyBorder="0" applyAlignment="0" applyProtection="0"/>
    <xf numFmtId="0" fontId="14" fillId="46" borderId="0" applyNumberFormat="0" applyBorder="0" applyAlignment="0" applyProtection="0"/>
    <xf numFmtId="0" fontId="15" fillId="29" borderId="0" applyNumberFormat="0" applyBorder="0" applyAlignment="0" applyProtection="0"/>
    <xf numFmtId="0" fontId="14" fillId="45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0" fillId="0" borderId="0" applyNumberFormat="0" applyFill="0" applyBorder="0" applyAlignment="0" applyProtection="0"/>
    <xf numFmtId="0" fontId="17" fillId="53" borderId="20" applyNumberFormat="0" applyAlignment="0" applyProtection="0"/>
    <xf numFmtId="0" fontId="18" fillId="38" borderId="0" applyNumberFormat="0" applyBorder="0" applyAlignment="0" applyProtection="0"/>
    <xf numFmtId="0" fontId="19" fillId="3" borderId="0" applyNumberFormat="0" applyBorder="0" applyAlignment="0" applyProtection="0"/>
    <xf numFmtId="0" fontId="20" fillId="53" borderId="21" applyNumberFormat="0" applyAlignment="0" applyProtection="0"/>
    <xf numFmtId="0" fontId="21" fillId="54" borderId="22"/>
    <xf numFmtId="0" fontId="22" fillId="0" borderId="0" applyNumberFormat="0" applyFill="0" applyBorder="0" applyProtection="0"/>
    <xf numFmtId="0" fontId="23" fillId="39" borderId="0" applyNumberFormat="0" applyBorder="0" applyAlignment="0" applyProtection="0"/>
    <xf numFmtId="0" fontId="20" fillId="53" borderId="21" applyNumberFormat="0" applyAlignment="0" applyProtection="0"/>
    <xf numFmtId="0" fontId="24" fillId="6" borderId="7" applyNumberFormat="0" applyAlignment="0" applyProtection="0"/>
    <xf numFmtId="0" fontId="25" fillId="55" borderId="21" applyNumberFormat="0" applyAlignment="0" applyProtection="0"/>
    <xf numFmtId="0" fontId="26" fillId="56" borderId="23" applyNumberFormat="0" applyAlignment="0" applyProtection="0"/>
    <xf numFmtId="0" fontId="27" fillId="0" borderId="24" applyNumberFormat="0" applyFill="0" applyAlignment="0" applyProtection="0"/>
    <xf numFmtId="0" fontId="21" fillId="0" borderId="25"/>
    <xf numFmtId="0" fontId="28" fillId="56" borderId="23" applyNumberFormat="0" applyAlignment="0" applyProtection="0"/>
    <xf numFmtId="0" fontId="29" fillId="7" borderId="10" applyNumberFormat="0" applyAlignment="0" applyProtection="0"/>
    <xf numFmtId="1" fontId="30" fillId="57" borderId="25">
      <alignment horizontal="right" vertical="center" indent="1"/>
    </xf>
    <xf numFmtId="0" fontId="31" fillId="57" borderId="25">
      <alignment horizontal="right" vertical="center" indent="1"/>
    </xf>
    <xf numFmtId="0" fontId="10" fillId="57" borderId="26"/>
    <xf numFmtId="0" fontId="30" fillId="58" borderId="25">
      <alignment horizontal="center" vertical="center"/>
    </xf>
    <xf numFmtId="1" fontId="30" fillId="57" borderId="25">
      <alignment horizontal="right" vertical="center" indent="1"/>
    </xf>
    <xf numFmtId="0" fontId="10" fillId="57" borderId="0"/>
    <xf numFmtId="0" fontId="32" fillId="57" borderId="25">
      <alignment horizontal="left" vertical="center" indent="1"/>
    </xf>
    <xf numFmtId="0" fontId="32" fillId="57" borderId="27">
      <alignment horizontal="left" vertical="center" indent="1"/>
    </xf>
    <xf numFmtId="0" fontId="33" fillId="57" borderId="28">
      <alignment horizontal="left" vertical="center" indent="1"/>
    </xf>
    <xf numFmtId="0" fontId="32" fillId="57" borderId="25">
      <alignment horizontal="left" indent="1"/>
    </xf>
    <xf numFmtId="0" fontId="31" fillId="57" borderId="25">
      <alignment horizontal="right" vertical="center" indent="1"/>
    </xf>
    <xf numFmtId="0" fontId="34" fillId="59" borderId="25">
      <alignment horizontal="left" vertical="center" indent="1"/>
    </xf>
    <xf numFmtId="0" fontId="34" fillId="59" borderId="25">
      <alignment horizontal="left" vertical="center" indent="1"/>
    </xf>
    <xf numFmtId="0" fontId="35" fillId="57" borderId="25">
      <alignment horizontal="left" vertical="center" indent="1"/>
    </xf>
    <xf numFmtId="0" fontId="36" fillId="57" borderId="26"/>
    <xf numFmtId="0" fontId="30" fillId="60" borderId="25">
      <alignment horizontal="left" vertical="center" indent="1"/>
    </xf>
    <xf numFmtId="0" fontId="37" fillId="58" borderId="0">
      <alignment horizontal="center"/>
    </xf>
    <xf numFmtId="0" fontId="38" fillId="58" borderId="0">
      <alignment horizontal="center" vertical="center"/>
    </xf>
    <xf numFmtId="0" fontId="10" fillId="61" borderId="0">
      <alignment horizontal="center" wrapText="1"/>
    </xf>
    <xf numFmtId="0" fontId="39" fillId="58" borderId="0">
      <alignment horizontal="center"/>
    </xf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1" fillId="57" borderId="22" applyBorder="0">
      <protection locked="0"/>
    </xf>
    <xf numFmtId="0" fontId="42" fillId="35" borderId="21" applyNumberFormat="0" applyAlignment="0" applyProtection="0"/>
    <xf numFmtId="0" fontId="43" fillId="0" borderId="0" applyNumberFormat="0" applyFill="0" applyBorder="0" applyAlignment="0" applyProtection="0"/>
    <xf numFmtId="0" fontId="44" fillId="0" borderId="0">
      <alignment horizontal="left"/>
    </xf>
    <xf numFmtId="0" fontId="16" fillId="62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2" borderId="0" applyNumberFormat="0" applyBorder="0" applyAlignment="0" applyProtection="0"/>
    <xf numFmtId="0" fontId="45" fillId="35" borderId="21" applyNumberFormat="0" applyAlignment="0" applyProtection="0"/>
    <xf numFmtId="0" fontId="46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58" borderId="25">
      <alignment horizontal="left"/>
    </xf>
    <xf numFmtId="0" fontId="50" fillId="58" borderId="25">
      <alignment horizontal="left"/>
    </xf>
    <xf numFmtId="0" fontId="51" fillId="58" borderId="0">
      <alignment horizontal="left"/>
    </xf>
    <xf numFmtId="0" fontId="52" fillId="39" borderId="0" applyNumberFormat="0" applyBorder="0" applyAlignment="0" applyProtection="0"/>
    <xf numFmtId="0" fontId="53" fillId="2" borderId="0" applyNumberFormat="0" applyBorder="0" applyAlignment="0" applyProtection="0"/>
    <xf numFmtId="0" fontId="54" fillId="65" borderId="0">
      <alignment horizontal="right" vertical="top" textRotation="90" wrapText="1"/>
    </xf>
    <xf numFmtId="0" fontId="52" fillId="39" borderId="0" applyNumberFormat="0" applyBorder="0" applyAlignment="0" applyProtection="0"/>
    <xf numFmtId="0" fontId="55" fillId="0" borderId="0"/>
    <xf numFmtId="0" fontId="56" fillId="0" borderId="30" applyNumberFormat="0" applyFill="0" applyAlignment="0" applyProtection="0"/>
    <xf numFmtId="0" fontId="57" fillId="0" borderId="4" applyNumberFormat="0" applyFill="0" applyAlignment="0" applyProtection="0"/>
    <xf numFmtId="0" fontId="58" fillId="0" borderId="31" applyNumberFormat="0" applyFill="0" applyAlignment="0" applyProtection="0"/>
    <xf numFmtId="0" fontId="59" fillId="0" borderId="5" applyNumberFormat="0" applyFill="0" applyAlignment="0" applyProtection="0"/>
    <xf numFmtId="0" fontId="60" fillId="0" borderId="32" applyNumberFormat="0" applyFill="0" applyAlignment="0" applyProtection="0"/>
    <xf numFmtId="0" fontId="61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8" fillId="38" borderId="0" applyNumberFormat="0" applyBorder="0" applyAlignment="0" applyProtection="0"/>
    <xf numFmtId="0" fontId="42" fillId="35" borderId="21" applyNumberFormat="0" applyAlignment="0" applyProtection="0"/>
    <xf numFmtId="0" fontId="69" fillId="5" borderId="7" applyNumberFormat="0" applyAlignment="0" applyProtection="0"/>
    <xf numFmtId="0" fontId="22" fillId="61" borderId="0">
      <alignment horizontal="center"/>
    </xf>
    <xf numFmtId="0" fontId="44" fillId="0" borderId="0">
      <alignment horizontal="left"/>
    </xf>
    <xf numFmtId="0" fontId="70" fillId="58" borderId="1">
      <alignment wrapText="1"/>
    </xf>
    <xf numFmtId="0" fontId="70" fillId="58" borderId="17"/>
    <xf numFmtId="0" fontId="70" fillId="58" borderId="3"/>
    <xf numFmtId="0" fontId="21" fillId="58" borderId="33">
      <alignment horizontal="center" wrapText="1"/>
    </xf>
    <xf numFmtId="0" fontId="62" fillId="0" borderId="0" applyNumberFormat="0" applyFill="0" applyBorder="0" applyAlignment="0" applyProtection="0">
      <alignment vertical="top"/>
      <protection locked="0"/>
    </xf>
    <xf numFmtId="0" fontId="71" fillId="0" borderId="24" applyNumberFormat="0" applyFill="0" applyAlignment="0" applyProtection="0"/>
    <xf numFmtId="0" fontId="72" fillId="0" borderId="9" applyNumberFormat="0" applyFill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73" fillId="36" borderId="0" applyNumberFormat="0" applyBorder="0" applyAlignment="0" applyProtection="0"/>
    <xf numFmtId="0" fontId="74" fillId="4" borderId="0" applyNumberFormat="0" applyBorder="0" applyAlignment="0" applyProtection="0"/>
    <xf numFmtId="0" fontId="75" fillId="0" borderId="0">
      <alignment vertical="center"/>
    </xf>
    <xf numFmtId="0" fontId="10" fillId="0" borderId="0"/>
    <xf numFmtId="0" fontId="1" fillId="0" borderId="0"/>
    <xf numFmtId="0" fontId="1" fillId="0" borderId="0"/>
    <xf numFmtId="0" fontId="10" fillId="0" borderId="0">
      <alignment wrapText="1"/>
    </xf>
    <xf numFmtId="0" fontId="76" fillId="0" borderId="0"/>
    <xf numFmtId="0" fontId="1" fillId="0" borderId="0"/>
    <xf numFmtId="0" fontId="10" fillId="0" borderId="0" applyNumberFormat="0" applyFont="0" applyFill="0" applyBorder="0" applyAlignment="0" applyProtection="0"/>
    <xf numFmtId="0" fontId="13" fillId="0" borderId="0"/>
    <xf numFmtId="0" fontId="1" fillId="0" borderId="0"/>
    <xf numFmtId="0" fontId="36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/>
    <xf numFmtId="0" fontId="78" fillId="0" borderId="0"/>
    <xf numFmtId="0" fontId="10" fillId="0" borderId="0"/>
    <xf numFmtId="0" fontId="10" fillId="0" borderId="0"/>
    <xf numFmtId="0" fontId="10" fillId="0" borderId="0"/>
    <xf numFmtId="0" fontId="79" fillId="0" borderId="0"/>
    <xf numFmtId="0" fontId="10" fillId="0" borderId="0"/>
    <xf numFmtId="0" fontId="10" fillId="0" borderId="0" applyNumberFormat="0" applyFill="0" applyBorder="0" applyAlignment="0" applyProtection="0"/>
    <xf numFmtId="0" fontId="13" fillId="0" borderId="0"/>
    <xf numFmtId="0" fontId="10" fillId="0" borderId="0"/>
    <xf numFmtId="0" fontId="10" fillId="0" borderId="0" applyNumberForma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3" fillId="34" borderId="34" applyNumberFormat="0" applyFont="0" applyAlignment="0" applyProtection="0"/>
    <xf numFmtId="0" fontId="13" fillId="8" borderId="11" applyNumberFormat="0" applyFont="0" applyAlignment="0" applyProtection="0"/>
    <xf numFmtId="0" fontId="13" fillId="8" borderId="11" applyNumberFormat="0" applyFont="0" applyAlignment="0" applyProtection="0"/>
    <xf numFmtId="0" fontId="1" fillId="8" borderId="11" applyNumberFormat="0" applyFont="0" applyAlignment="0" applyProtection="0"/>
    <xf numFmtId="0" fontId="13" fillId="8" borderId="11" applyNumberFormat="0" applyFont="0" applyAlignment="0" applyProtection="0"/>
    <xf numFmtId="0" fontId="10" fillId="34" borderId="34" applyNumberFormat="0" applyFont="0" applyAlignment="0" applyProtection="0"/>
    <xf numFmtId="0" fontId="13" fillId="8" borderId="11" applyNumberFormat="0" applyFont="0" applyAlignment="0" applyProtection="0"/>
    <xf numFmtId="0" fontId="1" fillId="8" borderId="11" applyNumberFormat="0" applyFont="0" applyAlignment="0" applyProtection="0"/>
    <xf numFmtId="0" fontId="40" fillId="8" borderId="11" applyNumberFormat="0" applyFont="0" applyAlignment="0" applyProtection="0"/>
    <xf numFmtId="0" fontId="40" fillId="8" borderId="11" applyNumberFormat="0" applyFont="0" applyAlignment="0" applyProtection="0"/>
    <xf numFmtId="0" fontId="1" fillId="8" borderId="11" applyNumberFormat="0" applyFont="0" applyAlignment="0" applyProtection="0"/>
    <xf numFmtId="0" fontId="13" fillId="8" borderId="11" applyNumberFormat="0" applyFont="0" applyAlignment="0" applyProtection="0"/>
    <xf numFmtId="0" fontId="13" fillId="8" borderId="11" applyNumberFormat="0" applyFont="0" applyAlignment="0" applyProtection="0"/>
    <xf numFmtId="0" fontId="10" fillId="34" borderId="34" applyNumberFormat="0" applyFont="0" applyAlignment="0" applyProtection="0"/>
    <xf numFmtId="0" fontId="17" fillId="53" borderId="20" applyNumberFormat="0" applyAlignment="0" applyProtection="0"/>
    <xf numFmtId="0" fontId="80" fillId="6" borderId="8" applyNumberFormat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NumberFormat="0" applyFont="0" applyFill="0" applyBorder="0" applyAlignment="0" applyProtection="0"/>
    <xf numFmtId="0" fontId="21" fillId="58" borderId="25"/>
    <xf numFmtId="0" fontId="38" fillId="58" borderId="0">
      <alignment horizontal="right"/>
    </xf>
    <xf numFmtId="0" fontId="81" fillId="66" borderId="0">
      <alignment horizontal="center"/>
    </xf>
    <xf numFmtId="0" fontId="82" fillId="61" borderId="0"/>
    <xf numFmtId="0" fontId="83" fillId="65" borderId="35">
      <alignment horizontal="left" vertical="top" wrapText="1"/>
    </xf>
    <xf numFmtId="0" fontId="83" fillId="65" borderId="36">
      <alignment horizontal="left" vertical="top"/>
    </xf>
    <xf numFmtId="0" fontId="84" fillId="55" borderId="20" applyNumberFormat="0" applyAlignment="0" applyProtection="0"/>
    <xf numFmtId="0" fontId="18" fillId="38" borderId="0" applyNumberFormat="0" applyBorder="0" applyAlignment="0" applyProtection="0"/>
    <xf numFmtId="37" fontId="85" fillId="0" borderId="0"/>
    <xf numFmtId="0" fontId="37" fillId="58" borderId="0">
      <alignment horizontal="center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58" borderId="0"/>
    <xf numFmtId="0" fontId="90" fillId="0" borderId="0" applyNumberFormat="0" applyFill="0" applyBorder="0" applyAlignment="0" applyProtection="0"/>
    <xf numFmtId="0" fontId="91" fillId="0" borderId="37" applyNumberFormat="0" applyFill="0" applyAlignment="0" applyProtection="0"/>
    <xf numFmtId="0" fontId="92" fillId="0" borderId="38" applyNumberFormat="0" applyFill="0" applyAlignment="0" applyProtection="0"/>
    <xf numFmtId="0" fontId="43" fillId="0" borderId="39" applyNumberFormat="0" applyFill="0" applyAlignment="0" applyProtection="0"/>
    <xf numFmtId="0" fontId="46" fillId="0" borderId="29" applyNumberFormat="0" applyFill="0" applyAlignment="0" applyProtection="0"/>
    <xf numFmtId="0" fontId="93" fillId="0" borderId="12" applyNumberFormat="0" applyFill="0" applyAlignment="0" applyProtection="0"/>
    <xf numFmtId="0" fontId="88" fillId="0" borderId="0" applyNumberFormat="0" applyFill="0" applyBorder="0" applyAlignment="0" applyProtection="0"/>
    <xf numFmtId="0" fontId="56" fillId="0" borderId="30" applyNumberFormat="0" applyFill="0" applyAlignment="0" applyProtection="0"/>
    <xf numFmtId="0" fontId="58" fillId="0" borderId="31" applyNumberFormat="0" applyFill="0" applyAlignment="0" applyProtection="0"/>
    <xf numFmtId="0" fontId="60" fillId="0" borderId="32" applyNumberFormat="0" applyFill="0" applyAlignment="0" applyProtection="0"/>
    <xf numFmtId="0" fontId="60" fillId="0" borderId="0" applyNumberFormat="0" applyFill="0" applyBorder="0" applyAlignment="0" applyProtection="0"/>
    <xf numFmtId="0" fontId="71" fillId="0" borderId="24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Protection="0">
      <alignment wrapText="1"/>
    </xf>
    <xf numFmtId="0" fontId="28" fillId="56" borderId="23" applyNumberFormat="0" applyAlignment="0" applyProtection="0"/>
    <xf numFmtId="0" fontId="10" fillId="0" borderId="0" applyNumberFormat="0" applyFill="0" applyBorder="0" applyAlignment="0" applyProtection="0"/>
    <xf numFmtId="0" fontId="103" fillId="0" borderId="0"/>
    <xf numFmtId="0" fontId="1" fillId="0" borderId="0" applyNumberFormat="0" applyFont="0" applyFill="0" applyBorder="0" applyProtection="0">
      <alignment horizontal="left" vertical="center"/>
    </xf>
    <xf numFmtId="0" fontId="10" fillId="0" borderId="47" applyNumberFormat="0" applyFill="0" applyProtection="0">
      <alignment horizontal="left" vertical="center" wrapText="1"/>
    </xf>
    <xf numFmtId="175" fontId="10" fillId="0" borderId="47" applyFill="0" applyProtection="0">
      <alignment horizontal="right" vertical="center" wrapText="1"/>
    </xf>
    <xf numFmtId="0" fontId="10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horizontal="left" vertical="center" wrapText="1"/>
    </xf>
    <xf numFmtId="175" fontId="10" fillId="0" borderId="0" applyFill="0" applyBorder="0" applyProtection="0">
      <alignment horizontal="right" vertical="center" wrapText="1"/>
    </xf>
    <xf numFmtId="176" fontId="10" fillId="0" borderId="0" applyFill="0" applyBorder="0" applyProtection="0">
      <alignment horizontal="right" vertical="center" wrapText="1"/>
    </xf>
    <xf numFmtId="0" fontId="10" fillId="0" borderId="48" applyNumberFormat="0" applyFill="0" applyProtection="0">
      <alignment horizontal="left" vertical="center" wrapText="1"/>
    </xf>
    <xf numFmtId="0" fontId="10" fillId="0" borderId="48" applyNumberFormat="0" applyFill="0" applyProtection="0">
      <alignment horizontal="left" vertical="center" wrapText="1"/>
    </xf>
    <xf numFmtId="175" fontId="10" fillId="0" borderId="48" applyFill="0" applyProtection="0">
      <alignment horizontal="right" vertical="center" wrapText="1"/>
    </xf>
    <xf numFmtId="0" fontId="10" fillId="0" borderId="0" applyNumberFormat="0" applyFill="0" applyBorder="0" applyProtection="0">
      <alignment vertical="center" wrapText="1"/>
    </xf>
    <xf numFmtId="0" fontId="10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vertical="center" wrapText="1"/>
    </xf>
    <xf numFmtId="0" fontId="10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vertical="center" wrapText="1"/>
    </xf>
    <xf numFmtId="0" fontId="10" fillId="0" borderId="0" applyNumberFormat="0" applyFill="0" applyBorder="0" applyProtection="0">
      <alignment vertical="center" wrapText="1"/>
    </xf>
    <xf numFmtId="0" fontId="1" fillId="0" borderId="0" applyNumberFormat="0" applyFont="0" applyFill="0" applyBorder="0" applyProtection="0">
      <alignment horizontal="left" vertical="center"/>
    </xf>
    <xf numFmtId="0" fontId="55" fillId="0" borderId="0" applyNumberFormat="0" applyFill="0" applyBorder="0" applyProtection="0">
      <alignment horizontal="left" vertical="center" wrapText="1"/>
    </xf>
    <xf numFmtId="0" fontId="55" fillId="0" borderId="0" applyNumberFormat="0" applyFill="0" applyBorder="0" applyProtection="0">
      <alignment horizontal="left" vertical="center" wrapText="1"/>
    </xf>
    <xf numFmtId="0" fontId="107" fillId="0" borderId="0" applyNumberFormat="0" applyFill="0" applyBorder="0" applyProtection="0">
      <alignment vertical="center" wrapText="1"/>
    </xf>
    <xf numFmtId="0" fontId="1" fillId="0" borderId="49" applyNumberFormat="0" applyFont="0" applyFill="0" applyProtection="0">
      <alignment horizontal="center" vertical="center" wrapText="1"/>
    </xf>
    <xf numFmtId="0" fontId="55" fillId="0" borderId="49" applyNumberFormat="0" applyFill="0" applyProtection="0">
      <alignment horizontal="center" vertical="center" wrapText="1"/>
    </xf>
    <xf numFmtId="0" fontId="55" fillId="0" borderId="49" applyNumberFormat="0" applyFill="0" applyProtection="0">
      <alignment horizontal="center" vertical="center" wrapText="1"/>
    </xf>
    <xf numFmtId="0" fontId="10" fillId="0" borderId="47" applyNumberFormat="0" applyFill="0" applyProtection="0">
      <alignment horizontal="left" vertical="center" wrapText="1"/>
    </xf>
    <xf numFmtId="0" fontId="108" fillId="0" borderId="0"/>
    <xf numFmtId="177" fontId="100" fillId="0" borderId="0" applyFont="0" applyFill="0" applyBorder="0" applyAlignment="0" applyProtection="0"/>
    <xf numFmtId="178" fontId="10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9" fontId="100" fillId="0" borderId="0" applyFont="0" applyFill="0" applyBorder="0" applyAlignment="0" applyProtection="0"/>
    <xf numFmtId="180" fontId="10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5" fillId="57" borderId="25">
      <alignment horizontal="left" vertical="center"/>
    </xf>
    <xf numFmtId="43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61"/>
    <xf numFmtId="0" fontId="10" fillId="0" borderId="61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82" fontId="100" fillId="0" borderId="0" applyFont="0" applyFill="0" applyBorder="0" applyAlignment="0" applyProtection="0"/>
    <xf numFmtId="183" fontId="10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08" fillId="0" borderId="0"/>
    <xf numFmtId="0" fontId="10" fillId="0" borderId="0" applyNumberFormat="0" applyFill="0" applyBorder="0" applyAlignment="0" applyProtection="0"/>
    <xf numFmtId="0" fontId="128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30" fillId="0" borderId="0"/>
    <xf numFmtId="0" fontId="131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12" fillId="0" borderId="0"/>
    <xf numFmtId="0" fontId="128" fillId="0" borderId="0"/>
    <xf numFmtId="0" fontId="1" fillId="0" borderId="0"/>
    <xf numFmtId="0" fontId="132" fillId="0" borderId="0"/>
    <xf numFmtId="0" fontId="40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33" fillId="0" borderId="0"/>
    <xf numFmtId="0" fontId="1" fillId="8" borderId="11" applyNumberFormat="0" applyFont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0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41" fillId="0" borderId="0"/>
    <xf numFmtId="0" fontId="90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 vertical="top"/>
    </xf>
    <xf numFmtId="165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9" fontId="96" fillId="0" borderId="0" xfId="2" applyFont="1" applyBorder="1"/>
    <xf numFmtId="9" fontId="0" fillId="0" borderId="0" xfId="2" applyFont="1" applyBorder="1"/>
    <xf numFmtId="165" fontId="0" fillId="0" borderId="0" xfId="0" applyNumberFormat="1" applyFill="1" applyBorder="1" applyAlignment="1">
      <alignment horizontal="left" vertical="top"/>
    </xf>
    <xf numFmtId="9" fontId="10" fillId="0" borderId="0" xfId="2" applyFont="1" applyBorder="1"/>
    <xf numFmtId="9" fontId="97" fillId="0" borderId="0" xfId="2" applyFont="1" applyFill="1" applyBorder="1"/>
    <xf numFmtId="9" fontId="0" fillId="0" borderId="0" xfId="2" applyFont="1" applyFill="1" applyBorder="1"/>
    <xf numFmtId="165" fontId="0" fillId="0" borderId="3" xfId="0" applyNumberFormat="1" applyFill="1" applyBorder="1" applyAlignment="1">
      <alignment horizontal="left" vertical="top"/>
    </xf>
    <xf numFmtId="9" fontId="0" fillId="0" borderId="3" xfId="2" applyFont="1" applyBorder="1"/>
    <xf numFmtId="0" fontId="0" fillId="0" borderId="40" xfId="0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99" fillId="68" borderId="14" xfId="0" applyFont="1" applyFill="1" applyBorder="1" applyAlignment="1">
      <alignment horizontal="center"/>
    </xf>
    <xf numFmtId="164" fontId="100" fillId="68" borderId="0" xfId="310" applyNumberFormat="1" applyFont="1" applyFill="1"/>
    <xf numFmtId="0" fontId="5" fillId="67" borderId="0" xfId="0" applyFont="1" applyFill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3" xfId="0" applyFont="1" applyBorder="1"/>
    <xf numFmtId="0" fontId="5" fillId="68" borderId="0" xfId="0" applyFont="1" applyFill="1"/>
    <xf numFmtId="0" fontId="5" fillId="68" borderId="0" xfId="0" applyFont="1" applyFill="1" applyBorder="1"/>
    <xf numFmtId="0" fontId="5" fillId="68" borderId="2" xfId="0" applyFont="1" applyFill="1" applyBorder="1" applyAlignment="1">
      <alignment horizontal="center"/>
    </xf>
    <xf numFmtId="0" fontId="5" fillId="68" borderId="1" xfId="0" applyFont="1" applyFill="1" applyBorder="1" applyAlignment="1">
      <alignment horizontal="center"/>
    </xf>
    <xf numFmtId="0" fontId="5" fillId="68" borderId="3" xfId="0" applyFont="1" applyFill="1" applyBorder="1"/>
    <xf numFmtId="0" fontId="5" fillId="68" borderId="3" xfId="0" applyFont="1" applyFill="1" applyBorder="1" applyAlignment="1">
      <alignment horizontal="center"/>
    </xf>
    <xf numFmtId="0" fontId="5" fillId="68" borderId="2" xfId="0" applyFont="1" applyFill="1" applyBorder="1" applyAlignment="1">
      <alignment horizontal="right"/>
    </xf>
    <xf numFmtId="174" fontId="5" fillId="68" borderId="2" xfId="0" applyNumberFormat="1" applyFont="1" applyFill="1" applyBorder="1" applyAlignment="1">
      <alignment horizontal="center"/>
    </xf>
    <xf numFmtId="174" fontId="5" fillId="68" borderId="0" xfId="0" applyNumberFormat="1" applyFont="1" applyFill="1" applyAlignment="1">
      <alignment horizontal="center"/>
    </xf>
    <xf numFmtId="0" fontId="5" fillId="68" borderId="0" xfId="0" applyFont="1" applyFill="1" applyAlignment="1">
      <alignment horizontal="center"/>
    </xf>
    <xf numFmtId="164" fontId="5" fillId="68" borderId="0" xfId="0" applyNumberFormat="1" applyFont="1" applyFill="1" applyAlignment="1">
      <alignment horizontal="center"/>
    </xf>
    <xf numFmtId="0" fontId="5" fillId="68" borderId="0" xfId="0" applyFont="1" applyFill="1" applyBorder="1" applyAlignment="1">
      <alignment horizontal="right"/>
    </xf>
    <xf numFmtId="174" fontId="5" fillId="68" borderId="0" xfId="0" applyNumberFormat="1" applyFont="1" applyFill="1" applyBorder="1" applyAlignment="1">
      <alignment horizontal="center"/>
    </xf>
    <xf numFmtId="174" fontId="5" fillId="68" borderId="3" xfId="0" applyNumberFormat="1" applyFont="1" applyFill="1" applyBorder="1" applyAlignment="1">
      <alignment horizontal="center"/>
    </xf>
    <xf numFmtId="164" fontId="5" fillId="68" borderId="3" xfId="0" applyNumberFormat="1" applyFont="1" applyFill="1" applyBorder="1" applyAlignment="1">
      <alignment horizontal="center"/>
    </xf>
    <xf numFmtId="0" fontId="100" fillId="0" borderId="0" xfId="250" applyFont="1"/>
    <xf numFmtId="0" fontId="99" fillId="0" borderId="0" xfId="250" applyFont="1"/>
    <xf numFmtId="0" fontId="102" fillId="0" borderId="0" xfId="0" applyFont="1"/>
    <xf numFmtId="43" fontId="0" fillId="0" borderId="0" xfId="1" applyFont="1"/>
    <xf numFmtId="0" fontId="0" fillId="0" borderId="0" xfId="0" applyFill="1" applyBorder="1"/>
    <xf numFmtId="9" fontId="0" fillId="0" borderId="0" xfId="2" applyFont="1"/>
    <xf numFmtId="9" fontId="0" fillId="0" borderId="2" xfId="2" applyFont="1" applyBorder="1"/>
    <xf numFmtId="43" fontId="102" fillId="70" borderId="0" xfId="1" applyFont="1" applyFill="1"/>
    <xf numFmtId="43" fontId="102" fillId="69" borderId="0" xfId="1" applyFont="1" applyFill="1"/>
    <xf numFmtId="43" fontId="0" fillId="70" borderId="0" xfId="1" applyFont="1" applyFill="1"/>
    <xf numFmtId="9" fontId="4" fillId="69" borderId="0" xfId="2" applyFont="1" applyFill="1" applyBorder="1"/>
    <xf numFmtId="43" fontId="102" fillId="0" borderId="0" xfId="1" applyFont="1"/>
    <xf numFmtId="9" fontId="4" fillId="69" borderId="0" xfId="2" applyNumberFormat="1" applyFont="1" applyFill="1" applyBorder="1"/>
    <xf numFmtId="9" fontId="4" fillId="69" borderId="45" xfId="2" applyFont="1" applyFill="1" applyBorder="1"/>
    <xf numFmtId="9" fontId="4" fillId="69" borderId="3" xfId="2" applyFont="1" applyFill="1" applyBorder="1"/>
    <xf numFmtId="0" fontId="6" fillId="0" borderId="0" xfId="0" applyFont="1" applyAlignment="1">
      <alignment horizontal="left" vertical="center"/>
    </xf>
    <xf numFmtId="0" fontId="105" fillId="69" borderId="0" xfId="0" applyFont="1" applyFill="1"/>
    <xf numFmtId="43" fontId="105" fillId="69" borderId="0" xfId="1" applyFont="1" applyFill="1"/>
    <xf numFmtId="3" fontId="105" fillId="69" borderId="0" xfId="0" applyNumberFormat="1" applyFont="1" applyFill="1"/>
    <xf numFmtId="0" fontId="106" fillId="69" borderId="46" xfId="0" applyFont="1" applyFill="1" applyBorder="1" applyAlignment="1">
      <alignment horizontal="center"/>
    </xf>
    <xf numFmtId="164" fontId="104" fillId="69" borderId="46" xfId="2" applyNumberFormat="1" applyFont="1" applyFill="1" applyBorder="1" applyAlignment="1">
      <alignment horizontal="right"/>
    </xf>
    <xf numFmtId="9" fontId="104" fillId="69" borderId="46" xfId="2" applyFont="1" applyFill="1" applyBorder="1" applyAlignment="1">
      <alignment horizontal="right"/>
    </xf>
    <xf numFmtId="164" fontId="105" fillId="69" borderId="0" xfId="2" applyNumberFormat="1" applyFont="1" applyFill="1"/>
    <xf numFmtId="0" fontId="104" fillId="69" borderId="46" xfId="0" applyFont="1" applyFill="1" applyBorder="1" applyAlignment="1">
      <alignment horizontal="center"/>
    </xf>
    <xf numFmtId="10" fontId="105" fillId="69" borderId="0" xfId="0" applyNumberFormat="1" applyFont="1" applyFill="1"/>
    <xf numFmtId="0" fontId="104" fillId="69" borderId="46" xfId="0" applyFont="1" applyFill="1" applyBorder="1" applyAlignment="1">
      <alignment horizontal="right"/>
    </xf>
    <xf numFmtId="0" fontId="108" fillId="0" borderId="0" xfId="376"/>
    <xf numFmtId="0" fontId="108" fillId="0" borderId="0" xfId="376" applyAlignment="1">
      <alignment wrapText="1"/>
    </xf>
    <xf numFmtId="0" fontId="98" fillId="0" borderId="0" xfId="0" applyFont="1"/>
    <xf numFmtId="0" fontId="10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1" fillId="0" borderId="0" xfId="0" applyFont="1" applyAlignment="1">
      <alignment vertical="center"/>
    </xf>
    <xf numFmtId="0" fontId="101" fillId="0" borderId="0" xfId="0" applyFont="1"/>
    <xf numFmtId="0" fontId="9" fillId="0" borderId="0" xfId="0" applyFont="1" applyAlignment="1">
      <alignment vertical="center"/>
    </xf>
    <xf numFmtId="0" fontId="110" fillId="0" borderId="0" xfId="376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106" fillId="69" borderId="46" xfId="0" applyFont="1" applyFill="1" applyBorder="1" applyAlignment="1">
      <alignment horizontal="left"/>
    </xf>
    <xf numFmtId="0" fontId="104" fillId="69" borderId="46" xfId="0" applyFont="1" applyFill="1" applyBorder="1" applyAlignment="1">
      <alignment horizontal="left"/>
    </xf>
    <xf numFmtId="0" fontId="99" fillId="0" borderId="1" xfId="250" applyFont="1" applyBorder="1"/>
    <xf numFmtId="0" fontId="100" fillId="0" borderId="2" xfId="250" applyFont="1" applyBorder="1"/>
    <xf numFmtId="0" fontId="100" fillId="0" borderId="0" xfId="250" applyFont="1" applyBorder="1"/>
    <xf numFmtId="0" fontId="100" fillId="0" borderId="3" xfId="250" applyFont="1" applyBorder="1"/>
    <xf numFmtId="0" fontId="111" fillId="0" borderId="1" xfId="376" applyFont="1" applyBorder="1"/>
    <xf numFmtId="0" fontId="0" fillId="0" borderId="1" xfId="0" applyBorder="1"/>
    <xf numFmtId="165" fontId="0" fillId="0" borderId="2" xfId="1" applyNumberFormat="1" applyFont="1" applyBorder="1"/>
    <xf numFmtId="165" fontId="0" fillId="0" borderId="2" xfId="0" applyNumberFormat="1" applyBorder="1"/>
    <xf numFmtId="165" fontId="0" fillId="0" borderId="0" xfId="1" applyNumberFormat="1" applyFont="1" applyBorder="1"/>
    <xf numFmtId="165" fontId="0" fillId="0" borderId="0" xfId="0" applyNumberFormat="1" applyBorder="1"/>
    <xf numFmtId="165" fontId="0" fillId="0" borderId="3" xfId="1" applyNumberFormat="1" applyFont="1" applyBorder="1"/>
    <xf numFmtId="165" fontId="0" fillId="0" borderId="3" xfId="0" applyNumberFormat="1" applyBorder="1"/>
    <xf numFmtId="0" fontId="112" fillId="0" borderId="0" xfId="0" applyFont="1" applyFill="1" applyBorder="1" applyAlignment="1">
      <alignment horizontal="center"/>
    </xf>
    <xf numFmtId="0" fontId="114" fillId="0" borderId="0" xfId="0" applyFont="1" applyAlignment="1">
      <alignment wrapText="1"/>
    </xf>
    <xf numFmtId="0" fontId="109" fillId="0" borderId="0" xfId="0" applyFont="1" applyAlignment="1">
      <alignment wrapText="1"/>
    </xf>
    <xf numFmtId="0" fontId="109" fillId="0" borderId="51" xfId="0" applyFont="1" applyBorder="1" applyAlignment="1">
      <alignment wrapText="1"/>
    </xf>
    <xf numFmtId="0" fontId="109" fillId="0" borderId="52" xfId="0" applyFont="1" applyBorder="1" applyAlignment="1">
      <alignment wrapText="1"/>
    </xf>
    <xf numFmtId="0" fontId="109" fillId="0" borderId="53" xfId="0" applyFont="1" applyBorder="1" applyAlignment="1">
      <alignment wrapText="1"/>
    </xf>
    <xf numFmtId="0" fontId="109" fillId="0" borderId="54" xfId="0" applyFont="1" applyBorder="1" applyAlignment="1">
      <alignment wrapText="1"/>
    </xf>
    <xf numFmtId="0" fontId="109" fillId="0" borderId="55" xfId="0" applyFont="1" applyBorder="1" applyAlignment="1">
      <alignment wrapText="1"/>
    </xf>
    <xf numFmtId="0" fontId="109" fillId="0" borderId="56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109" fillId="0" borderId="44" xfId="0" applyFont="1" applyBorder="1" applyAlignment="1">
      <alignment wrapText="1"/>
    </xf>
    <xf numFmtId="0" fontId="115" fillId="0" borderId="0" xfId="0" applyFont="1"/>
    <xf numFmtId="0" fontId="115" fillId="0" borderId="3" xfId="0" applyFont="1" applyBorder="1"/>
    <xf numFmtId="0" fontId="115" fillId="0" borderId="3" xfId="0" applyFont="1" applyBorder="1" applyAlignment="1">
      <alignment horizontal="center"/>
    </xf>
    <xf numFmtId="0" fontId="115" fillId="0" borderId="3" xfId="0" applyFont="1" applyBorder="1" applyAlignment="1">
      <alignment horizontal="center" vertical="center"/>
    </xf>
    <xf numFmtId="0" fontId="115" fillId="0" borderId="0" xfId="0" applyFont="1" applyAlignment="1">
      <alignment horizontal="left" vertical="center"/>
    </xf>
    <xf numFmtId="0" fontId="115" fillId="0" borderId="0" xfId="0" applyFont="1" applyAlignment="1">
      <alignment horizontal="center" vertical="center"/>
    </xf>
    <xf numFmtId="1" fontId="115" fillId="0" borderId="0" xfId="0" applyNumberFormat="1" applyFont="1" applyAlignment="1">
      <alignment horizontal="center" vertical="center"/>
    </xf>
    <xf numFmtId="0" fontId="115" fillId="0" borderId="3" xfId="0" applyFont="1" applyBorder="1" applyAlignment="1">
      <alignment horizontal="left" vertical="center"/>
    </xf>
    <xf numFmtId="1" fontId="115" fillId="0" borderId="3" xfId="0" applyNumberFormat="1" applyFont="1" applyBorder="1" applyAlignment="1">
      <alignment horizontal="center" vertical="center"/>
    </xf>
    <xf numFmtId="0" fontId="116" fillId="0" borderId="0" xfId="0" applyFont="1" applyAlignment="1">
      <alignment horizontal="left" vertical="center"/>
    </xf>
    <xf numFmtId="0" fontId="117" fillId="0" borderId="0" xfId="0" applyFont="1" applyAlignment="1">
      <alignment horizontal="left"/>
    </xf>
    <xf numFmtId="0" fontId="118" fillId="0" borderId="0" xfId="0" applyFont="1"/>
    <xf numFmtId="0" fontId="119" fillId="0" borderId="0" xfId="0" applyFont="1"/>
    <xf numFmtId="0" fontId="119" fillId="0" borderId="0" xfId="0" applyFont="1" applyAlignment="1"/>
    <xf numFmtId="0" fontId="120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/>
    <xf numFmtId="43" fontId="9" fillId="0" borderId="2" xfId="1" applyFont="1" applyFill="1" applyBorder="1"/>
    <xf numFmtId="0" fontId="119" fillId="0" borderId="2" xfId="0" applyFont="1" applyBorder="1"/>
    <xf numFmtId="165" fontId="9" fillId="0" borderId="0" xfId="0" applyNumberFormat="1" applyFont="1" applyFill="1" applyBorder="1" applyAlignment="1"/>
    <xf numFmtId="43" fontId="9" fillId="0" borderId="0" xfId="1" applyFont="1" applyFill="1" applyBorder="1"/>
    <xf numFmtId="0" fontId="119" fillId="0" borderId="0" xfId="0" applyFont="1" applyBorder="1"/>
    <xf numFmtId="0" fontId="9" fillId="0" borderId="0" xfId="0" applyFont="1" applyFill="1" applyBorder="1" applyAlignment="1"/>
    <xf numFmtId="165" fontId="119" fillId="0" borderId="15" xfId="0" applyNumberFormat="1" applyFont="1" applyFill="1" applyBorder="1" applyAlignment="1"/>
    <xf numFmtId="166" fontId="119" fillId="33" borderId="0" xfId="0" applyNumberFormat="1" applyFont="1" applyFill="1" applyBorder="1"/>
    <xf numFmtId="0" fontId="119" fillId="0" borderId="15" xfId="0" applyFont="1" applyFill="1" applyBorder="1" applyAlignment="1"/>
    <xf numFmtId="165" fontId="7" fillId="0" borderId="0" xfId="0" applyNumberFormat="1" applyFont="1" applyFill="1" applyBorder="1" applyAlignment="1"/>
    <xf numFmtId="0" fontId="119" fillId="0" borderId="16" xfId="0" applyFont="1" applyFill="1" applyBorder="1" applyAlignment="1"/>
    <xf numFmtId="165" fontId="119" fillId="0" borderId="17" xfId="0" applyNumberFormat="1" applyFont="1" applyFill="1" applyBorder="1" applyAlignment="1"/>
    <xf numFmtId="166" fontId="119" fillId="0" borderId="0" xfId="0" applyNumberFormat="1" applyFont="1"/>
    <xf numFmtId="0" fontId="7" fillId="0" borderId="0" xfId="0" applyFont="1" applyFill="1" applyBorder="1"/>
    <xf numFmtId="0" fontId="119" fillId="0" borderId="18" xfId="0" applyFont="1" applyFill="1" applyBorder="1" applyAlignment="1"/>
    <xf numFmtId="166" fontId="119" fillId="33" borderId="19" xfId="0" applyNumberFormat="1" applyFont="1" applyFill="1" applyBorder="1"/>
    <xf numFmtId="0" fontId="9" fillId="0" borderId="3" xfId="0" applyFont="1" applyFill="1" applyBorder="1" applyAlignment="1"/>
    <xf numFmtId="43" fontId="9" fillId="0" borderId="3" xfId="1" applyFont="1" applyFill="1" applyBorder="1"/>
    <xf numFmtId="0" fontId="119" fillId="0" borderId="3" xfId="0" applyFont="1" applyBorder="1"/>
    <xf numFmtId="0" fontId="121" fillId="0" borderId="0" xfId="0" applyFont="1"/>
    <xf numFmtId="0" fontId="7" fillId="0" borderId="2" xfId="0" applyFont="1" applyBorder="1" applyAlignment="1">
      <alignment horizontal="center" vertical="center" wrapText="1"/>
    </xf>
    <xf numFmtId="9" fontId="119" fillId="0" borderId="2" xfId="2" applyFont="1" applyBorder="1"/>
    <xf numFmtId="9" fontId="119" fillId="0" borderId="2" xfId="0" applyNumberFormat="1" applyFont="1" applyBorder="1"/>
    <xf numFmtId="9" fontId="119" fillId="0" borderId="0" xfId="2" applyFont="1" applyBorder="1"/>
    <xf numFmtId="9" fontId="119" fillId="0" borderId="0" xfId="0" applyNumberFormat="1" applyFont="1" applyBorder="1"/>
    <xf numFmtId="0" fontId="119" fillId="0" borderId="0" xfId="0" applyFont="1" applyFill="1" applyBorder="1"/>
    <xf numFmtId="0" fontId="119" fillId="69" borderId="0" xfId="0" applyFont="1" applyFill="1" applyBorder="1"/>
    <xf numFmtId="9" fontId="119" fillId="69" borderId="0" xfId="2" applyFont="1" applyFill="1" applyBorder="1"/>
    <xf numFmtId="9" fontId="119" fillId="69" borderId="3" xfId="2" applyFont="1" applyFill="1" applyBorder="1"/>
    <xf numFmtId="9" fontId="119" fillId="0" borderId="3" xfId="2" applyFont="1" applyBorder="1"/>
    <xf numFmtId="0" fontId="119" fillId="69" borderId="0" xfId="0" applyFont="1" applyFill="1"/>
    <xf numFmtId="0" fontId="119" fillId="69" borderId="3" xfId="0" applyFont="1" applyFill="1" applyBorder="1"/>
    <xf numFmtId="0" fontId="120" fillId="69" borderId="3" xfId="0" applyFont="1" applyFill="1" applyBorder="1"/>
    <xf numFmtId="0" fontId="5" fillId="69" borderId="0" xfId="0" applyFont="1" applyFill="1"/>
    <xf numFmtId="0" fontId="122" fillId="69" borderId="0" xfId="0" applyFont="1" applyFill="1" applyAlignment="1">
      <alignment vertical="top"/>
    </xf>
    <xf numFmtId="0" fontId="44" fillId="0" borderId="0" xfId="0" applyFont="1" applyFill="1" applyBorder="1" applyAlignment="1">
      <alignment horizontal="center" vertical="top"/>
    </xf>
    <xf numFmtId="0" fontId="11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13" fillId="0" borderId="0" xfId="0" applyFont="1" applyFill="1" applyBorder="1"/>
    <xf numFmtId="0" fontId="112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12" fillId="0" borderId="0" xfId="0" applyFont="1" applyBorder="1" applyAlignment="1">
      <alignment horizontal="center"/>
    </xf>
    <xf numFmtId="43" fontId="0" fillId="0" borderId="0" xfId="1" applyFont="1" applyBorder="1"/>
    <xf numFmtId="0" fontId="112" fillId="0" borderId="3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112" fillId="0" borderId="3" xfId="0" applyFont="1" applyBorder="1" applyAlignment="1">
      <alignment horizontal="center"/>
    </xf>
    <xf numFmtId="43" fontId="0" fillId="0" borderId="3" xfId="1" applyFont="1" applyBorder="1"/>
    <xf numFmtId="0" fontId="3" fillId="0" borderId="3" xfId="0" applyFont="1" applyBorder="1" applyAlignment="1">
      <alignment horizontal="center" vertical="center" wrapText="1"/>
    </xf>
    <xf numFmtId="0" fontId="123" fillId="0" borderId="0" xfId="0" applyFont="1" applyAlignment="1">
      <alignment vertical="center"/>
    </xf>
    <xf numFmtId="164" fontId="0" fillId="0" borderId="0" xfId="2" applyNumberFormat="1" applyFont="1"/>
    <xf numFmtId="0" fontId="0" fillId="0" borderId="0" xfId="1" applyNumberFormat="1" applyFont="1"/>
    <xf numFmtId="0" fontId="1" fillId="0" borderId="0" xfId="1" applyNumberFormat="1" applyFont="1"/>
    <xf numFmtId="164" fontId="0" fillId="0" borderId="3" xfId="2" applyNumberFormat="1" applyFont="1" applyBorder="1"/>
    <xf numFmtId="0" fontId="1" fillId="0" borderId="3" xfId="1" applyNumberFormat="1" applyFont="1" applyBorder="1"/>
    <xf numFmtId="0" fontId="120" fillId="0" borderId="0" xfId="0" applyFont="1" applyAlignment="1">
      <alignment horizontal="left" vertical="top"/>
    </xf>
    <xf numFmtId="0" fontId="124" fillId="71" borderId="0" xfId="0" applyFont="1" applyFill="1"/>
    <xf numFmtId="0" fontId="120" fillId="0" borderId="0" xfId="0" applyFont="1"/>
    <xf numFmtId="0" fontId="125" fillId="0" borderId="0" xfId="0" applyFont="1" applyFill="1" applyBorder="1" applyAlignment="1">
      <alignment horizontal="left" vertical="center"/>
    </xf>
    <xf numFmtId="0" fontId="125" fillId="0" borderId="0" xfId="0" applyFont="1"/>
    <xf numFmtId="0" fontId="0" fillId="0" borderId="0" xfId="0" applyAlignment="1"/>
    <xf numFmtId="0" fontId="126" fillId="0" borderId="0" xfId="0" applyFont="1" applyAlignment="1">
      <alignment horizontal="center" vertical="center" readingOrder="1"/>
    </xf>
    <xf numFmtId="0" fontId="6" fillId="0" borderId="25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50" xfId="0" applyFont="1" applyBorder="1" applyAlignment="1">
      <alignment vertical="top"/>
    </xf>
    <xf numFmtId="0" fontId="5" fillId="0" borderId="33" xfId="0" applyFont="1" applyBorder="1" applyAlignment="1">
      <alignment horizontal="center" vertical="top" wrapText="1"/>
    </xf>
    <xf numFmtId="0" fontId="100" fillId="0" borderId="25" xfId="0" applyFont="1" applyBorder="1" applyAlignment="1">
      <alignment vertical="top" wrapText="1"/>
    </xf>
    <xf numFmtId="0" fontId="100" fillId="0" borderId="25" xfId="0" applyFont="1" applyBorder="1" applyAlignment="1">
      <alignment horizontal="center" vertical="top" wrapText="1"/>
    </xf>
    <xf numFmtId="0" fontId="5" fillId="0" borderId="25" xfId="0" applyFont="1" applyFill="1" applyBorder="1" applyAlignment="1">
      <alignment vertical="top" wrapText="1"/>
    </xf>
    <xf numFmtId="0" fontId="5" fillId="0" borderId="36" xfId="0" applyFont="1" applyBorder="1" applyAlignment="1">
      <alignment vertical="top"/>
    </xf>
    <xf numFmtId="0" fontId="3" fillId="0" borderId="0" xfId="0" applyFont="1" applyAlignment="1"/>
    <xf numFmtId="0" fontId="0" fillId="69" borderId="57" xfId="0" applyFill="1" applyBorder="1"/>
    <xf numFmtId="9" fontId="0" fillId="0" borderId="58" xfId="0" applyNumberFormat="1" applyBorder="1"/>
    <xf numFmtId="0" fontId="0" fillId="0" borderId="40" xfId="0" applyBorder="1"/>
    <xf numFmtId="9" fontId="0" fillId="0" borderId="19" xfId="0" applyNumberFormat="1" applyBorder="1"/>
    <xf numFmtId="0" fontId="0" fillId="0" borderId="40" xfId="0" applyFill="1" applyBorder="1"/>
    <xf numFmtId="0" fontId="0" fillId="69" borderId="40" xfId="0" applyFill="1" applyBorder="1"/>
    <xf numFmtId="0" fontId="0" fillId="0" borderId="59" xfId="0" applyBorder="1"/>
    <xf numFmtId="9" fontId="0" fillId="0" borderId="60" xfId="0" applyNumberFormat="1" applyBorder="1"/>
    <xf numFmtId="0" fontId="2" fillId="0" borderId="36" xfId="0" applyFont="1" applyBorder="1"/>
    <xf numFmtId="0" fontId="2" fillId="0" borderId="35" xfId="0" applyFont="1" applyBorder="1"/>
    <xf numFmtId="0" fontId="0" fillId="0" borderId="0" xfId="0" applyAlignment="1">
      <alignment wrapText="1"/>
    </xf>
    <xf numFmtId="0" fontId="5" fillId="0" borderId="5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0" fillId="0" borderId="0" xfId="250" applyFont="1" applyAlignment="1">
      <alignment horizontal="left" vertical="center" wrapText="1"/>
    </xf>
    <xf numFmtId="0" fontId="109" fillId="0" borderId="0" xfId="0" applyFont="1" applyBorder="1" applyAlignment="1">
      <alignment horizontal="left" vertical="top" wrapText="1"/>
    </xf>
    <xf numFmtId="0" fontId="120" fillId="69" borderId="0" xfId="0" applyFont="1" applyFill="1" applyBorder="1" applyAlignment="1">
      <alignment horizontal="center" vertical="top" wrapText="1"/>
    </xf>
    <xf numFmtId="0" fontId="120" fillId="69" borderId="0" xfId="0" applyFont="1" applyFill="1" applyBorder="1" applyAlignment="1">
      <alignment horizontal="center"/>
    </xf>
    <xf numFmtId="0" fontId="122" fillId="69" borderId="0" xfId="0" applyFont="1" applyFill="1" applyAlignment="1">
      <alignment horizontal="left" vertical="top" wrapText="1"/>
    </xf>
    <xf numFmtId="0" fontId="5" fillId="68" borderId="0" xfId="0" applyFont="1" applyFill="1" applyBorder="1" applyAlignment="1">
      <alignment horizontal="center" vertical="center"/>
    </xf>
    <xf numFmtId="0" fontId="5" fillId="68" borderId="1" xfId="0" applyFont="1" applyFill="1" applyBorder="1" applyAlignment="1">
      <alignment horizontal="center"/>
    </xf>
    <xf numFmtId="0" fontId="5" fillId="68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9" fillId="0" borderId="41" xfId="0" applyFont="1" applyBorder="1" applyAlignment="1">
      <alignment horizontal="center"/>
    </xf>
    <xf numFmtId="0" fontId="99" fillId="0" borderId="42" xfId="0" applyFont="1" applyBorder="1" applyAlignment="1">
      <alignment horizontal="center"/>
    </xf>
    <xf numFmtId="0" fontId="99" fillId="0" borderId="43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</cellXfs>
  <cellStyles count="551">
    <cellStyle name="_x000d__x000a_JournalTemplate=C:\COMFO\CTALK\JOURSTD.TPL_x000d__x000a_LbStateAddress=3 3 0 251 1 89 2 311_x000d__x000a_LbStateJou" xfId="3"/>
    <cellStyle name="% 2" xfId="4"/>
    <cellStyle name="=C:\WINNT\SYSTEM32\COMMAND.COM" xfId="349"/>
    <cellStyle name="1" xfId="5"/>
    <cellStyle name="1 indent" xfId="377"/>
    <cellStyle name="2 indents" xfId="378"/>
    <cellStyle name="20% - Accent1 2" xfId="6"/>
    <cellStyle name="20% - Accent1 2 2" xfId="7"/>
    <cellStyle name="20% - Accent1 2 2 2" xfId="379"/>
    <cellStyle name="20% - Accent1 2 3" xfId="380"/>
    <cellStyle name="20% - Accent1 3" xfId="8"/>
    <cellStyle name="20% - Accent1 4" xfId="9"/>
    <cellStyle name="20% - Accent2 2" xfId="10"/>
    <cellStyle name="20% - Accent2 2 2" xfId="11"/>
    <cellStyle name="20% - Accent2 2 2 2" xfId="381"/>
    <cellStyle name="20% - Accent2 2 3" xfId="382"/>
    <cellStyle name="20% - Accent2 3" xfId="12"/>
    <cellStyle name="20% - Accent2 4" xfId="13"/>
    <cellStyle name="20% - Accent3 2" xfId="14"/>
    <cellStyle name="20% - Accent3 2 2" xfId="15"/>
    <cellStyle name="20% - Accent3 2 2 2" xfId="383"/>
    <cellStyle name="20% - Accent3 2 3" xfId="384"/>
    <cellStyle name="20% - Accent3 3" xfId="16"/>
    <cellStyle name="20% - Accent3 4" xfId="17"/>
    <cellStyle name="20% - Accent4 2" xfId="18"/>
    <cellStyle name="20% - Accent4 2 2" xfId="19"/>
    <cellStyle name="20% - Accent4 2 2 2" xfId="385"/>
    <cellStyle name="20% - Accent4 2 3" xfId="386"/>
    <cellStyle name="20% - Accent4 3" xfId="20"/>
    <cellStyle name="20% - Accent4 4" xfId="21"/>
    <cellStyle name="20% - Accent5 2" xfId="22"/>
    <cellStyle name="20% - Accent5 2 2" xfId="23"/>
    <cellStyle name="20% - Accent5 2 2 2" xfId="387"/>
    <cellStyle name="20% - Accent5 2 3" xfId="388"/>
    <cellStyle name="20% - Accent5 3" xfId="24"/>
    <cellStyle name="20% - Accent5 4" xfId="25"/>
    <cellStyle name="20% - Accent6 2" xfId="26"/>
    <cellStyle name="20% - Accent6 2 2" xfId="27"/>
    <cellStyle name="20% - Accent6 2 2 2" xfId="389"/>
    <cellStyle name="20% - Accent6 2 3" xfId="390"/>
    <cellStyle name="20% - Accent6 3" xfId="28"/>
    <cellStyle name="20% - Accent6 4" xfId="29"/>
    <cellStyle name="20% - Akzent1" xfId="30"/>
    <cellStyle name="20% - Akzent2" xfId="31"/>
    <cellStyle name="20% - Akzent3" xfId="32"/>
    <cellStyle name="20% - Akzent4" xfId="33"/>
    <cellStyle name="20% - Akzent5" xfId="34"/>
    <cellStyle name="20% - Akzent6" xfId="35"/>
    <cellStyle name="20% - Énfasis1" xfId="36"/>
    <cellStyle name="20% - Énfasis2" xfId="37"/>
    <cellStyle name="20% - Énfasis3" xfId="38"/>
    <cellStyle name="20% - Énfasis4" xfId="39"/>
    <cellStyle name="20% - Énfasis5" xfId="40"/>
    <cellStyle name="20% - Énfasis6" xfId="41"/>
    <cellStyle name="3 indents" xfId="391"/>
    <cellStyle name="4 indents" xfId="392"/>
    <cellStyle name="40% - Accent1 2" xfId="42"/>
    <cellStyle name="40% - Accent1 2 2" xfId="43"/>
    <cellStyle name="40% - Accent1 2 2 2" xfId="393"/>
    <cellStyle name="40% - Accent1 2 3" xfId="394"/>
    <cellStyle name="40% - Accent1 3" xfId="44"/>
    <cellStyle name="40% - Accent1 4" xfId="45"/>
    <cellStyle name="40% - Accent2 2" xfId="46"/>
    <cellStyle name="40% - Accent2 2 2" xfId="47"/>
    <cellStyle name="40% - Accent2 2 2 2" xfId="395"/>
    <cellStyle name="40% - Accent2 2 3" xfId="396"/>
    <cellStyle name="40% - Accent2 3" xfId="48"/>
    <cellStyle name="40% - Accent2 4" xfId="49"/>
    <cellStyle name="40% - Accent3 2" xfId="50"/>
    <cellStyle name="40% - Accent3 2 2" xfId="51"/>
    <cellStyle name="40% - Accent3 2 2 2" xfId="397"/>
    <cellStyle name="40% - Accent3 2 3" xfId="398"/>
    <cellStyle name="40% - Accent3 3" xfId="52"/>
    <cellStyle name="40% - Accent3 4" xfId="53"/>
    <cellStyle name="40% - Accent4 2" xfId="54"/>
    <cellStyle name="40% - Accent4 2 2" xfId="55"/>
    <cellStyle name="40% - Accent4 2 2 2" xfId="399"/>
    <cellStyle name="40% - Accent4 2 3" xfId="400"/>
    <cellStyle name="40% - Accent4 3" xfId="56"/>
    <cellStyle name="40% - Accent4 4" xfId="57"/>
    <cellStyle name="40% - Accent5 2" xfId="58"/>
    <cellStyle name="40% - Accent5 2 2" xfId="59"/>
    <cellStyle name="40% - Accent5 2 2 2" xfId="401"/>
    <cellStyle name="40% - Accent5 2 3" xfId="402"/>
    <cellStyle name="40% - Accent5 3" xfId="60"/>
    <cellStyle name="40% - Accent5 4" xfId="61"/>
    <cellStyle name="40% - Accent6 2" xfId="62"/>
    <cellStyle name="40% - Accent6 2 2" xfId="63"/>
    <cellStyle name="40% - Accent6 2 2 2" xfId="403"/>
    <cellStyle name="40% - Accent6 2 3" xfId="404"/>
    <cellStyle name="40% - Accent6 3" xfId="64"/>
    <cellStyle name="40% - Accent6 4" xfId="65"/>
    <cellStyle name="40% - Akzent1" xfId="66"/>
    <cellStyle name="40% - Akzent2" xfId="67"/>
    <cellStyle name="40% - Akzent3" xfId="68"/>
    <cellStyle name="40% - Akzent4" xfId="69"/>
    <cellStyle name="40% - Akzent5" xfId="70"/>
    <cellStyle name="40% - Akzent6" xfId="71"/>
    <cellStyle name="40% - Énfasis1" xfId="72"/>
    <cellStyle name="40% - Énfasis2" xfId="73"/>
    <cellStyle name="40% - Énfasis3" xfId="74"/>
    <cellStyle name="40% - Énfasis4" xfId="75"/>
    <cellStyle name="40% - Énfasis5" xfId="76"/>
    <cellStyle name="40% - Énfasis6" xfId="77"/>
    <cellStyle name="60% - Accent1 2" xfId="78"/>
    <cellStyle name="60% - Accent1 3" xfId="79"/>
    <cellStyle name="60% - Accent2 2" xfId="80"/>
    <cellStyle name="60% - Accent2 3" xfId="81"/>
    <cellStyle name="60% - Accent3 2" xfId="82"/>
    <cellStyle name="60% - Accent3 3" xfId="83"/>
    <cellStyle name="60% - Accent4 2" xfId="84"/>
    <cellStyle name="60% - Accent4 3" xfId="85"/>
    <cellStyle name="60% - Accent5 2" xfId="86"/>
    <cellStyle name="60% - Accent5 3" xfId="87"/>
    <cellStyle name="60% - Accent6 2" xfId="88"/>
    <cellStyle name="60% - Accent6 3" xfId="89"/>
    <cellStyle name="60% - Akzent1" xfId="90"/>
    <cellStyle name="60% - Akzent2" xfId="91"/>
    <cellStyle name="60% - Akzent3" xfId="92"/>
    <cellStyle name="60% - Akzent4" xfId="93"/>
    <cellStyle name="60% - Akzent5" xfId="94"/>
    <cellStyle name="60% - Akzent6" xfId="95"/>
    <cellStyle name="60% - Énfasis1" xfId="96"/>
    <cellStyle name="60% - Énfasis2" xfId="97"/>
    <cellStyle name="60% - Énfasis3" xfId="98"/>
    <cellStyle name="60% - Énfasis4" xfId="99"/>
    <cellStyle name="60% - Énfasis5" xfId="100"/>
    <cellStyle name="60% - Énfasis6" xfId="101"/>
    <cellStyle name="Accent1 2" xfId="102"/>
    <cellStyle name="Accent1 3" xfId="103"/>
    <cellStyle name="Accent2 2" xfId="104"/>
    <cellStyle name="Accent2 3" xfId="105"/>
    <cellStyle name="Accent3 2" xfId="106"/>
    <cellStyle name="Accent3 3" xfId="107"/>
    <cellStyle name="Accent4 2" xfId="108"/>
    <cellStyle name="Accent4 3" xfId="109"/>
    <cellStyle name="Accent5 2" xfId="110"/>
    <cellStyle name="Accent5 3" xfId="111"/>
    <cellStyle name="Accent6 2" xfId="112"/>
    <cellStyle name="Accent6 3" xfId="113"/>
    <cellStyle name="Akzent1" xfId="114"/>
    <cellStyle name="Akzent2" xfId="115"/>
    <cellStyle name="Akzent3" xfId="116"/>
    <cellStyle name="Akzent4" xfId="117"/>
    <cellStyle name="Akzent5" xfId="118"/>
    <cellStyle name="Akzent6" xfId="119"/>
    <cellStyle name="ANCLAS,REZONES Y SUS PARTES,DE FUNDICION,DE HIERRO O DE ACERO" xfId="120"/>
    <cellStyle name="ANCLAS,REZONES Y SUS PARTES,DE FUNDICION,DE HIERRO O DE ACERO 10" xfId="405"/>
    <cellStyle name="ANCLAS,REZONES Y SUS PARTES,DE FUNDICION,DE HIERRO O DE ACERO 11" xfId="406"/>
    <cellStyle name="ANCLAS,REZONES Y SUS PARTES,DE FUNDICION,DE HIERRO O DE ACERO 12" xfId="407"/>
    <cellStyle name="ANCLAS,REZONES Y SUS PARTES,DE FUNDICION,DE HIERRO O DE ACERO 13" xfId="408"/>
    <cellStyle name="ANCLAS,REZONES Y SUS PARTES,DE FUNDICION,DE HIERRO O DE ACERO 14" xfId="409"/>
    <cellStyle name="ANCLAS,REZONES Y SUS PARTES,DE FUNDICION,DE HIERRO O DE ACERO 15" xfId="410"/>
    <cellStyle name="ANCLAS,REZONES Y SUS PARTES,DE FUNDICION,DE HIERRO O DE ACERO 16" xfId="411"/>
    <cellStyle name="ANCLAS,REZONES Y SUS PARTES,DE FUNDICION,DE HIERRO O DE ACERO 17" xfId="412"/>
    <cellStyle name="ANCLAS,REZONES Y SUS PARTES,DE FUNDICION,DE HIERRO O DE ACERO 18" xfId="413"/>
    <cellStyle name="ANCLAS,REZONES Y SUS PARTES,DE FUNDICION,DE HIERRO O DE ACERO 19" xfId="414"/>
    <cellStyle name="ANCLAS,REZONES Y SUS PARTES,DE FUNDICION,DE HIERRO O DE ACERO 2" xfId="415"/>
    <cellStyle name="ANCLAS,REZONES Y SUS PARTES,DE FUNDICION,DE HIERRO O DE ACERO 20" xfId="416"/>
    <cellStyle name="ANCLAS,REZONES Y SUS PARTES,DE FUNDICION,DE HIERRO O DE ACERO 21" xfId="417"/>
    <cellStyle name="ANCLAS,REZONES Y SUS PARTES,DE FUNDICION,DE HIERRO O DE ACERO 22" xfId="418"/>
    <cellStyle name="ANCLAS,REZONES Y SUS PARTES,DE FUNDICION,DE HIERRO O DE ACERO 23" xfId="419"/>
    <cellStyle name="ANCLAS,REZONES Y SUS PARTES,DE FUNDICION,DE HIERRO O DE ACERO 24" xfId="420"/>
    <cellStyle name="ANCLAS,REZONES Y SUS PARTES,DE FUNDICION,DE HIERRO O DE ACERO 25" xfId="421"/>
    <cellStyle name="ANCLAS,REZONES Y SUS PARTES,DE FUNDICION,DE HIERRO O DE ACERO 26" xfId="422"/>
    <cellStyle name="ANCLAS,REZONES Y SUS PARTES,DE FUNDICION,DE HIERRO O DE ACERO 27" xfId="423"/>
    <cellStyle name="ANCLAS,REZONES Y SUS PARTES,DE FUNDICION,DE HIERRO O DE ACERO 28" xfId="424"/>
    <cellStyle name="ANCLAS,REZONES Y SUS PARTES,DE FUNDICION,DE HIERRO O DE ACERO 3" xfId="425"/>
    <cellStyle name="ANCLAS,REZONES Y SUS PARTES,DE FUNDICION,DE HIERRO O DE ACERO 4" xfId="426"/>
    <cellStyle name="ANCLAS,REZONES Y SUS PARTES,DE FUNDICION,DE HIERRO O DE ACERO 5" xfId="427"/>
    <cellStyle name="ANCLAS,REZONES Y SUS PARTES,DE FUNDICION,DE HIERRO O DE ACERO 6" xfId="428"/>
    <cellStyle name="ANCLAS,REZONES Y SUS PARTES,DE FUNDICION,DE HIERRO O DE ACERO 7" xfId="429"/>
    <cellStyle name="ANCLAS,REZONES Y SUS PARTES,DE FUNDICION,DE HIERRO O DE ACERO 8" xfId="430"/>
    <cellStyle name="ANCLAS,REZONES Y SUS PARTES,DE FUNDICION,DE HIERRO O DE ACERO 9" xfId="431"/>
    <cellStyle name="ANCLAS,REZONES Y SUS PARTES,DE FUNDICION,DE HIERRO O DE ACERO_Cuadro de Impuestos y Gastos Centroamérica 2" xfId="432"/>
    <cellStyle name="Ausgabe" xfId="121"/>
    <cellStyle name="Bad 2" xfId="122"/>
    <cellStyle name="Bad 3" xfId="123"/>
    <cellStyle name="Berechnung" xfId="124"/>
    <cellStyle name="bin" xfId="125"/>
    <cellStyle name="Bold" xfId="126"/>
    <cellStyle name="Buena" xfId="127"/>
    <cellStyle name="Cabecera 1" xfId="433"/>
    <cellStyle name="Cabecera 2" xfId="434"/>
    <cellStyle name="Calculation 2" xfId="128"/>
    <cellStyle name="Calculation 3" xfId="129"/>
    <cellStyle name="Cálculo" xfId="130"/>
    <cellStyle name="Celda de comprobación" xfId="131"/>
    <cellStyle name="Celda vinculada" xfId="132"/>
    <cellStyle name="cell" xfId="133"/>
    <cellStyle name="Check Cell 2" xfId="134"/>
    <cellStyle name="Check Cell 3" xfId="135"/>
    <cellStyle name="clsAltData" xfId="136"/>
    <cellStyle name="clsAltMRVData" xfId="137"/>
    <cellStyle name="clsBlank" xfId="138"/>
    <cellStyle name="clsColumnHeader" xfId="139"/>
    <cellStyle name="clsData" xfId="140"/>
    <cellStyle name="clsDefault" xfId="141"/>
    <cellStyle name="clsFooter" xfId="142"/>
    <cellStyle name="clsIndexTableData" xfId="143"/>
    <cellStyle name="clsIndexTableHdr" xfId="144"/>
    <cellStyle name="clsIndexTableTitle" xfId="145"/>
    <cellStyle name="clsMRVData" xfId="146"/>
    <cellStyle name="clsReportFooter" xfId="147"/>
    <cellStyle name="clsReportHeader" xfId="148"/>
    <cellStyle name="clsRowHeader" xfId="149"/>
    <cellStyle name="clsRowHeader 2" xfId="435"/>
    <cellStyle name="clsScale" xfId="150"/>
    <cellStyle name="clsSection" xfId="151"/>
    <cellStyle name="Col&amp;RowHeadings" xfId="152"/>
    <cellStyle name="ColCodes" xfId="153"/>
    <cellStyle name="ColTitles" xfId="154"/>
    <cellStyle name="column" xfId="155"/>
    <cellStyle name="Comma" xfId="1" builtinId="3"/>
    <cellStyle name="Comma [0] 2" xfId="156"/>
    <cellStyle name="Comma 2" xfId="157"/>
    <cellStyle name="Comma 2 2" xfId="158"/>
    <cellStyle name="Comma 2 3" xfId="159"/>
    <cellStyle name="Comma 2 4" xfId="160"/>
    <cellStyle name="Comma 2 5" xfId="436"/>
    <cellStyle name="Comma 2 6" xfId="437"/>
    <cellStyle name="Comma 3" xfId="161"/>
    <cellStyle name="Comma 3 2" xfId="162"/>
    <cellStyle name="Comma 3 2 2" xfId="438"/>
    <cellStyle name="Comma 3 3" xfId="163"/>
    <cellStyle name="Comma 3 4" xfId="439"/>
    <cellStyle name="Comma 4" xfId="164"/>
    <cellStyle name="Comma 4 2" xfId="440"/>
    <cellStyle name="Comma 4 2 2" xfId="441"/>
    <cellStyle name="Comma 5" xfId="165"/>
    <cellStyle name="Comma 6" xfId="166"/>
    <cellStyle name="Comma 7" xfId="167"/>
    <cellStyle name="Comma 8" xfId="168"/>
    <cellStyle name="Currency [0] 2" xfId="442"/>
    <cellStyle name="Currency 2" xfId="169"/>
    <cellStyle name="Currency 2 2" xfId="170"/>
    <cellStyle name="Currency 2 3" xfId="171"/>
    <cellStyle name="DataEntryCells" xfId="172"/>
    <cellStyle name="Diseño" xfId="443"/>
    <cellStyle name="Diseño 2" xfId="444"/>
    <cellStyle name="Eingabe" xfId="173"/>
    <cellStyle name="Encabezado 4" xfId="174"/>
    <cellStyle name="ENDARO" xfId="175"/>
    <cellStyle name="Énfasis1" xfId="176"/>
    <cellStyle name="Énfasis2" xfId="177"/>
    <cellStyle name="Énfasis3" xfId="178"/>
    <cellStyle name="Énfasis4" xfId="179"/>
    <cellStyle name="Énfasis5" xfId="180"/>
    <cellStyle name="Énfasis6" xfId="181"/>
    <cellStyle name="Entrada" xfId="182"/>
    <cellStyle name="Ergebnis" xfId="183"/>
    <cellStyle name="Erklärender Text" xfId="184"/>
    <cellStyle name="Euro" xfId="445"/>
    <cellStyle name="Euro 2" xfId="446"/>
    <cellStyle name="Euro 3" xfId="447"/>
    <cellStyle name="Excel Built-in Normal" xfId="350"/>
    <cellStyle name="Explanatory Text 2" xfId="185"/>
    <cellStyle name="Explanatory Text 3" xfId="186"/>
    <cellStyle name="Fecha" xfId="448"/>
    <cellStyle name="Fijo" xfId="449"/>
    <cellStyle name="Followed Hyperlink 2" xfId="187"/>
    <cellStyle name="formula" xfId="188"/>
    <cellStyle name="formula 2" xfId="189"/>
    <cellStyle name="gap" xfId="190"/>
    <cellStyle name="Good 2" xfId="191"/>
    <cellStyle name="Good 3" xfId="192"/>
    <cellStyle name="GreyBackground" xfId="193"/>
    <cellStyle name="Gut" xfId="194"/>
    <cellStyle name="Header" xfId="195"/>
    <cellStyle name="Heading 1 2" xfId="196"/>
    <cellStyle name="Heading 1 3" xfId="197"/>
    <cellStyle name="Heading 2 2" xfId="198"/>
    <cellStyle name="Heading 2 3" xfId="199"/>
    <cellStyle name="Heading 3 2" xfId="200"/>
    <cellStyle name="Heading 3 3" xfId="201"/>
    <cellStyle name="Heading 4 2" xfId="202"/>
    <cellStyle name="Heading 4 3" xfId="203"/>
    <cellStyle name="Hipervínculo 2" xfId="204"/>
    <cellStyle name="Hipervínculo 3" xfId="450"/>
    <cellStyle name="Hipervínculo 4" xfId="451"/>
    <cellStyle name="Hyperlink 2" xfId="205"/>
    <cellStyle name="Hyperlink 2 2" xfId="452"/>
    <cellStyle name="Hyperlink 2 3" xfId="453"/>
    <cellStyle name="Hyperlink 3" xfId="206"/>
    <cellStyle name="Hyperlink 3 2" xfId="207"/>
    <cellStyle name="Hyperlink 4" xfId="208"/>
    <cellStyle name="Hyperlink 5" xfId="209"/>
    <cellStyle name="Hyperlink 6" xfId="210"/>
    <cellStyle name="Hyperlink 7" xfId="211"/>
    <cellStyle name="Hyperlink 7 2" xfId="212"/>
    <cellStyle name="Hyperlink 8" xfId="213"/>
    <cellStyle name="Hyperlink 9" xfId="214"/>
    <cellStyle name="imf-one decimal" xfId="454"/>
    <cellStyle name="imf-zero decimal" xfId="455"/>
    <cellStyle name="Incorrecto" xfId="215"/>
    <cellStyle name="Input 2" xfId="216"/>
    <cellStyle name="Input 3" xfId="217"/>
    <cellStyle name="ISC" xfId="218"/>
    <cellStyle name="JUJU" xfId="219"/>
    <cellStyle name="level1a" xfId="220"/>
    <cellStyle name="level2" xfId="221"/>
    <cellStyle name="level2a" xfId="222"/>
    <cellStyle name="level3" xfId="223"/>
    <cellStyle name="Lien hypertexte 2" xfId="224"/>
    <cellStyle name="Linked Cell 2" xfId="225"/>
    <cellStyle name="Linked Cell 3" xfId="226"/>
    <cellStyle name="Migliaia (0)_conti99" xfId="227"/>
    <cellStyle name="Millares [0] 2" xfId="228"/>
    <cellStyle name="Millares [0] 3" xfId="229"/>
    <cellStyle name="Millares [0]_F194-195" xfId="456"/>
    <cellStyle name="Millares 10" xfId="230"/>
    <cellStyle name="Millares 11" xfId="231"/>
    <cellStyle name="Millares 12" xfId="232"/>
    <cellStyle name="Millares 13" xfId="233"/>
    <cellStyle name="Millares 14" xfId="234"/>
    <cellStyle name="Millares 15" xfId="235"/>
    <cellStyle name="Millares 16" xfId="236"/>
    <cellStyle name="Millares 17" xfId="237"/>
    <cellStyle name="Millares 18" xfId="457"/>
    <cellStyle name="Millares 19" xfId="458"/>
    <cellStyle name="Millares 2" xfId="238"/>
    <cellStyle name="Millares 2 2" xfId="459"/>
    <cellStyle name="Millares 21" xfId="460"/>
    <cellStyle name="Millares 22" xfId="461"/>
    <cellStyle name="Millares 23" xfId="462"/>
    <cellStyle name="Millares 24" xfId="463"/>
    <cellStyle name="Millares 3" xfId="239"/>
    <cellStyle name="Millares 4" xfId="240"/>
    <cellStyle name="Millares 5" xfId="241"/>
    <cellStyle name="Millares 6" xfId="242"/>
    <cellStyle name="Millares 7" xfId="243"/>
    <cellStyle name="Millares 8" xfId="244"/>
    <cellStyle name="Millares 9" xfId="245"/>
    <cellStyle name="Millares_c28" xfId="246"/>
    <cellStyle name="Moneda 2" xfId="464"/>
    <cellStyle name="Monetario" xfId="465"/>
    <cellStyle name="Monetario0" xfId="466"/>
    <cellStyle name="Neutral 2" xfId="247"/>
    <cellStyle name="Neutral 3" xfId="248"/>
    <cellStyle name="Normal" xfId="0" builtinId="0"/>
    <cellStyle name="Normal 10" xfId="249"/>
    <cellStyle name="Normal 10 2" xfId="250"/>
    <cellStyle name="Normal 10 2 2" xfId="251"/>
    <cellStyle name="Normal 10 2 3" xfId="252"/>
    <cellStyle name="Normal 10 3" xfId="253"/>
    <cellStyle name="Normal 10 4" xfId="254"/>
    <cellStyle name="Normal 10 4 2" xfId="255"/>
    <cellStyle name="Normal 10 5" xfId="256"/>
    <cellStyle name="Normal 10_Consolidado ECHYP_26jul2012" xfId="257"/>
    <cellStyle name="Normal 11" xfId="258"/>
    <cellStyle name="Normal 11 2" xfId="467"/>
    <cellStyle name="Normal 11 2 2" xfId="468"/>
    <cellStyle name="Normal 11 3" xfId="469"/>
    <cellStyle name="Normal 11 3 2" xfId="470"/>
    <cellStyle name="Normal 11 3 3" xfId="471"/>
    <cellStyle name="Normal 11 4" xfId="472"/>
    <cellStyle name="Normal 11 5" xfId="473"/>
    <cellStyle name="Normal 12" xfId="259"/>
    <cellStyle name="Normal 12 2" xfId="474"/>
    <cellStyle name="Normal 12 2 2" xfId="475"/>
    <cellStyle name="Normal 12 3" xfId="476"/>
    <cellStyle name="Normal 12 4" xfId="477"/>
    <cellStyle name="Normal 13" xfId="260"/>
    <cellStyle name="Normal 13 2" xfId="261"/>
    <cellStyle name="Normal 14" xfId="262"/>
    <cellStyle name="Normal 14 2" xfId="478"/>
    <cellStyle name="Normal 15" xfId="263"/>
    <cellStyle name="Normal 15 2" xfId="479"/>
    <cellStyle name="Normal 16" xfId="376"/>
    <cellStyle name="Normal 16 2" xfId="480"/>
    <cellStyle name="Normal 16 2 2" xfId="481"/>
    <cellStyle name="Normal 17" xfId="482"/>
    <cellStyle name="Normal 17 2" xfId="483"/>
    <cellStyle name="Normal 18" xfId="484"/>
    <cellStyle name="Normal 19" xfId="485"/>
    <cellStyle name="Normal 2" xfId="264"/>
    <cellStyle name="Normal 2 2" xfId="265"/>
    <cellStyle name="Normal 2 2 2" xfId="266"/>
    <cellStyle name="Normal 2 2 2 2" xfId="486"/>
    <cellStyle name="Normal 2 2 3" xfId="487"/>
    <cellStyle name="Normal 2 2 4" xfId="488"/>
    <cellStyle name="Normal 2 3" xfId="267"/>
    <cellStyle name="Normal 2 3 2" xfId="268"/>
    <cellStyle name="Normal 2 3 2 2" xfId="489"/>
    <cellStyle name="Normal 2 3 3" xfId="269"/>
    <cellStyle name="Normal 2 3 4" xfId="490"/>
    <cellStyle name="Normal 2 4" xfId="270"/>
    <cellStyle name="Normal 2 4 2" xfId="491"/>
    <cellStyle name="Normal 2 5" xfId="271"/>
    <cellStyle name="Normal 2 5 2" xfId="492"/>
    <cellStyle name="Normal 2 6" xfId="272"/>
    <cellStyle name="Normal 2_AUG_TabChap2" xfId="273"/>
    <cellStyle name="Normal 20" xfId="493"/>
    <cellStyle name="Normal 21" xfId="494"/>
    <cellStyle name="Normal 22" xfId="495"/>
    <cellStyle name="Normal 3" xfId="274"/>
    <cellStyle name="Normal 3 2" xfId="275"/>
    <cellStyle name="Normal 3 2 2" xfId="496"/>
    <cellStyle name="Normal 3 2 2 2" xfId="497"/>
    <cellStyle name="Normal 3 2 3" xfId="498"/>
    <cellStyle name="Normal 3 3" xfId="499"/>
    <cellStyle name="Normal 4" xfId="276"/>
    <cellStyle name="Normal 4 2" xfId="277"/>
    <cellStyle name="Normal 4 3" xfId="278"/>
    <cellStyle name="Normal 4 4" xfId="500"/>
    <cellStyle name="Normal 4_Consolidado ECHYP_26jul2012" xfId="279"/>
    <cellStyle name="Normal 5" xfId="280"/>
    <cellStyle name="Normal 5 2" xfId="281"/>
    <cellStyle name="Normal 5 2 2" xfId="501"/>
    <cellStyle name="Normal 5 3" xfId="282"/>
    <cellStyle name="Normal 5 4" xfId="502"/>
    <cellStyle name="Normal 6" xfId="283"/>
    <cellStyle name="Normal 6 2" xfId="284"/>
    <cellStyle name="Normal 6 2 2" xfId="503"/>
    <cellStyle name="Normal 6 3" xfId="504"/>
    <cellStyle name="Normal 6 4" xfId="505"/>
    <cellStyle name="Normal 6 5" xfId="506"/>
    <cellStyle name="Normal 7" xfId="285"/>
    <cellStyle name="Normal 7 2" xfId="286"/>
    <cellStyle name="Normal 7 2 2" xfId="507"/>
    <cellStyle name="Normal 7 3" xfId="287"/>
    <cellStyle name="Normal 8" xfId="288"/>
    <cellStyle name="Normal 8 2" xfId="289"/>
    <cellStyle name="Normal 8 2 2" xfId="508"/>
    <cellStyle name="Normal 8 3" xfId="509"/>
    <cellStyle name="Normal 8 3 2" xfId="510"/>
    <cellStyle name="Normal 8 3 2 2" xfId="511"/>
    <cellStyle name="Normal 8 3 3" xfId="512"/>
    <cellStyle name="Normal 8 4" xfId="513"/>
    <cellStyle name="Normal 8 5" xfId="514"/>
    <cellStyle name="Normal 9" xfId="290"/>
    <cellStyle name="Normal 9 2" xfId="291"/>
    <cellStyle name="Normal 9 2 2" xfId="515"/>
    <cellStyle name="Normal 9 3" xfId="292"/>
    <cellStyle name="Normal 9 4" xfId="516"/>
    <cellStyle name="Normál_212" xfId="517"/>
    <cellStyle name="Normalny_sprawozdania" xfId="518"/>
    <cellStyle name="Notas" xfId="293"/>
    <cellStyle name="Notas 2" xfId="294"/>
    <cellStyle name="Notas 2 2" xfId="295"/>
    <cellStyle name="Notas 2 3" xfId="296"/>
    <cellStyle name="Note 2" xfId="297"/>
    <cellStyle name="Note 2 2" xfId="298"/>
    <cellStyle name="Note 2 2 2" xfId="519"/>
    <cellStyle name="Note 2 3" xfId="299"/>
    <cellStyle name="Note 2 4" xfId="300"/>
    <cellStyle name="Note 3" xfId="301"/>
    <cellStyle name="Note 3 2" xfId="302"/>
    <cellStyle name="Note 4" xfId="303"/>
    <cellStyle name="Note 5" xfId="304"/>
    <cellStyle name="Note 6" xfId="305"/>
    <cellStyle name="Notiz" xfId="306"/>
    <cellStyle name="Output 2" xfId="307"/>
    <cellStyle name="Output 3" xfId="308"/>
    <cellStyle name="Percent" xfId="2" builtinId="5"/>
    <cellStyle name="Percent 10" xfId="520"/>
    <cellStyle name="Percent 11" xfId="521"/>
    <cellStyle name="Percent 12" xfId="522"/>
    <cellStyle name="Percent 13" xfId="523"/>
    <cellStyle name="Percent 2" xfId="309"/>
    <cellStyle name="Percent 2 2" xfId="310"/>
    <cellStyle name="Percent 2 3" xfId="311"/>
    <cellStyle name="Percent 2 4" xfId="312"/>
    <cellStyle name="Percent 2 5" xfId="524"/>
    <cellStyle name="Percent 2 6" xfId="525"/>
    <cellStyle name="Percent 2 7" xfId="526"/>
    <cellStyle name="Percent 3" xfId="313"/>
    <cellStyle name="Percent 3 2" xfId="527"/>
    <cellStyle name="Percent 3 2 2" xfId="528"/>
    <cellStyle name="Percent 3 3" xfId="529"/>
    <cellStyle name="Percent 3 4" xfId="530"/>
    <cellStyle name="Percent 4" xfId="314"/>
    <cellStyle name="Percent 4 2" xfId="531"/>
    <cellStyle name="Percent 5" xfId="315"/>
    <cellStyle name="Percent 5 2" xfId="532"/>
    <cellStyle name="Percent 5 2 2" xfId="533"/>
    <cellStyle name="Percent 6" xfId="534"/>
    <cellStyle name="Percent 6 2" xfId="535"/>
    <cellStyle name="Percent 6 3" xfId="536"/>
    <cellStyle name="Percent 7" xfId="537"/>
    <cellStyle name="Percent 7 2" xfId="538"/>
    <cellStyle name="Percent 7 2 2" xfId="539"/>
    <cellStyle name="Percent 7 3" xfId="540"/>
    <cellStyle name="Percent 8" xfId="541"/>
    <cellStyle name="Percent 9" xfId="542"/>
    <cellStyle name="percentage difference" xfId="543"/>
    <cellStyle name="Porcentaje" xfId="544"/>
    <cellStyle name="Porcentaje 2" xfId="316"/>
    <cellStyle name="Porcentaje 2 2" xfId="545"/>
    <cellStyle name="Porcentual 4" xfId="546"/>
    <cellStyle name="Prozent_SubCatperStud" xfId="317"/>
    <cellStyle name="Punto" xfId="547"/>
    <cellStyle name="Punto0" xfId="548"/>
    <cellStyle name="row" xfId="318"/>
    <cellStyle name="RowCodes" xfId="319"/>
    <cellStyle name="Row-Col Headings" xfId="320"/>
    <cellStyle name="RowTitles_CENTRAL_GOVT" xfId="321"/>
    <cellStyle name="RowTitles-Col2" xfId="322"/>
    <cellStyle name="RowTitles-Detail" xfId="323"/>
    <cellStyle name="Salida" xfId="324"/>
    <cellStyle name="Schlecht" xfId="325"/>
    <cellStyle name="ss1" xfId="351"/>
    <cellStyle name="ss10" xfId="352"/>
    <cellStyle name="ss11" xfId="353"/>
    <cellStyle name="ss12" xfId="354"/>
    <cellStyle name="ss13" xfId="355"/>
    <cellStyle name="ss14" xfId="356"/>
    <cellStyle name="ss15" xfId="357"/>
    <cellStyle name="ss16" xfId="358"/>
    <cellStyle name="ss17" xfId="359"/>
    <cellStyle name="ss18" xfId="360"/>
    <cellStyle name="ss19" xfId="361"/>
    <cellStyle name="ss2" xfId="362"/>
    <cellStyle name="ss20" xfId="363"/>
    <cellStyle name="ss21" xfId="364"/>
    <cellStyle name="ss22" xfId="365"/>
    <cellStyle name="ss23" xfId="366"/>
    <cellStyle name="ss24" xfId="367"/>
    <cellStyle name="ss25" xfId="368"/>
    <cellStyle name="ss3" xfId="369"/>
    <cellStyle name="ss4" xfId="370"/>
    <cellStyle name="ss5" xfId="371"/>
    <cellStyle name="ss6" xfId="372"/>
    <cellStyle name="ss7" xfId="373"/>
    <cellStyle name="ss8" xfId="374"/>
    <cellStyle name="ss9" xfId="375"/>
    <cellStyle name="Standard_Info" xfId="326"/>
    <cellStyle name="Style 1" xfId="549"/>
    <cellStyle name="temp" xfId="327"/>
    <cellStyle name="Texto de advertencia" xfId="328"/>
    <cellStyle name="Texto explicativo" xfId="329"/>
    <cellStyle name="Title 2" xfId="330"/>
    <cellStyle name="title1" xfId="331"/>
    <cellStyle name="Titre 1" xfId="550"/>
    <cellStyle name="Título" xfId="332"/>
    <cellStyle name="Título 1" xfId="333"/>
    <cellStyle name="Título 2" xfId="334"/>
    <cellStyle name="Título 3" xfId="335"/>
    <cellStyle name="Total 2" xfId="336"/>
    <cellStyle name="Total 3" xfId="337"/>
    <cellStyle name="Überschrift" xfId="338"/>
    <cellStyle name="Überschrift 1" xfId="339"/>
    <cellStyle name="Überschrift 2" xfId="340"/>
    <cellStyle name="Überschrift 3" xfId="341"/>
    <cellStyle name="Überschrift 4" xfId="342"/>
    <cellStyle name="Verknüpfte Zelle" xfId="343"/>
    <cellStyle name="Warnender Text" xfId="344"/>
    <cellStyle name="Warning Text 2" xfId="345"/>
    <cellStyle name="Warning Text 3" xfId="346"/>
    <cellStyle name="WordWrap" xfId="347"/>
    <cellStyle name="Zelle überprüfen" xfId="34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507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'4.1'!$A$5:$A$8</c:f>
              <c:strCache>
                <c:ptCount val="4"/>
                <c:pt idx="0">
                  <c:v>Solo capacitación en instituciones educativas</c:v>
                </c:pt>
                <c:pt idx="1">
                  <c:v>Solo capacitación en el trabajo</c:v>
                </c:pt>
                <c:pt idx="2">
                  <c:v>Combinación de capacitación en instituciones educativas y en el trabajo</c:v>
                </c:pt>
                <c:pt idx="3">
                  <c:v>Combinación de capacitación en instituciones educativas y en el trabajo más otros servicios</c:v>
                </c:pt>
              </c:strCache>
            </c:strRef>
          </c:cat>
          <c:val>
            <c:numRef>
              <c:f>'4.1'!$B$5:$B$8</c:f>
              <c:numCache>
                <c:formatCode>General</c:formatCode>
                <c:ptCount val="4"/>
                <c:pt idx="0">
                  <c:v>-0.14000000000000001</c:v>
                </c:pt>
                <c:pt idx="1">
                  <c:v>-0.06</c:v>
                </c:pt>
                <c:pt idx="2">
                  <c:v>0.05</c:v>
                </c:pt>
                <c:pt idx="3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04896"/>
        <c:axId val="254190720"/>
      </c:barChart>
      <c:catAx>
        <c:axId val="253504896"/>
        <c:scaling>
          <c:orientation val="minMax"/>
        </c:scaling>
        <c:delete val="0"/>
        <c:axPos val="b"/>
        <c:majorTickMark val="out"/>
        <c:minorTickMark val="none"/>
        <c:tickLblPos val="low"/>
        <c:crossAx val="254190720"/>
        <c:crosses val="autoZero"/>
        <c:auto val="1"/>
        <c:lblAlgn val="ctr"/>
        <c:lblOffset val="100"/>
        <c:noMultiLvlLbl val="0"/>
      </c:catAx>
      <c:valAx>
        <c:axId val="254190720"/>
        <c:scaling>
          <c:orientation val="minMax"/>
          <c:max val="0.15000000000000002"/>
          <c:min val="-0.15000000000000002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Medida de calidad de la intervención aproximada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3504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Post Reforma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069371453853006"/>
          <c:y val="0.14889107611548558"/>
          <c:w val="0.81589702198386937"/>
          <c:h val="0.68883275007290756"/>
        </c:manualLayout>
      </c:layout>
      <c:lineChart>
        <c:grouping val="standard"/>
        <c:varyColors val="0"/>
        <c:ser>
          <c:idx val="0"/>
          <c:order val="0"/>
          <c:tx>
            <c:strRef>
              <c:f>'4.4.c'!$E$6</c:f>
              <c:strCache>
                <c:ptCount val="1"/>
                <c:pt idx="0">
                  <c:v>UIIA</c:v>
                </c:pt>
              </c:strCache>
            </c:strRef>
          </c:tx>
          <c:marker>
            <c:symbol val="none"/>
          </c:marker>
          <c:val>
            <c:numRef>
              <c:f>'4.4.c'!$E$7:$E$20</c:f>
              <c:numCache>
                <c:formatCode>General</c:formatCode>
                <c:ptCount val="14"/>
                <c:pt idx="0">
                  <c:v>0.21</c:v>
                </c:pt>
                <c:pt idx="1">
                  <c:v>0.39</c:v>
                </c:pt>
                <c:pt idx="2">
                  <c:v>0.21</c:v>
                </c:pt>
                <c:pt idx="3">
                  <c:v>0.19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0.12</c:v>
                </c:pt>
                <c:pt idx="8">
                  <c:v>0.11</c:v>
                </c:pt>
                <c:pt idx="9">
                  <c:v>0.105</c:v>
                </c:pt>
                <c:pt idx="10">
                  <c:v>0.1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'4.4.c'!$F$6</c:f>
              <c:strCache>
                <c:ptCount val="1"/>
                <c:pt idx="0">
                  <c:v>UISF</c:v>
                </c:pt>
              </c:strCache>
            </c:strRef>
          </c:tx>
          <c:marker>
            <c:symbol val="none"/>
          </c:marker>
          <c:val>
            <c:numRef>
              <c:f>'4.4.c'!$F$7:$F$20</c:f>
              <c:numCache>
                <c:formatCode>General</c:formatCode>
                <c:ptCount val="14"/>
                <c:pt idx="0">
                  <c:v>0.13</c:v>
                </c:pt>
                <c:pt idx="1">
                  <c:v>0.3</c:v>
                </c:pt>
                <c:pt idx="2">
                  <c:v>0.19</c:v>
                </c:pt>
                <c:pt idx="3">
                  <c:v>0.19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0.11</c:v>
                </c:pt>
                <c:pt idx="8">
                  <c:v>0.1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'4.4.c'!$G$6</c:f>
              <c:strCache>
                <c:ptCount val="1"/>
                <c:pt idx="0">
                  <c:v>UISFd</c:v>
                </c:pt>
              </c:strCache>
            </c:strRef>
          </c:tx>
          <c:marker>
            <c:symbol val="none"/>
          </c:marker>
          <c:val>
            <c:numRef>
              <c:f>'4.4.c'!$G$7:$G$20</c:f>
              <c:numCache>
                <c:formatCode>General</c:formatCode>
                <c:ptCount val="14"/>
                <c:pt idx="0">
                  <c:v>0.21</c:v>
                </c:pt>
                <c:pt idx="1">
                  <c:v>0.56999999999999995</c:v>
                </c:pt>
                <c:pt idx="2">
                  <c:v>0.28000000000000003</c:v>
                </c:pt>
                <c:pt idx="3">
                  <c:v>0.23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0.1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90912"/>
        <c:axId val="256792832"/>
      </c:lineChart>
      <c:catAx>
        <c:axId val="2567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Duración del desempleo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56792832"/>
        <c:crosses val="autoZero"/>
        <c:auto val="1"/>
        <c:lblAlgn val="ctr"/>
        <c:lblOffset val="100"/>
        <c:noMultiLvlLbl val="0"/>
      </c:catAx>
      <c:valAx>
        <c:axId val="25679283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Tasa de riesgo no condicionada para trabajadores desempleados</a:t>
                </a:r>
              </a:p>
            </c:rich>
          </c:tx>
          <c:layout>
            <c:manualLayout>
              <c:xMode val="edge"/>
              <c:yMode val="edge"/>
              <c:x val="0"/>
              <c:y val="0.148891076115485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567909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6321374469851947"/>
          <c:y val="0.1650462962962963"/>
          <c:w val="0.47221782472930929"/>
          <c:h val="8.3717191601049873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791048496156"/>
          <c:y val="4.0567951318458417E-2"/>
          <c:w val="0.88329757504615691"/>
          <c:h val="0.80798751507412925"/>
        </c:manualLayout>
      </c:layout>
      <c:lineChart>
        <c:grouping val="standard"/>
        <c:varyColors val="0"/>
        <c:ser>
          <c:idx val="2"/>
          <c:order val="0"/>
          <c:tx>
            <c:v>Ingresos</c:v>
          </c:tx>
          <c:marker>
            <c:symbol val="none"/>
          </c:marker>
          <c:cat>
            <c:numRef>
              <c:f>'4.7.1'!$B$33:$B$65</c:f>
              <c:numCache>
                <c:formatCode>General</c:formatCode>
                <c:ptCount val="33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</c:numCache>
            </c:numRef>
          </c:cat>
          <c:val>
            <c:numRef>
              <c:f>'4.7.1'!$L$33:$L$65</c:f>
              <c:numCache>
                <c:formatCode>General</c:formatCode>
                <c:ptCount val="33"/>
                <c:pt idx="0">
                  <c:v>801.37440000000004</c:v>
                </c:pt>
                <c:pt idx="1">
                  <c:v>829.85860000000002</c:v>
                </c:pt>
                <c:pt idx="2">
                  <c:v>869.60109999999997</c:v>
                </c:pt>
                <c:pt idx="3">
                  <c:v>831.17539999999997</c:v>
                </c:pt>
                <c:pt idx="4">
                  <c:v>705.83600000000001</c:v>
                </c:pt>
                <c:pt idx="5">
                  <c:v>714.89350000000002</c:v>
                </c:pt>
                <c:pt idx="6">
                  <c:v>864.61980000000005</c:v>
                </c:pt>
                <c:pt idx="7">
                  <c:v>812.86040000000003</c:v>
                </c:pt>
                <c:pt idx="8">
                  <c:v>723.48</c:v>
                </c:pt>
                <c:pt idx="9">
                  <c:v>775.83109999999999</c:v>
                </c:pt>
                <c:pt idx="10">
                  <c:v>763.85810000000004</c:v>
                </c:pt>
                <c:pt idx="11">
                  <c:v>564.95429999999999</c:v>
                </c:pt>
                <c:pt idx="12">
                  <c:v>-3120.7759999999998</c:v>
                </c:pt>
                <c:pt idx="13">
                  <c:v>-5691.0020000000004</c:v>
                </c:pt>
                <c:pt idx="14">
                  <c:v>-4093.16</c:v>
                </c:pt>
                <c:pt idx="15">
                  <c:v>-2751.65</c:v>
                </c:pt>
                <c:pt idx="16">
                  <c:v>-2180.9490000000001</c:v>
                </c:pt>
                <c:pt idx="17">
                  <c:v>-1657.2560000000001</c:v>
                </c:pt>
                <c:pt idx="18">
                  <c:v>-1088.2380000000001</c:v>
                </c:pt>
                <c:pt idx="19">
                  <c:v>-853.06240000000003</c:v>
                </c:pt>
                <c:pt idx="20">
                  <c:v>-828.27160000000003</c:v>
                </c:pt>
                <c:pt idx="21">
                  <c:v>-739.71360000000004</c:v>
                </c:pt>
                <c:pt idx="22">
                  <c:v>-581.0376</c:v>
                </c:pt>
                <c:pt idx="23">
                  <c:v>-567.98379999999997</c:v>
                </c:pt>
                <c:pt idx="24">
                  <c:v>-608.99040000000002</c:v>
                </c:pt>
                <c:pt idx="25">
                  <c:v>-650.37980000000005</c:v>
                </c:pt>
                <c:pt idx="26">
                  <c:v>-546.77120000000002</c:v>
                </c:pt>
                <c:pt idx="27">
                  <c:v>-489.98910000000001</c:v>
                </c:pt>
                <c:pt idx="28">
                  <c:v>-537.1567</c:v>
                </c:pt>
                <c:pt idx="29">
                  <c:v>-511.97129999999999</c:v>
                </c:pt>
                <c:pt idx="30">
                  <c:v>-350.64499999999998</c:v>
                </c:pt>
                <c:pt idx="31">
                  <c:v>-334.29259999999999</c:v>
                </c:pt>
                <c:pt idx="32">
                  <c:v>-352.74110000000002</c:v>
                </c:pt>
              </c:numCache>
            </c:numRef>
          </c:val>
          <c:smooth val="0"/>
        </c:ser>
        <c:ser>
          <c:idx val="1"/>
          <c:order val="1"/>
          <c:tx>
            <c:v>Ingresos + SD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'4.7.1'!$B$33:$B$65</c:f>
              <c:numCache>
                <c:formatCode>General</c:formatCode>
                <c:ptCount val="33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</c:numCache>
            </c:numRef>
          </c:cat>
          <c:val>
            <c:numRef>
              <c:f>'4.7.1'!$D$33:$D$65</c:f>
              <c:numCache>
                <c:formatCode>General</c:formatCode>
                <c:ptCount val="33"/>
                <c:pt idx="0">
                  <c:v>805.69219999999996</c:v>
                </c:pt>
                <c:pt idx="1">
                  <c:v>809.94949999999994</c:v>
                </c:pt>
                <c:pt idx="2">
                  <c:v>840.50239999999997</c:v>
                </c:pt>
                <c:pt idx="3">
                  <c:v>817.34270000000004</c:v>
                </c:pt>
                <c:pt idx="4">
                  <c:v>739.07069999999999</c:v>
                </c:pt>
                <c:pt idx="5">
                  <c:v>722.16110000000003</c:v>
                </c:pt>
                <c:pt idx="6">
                  <c:v>853.44349999999997</c:v>
                </c:pt>
                <c:pt idx="7">
                  <c:v>825.02440000000001</c:v>
                </c:pt>
                <c:pt idx="8">
                  <c:v>712.72979999999995</c:v>
                </c:pt>
                <c:pt idx="9">
                  <c:v>728.56140000000005</c:v>
                </c:pt>
                <c:pt idx="10">
                  <c:v>726.21090000000004</c:v>
                </c:pt>
                <c:pt idx="11">
                  <c:v>551.41629999999998</c:v>
                </c:pt>
                <c:pt idx="12">
                  <c:v>-1762.328</c:v>
                </c:pt>
                <c:pt idx="13">
                  <c:v>-3312.7139999999999</c:v>
                </c:pt>
                <c:pt idx="14">
                  <c:v>-2859.4670000000001</c:v>
                </c:pt>
                <c:pt idx="15">
                  <c:v>-2619.2020000000002</c:v>
                </c:pt>
                <c:pt idx="16">
                  <c:v>-2062.2289999999998</c:v>
                </c:pt>
                <c:pt idx="17">
                  <c:v>-1600.3209999999999</c:v>
                </c:pt>
                <c:pt idx="18">
                  <c:v>-1064.1959999999999</c:v>
                </c:pt>
                <c:pt idx="19">
                  <c:v>-810.90049999999997</c:v>
                </c:pt>
                <c:pt idx="20">
                  <c:v>-727.43119999999999</c:v>
                </c:pt>
                <c:pt idx="21">
                  <c:v>-619.0566</c:v>
                </c:pt>
                <c:pt idx="22">
                  <c:v>-499.6</c:v>
                </c:pt>
                <c:pt idx="23">
                  <c:v>-477.89620000000002</c:v>
                </c:pt>
                <c:pt idx="24">
                  <c:v>-519.89800000000002</c:v>
                </c:pt>
                <c:pt idx="25">
                  <c:v>-599.25239999999997</c:v>
                </c:pt>
                <c:pt idx="26">
                  <c:v>-492.38209999999998</c:v>
                </c:pt>
                <c:pt idx="27">
                  <c:v>-442.49720000000002</c:v>
                </c:pt>
                <c:pt idx="28">
                  <c:v>-495.94810000000001</c:v>
                </c:pt>
                <c:pt idx="29">
                  <c:v>-482.71440000000001</c:v>
                </c:pt>
                <c:pt idx="30">
                  <c:v>-367.51339999999999</c:v>
                </c:pt>
                <c:pt idx="31">
                  <c:v>-342.51900000000001</c:v>
                </c:pt>
                <c:pt idx="32">
                  <c:v>-341.12240000000003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20192"/>
        <c:axId val="256522112"/>
      </c:lineChart>
      <c:catAx>
        <c:axId val="25652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Trimestres respecto al trimestre de separación (t=0)</a:t>
                </a:r>
              </a:p>
            </c:rich>
          </c:tx>
          <c:layout>
            <c:manualLayout>
              <c:xMode val="edge"/>
              <c:yMode val="edge"/>
              <c:x val="0.33062027944363115"/>
              <c:y val="0.864334964886146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52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52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Pesos Uruguayos Diciembre 2009</a:t>
                </a:r>
              </a:p>
            </c:rich>
          </c:tx>
          <c:layout>
            <c:manualLayout>
              <c:xMode val="edge"/>
              <c:yMode val="edge"/>
              <c:x val="1.1118712429052713E-2"/>
              <c:y val="0.110803362417535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520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30636967565457"/>
          <c:y val="0.93844994985382935"/>
          <c:w val="0.50832467160831152"/>
          <c:h val="4.644253139757125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2099365238919"/>
          <c:y val="0.20723807037263497"/>
          <c:w val="0.80965730347536347"/>
          <c:h val="0.66776372940217721"/>
        </c:manualLayout>
      </c:layout>
      <c:barChart>
        <c:barDir val="col"/>
        <c:grouping val="clustered"/>
        <c:varyColors val="0"/>
        <c:ser>
          <c:idx val="1"/>
          <c:order val="1"/>
          <c:invertIfNegative val="0"/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92D050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 w="38100"/>
            </c:spPr>
          </c:dPt>
          <c:dPt>
            <c:idx val="6"/>
            <c:invertIfNegative val="0"/>
            <c:bubble3D val="0"/>
            <c:spPr>
              <a:ln w="381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ln w="381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dPt>
          <c:dPt>
            <c:idx val="24"/>
            <c:invertIfNegative val="0"/>
            <c:bubble3D val="0"/>
            <c:spPr>
              <a:ln w="381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dPt>
          <c:val>
            <c:numRef>
              <c:f>'4.8.1'!$D$4:$D$41</c:f>
              <c:numCache>
                <c:formatCode>General</c:formatCode>
                <c:ptCount val="38"/>
                <c:pt idx="3">
                  <c:v>1</c:v>
                </c:pt>
                <c:pt idx="6">
                  <c:v>1</c:v>
                </c:pt>
                <c:pt idx="12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2"/>
        <c:axId val="256630784"/>
        <c:axId val="256624896"/>
      </c:barChart>
      <c:lineChart>
        <c:grouping val="standard"/>
        <c:varyColors val="0"/>
        <c:ser>
          <c:idx val="0"/>
          <c:order val="0"/>
          <c:tx>
            <c:strRef>
              <c:f>'4.8.1'!$C$3</c:f>
              <c:strCache>
                <c:ptCount val="1"/>
                <c:pt idx="0">
                  <c:v>Share_obs_per_bin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'4.8.1'!$A$4:$A$41</c:f>
              <c:numCache>
                <c:formatCode>General</c:formatCode>
                <c:ptCount val="38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</c:numCache>
            </c:numRef>
          </c:cat>
          <c:val>
            <c:numRef>
              <c:f>'4.8.1'!$C$4:$C$41</c:f>
              <c:numCache>
                <c:formatCode>General</c:formatCode>
                <c:ptCount val="38"/>
                <c:pt idx="1">
                  <c:v>1.2890799999999999E-2</c:v>
                </c:pt>
                <c:pt idx="2">
                  <c:v>4.6659899999999997E-2</c:v>
                </c:pt>
                <c:pt idx="3">
                  <c:v>5.3920999999999997E-2</c:v>
                </c:pt>
                <c:pt idx="4">
                  <c:v>4.1583700000000001E-2</c:v>
                </c:pt>
                <c:pt idx="5">
                  <c:v>4.2141100000000001E-2</c:v>
                </c:pt>
                <c:pt idx="6">
                  <c:v>4.3966600000000002E-2</c:v>
                </c:pt>
                <c:pt idx="7">
                  <c:v>5.3770400000000003E-2</c:v>
                </c:pt>
                <c:pt idx="8">
                  <c:v>4.48688E-2</c:v>
                </c:pt>
                <c:pt idx="9">
                  <c:v>3.9796499999999999E-2</c:v>
                </c:pt>
                <c:pt idx="10">
                  <c:v>3.6356800000000002E-2</c:v>
                </c:pt>
                <c:pt idx="11">
                  <c:v>3.3894599999999997E-2</c:v>
                </c:pt>
                <c:pt idx="12">
                  <c:v>3.2475999999999998E-2</c:v>
                </c:pt>
                <c:pt idx="13">
                  <c:v>2.26629E-2</c:v>
                </c:pt>
                <c:pt idx="14">
                  <c:v>2.07951E-2</c:v>
                </c:pt>
                <c:pt idx="15">
                  <c:v>2.05679E-2</c:v>
                </c:pt>
                <c:pt idx="16">
                  <c:v>1.87926E-2</c:v>
                </c:pt>
                <c:pt idx="17">
                  <c:v>1.7776900000000002E-2</c:v>
                </c:pt>
                <c:pt idx="18">
                  <c:v>1.77293E-2</c:v>
                </c:pt>
                <c:pt idx="19">
                  <c:v>1.72392E-2</c:v>
                </c:pt>
                <c:pt idx="20">
                  <c:v>1.65392E-2</c:v>
                </c:pt>
                <c:pt idx="21">
                  <c:v>1.5997600000000001E-2</c:v>
                </c:pt>
                <c:pt idx="22">
                  <c:v>1.50954E-2</c:v>
                </c:pt>
                <c:pt idx="23">
                  <c:v>1.4574999999999999E-2</c:v>
                </c:pt>
                <c:pt idx="24">
                  <c:v>1.3991099999999999E-2</c:v>
                </c:pt>
                <c:pt idx="25">
                  <c:v>1.2683399999999999E-2</c:v>
                </c:pt>
                <c:pt idx="26">
                  <c:v>1.16927E-2</c:v>
                </c:pt>
                <c:pt idx="27">
                  <c:v>1.0988700000000001E-2</c:v>
                </c:pt>
                <c:pt idx="28">
                  <c:v>9.9953999999999998E-3</c:v>
                </c:pt>
                <c:pt idx="29">
                  <c:v>9.4999999999999998E-3</c:v>
                </c:pt>
                <c:pt idx="30">
                  <c:v>9.3415000000000008E-3</c:v>
                </c:pt>
                <c:pt idx="31">
                  <c:v>8.9663999999999994E-3</c:v>
                </c:pt>
                <c:pt idx="32">
                  <c:v>8.8223999999999993E-3</c:v>
                </c:pt>
                <c:pt idx="33">
                  <c:v>8.5792999999999998E-3</c:v>
                </c:pt>
                <c:pt idx="34">
                  <c:v>7.6480999999999997E-3</c:v>
                </c:pt>
                <c:pt idx="35">
                  <c:v>7.5173000000000002E-3</c:v>
                </c:pt>
                <c:pt idx="36">
                  <c:v>7.1501000000000004E-3</c:v>
                </c:pt>
                <c:pt idx="37">
                  <c:v>7.0245999999999998E-3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16704"/>
        <c:axId val="256622976"/>
      </c:lineChart>
      <c:catAx>
        <c:axId val="2566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Antiguedad (en meses)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566229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5662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Tasa de riesgo de despido</a:t>
                </a:r>
              </a:p>
            </c:rich>
          </c:tx>
          <c:layout>
            <c:manualLayout>
              <c:xMode val="edge"/>
              <c:yMode val="edge"/>
              <c:x val="1.6548463356973995E-2"/>
              <c:y val="0.274605561352163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6616704"/>
        <c:crosses val="autoZero"/>
        <c:crossBetween val="between"/>
      </c:valAx>
      <c:valAx>
        <c:axId val="256624896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256630784"/>
        <c:crosses val="max"/>
        <c:crossBetween val="between"/>
      </c:valAx>
      <c:catAx>
        <c:axId val="25663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662489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'4.5'!$Q$5</c:f>
              <c:strCache>
                <c:ptCount val="1"/>
                <c:pt idx="0">
                  <c:v>Salario mínimo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cat>
            <c:strRef>
              <c:f>'4.5'!$P$6:$P$47</c:f>
              <c:strCache>
                <c:ptCount val="42"/>
                <c:pt idx="0">
                  <c:v>MEX</c:v>
                </c:pt>
                <c:pt idx="1">
                  <c:v>LUX</c:v>
                </c:pt>
                <c:pt idx="2">
                  <c:v>CHL</c:v>
                </c:pt>
                <c:pt idx="3">
                  <c:v>EE.UU.</c:v>
                </c:pt>
                <c:pt idx="4">
                  <c:v>DOM</c:v>
                </c:pt>
                <c:pt idx="5">
                  <c:v>CZE</c:v>
                </c:pt>
                <c:pt idx="6">
                  <c:v>URY</c:v>
                </c:pt>
                <c:pt idx="7">
                  <c:v>ESP</c:v>
                </c:pt>
                <c:pt idx="8">
                  <c:v>SVK</c:v>
                </c:pt>
                <c:pt idx="9">
                  <c:v>EST</c:v>
                </c:pt>
                <c:pt idx="10">
                  <c:v>GRC</c:v>
                </c:pt>
                <c:pt idx="11">
                  <c:v>ISR</c:v>
                </c:pt>
                <c:pt idx="12">
                  <c:v>PRT</c:v>
                </c:pt>
                <c:pt idx="13">
                  <c:v>HUN</c:v>
                </c:pt>
                <c:pt idx="14">
                  <c:v>BRA</c:v>
                </c:pt>
                <c:pt idx="15">
                  <c:v>OCDE (prom)</c:v>
                </c:pt>
                <c:pt idx="16">
                  <c:v>POL</c:v>
                </c:pt>
                <c:pt idx="17">
                  <c:v>IRL</c:v>
                </c:pt>
                <c:pt idx="18">
                  <c:v>VEN</c:v>
                </c:pt>
                <c:pt idx="19">
                  <c:v>CAN</c:v>
                </c:pt>
                <c:pt idx="20">
                  <c:v>JPN</c:v>
                </c:pt>
                <c:pt idx="21">
                  <c:v>JAM</c:v>
                </c:pt>
                <c:pt idx="22">
                  <c:v>PAN</c:v>
                </c:pt>
                <c:pt idx="23">
                  <c:v>GBR</c:v>
                </c:pt>
                <c:pt idx="24">
                  <c:v>AUS</c:v>
                </c:pt>
                <c:pt idx="25">
                  <c:v>NLD</c:v>
                </c:pt>
                <c:pt idx="26">
                  <c:v>KOR</c:v>
                </c:pt>
                <c:pt idx="27">
                  <c:v>ARG</c:v>
                </c:pt>
                <c:pt idx="28">
                  <c:v>SLV</c:v>
                </c:pt>
                <c:pt idx="29">
                  <c:v>SVN</c:v>
                </c:pt>
                <c:pt idx="30">
                  <c:v>BEL</c:v>
                </c:pt>
                <c:pt idx="31">
                  <c:v>CRI</c:v>
                </c:pt>
                <c:pt idx="32">
                  <c:v>COL</c:v>
                </c:pt>
                <c:pt idx="33">
                  <c:v>PER</c:v>
                </c:pt>
                <c:pt idx="34">
                  <c:v>FRA</c:v>
                </c:pt>
                <c:pt idx="35">
                  <c:v>ECU</c:v>
                </c:pt>
                <c:pt idx="36">
                  <c:v>ALC (prom)</c:v>
                </c:pt>
                <c:pt idx="37">
                  <c:v>GTM</c:v>
                </c:pt>
                <c:pt idx="38">
                  <c:v>BOL</c:v>
                </c:pt>
                <c:pt idx="39">
                  <c:v>NIC</c:v>
                </c:pt>
                <c:pt idx="40">
                  <c:v>PRY</c:v>
                </c:pt>
                <c:pt idx="41">
                  <c:v>HND</c:v>
                </c:pt>
              </c:strCache>
            </c:strRef>
          </c:cat>
          <c:val>
            <c:numRef>
              <c:f>'4.5'!$Q$6:$Q$47</c:f>
              <c:numCache>
                <c:formatCode>0%</c:formatCode>
                <c:ptCount val="42"/>
                <c:pt idx="0">
                  <c:v>7.4121610762668086E-2</c:v>
                </c:pt>
                <c:pt idx="1">
                  <c:v>0.11796302701558736</c:v>
                </c:pt>
                <c:pt idx="2">
                  <c:v>0.13389723568086614</c:v>
                </c:pt>
                <c:pt idx="3">
                  <c:v>0.12943867891615304</c:v>
                </c:pt>
                <c:pt idx="4">
                  <c:v>0.13100000403347786</c:v>
                </c:pt>
                <c:pt idx="5">
                  <c:v>0.11900447564871966</c:v>
                </c:pt>
                <c:pt idx="6">
                  <c:v>0.13484123657633859</c:v>
                </c:pt>
                <c:pt idx="7">
                  <c:v>0.12649634399403917</c:v>
                </c:pt>
                <c:pt idx="8">
                  <c:v>0.12826007349775356</c:v>
                </c:pt>
                <c:pt idx="9">
                  <c:v>0.12789624256972945</c:v>
                </c:pt>
                <c:pt idx="10">
                  <c:v>0.13519764299713607</c:v>
                </c:pt>
                <c:pt idx="11">
                  <c:v>0.16965749904950206</c:v>
                </c:pt>
                <c:pt idx="12">
                  <c:v>0.15218340573470884</c:v>
                </c:pt>
                <c:pt idx="13">
                  <c:v>0.15518199322569379</c:v>
                </c:pt>
                <c:pt idx="14">
                  <c:v>0.15211542943894693</c:v>
                </c:pt>
                <c:pt idx="15">
                  <c:v>0.17702549610531129</c:v>
                </c:pt>
                <c:pt idx="16">
                  <c:v>0.17984361451427147</c:v>
                </c:pt>
                <c:pt idx="17">
                  <c:v>0.19247696237756523</c:v>
                </c:pt>
                <c:pt idx="18">
                  <c:v>0.18755270820569553</c:v>
                </c:pt>
                <c:pt idx="19">
                  <c:v>0.19747430270127</c:v>
                </c:pt>
                <c:pt idx="20">
                  <c:v>0.20586985764840676</c:v>
                </c:pt>
                <c:pt idx="21">
                  <c:v>0.21217290770159161</c:v>
                </c:pt>
                <c:pt idx="22">
                  <c:v>0.21750078876419179</c:v>
                </c:pt>
                <c:pt idx="23">
                  <c:v>0.22446393894956923</c:v>
                </c:pt>
                <c:pt idx="24">
                  <c:v>0.23615981623594626</c:v>
                </c:pt>
                <c:pt idx="25">
                  <c:v>0.22943834379939437</c:v>
                </c:pt>
                <c:pt idx="26">
                  <c:v>0.23131487486068367</c:v>
                </c:pt>
                <c:pt idx="27">
                  <c:v>0.20066911840766705</c:v>
                </c:pt>
                <c:pt idx="28">
                  <c:v>0.24361401597427762</c:v>
                </c:pt>
                <c:pt idx="29">
                  <c:v>0.23569510887491038</c:v>
                </c:pt>
                <c:pt idx="30">
                  <c:v>0.21447696996825477</c:v>
                </c:pt>
                <c:pt idx="31">
                  <c:v>0.24361522125498991</c:v>
                </c:pt>
                <c:pt idx="32">
                  <c:v>0.21151491773063891</c:v>
                </c:pt>
                <c:pt idx="33">
                  <c:v>0.26968621833313833</c:v>
                </c:pt>
                <c:pt idx="34">
                  <c:v>0.20904224563224272</c:v>
                </c:pt>
                <c:pt idx="35">
                  <c:v>0.27263947261122223</c:v>
                </c:pt>
                <c:pt idx="36">
                  <c:v>0.27007948085737948</c:v>
                </c:pt>
                <c:pt idx="37">
                  <c:v>0.34315517672834528</c:v>
                </c:pt>
                <c:pt idx="38">
                  <c:v>0.3553804420819659</c:v>
                </c:pt>
                <c:pt idx="39">
                  <c:v>0.51301990300054845</c:v>
                </c:pt>
                <c:pt idx="40">
                  <c:v>0.52296581302102851</c:v>
                </c:pt>
                <c:pt idx="41">
                  <c:v>0.72716327752695609</c:v>
                </c:pt>
              </c:numCache>
            </c:numRef>
          </c:val>
        </c:ser>
        <c:ser>
          <c:idx val="1"/>
          <c:order val="1"/>
          <c:tx>
            <c:strRef>
              <c:f>'4.5'!$R$5</c:f>
              <c:strCache>
                <c:ptCount val="1"/>
                <c:pt idx="0">
                  <c:v>Costo por seguridad social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34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'4.5'!$P$6:$P$47</c:f>
              <c:strCache>
                <c:ptCount val="42"/>
                <c:pt idx="0">
                  <c:v>MEX</c:v>
                </c:pt>
                <c:pt idx="1">
                  <c:v>LUX</c:v>
                </c:pt>
                <c:pt idx="2">
                  <c:v>CHL</c:v>
                </c:pt>
                <c:pt idx="3">
                  <c:v>EE.UU.</c:v>
                </c:pt>
                <c:pt idx="4">
                  <c:v>DOM</c:v>
                </c:pt>
                <c:pt idx="5">
                  <c:v>CZE</c:v>
                </c:pt>
                <c:pt idx="6">
                  <c:v>URY</c:v>
                </c:pt>
                <c:pt idx="7">
                  <c:v>ESP</c:v>
                </c:pt>
                <c:pt idx="8">
                  <c:v>SVK</c:v>
                </c:pt>
                <c:pt idx="9">
                  <c:v>EST</c:v>
                </c:pt>
                <c:pt idx="10">
                  <c:v>GRC</c:v>
                </c:pt>
                <c:pt idx="11">
                  <c:v>ISR</c:v>
                </c:pt>
                <c:pt idx="12">
                  <c:v>PRT</c:v>
                </c:pt>
                <c:pt idx="13">
                  <c:v>HUN</c:v>
                </c:pt>
                <c:pt idx="14">
                  <c:v>BRA</c:v>
                </c:pt>
                <c:pt idx="15">
                  <c:v>OCDE (prom)</c:v>
                </c:pt>
                <c:pt idx="16">
                  <c:v>POL</c:v>
                </c:pt>
                <c:pt idx="17">
                  <c:v>IRL</c:v>
                </c:pt>
                <c:pt idx="18">
                  <c:v>VEN</c:v>
                </c:pt>
                <c:pt idx="19">
                  <c:v>CAN</c:v>
                </c:pt>
                <c:pt idx="20">
                  <c:v>JPN</c:v>
                </c:pt>
                <c:pt idx="21">
                  <c:v>JAM</c:v>
                </c:pt>
                <c:pt idx="22">
                  <c:v>PAN</c:v>
                </c:pt>
                <c:pt idx="23">
                  <c:v>GBR</c:v>
                </c:pt>
                <c:pt idx="24">
                  <c:v>AUS</c:v>
                </c:pt>
                <c:pt idx="25">
                  <c:v>NLD</c:v>
                </c:pt>
                <c:pt idx="26">
                  <c:v>KOR</c:v>
                </c:pt>
                <c:pt idx="27">
                  <c:v>ARG</c:v>
                </c:pt>
                <c:pt idx="28">
                  <c:v>SLV</c:v>
                </c:pt>
                <c:pt idx="29">
                  <c:v>SVN</c:v>
                </c:pt>
                <c:pt idx="30">
                  <c:v>BEL</c:v>
                </c:pt>
                <c:pt idx="31">
                  <c:v>CRI</c:v>
                </c:pt>
                <c:pt idx="32">
                  <c:v>COL</c:v>
                </c:pt>
                <c:pt idx="33">
                  <c:v>PER</c:v>
                </c:pt>
                <c:pt idx="34">
                  <c:v>FRA</c:v>
                </c:pt>
                <c:pt idx="35">
                  <c:v>ECU</c:v>
                </c:pt>
                <c:pt idx="36">
                  <c:v>ALC (prom)</c:v>
                </c:pt>
                <c:pt idx="37">
                  <c:v>GTM</c:v>
                </c:pt>
                <c:pt idx="38">
                  <c:v>BOL</c:v>
                </c:pt>
                <c:pt idx="39">
                  <c:v>NIC</c:v>
                </c:pt>
                <c:pt idx="40">
                  <c:v>PRY</c:v>
                </c:pt>
                <c:pt idx="41">
                  <c:v>HND</c:v>
                </c:pt>
              </c:strCache>
            </c:strRef>
          </c:cat>
          <c:val>
            <c:numRef>
              <c:f>'4.5'!$R$6:$R$47</c:f>
              <c:numCache>
                <c:formatCode>0%</c:formatCode>
                <c:ptCount val="42"/>
                <c:pt idx="0">
                  <c:v>1.5768200237372462E-2</c:v>
                </c:pt>
                <c:pt idx="1">
                  <c:v>1.4521248625618804E-2</c:v>
                </c:pt>
                <c:pt idx="2">
                  <c:v>6.1726625648879296E-3</c:v>
                </c:pt>
                <c:pt idx="3">
                  <c:v>1.2749709873241076E-2</c:v>
                </c:pt>
                <c:pt idx="4">
                  <c:v>1.7780783524044424E-2</c:v>
                </c:pt>
                <c:pt idx="5">
                  <c:v>4.0461521720564685E-2</c:v>
                </c:pt>
                <c:pt idx="6">
                  <c:v>2.6327751441530111E-2</c:v>
                </c:pt>
                <c:pt idx="7">
                  <c:v>3.7822406854217706E-2</c:v>
                </c:pt>
                <c:pt idx="8">
                  <c:v>4.0017142931299113E-2</c:v>
                </c:pt>
                <c:pt idx="9">
                  <c:v>4.3484722473708028E-2</c:v>
                </c:pt>
                <c:pt idx="10">
                  <c:v>3.7125272767013572E-2</c:v>
                </c:pt>
                <c:pt idx="11">
                  <c:v>8.465909202570154E-3</c:v>
                </c:pt>
                <c:pt idx="12">
                  <c:v>3.6143558861993344E-2</c:v>
                </c:pt>
                <c:pt idx="13">
                  <c:v>4.4226868069322724E-2</c:v>
                </c:pt>
                <c:pt idx="14">
                  <c:v>5.1875184410443358E-2</c:v>
                </c:pt>
                <c:pt idx="15">
                  <c:v>3.2803705882251247E-2</c:v>
                </c:pt>
                <c:pt idx="16">
                  <c:v>3.0177758515494757E-2</c:v>
                </c:pt>
                <c:pt idx="17">
                  <c:v>2.0691273455588265E-2</c:v>
                </c:pt>
                <c:pt idx="18">
                  <c:v>2.9539551542397041E-2</c:v>
                </c:pt>
                <c:pt idx="19">
                  <c:v>2.3815400905773165E-2</c:v>
                </c:pt>
                <c:pt idx="20">
                  <c:v>3.0242282088550957E-2</c:v>
                </c:pt>
                <c:pt idx="21">
                  <c:v>2.5460203300826136E-2</c:v>
                </c:pt>
                <c:pt idx="22">
                  <c:v>3.0283784002910402E-2</c:v>
                </c:pt>
                <c:pt idx="23">
                  <c:v>2.4174766224868603E-2</c:v>
                </c:pt>
                <c:pt idx="24">
                  <c:v>1.4027893084415205E-2</c:v>
                </c:pt>
                <c:pt idx="25">
                  <c:v>2.1016552292024523E-2</c:v>
                </c:pt>
                <c:pt idx="26">
                  <c:v>2.3686643185734008E-2</c:v>
                </c:pt>
                <c:pt idx="27">
                  <c:v>5.6846266677276429E-2</c:v>
                </c:pt>
                <c:pt idx="28">
                  <c:v>2.6242784631615699E-2</c:v>
                </c:pt>
                <c:pt idx="29">
                  <c:v>3.7946912528860573E-2</c:v>
                </c:pt>
                <c:pt idx="30">
                  <c:v>6.4128614020508165E-2</c:v>
                </c:pt>
                <c:pt idx="31">
                  <c:v>3.5086974679435758E-2</c:v>
                </c:pt>
                <c:pt idx="32">
                  <c:v>7.5990743507351702E-2</c:v>
                </c:pt>
                <c:pt idx="33">
                  <c:v>1.9478087119110914E-2</c:v>
                </c:pt>
                <c:pt idx="34">
                  <c:v>8.3951365845908663E-2</c:v>
                </c:pt>
                <c:pt idx="35">
                  <c:v>3.5709625350187492E-2</c:v>
                </c:pt>
                <c:pt idx="36">
                  <c:v>4.0166710775231824E-2</c:v>
                </c:pt>
                <c:pt idx="37">
                  <c:v>3.6897760377715333E-2</c:v>
                </c:pt>
                <c:pt idx="38">
                  <c:v>5.9384071871896503E-2</c:v>
                </c:pt>
                <c:pt idx="39">
                  <c:v>7.2741628037391204E-2</c:v>
                </c:pt>
                <c:pt idx="40">
                  <c:v>8.5469785859406913E-2</c:v>
                </c:pt>
                <c:pt idx="41">
                  <c:v>3.3489576671919118E-2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6919424"/>
        <c:axId val="256920960"/>
      </c:barChart>
      <c:catAx>
        <c:axId val="25691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56920960"/>
        <c:crosses val="autoZero"/>
        <c:auto val="1"/>
        <c:lblAlgn val="ctr"/>
        <c:lblOffset val="100"/>
        <c:noMultiLvlLbl val="0"/>
      </c:catAx>
      <c:valAx>
        <c:axId val="25692096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Costos salariales y de</a:t>
                </a:r>
                <a:r>
                  <a:rPr lang="en-US" b="0" baseline="0"/>
                  <a:t> seguridad social </a:t>
                </a:r>
                <a:r>
                  <a:rPr lang="en-US" b="0"/>
                  <a:t>como porcentaje del PIB por trabajador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6919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057103573555283E-2"/>
          <c:y val="0.92158349654851557"/>
          <c:w val="0.35542649636039275"/>
          <c:h val="4.54651160827638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011335539579296E-2"/>
          <c:y val="2.3722136773719611E-2"/>
          <c:w val="0.899781505572673"/>
          <c:h val="0.905536297758698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'4.10.1'!$B$7</c:f>
              <c:strCache>
                <c:ptCount val="1"/>
                <c:pt idx="0">
                  <c:v>Asalariados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7.4450084602368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6.429780033840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106598984771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7.106598984771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81287599447983E-3"/>
                  <c:y val="6.768189509306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7.106598984771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6.768189509306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7.783417935702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6.768189509306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822868702654216E-17"/>
                  <c:y val="6.768189509306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7.1065989847715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81287599447983E-3"/>
                  <c:y val="7.106598984771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7406437997239915E-3"/>
                  <c:y val="6.768189509306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6.7681895093062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7406437997239915E-3"/>
                  <c:y val="7.4450084602368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7406437997239915E-3"/>
                  <c:y val="7.783417935702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3.481287599447983E-3"/>
                  <c:y val="7.106598984771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'4.10.1'!$D$8:$D$26</c:f>
              <c:strCache>
                <c:ptCount val="19"/>
                <c:pt idx="0">
                  <c:v>HND</c:v>
                </c:pt>
                <c:pt idx="1">
                  <c:v>GTM</c:v>
                </c:pt>
                <c:pt idx="2">
                  <c:v>PRY</c:v>
                </c:pt>
                <c:pt idx="3">
                  <c:v>NIC</c:v>
                </c:pt>
                <c:pt idx="4">
                  <c:v>PAN</c:v>
                </c:pt>
                <c:pt idx="5">
                  <c:v>PER</c:v>
                </c:pt>
                <c:pt idx="6">
                  <c:v>COL</c:v>
                </c:pt>
                <c:pt idx="7">
                  <c:v>CRI</c:v>
                </c:pt>
                <c:pt idx="8">
                  <c:v>ECU</c:v>
                </c:pt>
                <c:pt idx="9">
                  <c:v>SLV</c:v>
                </c:pt>
                <c:pt idx="10">
                  <c:v>ALC</c:v>
                </c:pt>
                <c:pt idx="11">
                  <c:v>DOM</c:v>
                </c:pt>
                <c:pt idx="12">
                  <c:v>CHL</c:v>
                </c:pt>
                <c:pt idx="13">
                  <c:v>ARG</c:v>
                </c:pt>
                <c:pt idx="14">
                  <c:v>MEX</c:v>
                </c:pt>
                <c:pt idx="15">
                  <c:v>BOL</c:v>
                </c:pt>
                <c:pt idx="16">
                  <c:v>BRA</c:v>
                </c:pt>
                <c:pt idx="17">
                  <c:v>URY</c:v>
                </c:pt>
                <c:pt idx="18">
                  <c:v>VEN</c:v>
                </c:pt>
              </c:strCache>
            </c:strRef>
          </c:cat>
          <c:val>
            <c:numRef>
              <c:f>'4.10.1'!$B$8:$B$26</c:f>
              <c:numCache>
                <c:formatCode>_(* #,##0.0_);_(* \(#,##0.0\);_(* "-"??_);_(@_)</c:formatCode>
                <c:ptCount val="19"/>
                <c:pt idx="0">
                  <c:v>75.209999999999994</c:v>
                </c:pt>
                <c:pt idx="1">
                  <c:v>61.76</c:v>
                </c:pt>
                <c:pt idx="2">
                  <c:v>56.09</c:v>
                </c:pt>
                <c:pt idx="3">
                  <c:v>51.88</c:v>
                </c:pt>
                <c:pt idx="4">
                  <c:v>49.87</c:v>
                </c:pt>
                <c:pt idx="5">
                  <c:v>44.31</c:v>
                </c:pt>
                <c:pt idx="6">
                  <c:v>42.7</c:v>
                </c:pt>
                <c:pt idx="7">
                  <c:v>42.2</c:v>
                </c:pt>
                <c:pt idx="8">
                  <c:v>40.4</c:v>
                </c:pt>
                <c:pt idx="9">
                  <c:v>39.340000000000003</c:v>
                </c:pt>
                <c:pt idx="10">
                  <c:v>38.221111111111114</c:v>
                </c:pt>
                <c:pt idx="11">
                  <c:v>31.61</c:v>
                </c:pt>
                <c:pt idx="12">
                  <c:v>31.52</c:v>
                </c:pt>
                <c:pt idx="13">
                  <c:v>27.95</c:v>
                </c:pt>
                <c:pt idx="14">
                  <c:v>21.95</c:v>
                </c:pt>
                <c:pt idx="15">
                  <c:v>21.62</c:v>
                </c:pt>
                <c:pt idx="16">
                  <c:v>20.37</c:v>
                </c:pt>
                <c:pt idx="17">
                  <c:v>16.989999999999998</c:v>
                </c:pt>
                <c:pt idx="18">
                  <c:v>12.21</c:v>
                </c:pt>
              </c:numCache>
            </c:numRef>
          </c:val>
        </c:ser>
        <c:ser>
          <c:idx val="1"/>
          <c:order val="1"/>
          <c:tx>
            <c:strRef>
              <c:f>'4.10.1'!$C$7</c:f>
              <c:strCache>
                <c:ptCount val="1"/>
                <c:pt idx="0">
                  <c:v>No asalariados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3"/>
              <c:layout>
                <c:manualLayout>
                  <c:x val="7.7294685990338162E-3"/>
                  <c:y val="-1.55490767735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6.9625751988959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7406437997239916E-2"/>
                  <c:y val="-6.7681895093062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'4.10.1'!$D$8:$D$26</c:f>
              <c:strCache>
                <c:ptCount val="19"/>
                <c:pt idx="0">
                  <c:v>HND</c:v>
                </c:pt>
                <c:pt idx="1">
                  <c:v>GTM</c:v>
                </c:pt>
                <c:pt idx="2">
                  <c:v>PRY</c:v>
                </c:pt>
                <c:pt idx="3">
                  <c:v>NIC</c:v>
                </c:pt>
                <c:pt idx="4">
                  <c:v>PAN</c:v>
                </c:pt>
                <c:pt idx="5">
                  <c:v>PER</c:v>
                </c:pt>
                <c:pt idx="6">
                  <c:v>COL</c:v>
                </c:pt>
                <c:pt idx="7">
                  <c:v>CRI</c:v>
                </c:pt>
                <c:pt idx="8">
                  <c:v>ECU</c:v>
                </c:pt>
                <c:pt idx="9">
                  <c:v>SLV</c:v>
                </c:pt>
                <c:pt idx="10">
                  <c:v>ALC</c:v>
                </c:pt>
                <c:pt idx="11">
                  <c:v>DOM</c:v>
                </c:pt>
                <c:pt idx="12">
                  <c:v>CHL</c:v>
                </c:pt>
                <c:pt idx="13">
                  <c:v>ARG</c:v>
                </c:pt>
                <c:pt idx="14">
                  <c:v>MEX</c:v>
                </c:pt>
                <c:pt idx="15">
                  <c:v>BOL</c:v>
                </c:pt>
                <c:pt idx="16">
                  <c:v>BRA</c:v>
                </c:pt>
                <c:pt idx="17">
                  <c:v>URY</c:v>
                </c:pt>
                <c:pt idx="18">
                  <c:v>VEN</c:v>
                </c:pt>
              </c:strCache>
            </c:strRef>
          </c:cat>
          <c:val>
            <c:numRef>
              <c:f>'4.10.1'!$C$8:$C$26</c:f>
              <c:numCache>
                <c:formatCode>_(* #,##0.0_);_(* \(#,##0.0\);_(* "-"??_);_(@_)</c:formatCode>
                <c:ptCount val="19"/>
                <c:pt idx="0">
                  <c:v>85.63</c:v>
                </c:pt>
                <c:pt idx="1">
                  <c:v>60.27</c:v>
                </c:pt>
                <c:pt idx="2">
                  <c:v>71.239999999999995</c:v>
                </c:pt>
                <c:pt idx="3">
                  <c:v>37.58</c:v>
                </c:pt>
                <c:pt idx="4">
                  <c:v>60.58</c:v>
                </c:pt>
                <c:pt idx="5">
                  <c:v>46.77</c:v>
                </c:pt>
                <c:pt idx="6">
                  <c:v>73.209999999999994</c:v>
                </c:pt>
                <c:pt idx="7">
                  <c:v>47.34</c:v>
                </c:pt>
                <c:pt idx="8">
                  <c:v>48.84</c:v>
                </c:pt>
                <c:pt idx="9">
                  <c:v>70.81</c:v>
                </c:pt>
                <c:pt idx="10">
                  <c:v>51.356666666666662</c:v>
                </c:pt>
                <c:pt idx="11">
                  <c:v>33.549999999999997</c:v>
                </c:pt>
                <c:pt idx="12">
                  <c:v>38.770000000000003</c:v>
                </c:pt>
                <c:pt idx="13">
                  <c:v>46.13</c:v>
                </c:pt>
                <c:pt idx="14">
                  <c:v>66.510000000000005</c:v>
                </c:pt>
                <c:pt idx="15">
                  <c:v>58.61</c:v>
                </c:pt>
                <c:pt idx="16">
                  <c:v>22.86</c:v>
                </c:pt>
                <c:pt idx="17">
                  <c:v>31.18</c:v>
                </c:pt>
                <c:pt idx="18">
                  <c:v>24.54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171456"/>
        <c:axId val="257172992"/>
        <c:axId val="256905216"/>
      </c:bar3DChart>
      <c:catAx>
        <c:axId val="257171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7172992"/>
        <c:crosses val="autoZero"/>
        <c:auto val="1"/>
        <c:lblAlgn val="ctr"/>
        <c:lblOffset val="100"/>
        <c:noMultiLvlLbl val="0"/>
      </c:catAx>
      <c:valAx>
        <c:axId val="257172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Porcentaje asalariados y no asalariados</a:t>
                </a:r>
              </a:p>
            </c:rich>
          </c:tx>
          <c:layout>
            <c:manualLayout>
              <c:xMode val="edge"/>
              <c:yMode val="edge"/>
              <c:x val="1.0237133401803038E-2"/>
              <c:y val="0.1595968871238034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7171456"/>
        <c:crosses val="autoZero"/>
        <c:crossBetween val="between"/>
      </c:valAx>
      <c:serAx>
        <c:axId val="256905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57172992"/>
        <c:crosses val="autoZero"/>
      </c:serAx>
    </c:plotArea>
    <c:legend>
      <c:legendPos val="b"/>
      <c:legendEntry>
        <c:idx val="0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034227243333713"/>
          <c:y val="0.87012786666972752"/>
          <c:w val="0.73359371212364344"/>
          <c:h val="8.624397156966949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22990616752891E-2"/>
          <c:y val="9.1824502241160511E-2"/>
          <c:w val="0.90462759547139016"/>
          <c:h val="0.58276164202379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'4.10.2'!$C$3</c:f>
              <c:strCache>
                <c:ptCount val="1"/>
                <c:pt idx="0">
                  <c:v>Pais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'4.10.2'!$B$4:$B$52</c:f>
              <c:strCache>
                <c:ptCount val="49"/>
                <c:pt idx="0">
                  <c:v>Austria</c:v>
                </c:pt>
                <c:pt idx="1">
                  <c:v>Jamaica</c:v>
                </c:pt>
                <c:pt idx="2">
                  <c:v>Mexico</c:v>
                </c:pt>
                <c:pt idx="3">
                  <c:v>Estados Unidos</c:v>
                </c:pt>
                <c:pt idx="4">
                  <c:v>Alemania</c:v>
                </c:pt>
                <c:pt idx="5">
                  <c:v>Grecia</c:v>
                </c:pt>
                <c:pt idx="6">
                  <c:v>República Checa</c:v>
                </c:pt>
                <c:pt idx="7">
                  <c:v>Estonia</c:v>
                </c:pt>
                <c:pt idx="8">
                  <c:v>Japon</c:v>
                </c:pt>
                <c:pt idx="9">
                  <c:v>Islandia</c:v>
                </c:pt>
                <c:pt idx="10">
                  <c:v>Luxemburgo</c:v>
                </c:pt>
                <c:pt idx="11">
                  <c:v>España</c:v>
                </c:pt>
                <c:pt idx="12">
                  <c:v>Korea</c:v>
                </c:pt>
                <c:pt idx="13">
                  <c:v>Brasil</c:v>
                </c:pt>
                <c:pt idx="14">
                  <c:v>Eslovaquia</c:v>
                </c:pt>
                <c:pt idx="15">
                  <c:v>Polonia</c:v>
                </c:pt>
                <c:pt idx="16">
                  <c:v>Reino Unido</c:v>
                </c:pt>
                <c:pt idx="17">
                  <c:v>Chile</c:v>
                </c:pt>
                <c:pt idx="18">
                  <c:v>Turquía</c:v>
                </c:pt>
                <c:pt idx="19">
                  <c:v>Canadá</c:v>
                </c:pt>
                <c:pt idx="20">
                  <c:v>Hungría</c:v>
                </c:pt>
                <c:pt idx="21">
                  <c:v>Portugal</c:v>
                </c:pt>
                <c:pt idx="22">
                  <c:v>Uruguay</c:v>
                </c:pt>
                <c:pt idx="23">
                  <c:v>Holanda</c:v>
                </c:pt>
                <c:pt idx="24">
                  <c:v>Israel</c:v>
                </c:pt>
                <c:pt idx="25">
                  <c:v>Bélgica</c:v>
                </c:pt>
                <c:pt idx="26">
                  <c:v>Irlanda</c:v>
                </c:pt>
                <c:pt idx="27">
                  <c:v>Finlandia</c:v>
                </c:pt>
                <c:pt idx="28">
                  <c:v>Australia</c:v>
                </c:pt>
                <c:pt idx="29">
                  <c:v>Eslovenia</c:v>
                </c:pt>
                <c:pt idx="30">
                  <c:v>Bolivia</c:v>
                </c:pt>
                <c:pt idx="31">
                  <c:v>Francia</c:v>
                </c:pt>
                <c:pt idx="32">
                  <c:v>Italia</c:v>
                </c:pt>
                <c:pt idx="33">
                  <c:v>Nueva Zelanda</c:v>
                </c:pt>
                <c:pt idx="34">
                  <c:v>Costa Rica</c:v>
                </c:pt>
                <c:pt idx="35">
                  <c:v>Noruega</c:v>
                </c:pt>
                <c:pt idx="36">
                  <c:v>Argentina</c:v>
                </c:pt>
                <c:pt idx="37">
                  <c:v>Suecia</c:v>
                </c:pt>
                <c:pt idx="38">
                  <c:v>Perú</c:v>
                </c:pt>
                <c:pt idx="39">
                  <c:v>Venezuela</c:v>
                </c:pt>
                <c:pt idx="40">
                  <c:v>Ecuador</c:v>
                </c:pt>
                <c:pt idx="41">
                  <c:v>Colombia</c:v>
                </c:pt>
                <c:pt idx="42">
                  <c:v>R. Dominicana</c:v>
                </c:pt>
                <c:pt idx="43">
                  <c:v>Panamá</c:v>
                </c:pt>
                <c:pt idx="44">
                  <c:v>Nicaragua</c:v>
                </c:pt>
                <c:pt idx="45">
                  <c:v>Paraguay</c:v>
                </c:pt>
                <c:pt idx="46">
                  <c:v>Guatemala</c:v>
                </c:pt>
                <c:pt idx="47">
                  <c:v>El Salvador</c:v>
                </c:pt>
                <c:pt idx="48">
                  <c:v>Honduras</c:v>
                </c:pt>
              </c:strCache>
            </c:strRef>
          </c:cat>
          <c:val>
            <c:numRef>
              <c:f>'4.10.2'!$C$4:$C$52</c:f>
              <c:numCache>
                <c:formatCode>0%</c:formatCode>
                <c:ptCount val="49"/>
                <c:pt idx="0">
                  <c:v>0.16133653544951446</c:v>
                </c:pt>
                <c:pt idx="1">
                  <c:v>0.17937216912312337</c:v>
                </c:pt>
                <c:pt idx="2">
                  <c:v>0.26059789999999999</c:v>
                </c:pt>
                <c:pt idx="3">
                  <c:v>0.27200001000000001</c:v>
                </c:pt>
                <c:pt idx="4">
                  <c:v>0.28061180893787918</c:v>
                </c:pt>
                <c:pt idx="5">
                  <c:v>0.29300000999999998</c:v>
                </c:pt>
                <c:pt idx="6">
                  <c:v>0.30599999</c:v>
                </c:pt>
                <c:pt idx="7">
                  <c:v>0.31600001</c:v>
                </c:pt>
                <c:pt idx="8">
                  <c:v>0.33300000000000002</c:v>
                </c:pt>
                <c:pt idx="9">
                  <c:v>0.33811475409836067</c:v>
                </c:pt>
                <c:pt idx="10">
                  <c:v>0.34</c:v>
                </c:pt>
                <c:pt idx="11">
                  <c:v>0.34400001000000002</c:v>
                </c:pt>
                <c:pt idx="12">
                  <c:v>0.34499999999999997</c:v>
                </c:pt>
                <c:pt idx="13">
                  <c:v>0.34744269999999999</c:v>
                </c:pt>
                <c:pt idx="14">
                  <c:v>0.35800000999999998</c:v>
                </c:pt>
                <c:pt idx="15">
                  <c:v>0.38499999000000001</c:v>
                </c:pt>
                <c:pt idx="16">
                  <c:v>0.38800001000000001</c:v>
                </c:pt>
                <c:pt idx="17">
                  <c:v>0.39164450000000001</c:v>
                </c:pt>
                <c:pt idx="18">
                  <c:v>0.39199999000000002</c:v>
                </c:pt>
                <c:pt idx="19">
                  <c:v>0.39600000000000002</c:v>
                </c:pt>
                <c:pt idx="20">
                  <c:v>0.39600000000000002</c:v>
                </c:pt>
                <c:pt idx="21">
                  <c:v>0.39600000000000002</c:v>
                </c:pt>
                <c:pt idx="22">
                  <c:v>0.41442420000000002</c:v>
                </c:pt>
                <c:pt idx="23">
                  <c:v>0.41600000999999998</c:v>
                </c:pt>
                <c:pt idx="24">
                  <c:v>0.42399998999999999</c:v>
                </c:pt>
                <c:pt idx="25">
                  <c:v>0.43399999</c:v>
                </c:pt>
                <c:pt idx="26">
                  <c:v>0.43700000999999999</c:v>
                </c:pt>
                <c:pt idx="27">
                  <c:v>0.43997960224375321</c:v>
                </c:pt>
                <c:pt idx="28">
                  <c:v>0.44</c:v>
                </c:pt>
                <c:pt idx="29">
                  <c:v>0.48300000999999998</c:v>
                </c:pt>
                <c:pt idx="30">
                  <c:v>0.49437209999999998</c:v>
                </c:pt>
                <c:pt idx="31">
                  <c:v>0.498</c:v>
                </c:pt>
                <c:pt idx="32">
                  <c:v>0.5400739358518466</c:v>
                </c:pt>
                <c:pt idx="33">
                  <c:v>0.54253286009594759</c:v>
                </c:pt>
                <c:pt idx="34">
                  <c:v>0.56618480000000004</c:v>
                </c:pt>
                <c:pt idx="35">
                  <c:v>0.61986101089887202</c:v>
                </c:pt>
                <c:pt idx="36">
                  <c:v>0.62054855609116766</c:v>
                </c:pt>
                <c:pt idx="37">
                  <c:v>0.67056000525929416</c:v>
                </c:pt>
                <c:pt idx="38">
                  <c:v>0.71035300000000001</c:v>
                </c:pt>
                <c:pt idx="39">
                  <c:v>0.7131632</c:v>
                </c:pt>
                <c:pt idx="40">
                  <c:v>0.71672840000000004</c:v>
                </c:pt>
                <c:pt idx="41">
                  <c:v>0.75333329999999998</c:v>
                </c:pt>
                <c:pt idx="42">
                  <c:v>0.78613299999999997</c:v>
                </c:pt>
                <c:pt idx="43">
                  <c:v>0.7941376</c:v>
                </c:pt>
                <c:pt idx="44">
                  <c:v>0.79832210000000003</c:v>
                </c:pt>
                <c:pt idx="45">
                  <c:v>0.92221129999999996</c:v>
                </c:pt>
                <c:pt idx="46">
                  <c:v>0.93126520000000002</c:v>
                </c:pt>
                <c:pt idx="47">
                  <c:v>0.93345699999999998</c:v>
                </c:pt>
                <c:pt idx="48">
                  <c:v>1.524303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365504"/>
        <c:axId val="257367040"/>
      </c:barChart>
      <c:lineChart>
        <c:grouping val="standard"/>
        <c:varyColors val="0"/>
        <c:ser>
          <c:idx val="1"/>
          <c:order val="1"/>
          <c:tx>
            <c:strRef>
              <c:f>'4.10.2'!$D$3</c:f>
              <c:strCache>
                <c:ptCount val="1"/>
                <c:pt idx="0">
                  <c:v>ALC (68%)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'4.10.2'!$B$4:$B$52</c:f>
              <c:strCache>
                <c:ptCount val="49"/>
                <c:pt idx="0">
                  <c:v>Austria</c:v>
                </c:pt>
                <c:pt idx="1">
                  <c:v>Jamaica</c:v>
                </c:pt>
                <c:pt idx="2">
                  <c:v>Mexico</c:v>
                </c:pt>
                <c:pt idx="3">
                  <c:v>Estados Unidos</c:v>
                </c:pt>
                <c:pt idx="4">
                  <c:v>Alemania</c:v>
                </c:pt>
                <c:pt idx="5">
                  <c:v>Grecia</c:v>
                </c:pt>
                <c:pt idx="6">
                  <c:v>República Checa</c:v>
                </c:pt>
                <c:pt idx="7">
                  <c:v>Estonia</c:v>
                </c:pt>
                <c:pt idx="8">
                  <c:v>Japon</c:v>
                </c:pt>
                <c:pt idx="9">
                  <c:v>Islandia</c:v>
                </c:pt>
                <c:pt idx="10">
                  <c:v>Luxemburgo</c:v>
                </c:pt>
                <c:pt idx="11">
                  <c:v>España</c:v>
                </c:pt>
                <c:pt idx="12">
                  <c:v>Korea</c:v>
                </c:pt>
                <c:pt idx="13">
                  <c:v>Brasil</c:v>
                </c:pt>
                <c:pt idx="14">
                  <c:v>Eslovaquia</c:v>
                </c:pt>
                <c:pt idx="15">
                  <c:v>Polonia</c:v>
                </c:pt>
                <c:pt idx="16">
                  <c:v>Reino Unido</c:v>
                </c:pt>
                <c:pt idx="17">
                  <c:v>Chile</c:v>
                </c:pt>
                <c:pt idx="18">
                  <c:v>Turquía</c:v>
                </c:pt>
                <c:pt idx="19">
                  <c:v>Canadá</c:v>
                </c:pt>
                <c:pt idx="20">
                  <c:v>Hungría</c:v>
                </c:pt>
                <c:pt idx="21">
                  <c:v>Portugal</c:v>
                </c:pt>
                <c:pt idx="22">
                  <c:v>Uruguay</c:v>
                </c:pt>
                <c:pt idx="23">
                  <c:v>Holanda</c:v>
                </c:pt>
                <c:pt idx="24">
                  <c:v>Israel</c:v>
                </c:pt>
                <c:pt idx="25">
                  <c:v>Bélgica</c:v>
                </c:pt>
                <c:pt idx="26">
                  <c:v>Irlanda</c:v>
                </c:pt>
                <c:pt idx="27">
                  <c:v>Finlandia</c:v>
                </c:pt>
                <c:pt idx="28">
                  <c:v>Australia</c:v>
                </c:pt>
                <c:pt idx="29">
                  <c:v>Eslovenia</c:v>
                </c:pt>
                <c:pt idx="30">
                  <c:v>Bolivia</c:v>
                </c:pt>
                <c:pt idx="31">
                  <c:v>Francia</c:v>
                </c:pt>
                <c:pt idx="32">
                  <c:v>Italia</c:v>
                </c:pt>
                <c:pt idx="33">
                  <c:v>Nueva Zelanda</c:v>
                </c:pt>
                <c:pt idx="34">
                  <c:v>Costa Rica</c:v>
                </c:pt>
                <c:pt idx="35">
                  <c:v>Noruega</c:v>
                </c:pt>
                <c:pt idx="36">
                  <c:v>Argentina</c:v>
                </c:pt>
                <c:pt idx="37">
                  <c:v>Suecia</c:v>
                </c:pt>
                <c:pt idx="38">
                  <c:v>Perú</c:v>
                </c:pt>
                <c:pt idx="39">
                  <c:v>Venezuela</c:v>
                </c:pt>
                <c:pt idx="40">
                  <c:v>Ecuador</c:v>
                </c:pt>
                <c:pt idx="41">
                  <c:v>Colombia</c:v>
                </c:pt>
                <c:pt idx="42">
                  <c:v>R. Dominicana</c:v>
                </c:pt>
                <c:pt idx="43">
                  <c:v>Panamá</c:v>
                </c:pt>
                <c:pt idx="44">
                  <c:v>Nicaragua</c:v>
                </c:pt>
                <c:pt idx="45">
                  <c:v>Paraguay</c:v>
                </c:pt>
                <c:pt idx="46">
                  <c:v>Guatemala</c:v>
                </c:pt>
                <c:pt idx="47">
                  <c:v>El Salvador</c:v>
                </c:pt>
                <c:pt idx="48">
                  <c:v>Honduras</c:v>
                </c:pt>
              </c:strCache>
            </c:strRef>
          </c:cat>
          <c:val>
            <c:numRef>
              <c:f>'4.10.2'!$D$4:$D$52</c:f>
              <c:numCache>
                <c:formatCode>0%</c:formatCode>
                <c:ptCount val="49"/>
                <c:pt idx="0">
                  <c:v>0.67673652764285741</c:v>
                </c:pt>
                <c:pt idx="1">
                  <c:v>0.67673652764285741</c:v>
                </c:pt>
                <c:pt idx="2">
                  <c:v>0.67673652764285741</c:v>
                </c:pt>
                <c:pt idx="3">
                  <c:v>0.67673652764285741</c:v>
                </c:pt>
                <c:pt idx="4">
                  <c:v>0.67673652764285741</c:v>
                </c:pt>
                <c:pt idx="5">
                  <c:v>0.67673652764285741</c:v>
                </c:pt>
                <c:pt idx="6">
                  <c:v>0.67673652764285741</c:v>
                </c:pt>
                <c:pt idx="7">
                  <c:v>0.67673652764285741</c:v>
                </c:pt>
                <c:pt idx="8">
                  <c:v>0.67673652764285741</c:v>
                </c:pt>
                <c:pt idx="9">
                  <c:v>0.67673652764285741</c:v>
                </c:pt>
                <c:pt idx="10">
                  <c:v>0.67673652764285741</c:v>
                </c:pt>
                <c:pt idx="11">
                  <c:v>0.67673652764285741</c:v>
                </c:pt>
                <c:pt idx="12">
                  <c:v>0.67673652764285741</c:v>
                </c:pt>
                <c:pt idx="13">
                  <c:v>0.67673652764285741</c:v>
                </c:pt>
                <c:pt idx="14">
                  <c:v>0.67673652764285741</c:v>
                </c:pt>
                <c:pt idx="15">
                  <c:v>0.67673652764285741</c:v>
                </c:pt>
                <c:pt idx="16">
                  <c:v>0.67673652764285741</c:v>
                </c:pt>
                <c:pt idx="17">
                  <c:v>0.67673652764285741</c:v>
                </c:pt>
                <c:pt idx="18">
                  <c:v>0.67673652764285741</c:v>
                </c:pt>
                <c:pt idx="19">
                  <c:v>0.67673652764285741</c:v>
                </c:pt>
                <c:pt idx="20">
                  <c:v>0.67673652764285741</c:v>
                </c:pt>
                <c:pt idx="21">
                  <c:v>0.67673652764285741</c:v>
                </c:pt>
                <c:pt idx="22">
                  <c:v>0.67673652764285741</c:v>
                </c:pt>
                <c:pt idx="23">
                  <c:v>0.67673652764285741</c:v>
                </c:pt>
                <c:pt idx="24">
                  <c:v>0.67673652764285741</c:v>
                </c:pt>
                <c:pt idx="25">
                  <c:v>0.67673652764285741</c:v>
                </c:pt>
                <c:pt idx="26">
                  <c:v>0.67673652764285741</c:v>
                </c:pt>
                <c:pt idx="27">
                  <c:v>0.67673652764285741</c:v>
                </c:pt>
                <c:pt idx="28">
                  <c:v>0.67673652764285741</c:v>
                </c:pt>
                <c:pt idx="29">
                  <c:v>0.67673652764285741</c:v>
                </c:pt>
                <c:pt idx="30">
                  <c:v>0.67673652764285741</c:v>
                </c:pt>
                <c:pt idx="31">
                  <c:v>0.67673652764285741</c:v>
                </c:pt>
                <c:pt idx="32">
                  <c:v>0.67673652764285741</c:v>
                </c:pt>
                <c:pt idx="33">
                  <c:v>0.67673652764285741</c:v>
                </c:pt>
                <c:pt idx="34">
                  <c:v>0.67673652764285741</c:v>
                </c:pt>
                <c:pt idx="35">
                  <c:v>0.67673652764285741</c:v>
                </c:pt>
                <c:pt idx="36">
                  <c:v>0.67673652764285741</c:v>
                </c:pt>
                <c:pt idx="37">
                  <c:v>0.67673652764285741</c:v>
                </c:pt>
                <c:pt idx="38">
                  <c:v>0.67673652764285741</c:v>
                </c:pt>
                <c:pt idx="39">
                  <c:v>0.67673652764285741</c:v>
                </c:pt>
                <c:pt idx="40">
                  <c:v>0.67673652764285741</c:v>
                </c:pt>
                <c:pt idx="41">
                  <c:v>0.67673652764285741</c:v>
                </c:pt>
                <c:pt idx="42">
                  <c:v>0.67673652764285741</c:v>
                </c:pt>
                <c:pt idx="43">
                  <c:v>0.67673652764285741</c:v>
                </c:pt>
                <c:pt idx="44">
                  <c:v>0.67673652764285741</c:v>
                </c:pt>
                <c:pt idx="45">
                  <c:v>0.67673652764285741</c:v>
                </c:pt>
                <c:pt idx="46">
                  <c:v>0.67673652764285741</c:v>
                </c:pt>
                <c:pt idx="47">
                  <c:v>0.67673652764285741</c:v>
                </c:pt>
                <c:pt idx="48">
                  <c:v>0.67673652764285741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'4.10.2'!$E$3</c:f>
              <c:strCache>
                <c:ptCount val="1"/>
                <c:pt idx="0">
                  <c:v>OECD (40%)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'4.10.2'!$B$4:$B$52</c:f>
              <c:strCache>
                <c:ptCount val="49"/>
                <c:pt idx="0">
                  <c:v>Austria</c:v>
                </c:pt>
                <c:pt idx="1">
                  <c:v>Jamaica</c:v>
                </c:pt>
                <c:pt idx="2">
                  <c:v>Mexico</c:v>
                </c:pt>
                <c:pt idx="3">
                  <c:v>Estados Unidos</c:v>
                </c:pt>
                <c:pt idx="4">
                  <c:v>Alemania</c:v>
                </c:pt>
                <c:pt idx="5">
                  <c:v>Grecia</c:v>
                </c:pt>
                <c:pt idx="6">
                  <c:v>República Checa</c:v>
                </c:pt>
                <c:pt idx="7">
                  <c:v>Estonia</c:v>
                </c:pt>
                <c:pt idx="8">
                  <c:v>Japon</c:v>
                </c:pt>
                <c:pt idx="9">
                  <c:v>Islandia</c:v>
                </c:pt>
                <c:pt idx="10">
                  <c:v>Luxemburgo</c:v>
                </c:pt>
                <c:pt idx="11">
                  <c:v>España</c:v>
                </c:pt>
                <c:pt idx="12">
                  <c:v>Korea</c:v>
                </c:pt>
                <c:pt idx="13">
                  <c:v>Brasil</c:v>
                </c:pt>
                <c:pt idx="14">
                  <c:v>Eslovaquia</c:v>
                </c:pt>
                <c:pt idx="15">
                  <c:v>Polonia</c:v>
                </c:pt>
                <c:pt idx="16">
                  <c:v>Reino Unido</c:v>
                </c:pt>
                <c:pt idx="17">
                  <c:v>Chile</c:v>
                </c:pt>
                <c:pt idx="18">
                  <c:v>Turquía</c:v>
                </c:pt>
                <c:pt idx="19">
                  <c:v>Canadá</c:v>
                </c:pt>
                <c:pt idx="20">
                  <c:v>Hungría</c:v>
                </c:pt>
                <c:pt idx="21">
                  <c:v>Portugal</c:v>
                </c:pt>
                <c:pt idx="22">
                  <c:v>Uruguay</c:v>
                </c:pt>
                <c:pt idx="23">
                  <c:v>Holanda</c:v>
                </c:pt>
                <c:pt idx="24">
                  <c:v>Israel</c:v>
                </c:pt>
                <c:pt idx="25">
                  <c:v>Bélgica</c:v>
                </c:pt>
                <c:pt idx="26">
                  <c:v>Irlanda</c:v>
                </c:pt>
                <c:pt idx="27">
                  <c:v>Finlandia</c:v>
                </c:pt>
                <c:pt idx="28">
                  <c:v>Australia</c:v>
                </c:pt>
                <c:pt idx="29">
                  <c:v>Eslovenia</c:v>
                </c:pt>
                <c:pt idx="30">
                  <c:v>Bolivia</c:v>
                </c:pt>
                <c:pt idx="31">
                  <c:v>Francia</c:v>
                </c:pt>
                <c:pt idx="32">
                  <c:v>Italia</c:v>
                </c:pt>
                <c:pt idx="33">
                  <c:v>Nueva Zelanda</c:v>
                </c:pt>
                <c:pt idx="34">
                  <c:v>Costa Rica</c:v>
                </c:pt>
                <c:pt idx="35">
                  <c:v>Noruega</c:v>
                </c:pt>
                <c:pt idx="36">
                  <c:v>Argentina</c:v>
                </c:pt>
                <c:pt idx="37">
                  <c:v>Suecia</c:v>
                </c:pt>
                <c:pt idx="38">
                  <c:v>Perú</c:v>
                </c:pt>
                <c:pt idx="39">
                  <c:v>Venezuela</c:v>
                </c:pt>
                <c:pt idx="40">
                  <c:v>Ecuador</c:v>
                </c:pt>
                <c:pt idx="41">
                  <c:v>Colombia</c:v>
                </c:pt>
                <c:pt idx="42">
                  <c:v>R. Dominicana</c:v>
                </c:pt>
                <c:pt idx="43">
                  <c:v>Panamá</c:v>
                </c:pt>
                <c:pt idx="44">
                  <c:v>Nicaragua</c:v>
                </c:pt>
                <c:pt idx="45">
                  <c:v>Paraguay</c:v>
                </c:pt>
                <c:pt idx="46">
                  <c:v>Guatemala</c:v>
                </c:pt>
                <c:pt idx="47">
                  <c:v>El Salvador</c:v>
                </c:pt>
                <c:pt idx="48">
                  <c:v>Honduras</c:v>
                </c:pt>
              </c:strCache>
            </c:strRef>
          </c:cat>
          <c:val>
            <c:numRef>
              <c:f>'4.10.2'!$E$4:$E$52</c:f>
              <c:numCache>
                <c:formatCode>0%</c:formatCode>
                <c:ptCount val="49"/>
                <c:pt idx="0">
                  <c:v>0.39950235176118232</c:v>
                </c:pt>
                <c:pt idx="1">
                  <c:v>0.39950235176118232</c:v>
                </c:pt>
                <c:pt idx="2">
                  <c:v>0.39950235176118232</c:v>
                </c:pt>
                <c:pt idx="3">
                  <c:v>0.39950235176118232</c:v>
                </c:pt>
                <c:pt idx="4">
                  <c:v>0.39950235176118232</c:v>
                </c:pt>
                <c:pt idx="5">
                  <c:v>0.39950235176118232</c:v>
                </c:pt>
                <c:pt idx="6">
                  <c:v>0.39950235176118232</c:v>
                </c:pt>
                <c:pt idx="7">
                  <c:v>0.39950235176118232</c:v>
                </c:pt>
                <c:pt idx="8">
                  <c:v>0.39950235176118232</c:v>
                </c:pt>
                <c:pt idx="9">
                  <c:v>0.39950235176118232</c:v>
                </c:pt>
                <c:pt idx="10">
                  <c:v>0.39950235176118232</c:v>
                </c:pt>
                <c:pt idx="11">
                  <c:v>0.39950235176118232</c:v>
                </c:pt>
                <c:pt idx="12">
                  <c:v>0.39950235176118232</c:v>
                </c:pt>
                <c:pt idx="13">
                  <c:v>0.39950235176118232</c:v>
                </c:pt>
                <c:pt idx="14">
                  <c:v>0.39950235176118232</c:v>
                </c:pt>
                <c:pt idx="15">
                  <c:v>0.39950235176118232</c:v>
                </c:pt>
                <c:pt idx="16">
                  <c:v>0.39950235176118232</c:v>
                </c:pt>
                <c:pt idx="17">
                  <c:v>0.39950235176118232</c:v>
                </c:pt>
                <c:pt idx="18">
                  <c:v>0.39950235176118232</c:v>
                </c:pt>
                <c:pt idx="19">
                  <c:v>0.39950235176118232</c:v>
                </c:pt>
                <c:pt idx="20">
                  <c:v>0.39950235176118232</c:v>
                </c:pt>
                <c:pt idx="21">
                  <c:v>0.39950235176118232</c:v>
                </c:pt>
                <c:pt idx="22">
                  <c:v>0.39950235176118232</c:v>
                </c:pt>
                <c:pt idx="23">
                  <c:v>0.39950235176118232</c:v>
                </c:pt>
                <c:pt idx="24">
                  <c:v>0.39950235176118232</c:v>
                </c:pt>
                <c:pt idx="25">
                  <c:v>0.39950235176118232</c:v>
                </c:pt>
                <c:pt idx="26">
                  <c:v>0.39950235176118232</c:v>
                </c:pt>
                <c:pt idx="27">
                  <c:v>0.39950235176118232</c:v>
                </c:pt>
                <c:pt idx="28">
                  <c:v>0.39950235176118232</c:v>
                </c:pt>
                <c:pt idx="29">
                  <c:v>0.39950235176118232</c:v>
                </c:pt>
                <c:pt idx="30">
                  <c:v>0.39950235176118232</c:v>
                </c:pt>
                <c:pt idx="31">
                  <c:v>0.39950235176118232</c:v>
                </c:pt>
                <c:pt idx="32">
                  <c:v>0.39950235176118232</c:v>
                </c:pt>
                <c:pt idx="33">
                  <c:v>0.39950235176118232</c:v>
                </c:pt>
                <c:pt idx="34">
                  <c:v>0.39950235176118232</c:v>
                </c:pt>
                <c:pt idx="35">
                  <c:v>0.39950235176118232</c:v>
                </c:pt>
                <c:pt idx="36">
                  <c:v>0.39950235176118232</c:v>
                </c:pt>
                <c:pt idx="37">
                  <c:v>0.39950235176118232</c:v>
                </c:pt>
                <c:pt idx="38">
                  <c:v>0.39950235176118232</c:v>
                </c:pt>
                <c:pt idx="39">
                  <c:v>0.39950235176118232</c:v>
                </c:pt>
                <c:pt idx="40">
                  <c:v>0.39950235176118232</c:v>
                </c:pt>
                <c:pt idx="41">
                  <c:v>0.39950235176118232</c:v>
                </c:pt>
                <c:pt idx="42">
                  <c:v>0.39950235176118232</c:v>
                </c:pt>
                <c:pt idx="43">
                  <c:v>0.39950235176118232</c:v>
                </c:pt>
                <c:pt idx="44">
                  <c:v>0.39950235176118232</c:v>
                </c:pt>
                <c:pt idx="45">
                  <c:v>0.39950235176118232</c:v>
                </c:pt>
                <c:pt idx="46">
                  <c:v>0.39950235176118232</c:v>
                </c:pt>
                <c:pt idx="47">
                  <c:v>0.39950235176118232</c:v>
                </c:pt>
                <c:pt idx="48">
                  <c:v>0.39950235176118232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365504"/>
        <c:axId val="257367040"/>
      </c:lineChart>
      <c:catAx>
        <c:axId val="257365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57367040"/>
        <c:crosses val="autoZero"/>
        <c:auto val="1"/>
        <c:lblAlgn val="ctr"/>
        <c:lblOffset val="100"/>
        <c:noMultiLvlLbl val="0"/>
      </c:catAx>
      <c:valAx>
        <c:axId val="257367040"/>
        <c:scaling>
          <c:orientation val="minMax"/>
          <c:max val="1.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Porcentaje del salario promedio</a:t>
                </a:r>
              </a:p>
            </c:rich>
          </c:tx>
          <c:layout/>
          <c:overlay val="0"/>
        </c:title>
        <c:numFmt formatCode="_(* #,##0.0_);_(* \(#,##0.0\);_(* &quot;-&quot;?_);_(@_)" sourceLinked="0"/>
        <c:majorTickMark val="out"/>
        <c:minorTickMark val="none"/>
        <c:tickLblPos val="nextTo"/>
        <c:crossAx val="257365504"/>
        <c:crosses val="autoZero"/>
        <c:crossBetween val="between"/>
      </c:valAx>
    </c:plotArea>
    <c:legend>
      <c:legendPos val="b"/>
      <c:legendEntry>
        <c:idx val="0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4696508327527E-2"/>
          <c:y val="3.7217756154832117E-2"/>
          <c:w val="0.91645717401599602"/>
          <c:h val="0.6833869683743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'4.6'!$C$3</c:f>
              <c:strCache>
                <c:ptCount val="1"/>
                <c:pt idx="0">
                  <c:v>Inspectores/10 mil empleados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'4.6'!$A$4:$A$66</c:f>
              <c:strCache>
                <c:ptCount val="63"/>
                <c:pt idx="0">
                  <c:v>Guinea</c:v>
                </c:pt>
                <c:pt idx="1">
                  <c:v>Mexico</c:v>
                </c:pt>
                <c:pt idx="2">
                  <c:v>Paraguay</c:v>
                </c:pt>
                <c:pt idx="3">
                  <c:v>Filipinas</c:v>
                </c:pt>
                <c:pt idx="4">
                  <c:v>EE.UU</c:v>
                </c:pt>
                <c:pt idx="5">
                  <c:v>Venezuela</c:v>
                </c:pt>
                <c:pt idx="6">
                  <c:v>Colombia</c:v>
                </c:pt>
                <c:pt idx="7">
                  <c:v>Malasia</c:v>
                </c:pt>
                <c:pt idx="8">
                  <c:v>Nueva Zelanda</c:v>
                </c:pt>
                <c:pt idx="9">
                  <c:v>Peru</c:v>
                </c:pt>
                <c:pt idx="10">
                  <c:v>Trinidad&amp;Tobago</c:v>
                </c:pt>
                <c:pt idx="11">
                  <c:v>Brasil</c:v>
                </c:pt>
                <c:pt idx="12">
                  <c:v>Ecuador</c:v>
                </c:pt>
                <c:pt idx="13">
                  <c:v>Irlanda</c:v>
                </c:pt>
                <c:pt idx="14">
                  <c:v>Malta</c:v>
                </c:pt>
                <c:pt idx="15">
                  <c:v>Nicaragua</c:v>
                </c:pt>
                <c:pt idx="16">
                  <c:v>Singapur</c:v>
                </c:pt>
                <c:pt idx="17">
                  <c:v>Turquía</c:v>
                </c:pt>
                <c:pt idx="18">
                  <c:v>Ucrania</c:v>
                </c:pt>
                <c:pt idx="19">
                  <c:v>Argentina</c:v>
                </c:pt>
                <c:pt idx="20">
                  <c:v>Bahrain</c:v>
                </c:pt>
                <c:pt idx="21">
                  <c:v>R. Dominicana</c:v>
                </c:pt>
                <c:pt idx="22">
                  <c:v>Corea</c:v>
                </c:pt>
                <c:pt idx="23">
                  <c:v>Franja de Gaza</c:v>
                </c:pt>
                <c:pt idx="24">
                  <c:v>Costa Rica</c:v>
                </c:pt>
                <c:pt idx="25">
                  <c:v>Hong Kong</c:v>
                </c:pt>
                <c:pt idx="26">
                  <c:v>Morocco</c:v>
                </c:pt>
                <c:pt idx="27">
                  <c:v>Suecia</c:v>
                </c:pt>
                <c:pt idx="28">
                  <c:v>Reino Unido</c:v>
                </c:pt>
                <c:pt idx="29">
                  <c:v>Azerbaijan</c:v>
                </c:pt>
                <c:pt idx="30">
                  <c:v>Chipre</c:v>
                </c:pt>
                <c:pt idx="31">
                  <c:v>Estonia</c:v>
                </c:pt>
                <c:pt idx="32">
                  <c:v>Hungría</c:v>
                </c:pt>
                <c:pt idx="33">
                  <c:v>Japon</c:v>
                </c:pt>
                <c:pt idx="34">
                  <c:v>Sri Lanka</c:v>
                </c:pt>
                <c:pt idx="35">
                  <c:v>Austria</c:v>
                </c:pt>
                <c:pt idx="36">
                  <c:v>Cuba</c:v>
                </c:pt>
                <c:pt idx="37">
                  <c:v>Francia</c:v>
                </c:pt>
                <c:pt idx="38">
                  <c:v>Israel</c:v>
                </c:pt>
                <c:pt idx="39">
                  <c:v>Moldova</c:v>
                </c:pt>
                <c:pt idx="40">
                  <c:v>Portugal</c:v>
                </c:pt>
                <c:pt idx="41">
                  <c:v>Eslovenia</c:v>
                </c:pt>
                <c:pt idx="42">
                  <c:v>Africa del Sur</c:v>
                </c:pt>
                <c:pt idx="43">
                  <c:v>Uruguay</c:v>
                </c:pt>
                <c:pt idx="44">
                  <c:v>Armenia</c:v>
                </c:pt>
                <c:pt idx="45">
                  <c:v>Bulgaria</c:v>
                </c:pt>
                <c:pt idx="46">
                  <c:v>España</c:v>
                </c:pt>
                <c:pt idx="47">
                  <c:v>Latvia</c:v>
                </c:pt>
                <c:pt idx="48">
                  <c:v>Rep. Checa</c:v>
                </c:pt>
                <c:pt idx="49">
                  <c:v>Noruega</c:v>
                </c:pt>
                <c:pt idx="50">
                  <c:v>Panama</c:v>
                </c:pt>
                <c:pt idx="51">
                  <c:v>Qatar</c:v>
                </c:pt>
                <c:pt idx="52">
                  <c:v>Suiza</c:v>
                </c:pt>
                <c:pt idx="53">
                  <c:v>Eslovaquia</c:v>
                </c:pt>
                <c:pt idx="54">
                  <c:v>Finalandia</c:v>
                </c:pt>
                <c:pt idx="55">
                  <c:v>Lituania</c:v>
                </c:pt>
                <c:pt idx="56">
                  <c:v>Seychelles</c:v>
                </c:pt>
                <c:pt idx="57">
                  <c:v>Chile</c:v>
                </c:pt>
                <c:pt idx="58">
                  <c:v>Croacia</c:v>
                </c:pt>
                <c:pt idx="59">
                  <c:v>Belice</c:v>
                </c:pt>
                <c:pt idx="60">
                  <c:v>Polonia</c:v>
                </c:pt>
                <c:pt idx="61">
                  <c:v>Barbados</c:v>
                </c:pt>
                <c:pt idx="62">
                  <c:v>Rumania</c:v>
                </c:pt>
              </c:strCache>
            </c:strRef>
          </c:cat>
          <c:val>
            <c:numRef>
              <c:f>'4.6'!$C$4:$C$66</c:f>
              <c:numCache>
                <c:formatCode>General</c:formatCode>
                <c:ptCount val="6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0.6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1.2</c:v>
                </c:pt>
                <c:pt idx="48">
                  <c:v>1.3</c:v>
                </c:pt>
                <c:pt idx="49">
                  <c:v>1.3</c:v>
                </c:pt>
                <c:pt idx="50">
                  <c:v>1.3</c:v>
                </c:pt>
                <c:pt idx="51">
                  <c:v>1.3</c:v>
                </c:pt>
                <c:pt idx="52">
                  <c:v>1.3</c:v>
                </c:pt>
                <c:pt idx="53">
                  <c:v>1.4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1.6</c:v>
                </c:pt>
                <c:pt idx="58">
                  <c:v>1.6</c:v>
                </c:pt>
                <c:pt idx="59">
                  <c:v>1.8</c:v>
                </c:pt>
                <c:pt idx="60">
                  <c:v>1.8</c:v>
                </c:pt>
                <c:pt idx="61">
                  <c:v>2</c:v>
                </c:pt>
                <c:pt idx="6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12480"/>
        <c:axId val="255919232"/>
      </c:barChart>
      <c:catAx>
        <c:axId val="25741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55919232"/>
        <c:crosses val="autoZero"/>
        <c:auto val="1"/>
        <c:lblAlgn val="ctr"/>
        <c:lblOffset val="100"/>
        <c:noMultiLvlLbl val="0"/>
      </c:catAx>
      <c:valAx>
        <c:axId val="255919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inspectores por cada 10 mil empleados</a:t>
                </a:r>
              </a:p>
            </c:rich>
          </c:tx>
          <c:layout>
            <c:manualLayout>
              <c:xMode val="edge"/>
              <c:yMode val="edge"/>
              <c:x val="7.095343350368986E-3"/>
              <c:y val="8.750060708953884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741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2">
                  <a:lumMod val="75000"/>
                </a:schemeClr>
              </a:solidFill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CHL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COL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CRI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DOM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ECU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6473024996632577E-2"/>
                  <c:y val="-3.0389372812398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NIC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PAN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PRY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PER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URY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VEN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'4.7'!$E$5:$E$18</c:f>
              <c:numCache>
                <c:formatCode>0%</c:formatCode>
                <c:ptCount val="14"/>
                <c:pt idx="0">
                  <c:v>0.51520750000000004</c:v>
                </c:pt>
                <c:pt idx="1">
                  <c:v>0.63435520000000001</c:v>
                </c:pt>
                <c:pt idx="2">
                  <c:v>0.71080500000000002</c:v>
                </c:pt>
                <c:pt idx="3">
                  <c:v>0.33228530000000001</c:v>
                </c:pt>
                <c:pt idx="4">
                  <c:v>0.71580730000000004</c:v>
                </c:pt>
                <c:pt idx="5">
                  <c:v>0.34745340000000002</c:v>
                </c:pt>
                <c:pt idx="6">
                  <c:v>0.3165615</c:v>
                </c:pt>
                <c:pt idx="7">
                  <c:v>0.34698010000000001</c:v>
                </c:pt>
                <c:pt idx="8">
                  <c:v>0.1856611</c:v>
                </c:pt>
                <c:pt idx="9">
                  <c:v>0.56090859999999998</c:v>
                </c:pt>
                <c:pt idx="10">
                  <c:v>0.20302629999999999</c:v>
                </c:pt>
                <c:pt idx="11">
                  <c:v>0.21107490000000001</c:v>
                </c:pt>
                <c:pt idx="12">
                  <c:v>0.76619320000000002</c:v>
                </c:pt>
                <c:pt idx="13">
                  <c:v>0.41419879999999998</c:v>
                </c:pt>
              </c:numCache>
            </c:numRef>
          </c:xVal>
          <c:yVal>
            <c:numRef>
              <c:f>'4.7'!$F$5:$F$18</c:f>
              <c:numCache>
                <c:formatCode>_(* #,##0.00_);_(* \(#,##0.00\);_(* "-"??_);_(@_)</c:formatCode>
                <c:ptCount val="14"/>
                <c:pt idx="0">
                  <c:v>-0.916290731874155</c:v>
                </c:pt>
                <c:pt idx="1">
                  <c:v>-1.2039728043259361</c:v>
                </c:pt>
                <c:pt idx="2">
                  <c:v>0.47000362924573563</c:v>
                </c:pt>
                <c:pt idx="3">
                  <c:v>-1.6094379124341003</c:v>
                </c:pt>
                <c:pt idx="4">
                  <c:v>-0.69314718055994529</c:v>
                </c:pt>
                <c:pt idx="5">
                  <c:v>-0.916290731874155</c:v>
                </c:pt>
                <c:pt idx="6">
                  <c:v>-1.2039728043259361</c:v>
                </c:pt>
                <c:pt idx="7">
                  <c:v>-2.3025850929940455</c:v>
                </c:pt>
                <c:pt idx="8">
                  <c:v>-1.2039728043259361</c:v>
                </c:pt>
                <c:pt idx="9">
                  <c:v>0.26236426446749106</c:v>
                </c:pt>
                <c:pt idx="10">
                  <c:v>-2.3025850929940455</c:v>
                </c:pt>
                <c:pt idx="11">
                  <c:v>-1.6094379124341003</c:v>
                </c:pt>
                <c:pt idx="12">
                  <c:v>-0.22314355131420971</c:v>
                </c:pt>
                <c:pt idx="13">
                  <c:v>-2.3025850929940455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06944"/>
        <c:axId val="257909120"/>
      </c:scatterChart>
      <c:valAx>
        <c:axId val="25790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Tasa de formalidad de ocupados</a:t>
                </a:r>
              </a:p>
            </c:rich>
          </c:tx>
          <c:layout>
            <c:manualLayout>
              <c:xMode val="edge"/>
              <c:yMode val="edge"/>
              <c:x val="0.36472440944881895"/>
              <c:y val="0.92960629921259841"/>
            </c:manualLayout>
          </c:layout>
          <c:overlay val="0"/>
        </c:title>
        <c:numFmt formatCode="0%" sourceLinked="1"/>
        <c:majorTickMark val="out"/>
        <c:minorTickMark val="none"/>
        <c:tickLblPos val="low"/>
        <c:crossAx val="257909120"/>
        <c:crosses val="autoZero"/>
        <c:crossBetween val="midCat"/>
      </c:valAx>
      <c:valAx>
        <c:axId val="25790912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Log ( número de inspectores por cada 10 mil empleados)</a:t>
                </a:r>
              </a:p>
            </c:rich>
          </c:tx>
          <c:layout/>
          <c:overlay val="0"/>
        </c:title>
        <c:numFmt formatCode="_(* #,##0.0_);_(* \(#,##0.0\);_(* &quot;-&quot;?_);_(@_)" sourceLinked="0"/>
        <c:majorTickMark val="out"/>
        <c:minorTickMark val="none"/>
        <c:tickLblPos val="nextTo"/>
        <c:crossAx val="2579069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3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dPt>
          <c:cat>
            <c:strRef>
              <c:f>'4.2'!$B$3:$B$42</c:f>
              <c:strCache>
                <c:ptCount val="40"/>
                <c:pt idx="0">
                  <c:v>URY</c:v>
                </c:pt>
                <c:pt idx="1">
                  <c:v>ECU</c:v>
                </c:pt>
                <c:pt idx="2">
                  <c:v>PER</c:v>
                </c:pt>
                <c:pt idx="3">
                  <c:v>MEX</c:v>
                </c:pt>
                <c:pt idx="4">
                  <c:v>USA</c:v>
                </c:pt>
                <c:pt idx="5">
                  <c:v>ISR</c:v>
                </c:pt>
                <c:pt idx="6">
                  <c:v>HND</c:v>
                </c:pt>
                <c:pt idx="7">
                  <c:v>EST</c:v>
                </c:pt>
                <c:pt idx="8">
                  <c:v>ALC</c:v>
                </c:pt>
                <c:pt idx="9">
                  <c:v>JPN</c:v>
                </c:pt>
                <c:pt idx="10">
                  <c:v>AUS</c:v>
                </c:pt>
                <c:pt idx="11">
                  <c:v>NZL</c:v>
                </c:pt>
                <c:pt idx="12">
                  <c:v>COL</c:v>
                </c:pt>
                <c:pt idx="13">
                  <c:v>CAN</c:v>
                </c:pt>
                <c:pt idx="14">
                  <c:v>CZE</c:v>
                </c:pt>
                <c:pt idx="15">
                  <c:v>SVK</c:v>
                </c:pt>
                <c:pt idx="16">
                  <c:v>KOR</c:v>
                </c:pt>
                <c:pt idx="17">
                  <c:v>GBR</c:v>
                </c:pt>
                <c:pt idx="18">
                  <c:v>ARG</c:v>
                </c:pt>
                <c:pt idx="19">
                  <c:v>ITA</c:v>
                </c:pt>
                <c:pt idx="20">
                  <c:v>CHL</c:v>
                </c:pt>
                <c:pt idx="21">
                  <c:v>SVN</c:v>
                </c:pt>
                <c:pt idx="22">
                  <c:v>LUX</c:v>
                </c:pt>
                <c:pt idx="23">
                  <c:v>BRA</c:v>
                </c:pt>
                <c:pt idx="24">
                  <c:v>NOR</c:v>
                </c:pt>
                <c:pt idx="25">
                  <c:v>CHE</c:v>
                </c:pt>
                <c:pt idx="26">
                  <c:v>HUN</c:v>
                </c:pt>
                <c:pt idx="27">
                  <c:v>OCDE</c:v>
                </c:pt>
                <c:pt idx="28">
                  <c:v>POL</c:v>
                </c:pt>
                <c:pt idx="29">
                  <c:v>PRT</c:v>
                </c:pt>
                <c:pt idx="30">
                  <c:v>BEL</c:v>
                </c:pt>
                <c:pt idx="31">
                  <c:v>AUT</c:v>
                </c:pt>
                <c:pt idx="32">
                  <c:v>IRL</c:v>
                </c:pt>
                <c:pt idx="33">
                  <c:v>ESP</c:v>
                </c:pt>
                <c:pt idx="34">
                  <c:v>DEU</c:v>
                </c:pt>
                <c:pt idx="35">
                  <c:v>FIN</c:v>
                </c:pt>
                <c:pt idx="36">
                  <c:v>FRA</c:v>
                </c:pt>
                <c:pt idx="37">
                  <c:v>SWE</c:v>
                </c:pt>
                <c:pt idx="38">
                  <c:v>NLD</c:v>
                </c:pt>
                <c:pt idx="39">
                  <c:v>DNK</c:v>
                </c:pt>
              </c:strCache>
            </c:strRef>
          </c:cat>
          <c:val>
            <c:numRef>
              <c:f>'4.2'!$C$3:$C$40</c:f>
              <c:numCache>
                <c:formatCode>_(* #,##0.00_);_(* \(#,##0.00\);_(* "-"??_);_(@_)</c:formatCode>
                <c:ptCount val="38"/>
                <c:pt idx="0">
                  <c:v>2.5999999999999999E-2</c:v>
                </c:pt>
                <c:pt idx="1">
                  <c:v>3.4000000000000002E-2</c:v>
                </c:pt>
                <c:pt idx="2">
                  <c:v>4.9000000000000002E-2</c:v>
                </c:pt>
                <c:pt idx="3">
                  <c:v>7.2999999999999995E-2</c:v>
                </c:pt>
                <c:pt idx="4">
                  <c:v>0.14000000000000001</c:v>
                </c:pt>
                <c:pt idx="5">
                  <c:v>0.18</c:v>
                </c:pt>
                <c:pt idx="6">
                  <c:v>0.19700000000000001</c:v>
                </c:pt>
                <c:pt idx="7">
                  <c:v>0.23</c:v>
                </c:pt>
                <c:pt idx="8">
                  <c:v>0.23866666666666669</c:v>
                </c:pt>
                <c:pt idx="9">
                  <c:v>0.28000000000000003</c:v>
                </c:pt>
                <c:pt idx="10">
                  <c:v>0.31</c:v>
                </c:pt>
                <c:pt idx="11">
                  <c:v>0.31</c:v>
                </c:pt>
                <c:pt idx="12">
                  <c:v>0.318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0.34</c:v>
                </c:pt>
                <c:pt idx="17">
                  <c:v>0.41</c:v>
                </c:pt>
                <c:pt idx="18">
                  <c:v>0.42899999999999999</c:v>
                </c:pt>
                <c:pt idx="19">
                  <c:v>0.43</c:v>
                </c:pt>
                <c:pt idx="20">
                  <c:v>0.45</c:v>
                </c:pt>
                <c:pt idx="21">
                  <c:v>0.51</c:v>
                </c:pt>
                <c:pt idx="22">
                  <c:v>0.56000000000000005</c:v>
                </c:pt>
                <c:pt idx="23">
                  <c:v>0.57199999999999995</c:v>
                </c:pt>
                <c:pt idx="24">
                  <c:v>0.63</c:v>
                </c:pt>
                <c:pt idx="25">
                  <c:v>0.64</c:v>
                </c:pt>
                <c:pt idx="26">
                  <c:v>0.65</c:v>
                </c:pt>
                <c:pt idx="27">
                  <c:v>0.65724137931034488</c:v>
                </c:pt>
                <c:pt idx="28">
                  <c:v>0.69</c:v>
                </c:pt>
                <c:pt idx="29">
                  <c:v>0.72</c:v>
                </c:pt>
                <c:pt idx="30">
                  <c:v>0.79</c:v>
                </c:pt>
                <c:pt idx="31">
                  <c:v>0.84</c:v>
                </c:pt>
                <c:pt idx="32">
                  <c:v>0.93</c:v>
                </c:pt>
                <c:pt idx="33">
                  <c:v>0.94</c:v>
                </c:pt>
                <c:pt idx="34">
                  <c:v>0.95</c:v>
                </c:pt>
                <c:pt idx="35">
                  <c:v>1.05</c:v>
                </c:pt>
                <c:pt idx="36">
                  <c:v>1.1399999999999999</c:v>
                </c:pt>
                <c:pt idx="37">
                  <c:v>1.17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47136"/>
        <c:axId val="254348672"/>
      </c:barChart>
      <c:catAx>
        <c:axId val="254347136"/>
        <c:scaling>
          <c:orientation val="minMax"/>
        </c:scaling>
        <c:delete val="0"/>
        <c:axPos val="b"/>
        <c:majorTickMark val="out"/>
        <c:minorTickMark val="none"/>
        <c:tickLblPos val="nextTo"/>
        <c:crossAx val="254348672"/>
        <c:crosses val="autoZero"/>
        <c:auto val="1"/>
        <c:lblAlgn val="ctr"/>
        <c:lblOffset val="100"/>
        <c:noMultiLvlLbl val="0"/>
      </c:catAx>
      <c:valAx>
        <c:axId val="254348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Gasto público en políticas activas de empleo como porcentaje del PIB</a:t>
                </a:r>
              </a:p>
            </c:rich>
          </c:tx>
          <c:layout>
            <c:manualLayout>
              <c:xMode val="edge"/>
              <c:yMode val="edge"/>
              <c:x val="5.945745076179859E-3"/>
              <c:y val="6.188918374153506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54347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3325126077103E-2"/>
          <c:y val="3.0345757187346757E-2"/>
          <c:w val="0.89085478637778803"/>
          <c:h val="0.740203198443627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'4.3'!$C$6:$C$12</c:f>
              <c:strCache>
                <c:ptCount val="7"/>
                <c:pt idx="0">
                  <c:v>Chile</c:v>
                </c:pt>
                <c:pt idx="1">
                  <c:v>Argentina</c:v>
                </c:pt>
                <c:pt idx="2">
                  <c:v>Uruguay</c:v>
                </c:pt>
                <c:pt idx="3">
                  <c:v>Rep. Dominicana</c:v>
                </c:pt>
                <c:pt idx="4">
                  <c:v>Brasil</c:v>
                </c:pt>
                <c:pt idx="5">
                  <c:v>Estados Unidos</c:v>
                </c:pt>
                <c:pt idx="6">
                  <c:v>Canadá</c:v>
                </c:pt>
              </c:strCache>
            </c:strRef>
          </c:cat>
          <c:val>
            <c:numRef>
              <c:f>'4.3'!$D$6:$D$12</c:f>
            </c:numRef>
          </c:val>
        </c:ser>
        <c:ser>
          <c:idx val="1"/>
          <c:order val="1"/>
          <c:invertIfNegative val="0"/>
          <c:cat>
            <c:strRef>
              <c:f>'4.3'!$C$6:$C$12</c:f>
              <c:strCache>
                <c:ptCount val="7"/>
                <c:pt idx="0">
                  <c:v>Chile</c:v>
                </c:pt>
                <c:pt idx="1">
                  <c:v>Argentina</c:v>
                </c:pt>
                <c:pt idx="2">
                  <c:v>Uruguay</c:v>
                </c:pt>
                <c:pt idx="3">
                  <c:v>Rep. Dominicana</c:v>
                </c:pt>
                <c:pt idx="4">
                  <c:v>Brasil</c:v>
                </c:pt>
                <c:pt idx="5">
                  <c:v>Estados Unidos</c:v>
                </c:pt>
                <c:pt idx="6">
                  <c:v>Canadá</c:v>
                </c:pt>
              </c:strCache>
            </c:strRef>
          </c:cat>
          <c:val>
            <c:numRef>
              <c:f>'4.3'!$E$6:$E$12</c:f>
            </c:numRef>
          </c:val>
        </c:ser>
        <c:ser>
          <c:idx val="2"/>
          <c:order val="2"/>
          <c:invertIfNegative val="0"/>
          <c:cat>
            <c:strRef>
              <c:f>'4.3'!$C$6:$C$12</c:f>
              <c:strCache>
                <c:ptCount val="7"/>
                <c:pt idx="0">
                  <c:v>Chile</c:v>
                </c:pt>
                <c:pt idx="1">
                  <c:v>Argentina</c:v>
                </c:pt>
                <c:pt idx="2">
                  <c:v>Uruguay</c:v>
                </c:pt>
                <c:pt idx="3">
                  <c:v>Rep. Dominicana</c:v>
                </c:pt>
                <c:pt idx="4">
                  <c:v>Brasil</c:v>
                </c:pt>
                <c:pt idx="5">
                  <c:v>Estados Unidos</c:v>
                </c:pt>
                <c:pt idx="6">
                  <c:v>Canadá</c:v>
                </c:pt>
              </c:strCache>
            </c:strRef>
          </c:cat>
          <c:val>
            <c:numRef>
              <c:f>'4.3'!$F$6:$F$12</c:f>
            </c:numRef>
          </c:val>
        </c:ser>
        <c:ser>
          <c:idx val="3"/>
          <c:order val="3"/>
          <c:invertIfNegative val="0"/>
          <c:cat>
            <c:strRef>
              <c:f>'4.3'!$C$6:$C$12</c:f>
              <c:strCache>
                <c:ptCount val="7"/>
                <c:pt idx="0">
                  <c:v>Chile</c:v>
                </c:pt>
                <c:pt idx="1">
                  <c:v>Argentina</c:v>
                </c:pt>
                <c:pt idx="2">
                  <c:v>Uruguay</c:v>
                </c:pt>
                <c:pt idx="3">
                  <c:v>Rep. Dominicana</c:v>
                </c:pt>
                <c:pt idx="4">
                  <c:v>Brasil</c:v>
                </c:pt>
                <c:pt idx="5">
                  <c:v>Estados Unidos</c:v>
                </c:pt>
                <c:pt idx="6">
                  <c:v>Canadá</c:v>
                </c:pt>
              </c:strCache>
            </c:strRef>
          </c:cat>
          <c:val>
            <c:numRef>
              <c:f>'4.3'!$G$6:$G$12</c:f>
            </c:numRef>
          </c:val>
        </c:ser>
        <c:ser>
          <c:idx val="4"/>
          <c:order val="4"/>
          <c:spPr>
            <a:solidFill>
              <a:schemeClr val="accent6"/>
            </a:solidFill>
          </c:spPr>
          <c:invertIfNegative val="0"/>
          <c:cat>
            <c:strRef>
              <c:f>'4.3'!$C$6:$C$12</c:f>
              <c:strCache>
                <c:ptCount val="7"/>
                <c:pt idx="0">
                  <c:v>Chile</c:v>
                </c:pt>
                <c:pt idx="1">
                  <c:v>Argentina</c:v>
                </c:pt>
                <c:pt idx="2">
                  <c:v>Uruguay</c:v>
                </c:pt>
                <c:pt idx="3">
                  <c:v>Rep. Dominicana</c:v>
                </c:pt>
                <c:pt idx="4">
                  <c:v>Brasil</c:v>
                </c:pt>
                <c:pt idx="5">
                  <c:v>Estados Unidos</c:v>
                </c:pt>
                <c:pt idx="6">
                  <c:v>Canadá</c:v>
                </c:pt>
              </c:strCache>
            </c:strRef>
          </c:cat>
          <c:val>
            <c:numRef>
              <c:f>'4.3'!$H$6:$H$12</c:f>
              <c:numCache>
                <c:formatCode>0.0%</c:formatCode>
                <c:ptCount val="7"/>
                <c:pt idx="0">
                  <c:v>1.6199999999999999E-2</c:v>
                </c:pt>
                <c:pt idx="1">
                  <c:v>1.67E-2</c:v>
                </c:pt>
                <c:pt idx="2">
                  <c:v>5.28E-2</c:v>
                </c:pt>
                <c:pt idx="3" formatCode="0%">
                  <c:v>9.2999999999999999E-2</c:v>
                </c:pt>
                <c:pt idx="4">
                  <c:v>0.13220000000000001</c:v>
                </c:pt>
                <c:pt idx="5">
                  <c:v>0.26500000000000001</c:v>
                </c:pt>
                <c:pt idx="6">
                  <c:v>0.36199999999999999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90"/>
        <c:axId val="254390656"/>
        <c:axId val="254392192"/>
      </c:barChart>
      <c:catAx>
        <c:axId val="254390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54392192"/>
        <c:crosses val="autoZero"/>
        <c:auto val="1"/>
        <c:lblAlgn val="ctr"/>
        <c:lblOffset val="100"/>
        <c:noMultiLvlLbl val="0"/>
      </c:catAx>
      <c:valAx>
        <c:axId val="2543921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desempleados con seguro de desempleo</a:t>
                </a:r>
              </a:p>
            </c:rich>
          </c:tx>
          <c:layout>
            <c:manualLayout>
              <c:xMode val="edge"/>
              <c:yMode val="edge"/>
              <c:x val="8.2247763903584188E-3"/>
              <c:y val="3.5437389470826669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54390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68825432965459"/>
          <c:y val="4.2511636045494315E-2"/>
          <c:w val="0.80370068199306421"/>
          <c:h val="0.776114756488772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</c:marker>
          <c:dPt>
            <c:idx val="18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1666666666666664E-2"/>
                  <c:y val="-4.4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666666666666664E-2"/>
                  <c:y val="-3.5555555555555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88888888888838E-2"/>
                  <c:y val="-3.11111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COL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4999999999999956E-2"/>
                  <c:y val="-2.6666666666666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CRI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333333333333333E-2"/>
                  <c:y val="-3.5555555555555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4999999999999997E-2"/>
                  <c:y val="8.88888888888880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GTM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HND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9444444444444545E-2"/>
                  <c:y val="-2.22222222222222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NIC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PAN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PER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6.3888888888888884E-2"/>
                  <c:y val="-2.6666666666666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7777777777777779E-2"/>
                  <c:y val="-8.888888888888888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66666666666666E-2"/>
                  <c:y val="-2.6666666666666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6666666666666666E-2"/>
                  <c:y val="3.5555555555555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3.0555555555555555E-2"/>
                  <c:y val="-0.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ALC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2289156626506021E-2"/>
                  <c:y val="4.44444444444444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BLZ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JAM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'4.6.1'!$F$5:$F$25</c:f>
              <c:numCache>
                <c:formatCode>0%</c:formatCode>
                <c:ptCount val="21"/>
                <c:pt idx="0">
                  <c:v>0.48479249999999996</c:v>
                </c:pt>
                <c:pt idx="1">
                  <c:v>0.77711390000000002</c:v>
                </c:pt>
                <c:pt idx="2">
                  <c:v>0.36564479999999999</c:v>
                </c:pt>
                <c:pt idx="3">
                  <c:v>0.28919499999999998</c:v>
                </c:pt>
                <c:pt idx="4">
                  <c:v>0.64650580000000002</c:v>
                </c:pt>
                <c:pt idx="5">
                  <c:v>0.28419269999999996</c:v>
                </c:pt>
                <c:pt idx="6">
                  <c:v>0.65254659999999998</c:v>
                </c:pt>
                <c:pt idx="7">
                  <c:v>0.67092719999999995</c:v>
                </c:pt>
                <c:pt idx="8">
                  <c:v>0.80406829999999996</c:v>
                </c:pt>
                <c:pt idx="9">
                  <c:v>0.82599310000000004</c:v>
                </c:pt>
                <c:pt idx="10">
                  <c:v>0.6938415</c:v>
                </c:pt>
                <c:pt idx="11">
                  <c:v>0.81433889999999998</c:v>
                </c:pt>
                <c:pt idx="12">
                  <c:v>0.43909140000000002</c:v>
                </c:pt>
                <c:pt idx="13">
                  <c:v>0.78892509999999993</c:v>
                </c:pt>
                <c:pt idx="14">
                  <c:v>0.76970649999999996</c:v>
                </c:pt>
                <c:pt idx="15">
                  <c:v>0.69514429999999994</c:v>
                </c:pt>
                <c:pt idx="16">
                  <c:v>0.23380679999999998</c:v>
                </c:pt>
                <c:pt idx="17">
                  <c:v>0.6628039</c:v>
                </c:pt>
                <c:pt idx="18">
                  <c:v>0.55027379846492974</c:v>
                </c:pt>
                <c:pt idx="19">
                  <c:v>0.58810000000000007</c:v>
                </c:pt>
                <c:pt idx="20">
                  <c:v>0.58658627958709098</c:v>
                </c:pt>
              </c:numCache>
            </c:numRef>
          </c:xVal>
          <c:yVal>
            <c:numRef>
              <c:f>'4.6.1'!$D$5:$D$25</c:f>
              <c:numCache>
                <c:formatCode>0%</c:formatCode>
                <c:ptCount val="21"/>
                <c:pt idx="0">
                  <c:v>6.7428799999999997E-2</c:v>
                </c:pt>
                <c:pt idx="1">
                  <c:v>2.5602799999999998E-2</c:v>
                </c:pt>
                <c:pt idx="2">
                  <c:v>6.6444199999999995E-2</c:v>
                </c:pt>
                <c:pt idx="3">
                  <c:v>7.2451399999999999E-2</c:v>
                </c:pt>
                <c:pt idx="4">
                  <c:v>9.6732299999999993E-2</c:v>
                </c:pt>
                <c:pt idx="5">
                  <c:v>8.5921200000000003E-2</c:v>
                </c:pt>
                <c:pt idx="6">
                  <c:v>7.4623200000000001E-2</c:v>
                </c:pt>
                <c:pt idx="7">
                  <c:v>3.1613599999999999E-2</c:v>
                </c:pt>
                <c:pt idx="8">
                  <c:v>2.43793E-2</c:v>
                </c:pt>
                <c:pt idx="9">
                  <c:v>5.9562700000000003E-2</c:v>
                </c:pt>
                <c:pt idx="10">
                  <c:v>4.3527200000000002E-2</c:v>
                </c:pt>
                <c:pt idx="11">
                  <c:v>4.9836100000000001E-2</c:v>
                </c:pt>
                <c:pt idx="12">
                  <c:v>4.3133400000000002E-2</c:v>
                </c:pt>
                <c:pt idx="13">
                  <c:v>4.0438500000000002E-2</c:v>
                </c:pt>
                <c:pt idx="14">
                  <c:v>5.1789700000000001E-2</c:v>
                </c:pt>
                <c:pt idx="15">
                  <c:v>3.7753099999999998E-2</c:v>
                </c:pt>
                <c:pt idx="16">
                  <c:v>6.2330900000000002E-2</c:v>
                </c:pt>
                <c:pt idx="17">
                  <c:v>7.2247900000000004E-2</c:v>
                </c:pt>
                <c:pt idx="18">
                  <c:v>6.066462080566018E-2</c:v>
                </c:pt>
                <c:pt idx="19">
                  <c:v>0.12350389245173017</c:v>
                </c:pt>
                <c:pt idx="20">
                  <c:v>0.12984589999999999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057728"/>
        <c:axId val="256059648"/>
      </c:scatterChart>
      <c:valAx>
        <c:axId val="25605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Porcentaje de informalidad</a:t>
                </a:r>
              </a:p>
            </c:rich>
          </c:tx>
          <c:layout>
            <c:manualLayout>
              <c:xMode val="edge"/>
              <c:yMode val="edge"/>
              <c:x val="0.37886920384951883"/>
              <c:y val="0.9203470399533392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56059648"/>
        <c:crosses val="autoZero"/>
        <c:crossBetween val="midCat"/>
      </c:valAx>
      <c:valAx>
        <c:axId val="25605964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Tasa de desempleo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697473753280840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560577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'4.6.2'!$A$26</c:f>
              <c:strCache>
                <c:ptCount val="1"/>
                <c:pt idx="0">
                  <c:v>D-I</c:v>
                </c:pt>
              </c:strCache>
            </c:strRef>
          </c:tx>
          <c:invertIfNegative val="0"/>
          <c:cat>
            <c:strRef>
              <c:f>'4.6.2'!$B$25:$I$25</c:f>
              <c:strCache>
                <c:ptCount val="8"/>
                <c:pt idx="0">
                  <c:v>ARG</c:v>
                </c:pt>
                <c:pt idx="1">
                  <c:v>BRA</c:v>
                </c:pt>
                <c:pt idx="2">
                  <c:v>COL</c:v>
                </c:pt>
                <c:pt idx="3">
                  <c:v>ECU</c:v>
                </c:pt>
                <c:pt idx="4">
                  <c:v>MEX</c:v>
                </c:pt>
                <c:pt idx="5">
                  <c:v>PER</c:v>
                </c:pt>
                <c:pt idx="6">
                  <c:v>PRY</c:v>
                </c:pt>
                <c:pt idx="7">
                  <c:v>VEN</c:v>
                </c:pt>
              </c:strCache>
            </c:strRef>
          </c:cat>
          <c:val>
            <c:numRef>
              <c:f>'4.6.2'!$B$26:$I$26</c:f>
              <c:numCache>
                <c:formatCode>0</c:formatCode>
                <c:ptCount val="8"/>
                <c:pt idx="0" formatCode="General">
                  <c:v>23.51</c:v>
                </c:pt>
                <c:pt idx="1">
                  <c:v>14.32</c:v>
                </c:pt>
                <c:pt idx="2">
                  <c:v>18.78</c:v>
                </c:pt>
                <c:pt idx="3" formatCode="General">
                  <c:v>27.53</c:v>
                </c:pt>
                <c:pt idx="4" formatCode="General">
                  <c:v>26.89</c:v>
                </c:pt>
                <c:pt idx="5" formatCode="General">
                  <c:v>31.52</c:v>
                </c:pt>
                <c:pt idx="6" formatCode="General">
                  <c:v>34.409999999999997</c:v>
                </c:pt>
                <c:pt idx="7" formatCode="General">
                  <c:v>16.23</c:v>
                </c:pt>
              </c:numCache>
            </c:numRef>
          </c:val>
        </c:ser>
        <c:ser>
          <c:idx val="1"/>
          <c:order val="1"/>
          <c:tx>
            <c:strRef>
              <c:f>'4.6.2'!$A$27</c:f>
              <c:strCache>
                <c:ptCount val="1"/>
                <c:pt idx="0">
                  <c:v>D-F</c:v>
                </c:pt>
              </c:strCache>
            </c:strRef>
          </c:tx>
          <c:invertIfNegative val="0"/>
          <c:cat>
            <c:strRef>
              <c:f>'4.6.2'!$B$25:$I$25</c:f>
              <c:strCache>
                <c:ptCount val="8"/>
                <c:pt idx="0">
                  <c:v>ARG</c:v>
                </c:pt>
                <c:pt idx="1">
                  <c:v>BRA</c:v>
                </c:pt>
                <c:pt idx="2">
                  <c:v>COL</c:v>
                </c:pt>
                <c:pt idx="3">
                  <c:v>ECU</c:v>
                </c:pt>
                <c:pt idx="4">
                  <c:v>MEX</c:v>
                </c:pt>
                <c:pt idx="5">
                  <c:v>PER</c:v>
                </c:pt>
                <c:pt idx="6">
                  <c:v>PRY</c:v>
                </c:pt>
                <c:pt idx="7">
                  <c:v>VEN</c:v>
                </c:pt>
              </c:strCache>
            </c:strRef>
          </c:cat>
          <c:val>
            <c:numRef>
              <c:f>'4.6.2'!$B$27:$I$27</c:f>
              <c:numCache>
                <c:formatCode>0</c:formatCode>
                <c:ptCount val="8"/>
                <c:pt idx="0" formatCode="General">
                  <c:v>13.91</c:v>
                </c:pt>
                <c:pt idx="1">
                  <c:v>25.93</c:v>
                </c:pt>
                <c:pt idx="2">
                  <c:v>15.65</c:v>
                </c:pt>
                <c:pt idx="3" formatCode="General">
                  <c:v>10.36</c:v>
                </c:pt>
                <c:pt idx="4" formatCode="General">
                  <c:v>23.2</c:v>
                </c:pt>
                <c:pt idx="5" formatCode="General">
                  <c:v>6.95</c:v>
                </c:pt>
                <c:pt idx="6" formatCode="General">
                  <c:v>6.57</c:v>
                </c:pt>
                <c:pt idx="7" formatCode="General">
                  <c:v>18.37</c:v>
                </c:pt>
              </c:numCache>
            </c:numRef>
          </c:val>
        </c:ser>
        <c:ser>
          <c:idx val="2"/>
          <c:order val="2"/>
          <c:tx>
            <c:strRef>
              <c:f>'4.6.2'!$A$28</c:f>
              <c:strCache>
                <c:ptCount val="1"/>
                <c:pt idx="0">
                  <c:v>I-D</c:v>
                </c:pt>
              </c:strCache>
            </c:strRef>
          </c:tx>
          <c:invertIfNegative val="0"/>
          <c:cat>
            <c:strRef>
              <c:f>'4.6.2'!$B$25:$I$25</c:f>
              <c:strCache>
                <c:ptCount val="8"/>
                <c:pt idx="0">
                  <c:v>ARG</c:v>
                </c:pt>
                <c:pt idx="1">
                  <c:v>BRA</c:v>
                </c:pt>
                <c:pt idx="2">
                  <c:v>COL</c:v>
                </c:pt>
                <c:pt idx="3">
                  <c:v>ECU</c:v>
                </c:pt>
                <c:pt idx="4">
                  <c:v>MEX</c:v>
                </c:pt>
                <c:pt idx="5">
                  <c:v>PER</c:v>
                </c:pt>
                <c:pt idx="6">
                  <c:v>PRY</c:v>
                </c:pt>
                <c:pt idx="7">
                  <c:v>VEN</c:v>
                </c:pt>
              </c:strCache>
            </c:strRef>
          </c:cat>
          <c:val>
            <c:numRef>
              <c:f>'4.6.2'!$B$28:$I$28</c:f>
              <c:numCache>
                <c:formatCode>0</c:formatCode>
                <c:ptCount val="8"/>
                <c:pt idx="0" formatCode="General">
                  <c:v>6.99</c:v>
                </c:pt>
                <c:pt idx="1">
                  <c:v>5.85</c:v>
                </c:pt>
                <c:pt idx="2">
                  <c:v>8.14</c:v>
                </c:pt>
                <c:pt idx="3" formatCode="General">
                  <c:v>4.75</c:v>
                </c:pt>
                <c:pt idx="4" formatCode="General">
                  <c:v>3.33</c:v>
                </c:pt>
                <c:pt idx="5" formatCode="General">
                  <c:v>3.77</c:v>
                </c:pt>
                <c:pt idx="6" formatCode="General">
                  <c:v>5.25</c:v>
                </c:pt>
                <c:pt idx="7" formatCode="General">
                  <c:v>6</c:v>
                </c:pt>
              </c:numCache>
            </c:numRef>
          </c:val>
        </c:ser>
        <c:ser>
          <c:idx val="3"/>
          <c:order val="3"/>
          <c:tx>
            <c:strRef>
              <c:f>'4.6.2'!$A$29</c:f>
              <c:strCache>
                <c:ptCount val="1"/>
                <c:pt idx="0">
                  <c:v>F-D</c:v>
                </c:pt>
              </c:strCache>
            </c:strRef>
          </c:tx>
          <c:invertIfNegative val="0"/>
          <c:cat>
            <c:strRef>
              <c:f>'4.6.2'!$B$25:$I$25</c:f>
              <c:strCache>
                <c:ptCount val="8"/>
                <c:pt idx="0">
                  <c:v>ARG</c:v>
                </c:pt>
                <c:pt idx="1">
                  <c:v>BRA</c:v>
                </c:pt>
                <c:pt idx="2">
                  <c:v>COL</c:v>
                </c:pt>
                <c:pt idx="3">
                  <c:v>ECU</c:v>
                </c:pt>
                <c:pt idx="4">
                  <c:v>MEX</c:v>
                </c:pt>
                <c:pt idx="5">
                  <c:v>PER</c:v>
                </c:pt>
                <c:pt idx="6">
                  <c:v>PRY</c:v>
                </c:pt>
                <c:pt idx="7">
                  <c:v>VEN</c:v>
                </c:pt>
              </c:strCache>
            </c:strRef>
          </c:cat>
          <c:val>
            <c:numRef>
              <c:f>'4.6.2'!$B$29:$I$29</c:f>
              <c:numCache>
                <c:formatCode>0</c:formatCode>
                <c:ptCount val="8"/>
                <c:pt idx="0" formatCode="General">
                  <c:v>2.16</c:v>
                </c:pt>
                <c:pt idx="1">
                  <c:v>3.18</c:v>
                </c:pt>
                <c:pt idx="2">
                  <c:v>5.48</c:v>
                </c:pt>
                <c:pt idx="3" formatCode="General">
                  <c:v>2.19</c:v>
                </c:pt>
                <c:pt idx="4" formatCode="General">
                  <c:v>2.66</c:v>
                </c:pt>
                <c:pt idx="5" formatCode="General">
                  <c:v>2.25</c:v>
                </c:pt>
                <c:pt idx="6" formatCode="General">
                  <c:v>1.82</c:v>
                </c:pt>
                <c:pt idx="7" formatCode="General">
                  <c:v>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68224"/>
        <c:axId val="255669760"/>
      </c:barChart>
      <c:catAx>
        <c:axId val="25566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55669760"/>
        <c:crosses val="autoZero"/>
        <c:auto val="1"/>
        <c:lblAlgn val="ctr"/>
        <c:lblOffset val="100"/>
        <c:noMultiLvlLbl val="0"/>
      </c:catAx>
      <c:valAx>
        <c:axId val="2556697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Probabilidad de transición</a:t>
                </a:r>
              </a:p>
            </c:rich>
          </c:tx>
          <c:layout>
            <c:manualLayout>
              <c:xMode val="edge"/>
              <c:yMode val="edge"/>
              <c:x val="1.2232415902140673E-2"/>
              <c:y val="0.1934605570137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66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901793525809"/>
          <c:y val="5.1400554097404488E-2"/>
          <c:w val="0.84538631889763782"/>
          <c:h val="0.761323272090988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'4.6.3'!$P$5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invertIfNegative val="0"/>
          <c:cat>
            <c:strRef>
              <c:f>'4.6.3'!$L$6:$L$98</c:f>
              <c:strCache>
                <c:ptCount val="93"/>
                <c:pt idx="0">
                  <c:v>1987q1</c:v>
                </c:pt>
                <c:pt idx="1">
                  <c:v>1987q2</c:v>
                </c:pt>
                <c:pt idx="2">
                  <c:v>1987q3</c:v>
                </c:pt>
                <c:pt idx="3">
                  <c:v>1987q4</c:v>
                </c:pt>
                <c:pt idx="4">
                  <c:v>1988q1</c:v>
                </c:pt>
                <c:pt idx="5">
                  <c:v>1988q2</c:v>
                </c:pt>
                <c:pt idx="6">
                  <c:v>1988q3</c:v>
                </c:pt>
                <c:pt idx="7">
                  <c:v>1988q4</c:v>
                </c:pt>
                <c:pt idx="8">
                  <c:v>1989q1</c:v>
                </c:pt>
                <c:pt idx="9">
                  <c:v>1989q2</c:v>
                </c:pt>
                <c:pt idx="10">
                  <c:v>1989q3</c:v>
                </c:pt>
                <c:pt idx="11">
                  <c:v>1989q4</c:v>
                </c:pt>
                <c:pt idx="12">
                  <c:v>1990q1</c:v>
                </c:pt>
                <c:pt idx="13">
                  <c:v>1990q2</c:v>
                </c:pt>
                <c:pt idx="14">
                  <c:v>1990q3</c:v>
                </c:pt>
                <c:pt idx="15">
                  <c:v>1990q4</c:v>
                </c:pt>
                <c:pt idx="16">
                  <c:v>1991q1</c:v>
                </c:pt>
                <c:pt idx="17">
                  <c:v>1991q2</c:v>
                </c:pt>
                <c:pt idx="18">
                  <c:v>1991q3</c:v>
                </c:pt>
                <c:pt idx="19">
                  <c:v>1991q4</c:v>
                </c:pt>
                <c:pt idx="20">
                  <c:v>1992q1</c:v>
                </c:pt>
                <c:pt idx="21">
                  <c:v>1992q2</c:v>
                </c:pt>
                <c:pt idx="22">
                  <c:v>1992q3</c:v>
                </c:pt>
                <c:pt idx="23">
                  <c:v>1992q4</c:v>
                </c:pt>
                <c:pt idx="24">
                  <c:v>1993q1</c:v>
                </c:pt>
                <c:pt idx="25">
                  <c:v>1993q2</c:v>
                </c:pt>
                <c:pt idx="26">
                  <c:v>1993q3</c:v>
                </c:pt>
                <c:pt idx="27">
                  <c:v>1993q4</c:v>
                </c:pt>
                <c:pt idx="28">
                  <c:v>1994q1</c:v>
                </c:pt>
                <c:pt idx="29">
                  <c:v>1994q2</c:v>
                </c:pt>
                <c:pt idx="30">
                  <c:v>1994q3</c:v>
                </c:pt>
                <c:pt idx="31">
                  <c:v>1994q4</c:v>
                </c:pt>
                <c:pt idx="32">
                  <c:v>1995q1</c:v>
                </c:pt>
                <c:pt idx="33">
                  <c:v>1995q2</c:v>
                </c:pt>
                <c:pt idx="34">
                  <c:v>1995q3</c:v>
                </c:pt>
                <c:pt idx="35">
                  <c:v>1995q4</c:v>
                </c:pt>
                <c:pt idx="36">
                  <c:v>1996q1</c:v>
                </c:pt>
                <c:pt idx="37">
                  <c:v>1996q2</c:v>
                </c:pt>
                <c:pt idx="38">
                  <c:v>1996q3</c:v>
                </c:pt>
                <c:pt idx="39">
                  <c:v>1996q4</c:v>
                </c:pt>
                <c:pt idx="40">
                  <c:v>1997q1</c:v>
                </c:pt>
                <c:pt idx="41">
                  <c:v>1997q2</c:v>
                </c:pt>
                <c:pt idx="42">
                  <c:v>1997q3</c:v>
                </c:pt>
                <c:pt idx="43">
                  <c:v>1997q4</c:v>
                </c:pt>
                <c:pt idx="44">
                  <c:v>1998q1</c:v>
                </c:pt>
                <c:pt idx="45">
                  <c:v>1998q2</c:v>
                </c:pt>
                <c:pt idx="46">
                  <c:v>1998q3</c:v>
                </c:pt>
                <c:pt idx="47">
                  <c:v>1998q4</c:v>
                </c:pt>
                <c:pt idx="48">
                  <c:v>1999q1</c:v>
                </c:pt>
                <c:pt idx="49">
                  <c:v>1999q2</c:v>
                </c:pt>
                <c:pt idx="50">
                  <c:v>1999q3</c:v>
                </c:pt>
                <c:pt idx="51">
                  <c:v>1999q4</c:v>
                </c:pt>
                <c:pt idx="52">
                  <c:v>2000q1</c:v>
                </c:pt>
                <c:pt idx="53">
                  <c:v>2000q2</c:v>
                </c:pt>
                <c:pt idx="54">
                  <c:v>2000q3</c:v>
                </c:pt>
                <c:pt idx="55">
                  <c:v>2000q4</c:v>
                </c:pt>
                <c:pt idx="56">
                  <c:v>2001q1</c:v>
                </c:pt>
                <c:pt idx="57">
                  <c:v>2001q2</c:v>
                </c:pt>
                <c:pt idx="58">
                  <c:v>2001q3</c:v>
                </c:pt>
                <c:pt idx="59">
                  <c:v>2001q4</c:v>
                </c:pt>
                <c:pt idx="60">
                  <c:v>2002q1</c:v>
                </c:pt>
                <c:pt idx="61">
                  <c:v>2002q2</c:v>
                </c:pt>
                <c:pt idx="62">
                  <c:v>2002q3</c:v>
                </c:pt>
                <c:pt idx="63">
                  <c:v>2002q4</c:v>
                </c:pt>
                <c:pt idx="64">
                  <c:v>2003q1</c:v>
                </c:pt>
                <c:pt idx="65">
                  <c:v>2003q2</c:v>
                </c:pt>
                <c:pt idx="66">
                  <c:v>2003q3</c:v>
                </c:pt>
                <c:pt idx="67">
                  <c:v>2003q4</c:v>
                </c:pt>
                <c:pt idx="68">
                  <c:v>2004q1</c:v>
                </c:pt>
                <c:pt idx="69">
                  <c:v>2004q2</c:v>
                </c:pt>
                <c:pt idx="70">
                  <c:v>2004q3</c:v>
                </c:pt>
                <c:pt idx="71">
                  <c:v>2004q4</c:v>
                </c:pt>
                <c:pt idx="72">
                  <c:v>2005q1</c:v>
                </c:pt>
                <c:pt idx="73">
                  <c:v>2005q2</c:v>
                </c:pt>
                <c:pt idx="74">
                  <c:v>2005q3</c:v>
                </c:pt>
                <c:pt idx="75">
                  <c:v>2005q4</c:v>
                </c:pt>
                <c:pt idx="76">
                  <c:v>2006q1</c:v>
                </c:pt>
                <c:pt idx="77">
                  <c:v>2006q2</c:v>
                </c:pt>
                <c:pt idx="78">
                  <c:v>2006q3</c:v>
                </c:pt>
                <c:pt idx="79">
                  <c:v>2006q4</c:v>
                </c:pt>
                <c:pt idx="80">
                  <c:v>2007q1</c:v>
                </c:pt>
                <c:pt idx="81">
                  <c:v>2007q2</c:v>
                </c:pt>
                <c:pt idx="82">
                  <c:v>2007q3</c:v>
                </c:pt>
                <c:pt idx="83">
                  <c:v>2007q4</c:v>
                </c:pt>
                <c:pt idx="84">
                  <c:v>2008q1</c:v>
                </c:pt>
                <c:pt idx="85">
                  <c:v>2008q2</c:v>
                </c:pt>
                <c:pt idx="86">
                  <c:v>2008q3</c:v>
                </c:pt>
                <c:pt idx="87">
                  <c:v>2008q4</c:v>
                </c:pt>
                <c:pt idx="88">
                  <c:v>2009q1</c:v>
                </c:pt>
                <c:pt idx="89">
                  <c:v>2009q2</c:v>
                </c:pt>
                <c:pt idx="90">
                  <c:v>2009q3</c:v>
                </c:pt>
                <c:pt idx="91">
                  <c:v>2009q4</c:v>
                </c:pt>
                <c:pt idx="92">
                  <c:v>2010q1</c:v>
                </c:pt>
              </c:strCache>
            </c:strRef>
          </c:cat>
          <c:val>
            <c:numRef>
              <c:f>'4.6.3'!$P$6:$P$98</c:f>
              <c:numCache>
                <c:formatCode>General</c:formatCode>
                <c:ptCount val="93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5861120"/>
        <c:axId val="255859328"/>
      </c:barChart>
      <c:lineChart>
        <c:grouping val="standard"/>
        <c:varyColors val="0"/>
        <c:ser>
          <c:idx val="0"/>
          <c:order val="0"/>
          <c:tx>
            <c:strRef>
              <c:f>'4.6.3'!$M$5</c:f>
              <c:strCache>
                <c:ptCount val="1"/>
                <c:pt idx="0">
                  <c:v>F-U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'4.6.3'!$L$6:$L$98</c:f>
              <c:strCache>
                <c:ptCount val="93"/>
                <c:pt idx="0">
                  <c:v>1987q1</c:v>
                </c:pt>
                <c:pt idx="1">
                  <c:v>1987q2</c:v>
                </c:pt>
                <c:pt idx="2">
                  <c:v>1987q3</c:v>
                </c:pt>
                <c:pt idx="3">
                  <c:v>1987q4</c:v>
                </c:pt>
                <c:pt idx="4">
                  <c:v>1988q1</c:v>
                </c:pt>
                <c:pt idx="5">
                  <c:v>1988q2</c:v>
                </c:pt>
                <c:pt idx="6">
                  <c:v>1988q3</c:v>
                </c:pt>
                <c:pt idx="7">
                  <c:v>1988q4</c:v>
                </c:pt>
                <c:pt idx="8">
                  <c:v>1989q1</c:v>
                </c:pt>
                <c:pt idx="9">
                  <c:v>1989q2</c:v>
                </c:pt>
                <c:pt idx="10">
                  <c:v>1989q3</c:v>
                </c:pt>
                <c:pt idx="11">
                  <c:v>1989q4</c:v>
                </c:pt>
                <c:pt idx="12">
                  <c:v>1990q1</c:v>
                </c:pt>
                <c:pt idx="13">
                  <c:v>1990q2</c:v>
                </c:pt>
                <c:pt idx="14">
                  <c:v>1990q3</c:v>
                </c:pt>
                <c:pt idx="15">
                  <c:v>1990q4</c:v>
                </c:pt>
                <c:pt idx="16">
                  <c:v>1991q1</c:v>
                </c:pt>
                <c:pt idx="17">
                  <c:v>1991q2</c:v>
                </c:pt>
                <c:pt idx="18">
                  <c:v>1991q3</c:v>
                </c:pt>
                <c:pt idx="19">
                  <c:v>1991q4</c:v>
                </c:pt>
                <c:pt idx="20">
                  <c:v>1992q1</c:v>
                </c:pt>
                <c:pt idx="21">
                  <c:v>1992q2</c:v>
                </c:pt>
                <c:pt idx="22">
                  <c:v>1992q3</c:v>
                </c:pt>
                <c:pt idx="23">
                  <c:v>1992q4</c:v>
                </c:pt>
                <c:pt idx="24">
                  <c:v>1993q1</c:v>
                </c:pt>
                <c:pt idx="25">
                  <c:v>1993q2</c:v>
                </c:pt>
                <c:pt idx="26">
                  <c:v>1993q3</c:v>
                </c:pt>
                <c:pt idx="27">
                  <c:v>1993q4</c:v>
                </c:pt>
                <c:pt idx="28">
                  <c:v>1994q1</c:v>
                </c:pt>
                <c:pt idx="29">
                  <c:v>1994q2</c:v>
                </c:pt>
                <c:pt idx="30">
                  <c:v>1994q3</c:v>
                </c:pt>
                <c:pt idx="31">
                  <c:v>1994q4</c:v>
                </c:pt>
                <c:pt idx="32">
                  <c:v>1995q1</c:v>
                </c:pt>
                <c:pt idx="33">
                  <c:v>1995q2</c:v>
                </c:pt>
                <c:pt idx="34">
                  <c:v>1995q3</c:v>
                </c:pt>
                <c:pt idx="35">
                  <c:v>1995q4</c:v>
                </c:pt>
                <c:pt idx="36">
                  <c:v>1996q1</c:v>
                </c:pt>
                <c:pt idx="37">
                  <c:v>1996q2</c:v>
                </c:pt>
                <c:pt idx="38">
                  <c:v>1996q3</c:v>
                </c:pt>
                <c:pt idx="39">
                  <c:v>1996q4</c:v>
                </c:pt>
                <c:pt idx="40">
                  <c:v>1997q1</c:v>
                </c:pt>
                <c:pt idx="41">
                  <c:v>1997q2</c:v>
                </c:pt>
                <c:pt idx="42">
                  <c:v>1997q3</c:v>
                </c:pt>
                <c:pt idx="43">
                  <c:v>1997q4</c:v>
                </c:pt>
                <c:pt idx="44">
                  <c:v>1998q1</c:v>
                </c:pt>
                <c:pt idx="45">
                  <c:v>1998q2</c:v>
                </c:pt>
                <c:pt idx="46">
                  <c:v>1998q3</c:v>
                </c:pt>
                <c:pt idx="47">
                  <c:v>1998q4</c:v>
                </c:pt>
                <c:pt idx="48">
                  <c:v>1999q1</c:v>
                </c:pt>
                <c:pt idx="49">
                  <c:v>1999q2</c:v>
                </c:pt>
                <c:pt idx="50">
                  <c:v>1999q3</c:v>
                </c:pt>
                <c:pt idx="51">
                  <c:v>1999q4</c:v>
                </c:pt>
                <c:pt idx="52">
                  <c:v>2000q1</c:v>
                </c:pt>
                <c:pt idx="53">
                  <c:v>2000q2</c:v>
                </c:pt>
                <c:pt idx="54">
                  <c:v>2000q3</c:v>
                </c:pt>
                <c:pt idx="55">
                  <c:v>2000q4</c:v>
                </c:pt>
                <c:pt idx="56">
                  <c:v>2001q1</c:v>
                </c:pt>
                <c:pt idx="57">
                  <c:v>2001q2</c:v>
                </c:pt>
                <c:pt idx="58">
                  <c:v>2001q3</c:v>
                </c:pt>
                <c:pt idx="59">
                  <c:v>2001q4</c:v>
                </c:pt>
                <c:pt idx="60">
                  <c:v>2002q1</c:v>
                </c:pt>
                <c:pt idx="61">
                  <c:v>2002q2</c:v>
                </c:pt>
                <c:pt idx="62">
                  <c:v>2002q3</c:v>
                </c:pt>
                <c:pt idx="63">
                  <c:v>2002q4</c:v>
                </c:pt>
                <c:pt idx="64">
                  <c:v>2003q1</c:v>
                </c:pt>
                <c:pt idx="65">
                  <c:v>2003q2</c:v>
                </c:pt>
                <c:pt idx="66">
                  <c:v>2003q3</c:v>
                </c:pt>
                <c:pt idx="67">
                  <c:v>2003q4</c:v>
                </c:pt>
                <c:pt idx="68">
                  <c:v>2004q1</c:v>
                </c:pt>
                <c:pt idx="69">
                  <c:v>2004q2</c:v>
                </c:pt>
                <c:pt idx="70">
                  <c:v>2004q3</c:v>
                </c:pt>
                <c:pt idx="71">
                  <c:v>2004q4</c:v>
                </c:pt>
                <c:pt idx="72">
                  <c:v>2005q1</c:v>
                </c:pt>
                <c:pt idx="73">
                  <c:v>2005q2</c:v>
                </c:pt>
                <c:pt idx="74">
                  <c:v>2005q3</c:v>
                </c:pt>
                <c:pt idx="75">
                  <c:v>2005q4</c:v>
                </c:pt>
                <c:pt idx="76">
                  <c:v>2006q1</c:v>
                </c:pt>
                <c:pt idx="77">
                  <c:v>2006q2</c:v>
                </c:pt>
                <c:pt idx="78">
                  <c:v>2006q3</c:v>
                </c:pt>
                <c:pt idx="79">
                  <c:v>2006q4</c:v>
                </c:pt>
                <c:pt idx="80">
                  <c:v>2007q1</c:v>
                </c:pt>
                <c:pt idx="81">
                  <c:v>2007q2</c:v>
                </c:pt>
                <c:pt idx="82">
                  <c:v>2007q3</c:v>
                </c:pt>
                <c:pt idx="83">
                  <c:v>2007q4</c:v>
                </c:pt>
                <c:pt idx="84">
                  <c:v>2008q1</c:v>
                </c:pt>
                <c:pt idx="85">
                  <c:v>2008q2</c:v>
                </c:pt>
                <c:pt idx="86">
                  <c:v>2008q3</c:v>
                </c:pt>
                <c:pt idx="87">
                  <c:v>2008q4</c:v>
                </c:pt>
                <c:pt idx="88">
                  <c:v>2009q1</c:v>
                </c:pt>
                <c:pt idx="89">
                  <c:v>2009q2</c:v>
                </c:pt>
                <c:pt idx="90">
                  <c:v>2009q3</c:v>
                </c:pt>
                <c:pt idx="91">
                  <c:v>2009q4</c:v>
                </c:pt>
                <c:pt idx="92">
                  <c:v>2010q1</c:v>
                </c:pt>
              </c:strCache>
            </c:strRef>
          </c:cat>
          <c:val>
            <c:numRef>
              <c:f>'4.6.3'!$M$6:$M$98</c:f>
              <c:numCache>
                <c:formatCode>0.0%</c:formatCode>
                <c:ptCount val="93"/>
                <c:pt idx="0">
                  <c:v>1.27654E-2</c:v>
                </c:pt>
                <c:pt idx="1">
                  <c:v>1.2271199999999999E-2</c:v>
                </c:pt>
                <c:pt idx="2">
                  <c:v>1.2249100000000001E-2</c:v>
                </c:pt>
                <c:pt idx="3">
                  <c:v>1.1820499999999999E-2</c:v>
                </c:pt>
                <c:pt idx="4">
                  <c:v>1.15703E-2</c:v>
                </c:pt>
                <c:pt idx="5">
                  <c:v>1.11371E-2</c:v>
                </c:pt>
                <c:pt idx="6">
                  <c:v>1.09581E-2</c:v>
                </c:pt>
                <c:pt idx="7">
                  <c:v>1.0905E-2</c:v>
                </c:pt>
                <c:pt idx="8">
                  <c:v>1.09151E-2</c:v>
                </c:pt>
                <c:pt idx="9">
                  <c:v>1.09313E-2</c:v>
                </c:pt>
                <c:pt idx="10">
                  <c:v>1.1019599999999999E-2</c:v>
                </c:pt>
                <c:pt idx="11">
                  <c:v>1.06528E-2</c:v>
                </c:pt>
                <c:pt idx="12">
                  <c:v>1.1237E-2</c:v>
                </c:pt>
                <c:pt idx="13">
                  <c:v>1.15561E-2</c:v>
                </c:pt>
                <c:pt idx="14">
                  <c:v>1.2087499999999999E-2</c:v>
                </c:pt>
                <c:pt idx="15">
                  <c:v>1.2559300000000001E-2</c:v>
                </c:pt>
                <c:pt idx="16">
                  <c:v>1.27942E-2</c:v>
                </c:pt>
                <c:pt idx="17">
                  <c:v>1.3053E-2</c:v>
                </c:pt>
                <c:pt idx="18">
                  <c:v>1.29514E-2</c:v>
                </c:pt>
                <c:pt idx="19">
                  <c:v>1.3304E-2</c:v>
                </c:pt>
                <c:pt idx="20">
                  <c:v>1.36553E-2</c:v>
                </c:pt>
                <c:pt idx="21">
                  <c:v>1.4062699999999999E-2</c:v>
                </c:pt>
                <c:pt idx="22">
                  <c:v>1.4948599999999999E-2</c:v>
                </c:pt>
                <c:pt idx="23">
                  <c:v>1.5985300000000001E-2</c:v>
                </c:pt>
                <c:pt idx="24">
                  <c:v>1.6734499999999999E-2</c:v>
                </c:pt>
                <c:pt idx="25">
                  <c:v>1.7149000000000001E-2</c:v>
                </c:pt>
                <c:pt idx="26">
                  <c:v>1.7516500000000001E-2</c:v>
                </c:pt>
                <c:pt idx="27">
                  <c:v>1.72152E-2</c:v>
                </c:pt>
                <c:pt idx="28">
                  <c:v>1.7083299999999999E-2</c:v>
                </c:pt>
                <c:pt idx="29">
                  <c:v>1.7089500000000001E-2</c:v>
                </c:pt>
                <c:pt idx="30">
                  <c:v>1.7888100000000001E-2</c:v>
                </c:pt>
                <c:pt idx="31">
                  <c:v>2.0496400000000001E-2</c:v>
                </c:pt>
                <c:pt idx="32">
                  <c:v>2.2305499999999999E-2</c:v>
                </c:pt>
                <c:pt idx="33">
                  <c:v>2.2647899999999999E-2</c:v>
                </c:pt>
                <c:pt idx="34">
                  <c:v>2.1405799999999999E-2</c:v>
                </c:pt>
                <c:pt idx="35">
                  <c:v>1.86389E-2</c:v>
                </c:pt>
                <c:pt idx="36">
                  <c:v>1.6595100000000002E-2</c:v>
                </c:pt>
                <c:pt idx="37">
                  <c:v>1.60229E-2</c:v>
                </c:pt>
                <c:pt idx="38">
                  <c:v>1.5300299999999999E-2</c:v>
                </c:pt>
                <c:pt idx="39">
                  <c:v>1.4071800000000001E-2</c:v>
                </c:pt>
                <c:pt idx="40">
                  <c:v>1.30978E-2</c:v>
                </c:pt>
                <c:pt idx="41">
                  <c:v>1.2256E-2</c:v>
                </c:pt>
                <c:pt idx="42">
                  <c:v>1.22767E-2</c:v>
                </c:pt>
                <c:pt idx="43">
                  <c:v>1.2659800000000001E-2</c:v>
                </c:pt>
                <c:pt idx="44">
                  <c:v>1.2317E-2</c:v>
                </c:pt>
                <c:pt idx="45">
                  <c:v>1.21338E-2</c:v>
                </c:pt>
                <c:pt idx="46">
                  <c:v>1.1866700000000001E-2</c:v>
                </c:pt>
                <c:pt idx="47">
                  <c:v>1.1381E-2</c:v>
                </c:pt>
                <c:pt idx="48">
                  <c:v>1.09718E-2</c:v>
                </c:pt>
                <c:pt idx="49">
                  <c:v>1.10154E-2</c:v>
                </c:pt>
                <c:pt idx="50">
                  <c:v>1.06444E-2</c:v>
                </c:pt>
                <c:pt idx="51">
                  <c:v>1.06967E-2</c:v>
                </c:pt>
                <c:pt idx="52">
                  <c:v>1.0626E-2</c:v>
                </c:pt>
                <c:pt idx="53">
                  <c:v>1.03967E-2</c:v>
                </c:pt>
                <c:pt idx="54">
                  <c:v>1.0423699999999999E-2</c:v>
                </c:pt>
                <c:pt idx="55">
                  <c:v>1.10311E-2</c:v>
                </c:pt>
                <c:pt idx="56">
                  <c:v>1.20702E-2</c:v>
                </c:pt>
                <c:pt idx="57">
                  <c:v>1.3077200000000001E-2</c:v>
                </c:pt>
                <c:pt idx="58">
                  <c:v>1.4409999999999999E-2</c:v>
                </c:pt>
                <c:pt idx="59">
                  <c:v>1.4555200000000001E-2</c:v>
                </c:pt>
                <c:pt idx="60">
                  <c:v>1.4495600000000001E-2</c:v>
                </c:pt>
                <c:pt idx="61">
                  <c:v>1.41601E-2</c:v>
                </c:pt>
                <c:pt idx="62">
                  <c:v>1.3831899999999999E-2</c:v>
                </c:pt>
                <c:pt idx="63">
                  <c:v>1.4031200000000001E-2</c:v>
                </c:pt>
                <c:pt idx="64">
                  <c:v>1.4917400000000001E-2</c:v>
                </c:pt>
                <c:pt idx="65">
                  <c:v>1.5796899999999999E-2</c:v>
                </c:pt>
                <c:pt idx="66">
                  <c:v>1.5926800000000001E-2</c:v>
                </c:pt>
                <c:pt idx="67">
                  <c:v>1.6175200000000001E-2</c:v>
                </c:pt>
                <c:pt idx="68">
                  <c:v>1.54542E-2</c:v>
                </c:pt>
                <c:pt idx="69">
                  <c:v>1.45389E-2</c:v>
                </c:pt>
                <c:pt idx="70">
                  <c:v>1.5384200000000001E-2</c:v>
                </c:pt>
                <c:pt idx="71">
                  <c:v>1.55461E-2</c:v>
                </c:pt>
                <c:pt idx="72">
                  <c:v>1.59118E-2</c:v>
                </c:pt>
                <c:pt idx="73">
                  <c:v>1.6268899999999999E-2</c:v>
                </c:pt>
                <c:pt idx="74">
                  <c:v>1.6185600000000001E-2</c:v>
                </c:pt>
                <c:pt idx="75">
                  <c:v>1.6269200000000001E-2</c:v>
                </c:pt>
                <c:pt idx="76">
                  <c:v>1.7224900000000001E-2</c:v>
                </c:pt>
                <c:pt idx="77">
                  <c:v>1.7567300000000001E-2</c:v>
                </c:pt>
                <c:pt idx="78">
                  <c:v>1.81341E-2</c:v>
                </c:pt>
                <c:pt idx="79">
                  <c:v>1.8471899999999999E-2</c:v>
                </c:pt>
                <c:pt idx="80">
                  <c:v>1.8098900000000001E-2</c:v>
                </c:pt>
                <c:pt idx="81">
                  <c:v>1.8482999999999999E-2</c:v>
                </c:pt>
                <c:pt idx="82">
                  <c:v>1.8004900000000001E-2</c:v>
                </c:pt>
                <c:pt idx="83">
                  <c:v>1.8419700000000001E-2</c:v>
                </c:pt>
                <c:pt idx="84">
                  <c:v>1.9410400000000001E-2</c:v>
                </c:pt>
                <c:pt idx="85">
                  <c:v>2.07549E-2</c:v>
                </c:pt>
                <c:pt idx="86">
                  <c:v>2.3285899999999998E-2</c:v>
                </c:pt>
                <c:pt idx="87">
                  <c:v>2.55978E-2</c:v>
                </c:pt>
                <c:pt idx="88">
                  <c:v>2.6693499999999998E-2</c:v>
                </c:pt>
                <c:pt idx="89">
                  <c:v>2.71998E-2</c:v>
                </c:pt>
                <c:pt idx="90">
                  <c:v>2.5076000000000001E-2</c:v>
                </c:pt>
                <c:pt idx="91">
                  <c:v>2.37156E-2</c:v>
                </c:pt>
                <c:pt idx="92">
                  <c:v>2.2637000000000001E-2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'4.6.3'!$N$5</c:f>
              <c:strCache>
                <c:ptCount val="1"/>
                <c:pt idx="0">
                  <c:v>I-U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'4.6.3'!$L$6:$L$98</c:f>
              <c:strCache>
                <c:ptCount val="93"/>
                <c:pt idx="0">
                  <c:v>1987q1</c:v>
                </c:pt>
                <c:pt idx="1">
                  <c:v>1987q2</c:v>
                </c:pt>
                <c:pt idx="2">
                  <c:v>1987q3</c:v>
                </c:pt>
                <c:pt idx="3">
                  <c:v>1987q4</c:v>
                </c:pt>
                <c:pt idx="4">
                  <c:v>1988q1</c:v>
                </c:pt>
                <c:pt idx="5">
                  <c:v>1988q2</c:v>
                </c:pt>
                <c:pt idx="6">
                  <c:v>1988q3</c:v>
                </c:pt>
                <c:pt idx="7">
                  <c:v>1988q4</c:v>
                </c:pt>
                <c:pt idx="8">
                  <c:v>1989q1</c:v>
                </c:pt>
                <c:pt idx="9">
                  <c:v>1989q2</c:v>
                </c:pt>
                <c:pt idx="10">
                  <c:v>1989q3</c:v>
                </c:pt>
                <c:pt idx="11">
                  <c:v>1989q4</c:v>
                </c:pt>
                <c:pt idx="12">
                  <c:v>1990q1</c:v>
                </c:pt>
                <c:pt idx="13">
                  <c:v>1990q2</c:v>
                </c:pt>
                <c:pt idx="14">
                  <c:v>1990q3</c:v>
                </c:pt>
                <c:pt idx="15">
                  <c:v>1990q4</c:v>
                </c:pt>
                <c:pt idx="16">
                  <c:v>1991q1</c:v>
                </c:pt>
                <c:pt idx="17">
                  <c:v>1991q2</c:v>
                </c:pt>
                <c:pt idx="18">
                  <c:v>1991q3</c:v>
                </c:pt>
                <c:pt idx="19">
                  <c:v>1991q4</c:v>
                </c:pt>
                <c:pt idx="20">
                  <c:v>1992q1</c:v>
                </c:pt>
                <c:pt idx="21">
                  <c:v>1992q2</c:v>
                </c:pt>
                <c:pt idx="22">
                  <c:v>1992q3</c:v>
                </c:pt>
                <c:pt idx="23">
                  <c:v>1992q4</c:v>
                </c:pt>
                <c:pt idx="24">
                  <c:v>1993q1</c:v>
                </c:pt>
                <c:pt idx="25">
                  <c:v>1993q2</c:v>
                </c:pt>
                <c:pt idx="26">
                  <c:v>1993q3</c:v>
                </c:pt>
                <c:pt idx="27">
                  <c:v>1993q4</c:v>
                </c:pt>
                <c:pt idx="28">
                  <c:v>1994q1</c:v>
                </c:pt>
                <c:pt idx="29">
                  <c:v>1994q2</c:v>
                </c:pt>
                <c:pt idx="30">
                  <c:v>1994q3</c:v>
                </c:pt>
                <c:pt idx="31">
                  <c:v>1994q4</c:v>
                </c:pt>
                <c:pt idx="32">
                  <c:v>1995q1</c:v>
                </c:pt>
                <c:pt idx="33">
                  <c:v>1995q2</c:v>
                </c:pt>
                <c:pt idx="34">
                  <c:v>1995q3</c:v>
                </c:pt>
                <c:pt idx="35">
                  <c:v>1995q4</c:v>
                </c:pt>
                <c:pt idx="36">
                  <c:v>1996q1</c:v>
                </c:pt>
                <c:pt idx="37">
                  <c:v>1996q2</c:v>
                </c:pt>
                <c:pt idx="38">
                  <c:v>1996q3</c:v>
                </c:pt>
                <c:pt idx="39">
                  <c:v>1996q4</c:v>
                </c:pt>
                <c:pt idx="40">
                  <c:v>1997q1</c:v>
                </c:pt>
                <c:pt idx="41">
                  <c:v>1997q2</c:v>
                </c:pt>
                <c:pt idx="42">
                  <c:v>1997q3</c:v>
                </c:pt>
                <c:pt idx="43">
                  <c:v>1997q4</c:v>
                </c:pt>
                <c:pt idx="44">
                  <c:v>1998q1</c:v>
                </c:pt>
                <c:pt idx="45">
                  <c:v>1998q2</c:v>
                </c:pt>
                <c:pt idx="46">
                  <c:v>1998q3</c:v>
                </c:pt>
                <c:pt idx="47">
                  <c:v>1998q4</c:v>
                </c:pt>
                <c:pt idx="48">
                  <c:v>1999q1</c:v>
                </c:pt>
                <c:pt idx="49">
                  <c:v>1999q2</c:v>
                </c:pt>
                <c:pt idx="50">
                  <c:v>1999q3</c:v>
                </c:pt>
                <c:pt idx="51">
                  <c:v>1999q4</c:v>
                </c:pt>
                <c:pt idx="52">
                  <c:v>2000q1</c:v>
                </c:pt>
                <c:pt idx="53">
                  <c:v>2000q2</c:v>
                </c:pt>
                <c:pt idx="54">
                  <c:v>2000q3</c:v>
                </c:pt>
                <c:pt idx="55">
                  <c:v>2000q4</c:v>
                </c:pt>
                <c:pt idx="56">
                  <c:v>2001q1</c:v>
                </c:pt>
                <c:pt idx="57">
                  <c:v>2001q2</c:v>
                </c:pt>
                <c:pt idx="58">
                  <c:v>2001q3</c:v>
                </c:pt>
                <c:pt idx="59">
                  <c:v>2001q4</c:v>
                </c:pt>
                <c:pt idx="60">
                  <c:v>2002q1</c:v>
                </c:pt>
                <c:pt idx="61">
                  <c:v>2002q2</c:v>
                </c:pt>
                <c:pt idx="62">
                  <c:v>2002q3</c:v>
                </c:pt>
                <c:pt idx="63">
                  <c:v>2002q4</c:v>
                </c:pt>
                <c:pt idx="64">
                  <c:v>2003q1</c:v>
                </c:pt>
                <c:pt idx="65">
                  <c:v>2003q2</c:v>
                </c:pt>
                <c:pt idx="66">
                  <c:v>2003q3</c:v>
                </c:pt>
                <c:pt idx="67">
                  <c:v>2003q4</c:v>
                </c:pt>
                <c:pt idx="68">
                  <c:v>2004q1</c:v>
                </c:pt>
                <c:pt idx="69">
                  <c:v>2004q2</c:v>
                </c:pt>
                <c:pt idx="70">
                  <c:v>2004q3</c:v>
                </c:pt>
                <c:pt idx="71">
                  <c:v>2004q4</c:v>
                </c:pt>
                <c:pt idx="72">
                  <c:v>2005q1</c:v>
                </c:pt>
                <c:pt idx="73">
                  <c:v>2005q2</c:v>
                </c:pt>
                <c:pt idx="74">
                  <c:v>2005q3</c:v>
                </c:pt>
                <c:pt idx="75">
                  <c:v>2005q4</c:v>
                </c:pt>
                <c:pt idx="76">
                  <c:v>2006q1</c:v>
                </c:pt>
                <c:pt idx="77">
                  <c:v>2006q2</c:v>
                </c:pt>
                <c:pt idx="78">
                  <c:v>2006q3</c:v>
                </c:pt>
                <c:pt idx="79">
                  <c:v>2006q4</c:v>
                </c:pt>
                <c:pt idx="80">
                  <c:v>2007q1</c:v>
                </c:pt>
                <c:pt idx="81">
                  <c:v>2007q2</c:v>
                </c:pt>
                <c:pt idx="82">
                  <c:v>2007q3</c:v>
                </c:pt>
                <c:pt idx="83">
                  <c:v>2007q4</c:v>
                </c:pt>
                <c:pt idx="84">
                  <c:v>2008q1</c:v>
                </c:pt>
                <c:pt idx="85">
                  <c:v>2008q2</c:v>
                </c:pt>
                <c:pt idx="86">
                  <c:v>2008q3</c:v>
                </c:pt>
                <c:pt idx="87">
                  <c:v>2008q4</c:v>
                </c:pt>
                <c:pt idx="88">
                  <c:v>2009q1</c:v>
                </c:pt>
                <c:pt idx="89">
                  <c:v>2009q2</c:v>
                </c:pt>
                <c:pt idx="90">
                  <c:v>2009q3</c:v>
                </c:pt>
                <c:pt idx="91">
                  <c:v>2009q4</c:v>
                </c:pt>
                <c:pt idx="92">
                  <c:v>2010q1</c:v>
                </c:pt>
              </c:strCache>
            </c:strRef>
          </c:cat>
          <c:val>
            <c:numRef>
              <c:f>'4.6.3'!$N$6:$N$98</c:f>
              <c:numCache>
                <c:formatCode>0.0%</c:formatCode>
                <c:ptCount val="93"/>
                <c:pt idx="0">
                  <c:v>3.2872100000000001E-2</c:v>
                </c:pt>
                <c:pt idx="1">
                  <c:v>3.11226E-2</c:v>
                </c:pt>
                <c:pt idx="2">
                  <c:v>3.0848400000000002E-2</c:v>
                </c:pt>
                <c:pt idx="3">
                  <c:v>2.9758199999999999E-2</c:v>
                </c:pt>
                <c:pt idx="4">
                  <c:v>2.8158300000000001E-2</c:v>
                </c:pt>
                <c:pt idx="5">
                  <c:v>2.7118900000000001E-2</c:v>
                </c:pt>
                <c:pt idx="6">
                  <c:v>2.5183799999999999E-2</c:v>
                </c:pt>
                <c:pt idx="7">
                  <c:v>2.34405E-2</c:v>
                </c:pt>
                <c:pt idx="8">
                  <c:v>2.2999200000000001E-2</c:v>
                </c:pt>
                <c:pt idx="9">
                  <c:v>2.27721E-2</c:v>
                </c:pt>
                <c:pt idx="10">
                  <c:v>2.26068E-2</c:v>
                </c:pt>
                <c:pt idx="11">
                  <c:v>2.3486E-2</c:v>
                </c:pt>
                <c:pt idx="12">
                  <c:v>2.3587299999999999E-2</c:v>
                </c:pt>
                <c:pt idx="13">
                  <c:v>2.4838800000000001E-2</c:v>
                </c:pt>
                <c:pt idx="14">
                  <c:v>2.5649700000000001E-2</c:v>
                </c:pt>
                <c:pt idx="15">
                  <c:v>2.3699100000000001E-2</c:v>
                </c:pt>
                <c:pt idx="16">
                  <c:v>2.4073600000000001E-2</c:v>
                </c:pt>
                <c:pt idx="17">
                  <c:v>2.3088600000000001E-2</c:v>
                </c:pt>
                <c:pt idx="18">
                  <c:v>2.3482699999999999E-2</c:v>
                </c:pt>
                <c:pt idx="19">
                  <c:v>2.51808E-2</c:v>
                </c:pt>
                <c:pt idx="20">
                  <c:v>2.5595799999999998E-2</c:v>
                </c:pt>
                <c:pt idx="21">
                  <c:v>2.6147E-2</c:v>
                </c:pt>
                <c:pt idx="22">
                  <c:v>2.7557999999999999E-2</c:v>
                </c:pt>
                <c:pt idx="23">
                  <c:v>2.8757999999999999E-2</c:v>
                </c:pt>
                <c:pt idx="24">
                  <c:v>3.1020499999999999E-2</c:v>
                </c:pt>
                <c:pt idx="25">
                  <c:v>3.2932500000000003E-2</c:v>
                </c:pt>
                <c:pt idx="26">
                  <c:v>3.5530300000000001E-2</c:v>
                </c:pt>
                <c:pt idx="27">
                  <c:v>3.6468300000000002E-2</c:v>
                </c:pt>
                <c:pt idx="28">
                  <c:v>3.6916299999999999E-2</c:v>
                </c:pt>
                <c:pt idx="29">
                  <c:v>3.7923999999999999E-2</c:v>
                </c:pt>
                <c:pt idx="30">
                  <c:v>4.0474499999999997E-2</c:v>
                </c:pt>
                <c:pt idx="31">
                  <c:v>4.8520599999999997E-2</c:v>
                </c:pt>
                <c:pt idx="32">
                  <c:v>5.5077500000000001E-2</c:v>
                </c:pt>
                <c:pt idx="33">
                  <c:v>5.7728099999999997E-2</c:v>
                </c:pt>
                <c:pt idx="34">
                  <c:v>5.7849100000000001E-2</c:v>
                </c:pt>
                <c:pt idx="35">
                  <c:v>5.2558599999999997E-2</c:v>
                </c:pt>
                <c:pt idx="36">
                  <c:v>4.6330999999999997E-2</c:v>
                </c:pt>
                <c:pt idx="37">
                  <c:v>4.2835199999999997E-2</c:v>
                </c:pt>
                <c:pt idx="38">
                  <c:v>3.7381900000000003E-2</c:v>
                </c:pt>
                <c:pt idx="39">
                  <c:v>3.3198699999999998E-2</c:v>
                </c:pt>
                <c:pt idx="40">
                  <c:v>3.03621E-2</c:v>
                </c:pt>
                <c:pt idx="41">
                  <c:v>2.8546999999999999E-2</c:v>
                </c:pt>
                <c:pt idx="42">
                  <c:v>2.8735500000000001E-2</c:v>
                </c:pt>
                <c:pt idx="43">
                  <c:v>2.84604E-2</c:v>
                </c:pt>
                <c:pt idx="44">
                  <c:v>2.7898300000000001E-2</c:v>
                </c:pt>
                <c:pt idx="45">
                  <c:v>2.71998E-2</c:v>
                </c:pt>
                <c:pt idx="46">
                  <c:v>2.56306E-2</c:v>
                </c:pt>
                <c:pt idx="47">
                  <c:v>2.4612499999999999E-2</c:v>
                </c:pt>
                <c:pt idx="48">
                  <c:v>2.28147E-2</c:v>
                </c:pt>
                <c:pt idx="49">
                  <c:v>2.1330399999999999E-2</c:v>
                </c:pt>
                <c:pt idx="50">
                  <c:v>1.9476E-2</c:v>
                </c:pt>
                <c:pt idx="51">
                  <c:v>1.8919999999999999E-2</c:v>
                </c:pt>
                <c:pt idx="52">
                  <c:v>1.9299199999999999E-2</c:v>
                </c:pt>
                <c:pt idx="53">
                  <c:v>1.8796899999999998E-2</c:v>
                </c:pt>
                <c:pt idx="54">
                  <c:v>1.9116600000000001E-2</c:v>
                </c:pt>
                <c:pt idx="55">
                  <c:v>1.9160400000000001E-2</c:v>
                </c:pt>
                <c:pt idx="56">
                  <c:v>1.98646E-2</c:v>
                </c:pt>
                <c:pt idx="57">
                  <c:v>2.10592E-2</c:v>
                </c:pt>
                <c:pt idx="58">
                  <c:v>2.1708100000000001E-2</c:v>
                </c:pt>
                <c:pt idx="59">
                  <c:v>2.17726E-2</c:v>
                </c:pt>
                <c:pt idx="60">
                  <c:v>2.1946299999999998E-2</c:v>
                </c:pt>
                <c:pt idx="61">
                  <c:v>2.2109899999999998E-2</c:v>
                </c:pt>
                <c:pt idx="62">
                  <c:v>2.2159999999999999E-2</c:v>
                </c:pt>
                <c:pt idx="63">
                  <c:v>2.34275E-2</c:v>
                </c:pt>
                <c:pt idx="64">
                  <c:v>2.5036900000000001E-2</c:v>
                </c:pt>
                <c:pt idx="65">
                  <c:v>2.5467099999999999E-2</c:v>
                </c:pt>
                <c:pt idx="66">
                  <c:v>2.7188500000000001E-2</c:v>
                </c:pt>
                <c:pt idx="67">
                  <c:v>2.9201399999999999E-2</c:v>
                </c:pt>
                <c:pt idx="68">
                  <c:v>2.96206E-2</c:v>
                </c:pt>
                <c:pt idx="69">
                  <c:v>3.0106600000000001E-2</c:v>
                </c:pt>
                <c:pt idx="70">
                  <c:v>3.3138899999999999E-2</c:v>
                </c:pt>
                <c:pt idx="71">
                  <c:v>3.2622900000000003E-2</c:v>
                </c:pt>
                <c:pt idx="72">
                  <c:v>3.3870699999999997E-2</c:v>
                </c:pt>
                <c:pt idx="73">
                  <c:v>3.4703699999999997E-2</c:v>
                </c:pt>
                <c:pt idx="74">
                  <c:v>3.35762E-2</c:v>
                </c:pt>
                <c:pt idx="75">
                  <c:v>3.3317399999999997E-2</c:v>
                </c:pt>
                <c:pt idx="76">
                  <c:v>3.3741599999999997E-2</c:v>
                </c:pt>
                <c:pt idx="77">
                  <c:v>3.4932600000000001E-2</c:v>
                </c:pt>
                <c:pt idx="78">
                  <c:v>3.3633400000000001E-2</c:v>
                </c:pt>
                <c:pt idx="79">
                  <c:v>3.3675299999999998E-2</c:v>
                </c:pt>
                <c:pt idx="80">
                  <c:v>3.4258999999999998E-2</c:v>
                </c:pt>
                <c:pt idx="81">
                  <c:v>3.4408500000000002E-2</c:v>
                </c:pt>
                <c:pt idx="82">
                  <c:v>3.53575E-2</c:v>
                </c:pt>
                <c:pt idx="83">
                  <c:v>3.58997E-2</c:v>
                </c:pt>
                <c:pt idx="84">
                  <c:v>3.5218100000000002E-2</c:v>
                </c:pt>
                <c:pt idx="85">
                  <c:v>3.5656899999999998E-2</c:v>
                </c:pt>
                <c:pt idx="86">
                  <c:v>3.9825899999999997E-2</c:v>
                </c:pt>
                <c:pt idx="87">
                  <c:v>4.2375299999999998E-2</c:v>
                </c:pt>
                <c:pt idx="88">
                  <c:v>4.5984499999999998E-2</c:v>
                </c:pt>
                <c:pt idx="89">
                  <c:v>4.8028399999999999E-2</c:v>
                </c:pt>
                <c:pt idx="90">
                  <c:v>4.7082699999999998E-2</c:v>
                </c:pt>
                <c:pt idx="91">
                  <c:v>4.8051900000000002E-2</c:v>
                </c:pt>
                <c:pt idx="92">
                  <c:v>4.6607299999999997E-2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'4.6.3'!$O$5</c:f>
              <c:strCache>
                <c:ptCount val="1"/>
                <c:pt idx="0">
                  <c:v>S-U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'4.6.3'!$L$6:$L$98</c:f>
              <c:strCache>
                <c:ptCount val="93"/>
                <c:pt idx="0">
                  <c:v>1987q1</c:v>
                </c:pt>
                <c:pt idx="1">
                  <c:v>1987q2</c:v>
                </c:pt>
                <c:pt idx="2">
                  <c:v>1987q3</c:v>
                </c:pt>
                <c:pt idx="3">
                  <c:v>1987q4</c:v>
                </c:pt>
                <c:pt idx="4">
                  <c:v>1988q1</c:v>
                </c:pt>
                <c:pt idx="5">
                  <c:v>1988q2</c:v>
                </c:pt>
                <c:pt idx="6">
                  <c:v>1988q3</c:v>
                </c:pt>
                <c:pt idx="7">
                  <c:v>1988q4</c:v>
                </c:pt>
                <c:pt idx="8">
                  <c:v>1989q1</c:v>
                </c:pt>
                <c:pt idx="9">
                  <c:v>1989q2</c:v>
                </c:pt>
                <c:pt idx="10">
                  <c:v>1989q3</c:v>
                </c:pt>
                <c:pt idx="11">
                  <c:v>1989q4</c:v>
                </c:pt>
                <c:pt idx="12">
                  <c:v>1990q1</c:v>
                </c:pt>
                <c:pt idx="13">
                  <c:v>1990q2</c:v>
                </c:pt>
                <c:pt idx="14">
                  <c:v>1990q3</c:v>
                </c:pt>
                <c:pt idx="15">
                  <c:v>1990q4</c:v>
                </c:pt>
                <c:pt idx="16">
                  <c:v>1991q1</c:v>
                </c:pt>
                <c:pt idx="17">
                  <c:v>1991q2</c:v>
                </c:pt>
                <c:pt idx="18">
                  <c:v>1991q3</c:v>
                </c:pt>
                <c:pt idx="19">
                  <c:v>1991q4</c:v>
                </c:pt>
                <c:pt idx="20">
                  <c:v>1992q1</c:v>
                </c:pt>
                <c:pt idx="21">
                  <c:v>1992q2</c:v>
                </c:pt>
                <c:pt idx="22">
                  <c:v>1992q3</c:v>
                </c:pt>
                <c:pt idx="23">
                  <c:v>1992q4</c:v>
                </c:pt>
                <c:pt idx="24">
                  <c:v>1993q1</c:v>
                </c:pt>
                <c:pt idx="25">
                  <c:v>1993q2</c:v>
                </c:pt>
                <c:pt idx="26">
                  <c:v>1993q3</c:v>
                </c:pt>
                <c:pt idx="27">
                  <c:v>1993q4</c:v>
                </c:pt>
                <c:pt idx="28">
                  <c:v>1994q1</c:v>
                </c:pt>
                <c:pt idx="29">
                  <c:v>1994q2</c:v>
                </c:pt>
                <c:pt idx="30">
                  <c:v>1994q3</c:v>
                </c:pt>
                <c:pt idx="31">
                  <c:v>1994q4</c:v>
                </c:pt>
                <c:pt idx="32">
                  <c:v>1995q1</c:v>
                </c:pt>
                <c:pt idx="33">
                  <c:v>1995q2</c:v>
                </c:pt>
                <c:pt idx="34">
                  <c:v>1995q3</c:v>
                </c:pt>
                <c:pt idx="35">
                  <c:v>1995q4</c:v>
                </c:pt>
                <c:pt idx="36">
                  <c:v>1996q1</c:v>
                </c:pt>
                <c:pt idx="37">
                  <c:v>1996q2</c:v>
                </c:pt>
                <c:pt idx="38">
                  <c:v>1996q3</c:v>
                </c:pt>
                <c:pt idx="39">
                  <c:v>1996q4</c:v>
                </c:pt>
                <c:pt idx="40">
                  <c:v>1997q1</c:v>
                </c:pt>
                <c:pt idx="41">
                  <c:v>1997q2</c:v>
                </c:pt>
                <c:pt idx="42">
                  <c:v>1997q3</c:v>
                </c:pt>
                <c:pt idx="43">
                  <c:v>1997q4</c:v>
                </c:pt>
                <c:pt idx="44">
                  <c:v>1998q1</c:v>
                </c:pt>
                <c:pt idx="45">
                  <c:v>1998q2</c:v>
                </c:pt>
                <c:pt idx="46">
                  <c:v>1998q3</c:v>
                </c:pt>
                <c:pt idx="47">
                  <c:v>1998q4</c:v>
                </c:pt>
                <c:pt idx="48">
                  <c:v>1999q1</c:v>
                </c:pt>
                <c:pt idx="49">
                  <c:v>1999q2</c:v>
                </c:pt>
                <c:pt idx="50">
                  <c:v>1999q3</c:v>
                </c:pt>
                <c:pt idx="51">
                  <c:v>1999q4</c:v>
                </c:pt>
                <c:pt idx="52">
                  <c:v>2000q1</c:v>
                </c:pt>
                <c:pt idx="53">
                  <c:v>2000q2</c:v>
                </c:pt>
                <c:pt idx="54">
                  <c:v>2000q3</c:v>
                </c:pt>
                <c:pt idx="55">
                  <c:v>2000q4</c:v>
                </c:pt>
                <c:pt idx="56">
                  <c:v>2001q1</c:v>
                </c:pt>
                <c:pt idx="57">
                  <c:v>2001q2</c:v>
                </c:pt>
                <c:pt idx="58">
                  <c:v>2001q3</c:v>
                </c:pt>
                <c:pt idx="59">
                  <c:v>2001q4</c:v>
                </c:pt>
                <c:pt idx="60">
                  <c:v>2002q1</c:v>
                </c:pt>
                <c:pt idx="61">
                  <c:v>2002q2</c:v>
                </c:pt>
                <c:pt idx="62">
                  <c:v>2002q3</c:v>
                </c:pt>
                <c:pt idx="63">
                  <c:v>2002q4</c:v>
                </c:pt>
                <c:pt idx="64">
                  <c:v>2003q1</c:v>
                </c:pt>
                <c:pt idx="65">
                  <c:v>2003q2</c:v>
                </c:pt>
                <c:pt idx="66">
                  <c:v>2003q3</c:v>
                </c:pt>
                <c:pt idx="67">
                  <c:v>2003q4</c:v>
                </c:pt>
                <c:pt idx="68">
                  <c:v>2004q1</c:v>
                </c:pt>
                <c:pt idx="69">
                  <c:v>2004q2</c:v>
                </c:pt>
                <c:pt idx="70">
                  <c:v>2004q3</c:v>
                </c:pt>
                <c:pt idx="71">
                  <c:v>2004q4</c:v>
                </c:pt>
                <c:pt idx="72">
                  <c:v>2005q1</c:v>
                </c:pt>
                <c:pt idx="73">
                  <c:v>2005q2</c:v>
                </c:pt>
                <c:pt idx="74">
                  <c:v>2005q3</c:v>
                </c:pt>
                <c:pt idx="75">
                  <c:v>2005q4</c:v>
                </c:pt>
                <c:pt idx="76">
                  <c:v>2006q1</c:v>
                </c:pt>
                <c:pt idx="77">
                  <c:v>2006q2</c:v>
                </c:pt>
                <c:pt idx="78">
                  <c:v>2006q3</c:v>
                </c:pt>
                <c:pt idx="79">
                  <c:v>2006q4</c:v>
                </c:pt>
                <c:pt idx="80">
                  <c:v>2007q1</c:v>
                </c:pt>
                <c:pt idx="81">
                  <c:v>2007q2</c:v>
                </c:pt>
                <c:pt idx="82">
                  <c:v>2007q3</c:v>
                </c:pt>
                <c:pt idx="83">
                  <c:v>2007q4</c:v>
                </c:pt>
                <c:pt idx="84">
                  <c:v>2008q1</c:v>
                </c:pt>
                <c:pt idx="85">
                  <c:v>2008q2</c:v>
                </c:pt>
                <c:pt idx="86">
                  <c:v>2008q3</c:v>
                </c:pt>
                <c:pt idx="87">
                  <c:v>2008q4</c:v>
                </c:pt>
                <c:pt idx="88">
                  <c:v>2009q1</c:v>
                </c:pt>
                <c:pt idx="89">
                  <c:v>2009q2</c:v>
                </c:pt>
                <c:pt idx="90">
                  <c:v>2009q3</c:v>
                </c:pt>
                <c:pt idx="91">
                  <c:v>2009q4</c:v>
                </c:pt>
                <c:pt idx="92">
                  <c:v>2010q1</c:v>
                </c:pt>
              </c:strCache>
            </c:strRef>
          </c:cat>
          <c:val>
            <c:numRef>
              <c:f>'4.6.3'!$O$6:$O$98</c:f>
              <c:numCache>
                <c:formatCode>0.0%</c:formatCode>
                <c:ptCount val="93"/>
                <c:pt idx="0">
                  <c:v>1.3097299999999999E-2</c:v>
                </c:pt>
                <c:pt idx="1">
                  <c:v>1.26217E-2</c:v>
                </c:pt>
                <c:pt idx="2">
                  <c:v>1.31669E-2</c:v>
                </c:pt>
                <c:pt idx="3">
                  <c:v>1.3181500000000001E-2</c:v>
                </c:pt>
                <c:pt idx="4">
                  <c:v>1.1542E-2</c:v>
                </c:pt>
                <c:pt idx="5">
                  <c:v>1.2076399999999999E-2</c:v>
                </c:pt>
                <c:pt idx="6">
                  <c:v>1.0707100000000001E-2</c:v>
                </c:pt>
                <c:pt idx="7">
                  <c:v>1.08001E-2</c:v>
                </c:pt>
                <c:pt idx="8">
                  <c:v>1.1016099999999999E-2</c:v>
                </c:pt>
                <c:pt idx="9">
                  <c:v>9.8375000000000008E-3</c:v>
                </c:pt>
                <c:pt idx="10">
                  <c:v>1.0541099999999999E-2</c:v>
                </c:pt>
                <c:pt idx="11">
                  <c:v>1.0620900000000001E-2</c:v>
                </c:pt>
                <c:pt idx="12">
                  <c:v>1.18925E-2</c:v>
                </c:pt>
                <c:pt idx="13">
                  <c:v>1.26596E-2</c:v>
                </c:pt>
                <c:pt idx="14">
                  <c:v>1.3998699999999999E-2</c:v>
                </c:pt>
                <c:pt idx="15">
                  <c:v>1.3530199999999999E-2</c:v>
                </c:pt>
                <c:pt idx="16">
                  <c:v>1.33837E-2</c:v>
                </c:pt>
                <c:pt idx="17">
                  <c:v>1.37015E-2</c:v>
                </c:pt>
                <c:pt idx="18">
                  <c:v>1.32608E-2</c:v>
                </c:pt>
                <c:pt idx="19">
                  <c:v>1.4568899999999999E-2</c:v>
                </c:pt>
                <c:pt idx="20">
                  <c:v>1.3669799999999999E-2</c:v>
                </c:pt>
                <c:pt idx="21">
                  <c:v>1.36028E-2</c:v>
                </c:pt>
                <c:pt idx="22">
                  <c:v>1.4191799999999999E-2</c:v>
                </c:pt>
                <c:pt idx="23">
                  <c:v>1.3913099999999999E-2</c:v>
                </c:pt>
                <c:pt idx="24">
                  <c:v>1.5614599999999999E-2</c:v>
                </c:pt>
                <c:pt idx="25">
                  <c:v>1.69716E-2</c:v>
                </c:pt>
                <c:pt idx="26">
                  <c:v>1.7805999999999999E-2</c:v>
                </c:pt>
                <c:pt idx="27">
                  <c:v>1.9776700000000001E-2</c:v>
                </c:pt>
                <c:pt idx="28">
                  <c:v>2.0468299999999998E-2</c:v>
                </c:pt>
                <c:pt idx="29">
                  <c:v>2.1151300000000001E-2</c:v>
                </c:pt>
                <c:pt idx="30">
                  <c:v>2.32768E-2</c:v>
                </c:pt>
                <c:pt idx="31">
                  <c:v>2.6020999999999999E-2</c:v>
                </c:pt>
                <c:pt idx="32">
                  <c:v>2.9361999999999999E-2</c:v>
                </c:pt>
                <c:pt idx="33">
                  <c:v>3.08755E-2</c:v>
                </c:pt>
                <c:pt idx="34">
                  <c:v>3.0548700000000002E-2</c:v>
                </c:pt>
                <c:pt idx="35">
                  <c:v>2.77846E-2</c:v>
                </c:pt>
                <c:pt idx="36">
                  <c:v>2.44493E-2</c:v>
                </c:pt>
                <c:pt idx="37">
                  <c:v>2.15652E-2</c:v>
                </c:pt>
                <c:pt idx="38">
                  <c:v>1.9302199999999999E-2</c:v>
                </c:pt>
                <c:pt idx="39">
                  <c:v>1.6965399999999999E-2</c:v>
                </c:pt>
                <c:pt idx="40">
                  <c:v>1.49736E-2</c:v>
                </c:pt>
                <c:pt idx="41">
                  <c:v>1.3450999999999999E-2</c:v>
                </c:pt>
                <c:pt idx="42">
                  <c:v>1.2182E-2</c:v>
                </c:pt>
                <c:pt idx="43">
                  <c:v>1.1912300000000001E-2</c:v>
                </c:pt>
                <c:pt idx="44">
                  <c:v>1.1998699999999999E-2</c:v>
                </c:pt>
                <c:pt idx="45">
                  <c:v>1.1806499999999999E-2</c:v>
                </c:pt>
                <c:pt idx="46">
                  <c:v>1.14346E-2</c:v>
                </c:pt>
                <c:pt idx="47">
                  <c:v>1.08994E-2</c:v>
                </c:pt>
                <c:pt idx="48">
                  <c:v>9.8800999999999993E-3</c:v>
                </c:pt>
                <c:pt idx="49">
                  <c:v>9.2492000000000008E-3</c:v>
                </c:pt>
                <c:pt idx="50">
                  <c:v>8.7767999999999995E-3</c:v>
                </c:pt>
                <c:pt idx="51">
                  <c:v>8.4836000000000009E-3</c:v>
                </c:pt>
                <c:pt idx="52">
                  <c:v>8.7075999999999994E-3</c:v>
                </c:pt>
                <c:pt idx="53">
                  <c:v>9.0154999999999992E-3</c:v>
                </c:pt>
                <c:pt idx="54">
                  <c:v>8.1566E-3</c:v>
                </c:pt>
                <c:pt idx="55">
                  <c:v>8.6805000000000007E-3</c:v>
                </c:pt>
                <c:pt idx="56">
                  <c:v>8.2941999999999998E-3</c:v>
                </c:pt>
                <c:pt idx="57">
                  <c:v>8.4759999999999992E-3</c:v>
                </c:pt>
                <c:pt idx="58">
                  <c:v>9.2835999999999995E-3</c:v>
                </c:pt>
                <c:pt idx="59">
                  <c:v>9.1722000000000001E-3</c:v>
                </c:pt>
                <c:pt idx="60">
                  <c:v>1.01984E-2</c:v>
                </c:pt>
                <c:pt idx="61">
                  <c:v>1.0562E-2</c:v>
                </c:pt>
                <c:pt idx="62">
                  <c:v>1.1495500000000001E-2</c:v>
                </c:pt>
                <c:pt idx="63">
                  <c:v>1.22034E-2</c:v>
                </c:pt>
                <c:pt idx="64">
                  <c:v>1.24888E-2</c:v>
                </c:pt>
                <c:pt idx="65">
                  <c:v>1.29193E-2</c:v>
                </c:pt>
                <c:pt idx="66">
                  <c:v>1.2028499999999999E-2</c:v>
                </c:pt>
                <c:pt idx="67">
                  <c:v>1.22148E-2</c:v>
                </c:pt>
                <c:pt idx="68">
                  <c:v>1.24466E-2</c:v>
                </c:pt>
                <c:pt idx="69">
                  <c:v>1.28713E-2</c:v>
                </c:pt>
                <c:pt idx="70">
                  <c:v>1.4083999999999999E-2</c:v>
                </c:pt>
                <c:pt idx="71">
                  <c:v>1.5223799999999999E-2</c:v>
                </c:pt>
                <c:pt idx="72">
                  <c:v>1.6611000000000001E-2</c:v>
                </c:pt>
                <c:pt idx="73">
                  <c:v>1.6864500000000001E-2</c:v>
                </c:pt>
                <c:pt idx="74">
                  <c:v>1.7637099999999999E-2</c:v>
                </c:pt>
                <c:pt idx="75">
                  <c:v>1.6571900000000001E-2</c:v>
                </c:pt>
                <c:pt idx="76">
                  <c:v>1.6856699999999999E-2</c:v>
                </c:pt>
                <c:pt idx="77">
                  <c:v>1.7805600000000001E-2</c:v>
                </c:pt>
                <c:pt idx="78">
                  <c:v>1.8122699999999999E-2</c:v>
                </c:pt>
                <c:pt idx="79">
                  <c:v>1.8904500000000001E-2</c:v>
                </c:pt>
                <c:pt idx="80">
                  <c:v>1.8796199999999999E-2</c:v>
                </c:pt>
                <c:pt idx="81">
                  <c:v>1.78269E-2</c:v>
                </c:pt>
                <c:pt idx="82">
                  <c:v>1.7616799999999998E-2</c:v>
                </c:pt>
                <c:pt idx="83">
                  <c:v>1.7360500000000001E-2</c:v>
                </c:pt>
                <c:pt idx="84">
                  <c:v>1.7683899999999999E-2</c:v>
                </c:pt>
                <c:pt idx="85">
                  <c:v>2.0389600000000001E-2</c:v>
                </c:pt>
                <c:pt idx="86">
                  <c:v>2.2095199999999999E-2</c:v>
                </c:pt>
                <c:pt idx="87">
                  <c:v>2.5682900000000002E-2</c:v>
                </c:pt>
                <c:pt idx="88">
                  <c:v>2.9183799999999999E-2</c:v>
                </c:pt>
                <c:pt idx="89">
                  <c:v>2.96628E-2</c:v>
                </c:pt>
                <c:pt idx="90">
                  <c:v>2.97113E-2</c:v>
                </c:pt>
                <c:pt idx="91">
                  <c:v>3.0788200000000002E-2</c:v>
                </c:pt>
                <c:pt idx="92">
                  <c:v>2.9243499999999999E-2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47424"/>
        <c:axId val="255857408"/>
      </c:lineChart>
      <c:catAx>
        <c:axId val="25584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55857408"/>
        <c:crosses val="autoZero"/>
        <c:auto val="1"/>
        <c:lblAlgn val="ctr"/>
        <c:lblOffset val="100"/>
        <c:tickLblSkip val="5"/>
        <c:noMultiLvlLbl val="0"/>
      </c:catAx>
      <c:valAx>
        <c:axId val="2558574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tasas</a:t>
                </a:r>
                <a:r>
                  <a:rPr lang="en-US" baseline="0"/>
                  <a:t> de transición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08223972003499E-3"/>
              <c:y val="0.2673629337999416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55847424"/>
        <c:crosses val="autoZero"/>
        <c:crossBetween val="between"/>
      </c:valAx>
      <c:valAx>
        <c:axId val="2558593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c:spPr>
        <c:crossAx val="255861120"/>
        <c:crosses val="max"/>
        <c:crossBetween val="between"/>
      </c:valAx>
      <c:catAx>
        <c:axId val="25586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593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1369422572178487"/>
          <c:y val="6.423884514435696E-2"/>
          <c:w val="0.21408355205599297"/>
          <c:h val="0.2048552785068533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0379746835442"/>
          <c:y val="9.2198900843932993E-2"/>
          <c:w val="0.84556962025316451"/>
          <c:h val="0.687945644758577"/>
        </c:manualLayout>
      </c:layout>
      <c:lineChart>
        <c:grouping val="standard"/>
        <c:varyColors val="0"/>
        <c:ser>
          <c:idx val="0"/>
          <c:order val="0"/>
          <c:tx>
            <c:strRef>
              <c:f>'4.4.a'!$B$9</c:f>
              <c:strCache>
                <c:ptCount val="1"/>
                <c:pt idx="0">
                  <c:v>Antes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'4.4.a'!$A$10:$A$19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'4.4.a'!$B$10:$B$19</c:f>
              <c:numCache>
                <c:formatCode>General</c:formatCode>
                <c:ptCount val="10"/>
                <c:pt idx="0">
                  <c:v>0.98470000000000002</c:v>
                </c:pt>
                <c:pt idx="1">
                  <c:v>0.95789999999999997</c:v>
                </c:pt>
                <c:pt idx="2">
                  <c:v>0.9284</c:v>
                </c:pt>
                <c:pt idx="3">
                  <c:v>0.89159999999999995</c:v>
                </c:pt>
                <c:pt idx="4">
                  <c:v>0.85760000000000003</c:v>
                </c:pt>
                <c:pt idx="5">
                  <c:v>0.81630000000000003</c:v>
                </c:pt>
                <c:pt idx="6">
                  <c:v>0.77270000000000005</c:v>
                </c:pt>
                <c:pt idx="7">
                  <c:v>0.72829999999999995</c:v>
                </c:pt>
                <c:pt idx="8">
                  <c:v>0.68069999999999997</c:v>
                </c:pt>
                <c:pt idx="9">
                  <c:v>0.6391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'4.4.a'!$C$9</c:f>
              <c:strCache>
                <c:ptCount val="1"/>
                <c:pt idx="0">
                  <c:v>Después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'4.4.a'!$A$10:$A$19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'4.4.a'!$C$10:$C$19</c:f>
              <c:numCache>
                <c:formatCode>General</c:formatCode>
                <c:ptCount val="10"/>
                <c:pt idx="0">
                  <c:v>0.98199999999999998</c:v>
                </c:pt>
                <c:pt idx="1">
                  <c:v>0.95520000000000005</c:v>
                </c:pt>
                <c:pt idx="2">
                  <c:v>0.92430000000000001</c:v>
                </c:pt>
                <c:pt idx="3">
                  <c:v>0.89180000000000004</c:v>
                </c:pt>
                <c:pt idx="4">
                  <c:v>0.86</c:v>
                </c:pt>
                <c:pt idx="5">
                  <c:v>0.83220000000000005</c:v>
                </c:pt>
                <c:pt idx="6">
                  <c:v>0.80569999999999997</c:v>
                </c:pt>
                <c:pt idx="7">
                  <c:v>0.78390000000000004</c:v>
                </c:pt>
                <c:pt idx="8">
                  <c:v>0.76019999999999999</c:v>
                </c:pt>
                <c:pt idx="9">
                  <c:v>0.7379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402944"/>
        <c:axId val="256413696"/>
      </c:lineChart>
      <c:catAx>
        <c:axId val="25640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Duración del desempleo</a:t>
                </a:r>
              </a:p>
            </c:rich>
          </c:tx>
          <c:layout>
            <c:manualLayout>
              <c:xMode val="edge"/>
              <c:yMode val="edge"/>
              <c:x val="0.42025316455696204"/>
              <c:y val="0.87588955801736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41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413696"/>
        <c:scaling>
          <c:orientation val="minMax"/>
          <c:max val="1"/>
          <c:min val="0.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Probabilidad de supervivencia</a:t>
                </a:r>
              </a:p>
            </c:rich>
          </c:tx>
          <c:layout>
            <c:manualLayout>
              <c:xMode val="edge"/>
              <c:yMode val="edge"/>
              <c:x val="1.5189873417721518E-2"/>
              <c:y val="0.127660691349751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4029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72995780590716"/>
          <c:y val="7.4468457400271776E-2"/>
          <c:w val="0.2649789029535865"/>
          <c:h val="0.1808514361236760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3767888277029"/>
          <c:y val="8.7412736650350764E-2"/>
          <c:w val="0.86616375217939201"/>
          <c:h val="0.71678444053287627"/>
        </c:manualLayout>
      </c:layout>
      <c:lineChart>
        <c:grouping val="standard"/>
        <c:varyColors val="0"/>
        <c:ser>
          <c:idx val="0"/>
          <c:order val="0"/>
          <c:tx>
            <c:strRef>
              <c:f>'4.4.a'!$B$35</c:f>
              <c:strCache>
                <c:ptCount val="1"/>
                <c:pt idx="0">
                  <c:v>Antes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'4.4.a'!$A$36:$A$45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'4.4.a'!$B$36:$B$45</c:f>
              <c:numCache>
                <c:formatCode>General</c:formatCode>
                <c:ptCount val="10"/>
                <c:pt idx="0">
                  <c:v>0.98209999999999997</c:v>
                </c:pt>
                <c:pt idx="1">
                  <c:v>0.96160000000000001</c:v>
                </c:pt>
                <c:pt idx="2">
                  <c:v>0.91039999999999999</c:v>
                </c:pt>
                <c:pt idx="3">
                  <c:v>0.84299999999999997</c:v>
                </c:pt>
                <c:pt idx="4">
                  <c:v>0.7792</c:v>
                </c:pt>
                <c:pt idx="5">
                  <c:v>0.71330000000000005</c:v>
                </c:pt>
                <c:pt idx="6">
                  <c:v>0.63959999999999995</c:v>
                </c:pt>
                <c:pt idx="7">
                  <c:v>0.54300000000000004</c:v>
                </c:pt>
                <c:pt idx="8">
                  <c:v>0.4577</c:v>
                </c:pt>
                <c:pt idx="9">
                  <c:v>0.4032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'4.4.a'!$C$35</c:f>
              <c:strCache>
                <c:ptCount val="1"/>
                <c:pt idx="0">
                  <c:v>Después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'4.4.a'!$A$36:$A$45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'4.4.a'!$C$36:$C$45</c:f>
              <c:numCache>
                <c:formatCode>General</c:formatCode>
                <c:ptCount val="10"/>
                <c:pt idx="0">
                  <c:v>0.98460000000000003</c:v>
                </c:pt>
                <c:pt idx="1">
                  <c:v>0.96719999999999995</c:v>
                </c:pt>
                <c:pt idx="2">
                  <c:v>0.92969999999999997</c:v>
                </c:pt>
                <c:pt idx="3">
                  <c:v>0.87890000000000001</c:v>
                </c:pt>
                <c:pt idx="4">
                  <c:v>0.82699999999999996</c:v>
                </c:pt>
                <c:pt idx="5">
                  <c:v>0.78839999999999999</c:v>
                </c:pt>
                <c:pt idx="6">
                  <c:v>0.74909999999999999</c:v>
                </c:pt>
                <c:pt idx="7">
                  <c:v>0.71009999999999995</c:v>
                </c:pt>
                <c:pt idx="8">
                  <c:v>0.6623</c:v>
                </c:pt>
                <c:pt idx="9">
                  <c:v>0.62039999999999995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455040"/>
        <c:axId val="256457344"/>
      </c:lineChart>
      <c:catAx>
        <c:axId val="2564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Duración del desempleo</a:t>
                </a:r>
              </a:p>
            </c:rich>
          </c:tx>
          <c:layout>
            <c:manualLayout>
              <c:xMode val="edge"/>
              <c:yMode val="edge"/>
              <c:x val="0.40909191793895483"/>
              <c:y val="0.898602932765605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4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457344"/>
        <c:scaling>
          <c:orientation val="minMax"/>
          <c:max val="1"/>
          <c:min val="0.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Probabilidad de supervivencia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45504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5000397677558"/>
          <c:y val="9.0909246116364792E-2"/>
          <c:w val="0.29124632148254198"/>
          <c:h val="0.2202800873667015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s-CL" b="0"/>
              <a:t>Pre Reforma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74113047081929"/>
          <c:y val="0.15925634295713034"/>
          <c:w val="0.79674780926983668"/>
          <c:h val="0.68691564596092158"/>
        </c:manualLayout>
      </c:layout>
      <c:lineChart>
        <c:grouping val="standard"/>
        <c:varyColors val="0"/>
        <c:ser>
          <c:idx val="0"/>
          <c:order val="0"/>
          <c:tx>
            <c:strRef>
              <c:f>'4.4.c'!$C$6</c:f>
              <c:strCache>
                <c:ptCount val="1"/>
                <c:pt idx="0">
                  <c:v>UIIA</c:v>
                </c:pt>
              </c:strCache>
            </c:strRef>
          </c:tx>
          <c:marker>
            <c:symbol val="none"/>
          </c:marker>
          <c:val>
            <c:numRef>
              <c:f>'4.4.c'!$C$7:$C$20</c:f>
              <c:numCache>
                <c:formatCode>General</c:formatCode>
                <c:ptCount val="14"/>
                <c:pt idx="0">
                  <c:v>0.2</c:v>
                </c:pt>
                <c:pt idx="1">
                  <c:v>0.39</c:v>
                </c:pt>
                <c:pt idx="2">
                  <c:v>0.21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0.13</c:v>
                </c:pt>
                <c:pt idx="7">
                  <c:v>0.11</c:v>
                </c:pt>
                <c:pt idx="8">
                  <c:v>0.11</c:v>
                </c:pt>
                <c:pt idx="9">
                  <c:v>0.1</c:v>
                </c:pt>
                <c:pt idx="10">
                  <c:v>7.0000000000000007E-2</c:v>
                </c:pt>
                <c:pt idx="11">
                  <c:v>0.05</c:v>
                </c:pt>
                <c:pt idx="12">
                  <c:v>0.04</c:v>
                </c:pt>
                <c:pt idx="13">
                  <c:v>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'4.4.c'!$D$6</c:f>
              <c:strCache>
                <c:ptCount val="1"/>
                <c:pt idx="0">
                  <c:v>UIIA+Dfs2</c:v>
                </c:pt>
              </c:strCache>
            </c:strRef>
          </c:tx>
          <c:marker>
            <c:symbol val="none"/>
          </c:marker>
          <c:val>
            <c:numRef>
              <c:f>'4.4.c'!$D$7:$D$20</c:f>
              <c:numCache>
                <c:formatCode>General</c:formatCode>
                <c:ptCount val="14"/>
                <c:pt idx="0">
                  <c:v>0.21</c:v>
                </c:pt>
                <c:pt idx="1">
                  <c:v>0.48</c:v>
                </c:pt>
                <c:pt idx="2">
                  <c:v>0.21</c:v>
                </c:pt>
                <c:pt idx="3">
                  <c:v>0.17</c:v>
                </c:pt>
                <c:pt idx="4">
                  <c:v>0.15</c:v>
                </c:pt>
                <c:pt idx="5">
                  <c:v>0.13</c:v>
                </c:pt>
                <c:pt idx="6">
                  <c:v>0.1</c:v>
                </c:pt>
                <c:pt idx="7">
                  <c:v>0.09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0.03</c:v>
                </c:pt>
                <c:pt idx="12">
                  <c:v>0.04</c:v>
                </c:pt>
                <c:pt idx="13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44128"/>
        <c:axId val="256146048"/>
      </c:lineChart>
      <c:catAx>
        <c:axId val="25614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Duración del desempleo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56146048"/>
        <c:crosses val="autoZero"/>
        <c:auto val="1"/>
        <c:lblAlgn val="ctr"/>
        <c:lblOffset val="100"/>
        <c:noMultiLvlLbl val="0"/>
      </c:catAx>
      <c:valAx>
        <c:axId val="25614604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Tasa de riesgo no condicionada para trabajadores desempleados</a:t>
                </a:r>
              </a:p>
            </c:rich>
          </c:tx>
          <c:layout>
            <c:manualLayout>
              <c:xMode val="edge"/>
              <c:yMode val="edge"/>
              <c:x val="2.3342162321243016E-3"/>
              <c:y val="0.1592563429571303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561441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983483185883227"/>
          <c:y val="0.17430555555555555"/>
          <c:w val="0.38678318528261768"/>
          <c:h val="8.3717191601049873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1</xdr:col>
      <xdr:colOff>1742333</xdr:colOff>
      <xdr:row>5</xdr:row>
      <xdr:rowOff>38101</xdr:rowOff>
    </xdr:to>
    <xdr:pic>
      <xdr:nvPicPr>
        <xdr:cNvPr id="2" name="Picture 1" descr="http://myidb.iadb.org/publications/resources/img/by-nc-n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3429001"/>
          <a:ext cx="174233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190500</xdr:rowOff>
    </xdr:from>
    <xdr:to>
      <xdr:col>4</xdr:col>
      <xdr:colOff>104775</xdr:colOff>
      <xdr:row>11</xdr:row>
      <xdr:rowOff>142875</xdr:rowOff>
    </xdr:to>
    <xdr:pic>
      <xdr:nvPicPr>
        <xdr:cNvPr id="2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390525"/>
          <a:ext cx="2552700" cy="18669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95250</xdr:colOff>
      <xdr:row>1</xdr:row>
      <xdr:rowOff>161925</xdr:rowOff>
    </xdr:from>
    <xdr:to>
      <xdr:col>7</xdr:col>
      <xdr:colOff>361950</xdr:colOff>
      <xdr:row>11</xdr:row>
      <xdr:rowOff>114300</xdr:rowOff>
    </xdr:to>
    <xdr:pic>
      <xdr:nvPicPr>
        <xdr:cNvPr id="3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0" y="361950"/>
          <a:ext cx="2552700" cy="186690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23</xdr:row>
      <xdr:rowOff>142875</xdr:rowOff>
    </xdr:from>
    <xdr:to>
      <xdr:col>7</xdr:col>
      <xdr:colOff>342900</xdr:colOff>
      <xdr:row>38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342899</xdr:colOff>
      <xdr:row>23</xdr:row>
      <xdr:rowOff>142875</xdr:rowOff>
    </xdr:from>
    <xdr:to>
      <xdr:col>12</xdr:col>
      <xdr:colOff>752475</xdr:colOff>
      <xdr:row>38</xdr:row>
      <xdr:rowOff>28575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619126" y="409576"/>
    <xdr:ext cx="6162674" cy="26574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61911</xdr:rowOff>
    </xdr:from>
    <xdr:to>
      <xdr:col>11</xdr:col>
      <xdr:colOff>619125</xdr:colOff>
      <xdr:row>24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0.09397</cdr:x>
      <cdr:y>0.11543</cdr:y>
    </cdr:from>
    <cdr:to>
      <cdr:x>0.26418</cdr:x>
      <cdr:y>0.21829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826" y="48101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Fin del período de prueba</a:t>
          </a:r>
        </a:p>
      </cdr:txBody>
    </cdr:sp>
  </cdr:relSizeAnchor>
  <cdr:relSizeAnchor xmlns:cdr="http://schemas.openxmlformats.org/drawingml/2006/chartDrawing">
    <cdr:from>
      <cdr:x>0.25768</cdr:x>
      <cdr:y>0.11962</cdr:y>
    </cdr:from>
    <cdr:to>
      <cdr:x>0.53546</cdr:x>
      <cdr:y>0.22248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84301" y="498475"/>
          <a:ext cx="149225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6 meses: elegibilidad para 3 meses de seguro de desempleo</a:t>
          </a:r>
        </a:p>
      </cdr:txBody>
    </cdr:sp>
  </cdr:relSizeAnchor>
  <cdr:relSizeAnchor xmlns:cdr="http://schemas.openxmlformats.org/drawingml/2006/chartDrawing">
    <cdr:from>
      <cdr:x>0.38712</cdr:x>
      <cdr:y>0.29105</cdr:y>
    </cdr:from>
    <cdr:to>
      <cdr:x>0.62234</cdr:x>
      <cdr:y>0.41029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79626" y="1212850"/>
          <a:ext cx="1263650" cy="49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12 meses: elegibilidad para 4 meses de seguro de desempleo</a:t>
          </a:r>
        </a:p>
      </cdr:txBody>
    </cdr:sp>
  </cdr:relSizeAnchor>
  <cdr:relSizeAnchor xmlns:cdr="http://schemas.openxmlformats.org/drawingml/2006/chartDrawing">
    <cdr:from>
      <cdr:x>0.66903</cdr:x>
      <cdr:y>0.48076</cdr:y>
    </cdr:from>
    <cdr:to>
      <cdr:x>0.90426</cdr:x>
      <cdr:y>0.6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94100" y="2003425"/>
          <a:ext cx="1263650" cy="49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24 meses: elegibilidad para 5 meses de seguro de desempleo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3</xdr:row>
      <xdr:rowOff>47625</xdr:rowOff>
    </xdr:from>
    <xdr:to>
      <xdr:col>13</xdr:col>
      <xdr:colOff>202406</xdr:colOff>
      <xdr:row>26</xdr:row>
      <xdr:rowOff>23813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0.43363</cdr:x>
      <cdr:y>0.92308</cdr:y>
    </cdr:from>
    <cdr:to>
      <cdr:x>0.97345</cdr:x>
      <cdr:y>0.98328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00444" y="4550022"/>
          <a:ext cx="4357681" cy="296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>
              <a:latin typeface="Times New Roman" panose="02020603050405020304" pitchFamily="18" charset="0"/>
              <a:cs typeface="Times New Roman" panose="02020603050405020304" pitchFamily="18" charset="0"/>
            </a:rPr>
            <a:t>         Salario mínimo OECD                 Costo por</a:t>
          </a:r>
          <a:r>
            <a:rPr lang="en-US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seguridad social OCDE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0.46313</cdr:x>
      <cdr:y>0.93455</cdr:y>
    </cdr:from>
    <cdr:to>
      <cdr:x>0.4705</cdr:x>
      <cdr:y>0.95652</cdr:y>
    </cdr:to>
    <cdr:sp macro="" textlink="">
      <cdr:nvSpPr>
        <cdr:cNvPr id="3" name="Rectangle 2"/>
        <cdr:cNvSpPr/>
      </cdr:nvSpPr>
      <cdr:spPr>
        <a:xfrm xmlns:a="http://schemas.openxmlformats.org/drawingml/2006/main" flipH="1">
          <a:off x="3738561" y="4606573"/>
          <a:ext cx="59531" cy="1083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0.69174</cdr:x>
      <cdr:y>0.93517</cdr:y>
    </cdr:from>
    <cdr:to>
      <cdr:x>0.69764</cdr:x>
      <cdr:y>0.95169</cdr:y>
    </cdr:to>
    <cdr:sp macro="" textlink="">
      <cdr:nvSpPr>
        <cdr:cNvPr id="5" name="Rectangle 4"/>
        <cdr:cNvSpPr/>
      </cdr:nvSpPr>
      <cdr:spPr>
        <a:xfrm xmlns:a="http://schemas.openxmlformats.org/drawingml/2006/main" flipV="1">
          <a:off x="5584031" y="4609623"/>
          <a:ext cx="47625" cy="81439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15</xdr:col>
      <xdr:colOff>476250</xdr:colOff>
      <xdr:row>22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57148</xdr:colOff>
      <xdr:row>7</xdr:row>
      <xdr:rowOff>76200</xdr:rowOff>
    </xdr:from>
    <xdr:to>
      <xdr:col>19</xdr:col>
      <xdr:colOff>47625</xdr:colOff>
      <xdr:row>24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0.33574</cdr:x>
      <cdr:y>0.90104</cdr:y>
    </cdr:from>
    <cdr:to>
      <cdr:x>0.41035</cdr:x>
      <cdr:y>0.98438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657455" y="2471733"/>
          <a:ext cx="590559" cy="2286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61912</xdr:rowOff>
    </xdr:from>
    <xdr:to>
      <xdr:col>11</xdr:col>
      <xdr:colOff>361950</xdr:colOff>
      <xdr:row>17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500062</xdr:colOff>
      <xdr:row>8</xdr:row>
      <xdr:rowOff>92870</xdr:rowOff>
    </xdr:from>
    <xdr:to>
      <xdr:col>24</xdr:col>
      <xdr:colOff>309563</xdr:colOff>
      <xdr:row>28</xdr:row>
      <xdr:rowOff>71438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602455</xdr:colOff>
      <xdr:row>4</xdr:row>
      <xdr:rowOff>150019</xdr:rowOff>
    </xdr:from>
    <xdr:to>
      <xdr:col>16</xdr:col>
      <xdr:colOff>269081</xdr:colOff>
      <xdr:row>22</xdr:row>
      <xdr:rowOff>64293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</xdr:row>
      <xdr:rowOff>19050</xdr:rowOff>
    </xdr:from>
    <xdr:to>
      <xdr:col>19</xdr:col>
      <xdr:colOff>400050</xdr:colOff>
      <xdr:row>19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449034</xdr:colOff>
      <xdr:row>3</xdr:row>
      <xdr:rowOff>0</xdr:rowOff>
    </xdr:from>
    <xdr:to>
      <xdr:col>20</xdr:col>
      <xdr:colOff>299356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200025</xdr:rowOff>
    </xdr:from>
    <xdr:to>
      <xdr:col>14</xdr:col>
      <xdr:colOff>257175</xdr:colOff>
      <xdr:row>18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52387</xdr:rowOff>
    </xdr:from>
    <xdr:to>
      <xdr:col>8</xdr:col>
      <xdr:colOff>466725</xdr:colOff>
      <xdr:row>17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</xdr:row>
      <xdr:rowOff>176211</xdr:rowOff>
    </xdr:from>
    <xdr:to>
      <xdr:col>7</xdr:col>
      <xdr:colOff>419099</xdr:colOff>
      <xdr:row>18</xdr:row>
      <xdr:rowOff>123824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8</xdr:col>
      <xdr:colOff>227330</xdr:colOff>
      <xdr:row>32</xdr:row>
      <xdr:rowOff>90805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5104130" cy="2186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285750</xdr:colOff>
      <xdr:row>16</xdr:row>
      <xdr:rowOff>133350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5772150" cy="2228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518416</xdr:colOff>
      <xdr:row>51</xdr:row>
      <xdr:rowOff>119113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0"/>
          <a:ext cx="2956816" cy="278611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37</xdr:row>
      <xdr:rowOff>104775</xdr:rowOff>
    </xdr:from>
    <xdr:to>
      <xdr:col>10</xdr:col>
      <xdr:colOff>174369</xdr:colOff>
      <xdr:row>52</xdr:row>
      <xdr:rowOff>33388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2325" y="6962775"/>
          <a:ext cx="2908044" cy="27861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38100</xdr:rowOff>
    </xdr:from>
    <xdr:to>
      <xdr:col>9</xdr:col>
      <xdr:colOff>733425</xdr:colOff>
      <xdr:row>22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6</xdr:row>
      <xdr:rowOff>19050</xdr:rowOff>
    </xdr:from>
    <xdr:to>
      <xdr:col>14</xdr:col>
      <xdr:colOff>742950</xdr:colOff>
      <xdr:row>22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AIMO/AppData/Local/Microsoft/Windows/Temporary%20Internet%20Files/Content.Outlook/GE01I8UM/OECD_EP_Part%201_sm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P_calc"/>
      <sheetName val="EP_summary"/>
      <sheetName val="Coding framework "/>
      <sheetName val="scoring"/>
      <sheetName val="lookup score"/>
      <sheetName val="weights"/>
      <sheetName val="Sheet1"/>
      <sheetName val="Sheet3"/>
      <sheetName val="Sheet4"/>
      <sheetName val="Sheet5"/>
      <sheetName val="Sheet6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0</v>
          </cell>
          <cell r="B5">
            <v>0</v>
          </cell>
        </row>
        <row r="6">
          <cell r="A6">
            <v>2.0001000000000002</v>
          </cell>
          <cell r="B6">
            <v>1</v>
          </cell>
        </row>
        <row r="7">
          <cell r="A7">
            <v>10</v>
          </cell>
          <cell r="B7">
            <v>2</v>
          </cell>
        </row>
        <row r="8">
          <cell r="A8">
            <v>18</v>
          </cell>
          <cell r="B8">
            <v>3</v>
          </cell>
        </row>
        <row r="9">
          <cell r="A9">
            <v>26</v>
          </cell>
          <cell r="B9">
            <v>4</v>
          </cell>
        </row>
        <row r="10">
          <cell r="A10">
            <v>35</v>
          </cell>
          <cell r="B10">
            <v>5</v>
          </cell>
        </row>
        <row r="11">
          <cell r="A11">
            <v>45</v>
          </cell>
          <cell r="B11">
            <v>6</v>
          </cell>
        </row>
        <row r="14">
          <cell r="A14">
            <v>0</v>
          </cell>
          <cell r="B14">
            <v>0</v>
          </cell>
        </row>
        <row r="15">
          <cell r="A15">
            <v>1E-4</v>
          </cell>
          <cell r="B15">
            <v>1</v>
          </cell>
        </row>
        <row r="16">
          <cell r="A16">
            <v>0.40010000000000001</v>
          </cell>
          <cell r="B16">
            <v>2</v>
          </cell>
        </row>
        <row r="17">
          <cell r="A17">
            <v>0.80010000000000003</v>
          </cell>
          <cell r="B17">
            <v>3</v>
          </cell>
        </row>
        <row r="18">
          <cell r="A18">
            <v>1.2000999999999999</v>
          </cell>
          <cell r="B18">
            <v>4</v>
          </cell>
        </row>
        <row r="19">
          <cell r="A19">
            <v>1.6</v>
          </cell>
          <cell r="B19">
            <v>5</v>
          </cell>
        </row>
        <row r="20">
          <cell r="A20">
            <v>2</v>
          </cell>
          <cell r="B20">
            <v>6</v>
          </cell>
        </row>
        <row r="23">
          <cell r="A23">
            <v>0</v>
          </cell>
          <cell r="B23">
            <v>0</v>
          </cell>
        </row>
        <row r="24">
          <cell r="A24">
            <v>1E-4</v>
          </cell>
          <cell r="B24">
            <v>1</v>
          </cell>
        </row>
        <row r="25">
          <cell r="A25">
            <v>0.75000999999999995</v>
          </cell>
          <cell r="B25">
            <v>2</v>
          </cell>
        </row>
        <row r="26">
          <cell r="A26">
            <v>1.2500100000000001</v>
          </cell>
          <cell r="B26">
            <v>3</v>
          </cell>
        </row>
        <row r="27">
          <cell r="A27">
            <v>2</v>
          </cell>
          <cell r="B27">
            <v>4</v>
          </cell>
        </row>
        <row r="28">
          <cell r="A28">
            <v>2.5</v>
          </cell>
          <cell r="B28">
            <v>5</v>
          </cell>
        </row>
        <row r="29">
          <cell r="A29">
            <v>3.5</v>
          </cell>
          <cell r="B29">
            <v>6</v>
          </cell>
        </row>
        <row r="32">
          <cell r="A32">
            <v>0</v>
          </cell>
          <cell r="B32">
            <v>0</v>
          </cell>
        </row>
        <row r="33">
          <cell r="A33">
            <v>1</v>
          </cell>
          <cell r="B33">
            <v>1</v>
          </cell>
        </row>
        <row r="34">
          <cell r="A34">
            <v>2.7500100000000001</v>
          </cell>
          <cell r="B34">
            <v>2</v>
          </cell>
        </row>
        <row r="35">
          <cell r="A35">
            <v>5</v>
          </cell>
          <cell r="B35">
            <v>3</v>
          </cell>
        </row>
        <row r="36">
          <cell r="A36">
            <v>7</v>
          </cell>
          <cell r="B36">
            <v>4</v>
          </cell>
        </row>
        <row r="37">
          <cell r="A37">
            <v>9</v>
          </cell>
          <cell r="B37">
            <v>5</v>
          </cell>
        </row>
        <row r="38">
          <cell r="A38">
            <v>11</v>
          </cell>
          <cell r="B38">
            <v>6</v>
          </cell>
        </row>
        <row r="41">
          <cell r="A41">
            <v>0</v>
          </cell>
          <cell r="B41">
            <v>0</v>
          </cell>
        </row>
        <row r="42">
          <cell r="A42">
            <v>1E-4</v>
          </cell>
          <cell r="B42">
            <v>1</v>
          </cell>
        </row>
        <row r="43">
          <cell r="A43">
            <v>0.50009999999999999</v>
          </cell>
          <cell r="B43">
            <v>2</v>
          </cell>
        </row>
        <row r="44">
          <cell r="A44">
            <v>1.0001</v>
          </cell>
          <cell r="B44">
            <v>3</v>
          </cell>
        </row>
        <row r="45">
          <cell r="A45">
            <v>1.7500100000000001</v>
          </cell>
          <cell r="B45">
            <v>4</v>
          </cell>
        </row>
        <row r="46">
          <cell r="A46">
            <v>2.5001000000000002</v>
          </cell>
          <cell r="B46">
            <v>5</v>
          </cell>
        </row>
        <row r="47">
          <cell r="A47">
            <v>3</v>
          </cell>
          <cell r="B47">
            <v>6</v>
          </cell>
        </row>
        <row r="50">
          <cell r="A50">
            <v>0</v>
          </cell>
          <cell r="B50">
            <v>0</v>
          </cell>
        </row>
        <row r="51">
          <cell r="A51">
            <v>1E-4</v>
          </cell>
          <cell r="B51">
            <v>1</v>
          </cell>
        </row>
        <row r="52">
          <cell r="A52">
            <v>0.50009999999999999</v>
          </cell>
          <cell r="B52">
            <v>2</v>
          </cell>
        </row>
        <row r="53">
          <cell r="A53">
            <v>1.0009999999999999</v>
          </cell>
          <cell r="B53">
            <v>3</v>
          </cell>
        </row>
        <row r="54">
          <cell r="A54">
            <v>2.0009999999999999</v>
          </cell>
          <cell r="B54">
            <v>4</v>
          </cell>
        </row>
        <row r="55">
          <cell r="A55">
            <v>3.0009999999999999</v>
          </cell>
          <cell r="B55">
            <v>5</v>
          </cell>
        </row>
        <row r="56">
          <cell r="A56">
            <v>4</v>
          </cell>
          <cell r="B56">
            <v>6</v>
          </cell>
        </row>
        <row r="59">
          <cell r="A59">
            <v>0</v>
          </cell>
          <cell r="B59">
            <v>0</v>
          </cell>
        </row>
        <row r="60">
          <cell r="A60">
            <v>1E-4</v>
          </cell>
          <cell r="B60">
            <v>1</v>
          </cell>
        </row>
        <row r="61">
          <cell r="A61">
            <v>3.0001000000000002</v>
          </cell>
          <cell r="B61">
            <v>2</v>
          </cell>
        </row>
        <row r="62">
          <cell r="A62">
            <v>6.0000999999999998</v>
          </cell>
          <cell r="B62">
            <v>3</v>
          </cell>
        </row>
        <row r="63">
          <cell r="A63">
            <v>10.0001</v>
          </cell>
          <cell r="B63">
            <v>4</v>
          </cell>
        </row>
        <row r="64">
          <cell r="A64">
            <v>12.0001</v>
          </cell>
          <cell r="B64">
            <v>5</v>
          </cell>
        </row>
        <row r="65">
          <cell r="A65">
            <v>18.0001</v>
          </cell>
          <cell r="B65">
            <v>6</v>
          </cell>
        </row>
        <row r="68">
          <cell r="A68">
            <v>0</v>
          </cell>
          <cell r="B68">
            <v>6</v>
          </cell>
        </row>
        <row r="69">
          <cell r="A69">
            <v>1.5</v>
          </cell>
          <cell r="B69">
            <v>5</v>
          </cell>
        </row>
        <row r="70">
          <cell r="A70">
            <v>2.5001000000000002</v>
          </cell>
          <cell r="B70">
            <v>4</v>
          </cell>
        </row>
        <row r="71">
          <cell r="A71">
            <v>5.0000999999999998</v>
          </cell>
          <cell r="B71">
            <v>3</v>
          </cell>
        </row>
        <row r="72">
          <cell r="A72">
            <v>9.0000999999999998</v>
          </cell>
          <cell r="B72">
            <v>2</v>
          </cell>
        </row>
        <row r="73">
          <cell r="A73">
            <v>12.0001</v>
          </cell>
          <cell r="B73">
            <v>1</v>
          </cell>
        </row>
        <row r="74">
          <cell r="A74">
            <v>24</v>
          </cell>
          <cell r="B74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3.0001000000000002</v>
          </cell>
          <cell r="B78">
            <v>1</v>
          </cell>
        </row>
        <row r="79">
          <cell r="A79">
            <v>8.0000999999999998</v>
          </cell>
          <cell r="B79">
            <v>2</v>
          </cell>
        </row>
        <row r="80">
          <cell r="A80">
            <v>12.0001</v>
          </cell>
          <cell r="B80">
            <v>3</v>
          </cell>
        </row>
        <row r="81">
          <cell r="A81">
            <v>18.0001</v>
          </cell>
          <cell r="B81">
            <v>4</v>
          </cell>
        </row>
        <row r="82">
          <cell r="A82">
            <v>24.0001</v>
          </cell>
          <cell r="B82">
            <v>5</v>
          </cell>
        </row>
        <row r="83">
          <cell r="A83">
            <v>30.0001</v>
          </cell>
          <cell r="B83">
            <v>6</v>
          </cell>
        </row>
        <row r="86">
          <cell r="A86">
            <v>0</v>
          </cell>
          <cell r="B86">
            <v>0</v>
          </cell>
        </row>
        <row r="87">
          <cell r="A87">
            <v>1E-4</v>
          </cell>
          <cell r="B87">
            <v>1</v>
          </cell>
        </row>
        <row r="88">
          <cell r="A88">
            <v>1.0001</v>
          </cell>
          <cell r="B88">
            <v>2</v>
          </cell>
        </row>
        <row r="89">
          <cell r="A89">
            <v>3.0001000000000002</v>
          </cell>
          <cell r="B89">
            <v>3</v>
          </cell>
        </row>
        <row r="90">
          <cell r="A90">
            <v>6.0000999999999998</v>
          </cell>
          <cell r="B90">
            <v>4</v>
          </cell>
        </row>
        <row r="91">
          <cell r="A91">
            <v>9.0000999999999998</v>
          </cell>
          <cell r="B91">
            <v>5</v>
          </cell>
        </row>
        <row r="92">
          <cell r="A92">
            <v>12.0001</v>
          </cell>
          <cell r="B92">
            <v>6</v>
          </cell>
        </row>
        <row r="95">
          <cell r="A95">
            <v>0</v>
          </cell>
          <cell r="B95">
            <v>6</v>
          </cell>
        </row>
        <row r="96">
          <cell r="A96">
            <v>1.5</v>
          </cell>
          <cell r="B96">
            <v>5</v>
          </cell>
        </row>
        <row r="97">
          <cell r="A97">
            <v>2</v>
          </cell>
          <cell r="B97">
            <v>4</v>
          </cell>
        </row>
        <row r="98">
          <cell r="A98">
            <v>3</v>
          </cell>
          <cell r="B98">
            <v>3</v>
          </cell>
        </row>
        <row r="99">
          <cell r="A99">
            <v>4</v>
          </cell>
          <cell r="B99">
            <v>2</v>
          </cell>
        </row>
        <row r="100">
          <cell r="A100">
            <v>5</v>
          </cell>
          <cell r="B100">
            <v>1</v>
          </cell>
        </row>
        <row r="101">
          <cell r="A101">
            <v>99</v>
          </cell>
          <cell r="B101">
            <v>0</v>
          </cell>
        </row>
        <row r="104">
          <cell r="A104">
            <v>0</v>
          </cell>
          <cell r="B104">
            <v>6</v>
          </cell>
        </row>
        <row r="105">
          <cell r="A105">
            <v>12</v>
          </cell>
          <cell r="B105">
            <v>5</v>
          </cell>
        </row>
        <row r="106">
          <cell r="A106">
            <v>18</v>
          </cell>
          <cell r="B106">
            <v>4</v>
          </cell>
        </row>
        <row r="107">
          <cell r="A107">
            <v>24</v>
          </cell>
          <cell r="B107">
            <v>3</v>
          </cell>
        </row>
        <row r="108">
          <cell r="A108">
            <v>30</v>
          </cell>
          <cell r="B108">
            <v>2</v>
          </cell>
        </row>
        <row r="109">
          <cell r="A109">
            <v>36</v>
          </cell>
          <cell r="B109">
            <v>1</v>
          </cell>
        </row>
        <row r="110">
          <cell r="A110">
            <v>200</v>
          </cell>
          <cell r="B110">
            <v>0</v>
          </cell>
        </row>
        <row r="113">
          <cell r="A113">
            <v>0</v>
          </cell>
          <cell r="B113">
            <v>6</v>
          </cell>
        </row>
        <row r="114">
          <cell r="A114">
            <v>6.0000999999999998</v>
          </cell>
          <cell r="B114">
            <v>5</v>
          </cell>
        </row>
        <row r="115">
          <cell r="A115">
            <v>12</v>
          </cell>
          <cell r="B115">
            <v>4</v>
          </cell>
        </row>
        <row r="116">
          <cell r="A116">
            <v>18</v>
          </cell>
          <cell r="B116">
            <v>3</v>
          </cell>
        </row>
        <row r="117">
          <cell r="A117">
            <v>24</v>
          </cell>
          <cell r="B117">
            <v>2</v>
          </cell>
        </row>
        <row r="118">
          <cell r="A118">
            <v>36</v>
          </cell>
          <cell r="B118">
            <v>1</v>
          </cell>
        </row>
        <row r="119">
          <cell r="A119">
            <v>99</v>
          </cell>
          <cell r="B119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0.01</v>
          </cell>
          <cell r="B123">
            <v>1</v>
          </cell>
        </row>
        <row r="124">
          <cell r="A124">
            <v>25</v>
          </cell>
          <cell r="B124">
            <v>2</v>
          </cell>
        </row>
        <row r="125">
          <cell r="A125">
            <v>30</v>
          </cell>
          <cell r="B125">
            <v>3</v>
          </cell>
        </row>
        <row r="126">
          <cell r="A126">
            <v>50</v>
          </cell>
          <cell r="B126">
            <v>4</v>
          </cell>
        </row>
        <row r="127">
          <cell r="A127">
            <v>70</v>
          </cell>
          <cell r="B127">
            <v>5</v>
          </cell>
        </row>
        <row r="128">
          <cell r="A128">
            <v>90</v>
          </cell>
          <cell r="B128">
            <v>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showGridLines="0" tabSelected="1" topLeftCell="A2" workbookViewId="0">
      <selection activeCell="B12" sqref="B12"/>
    </sheetView>
  </sheetViews>
  <sheetFormatPr defaultRowHeight="15"/>
  <cols>
    <col min="2" max="2" width="110.5703125" customWidth="1"/>
  </cols>
  <sheetData>
    <row r="2" spans="2:2" ht="255">
      <c r="B2" s="212" t="s">
        <v>551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9" workbookViewId="0">
      <selection activeCell="F29" sqref="F29:P29"/>
    </sheetView>
  </sheetViews>
  <sheetFormatPr defaultRowHeight="12.75"/>
  <cols>
    <col min="1" max="253" width="11.42578125" style="49" customWidth="1"/>
    <col min="254" max="16384" width="9.140625" style="49"/>
  </cols>
  <sheetData>
    <row r="1" spans="1:11">
      <c r="A1" s="50" t="s">
        <v>247</v>
      </c>
    </row>
    <row r="4" spans="1:11">
      <c r="F4" s="24" t="s">
        <v>527</v>
      </c>
    </row>
    <row r="5" spans="1:11">
      <c r="F5" s="25" t="s">
        <v>528</v>
      </c>
    </row>
    <row r="6" spans="1:11">
      <c r="F6" s="50" t="s">
        <v>245</v>
      </c>
      <c r="G6" s="50"/>
      <c r="H6" s="50"/>
      <c r="I6" s="50"/>
      <c r="J6" s="50"/>
      <c r="K6" s="50" t="s">
        <v>246</v>
      </c>
    </row>
    <row r="7" spans="1:11">
      <c r="B7" s="49" t="s">
        <v>209</v>
      </c>
      <c r="C7" s="49" t="s">
        <v>210</v>
      </c>
    </row>
    <row r="8" spans="1:11">
      <c r="A8" s="49" t="s">
        <v>211</v>
      </c>
      <c r="B8" s="49">
        <v>0</v>
      </c>
      <c r="C8" s="49">
        <v>1</v>
      </c>
    </row>
    <row r="9" spans="1:11">
      <c r="A9" s="89"/>
      <c r="B9" s="89" t="s">
        <v>212</v>
      </c>
      <c r="C9" s="89" t="s">
        <v>213</v>
      </c>
    </row>
    <row r="10" spans="1:11">
      <c r="A10" s="90">
        <v>1</v>
      </c>
      <c r="B10" s="90">
        <v>0.98470000000000002</v>
      </c>
      <c r="C10" s="90">
        <v>0.98199999999999998</v>
      </c>
    </row>
    <row r="11" spans="1:11">
      <c r="A11" s="91">
        <v>2</v>
      </c>
      <c r="B11" s="91">
        <v>0.95789999999999997</v>
      </c>
      <c r="C11" s="91">
        <v>0.95520000000000005</v>
      </c>
    </row>
    <row r="12" spans="1:11">
      <c r="A12" s="91">
        <v>3</v>
      </c>
      <c r="B12" s="91">
        <v>0.9284</v>
      </c>
      <c r="C12" s="91">
        <v>0.92430000000000001</v>
      </c>
    </row>
    <row r="13" spans="1:11">
      <c r="A13" s="91">
        <v>4</v>
      </c>
      <c r="B13" s="91">
        <v>0.89159999999999995</v>
      </c>
      <c r="C13" s="91">
        <v>0.89180000000000004</v>
      </c>
    </row>
    <row r="14" spans="1:11">
      <c r="A14" s="91">
        <v>5</v>
      </c>
      <c r="B14" s="91">
        <v>0.85760000000000003</v>
      </c>
      <c r="C14" s="91">
        <v>0.86</v>
      </c>
    </row>
    <row r="15" spans="1:11">
      <c r="A15" s="91">
        <v>6</v>
      </c>
      <c r="B15" s="91">
        <v>0.81630000000000003</v>
      </c>
      <c r="C15" s="91">
        <v>0.83220000000000005</v>
      </c>
    </row>
    <row r="16" spans="1:11">
      <c r="A16" s="91">
        <v>7</v>
      </c>
      <c r="B16" s="91">
        <v>0.77270000000000005</v>
      </c>
      <c r="C16" s="91">
        <v>0.80569999999999997</v>
      </c>
    </row>
    <row r="17" spans="1:16">
      <c r="A17" s="91">
        <v>8</v>
      </c>
      <c r="B17" s="91">
        <v>0.72829999999999995</v>
      </c>
      <c r="C17" s="91">
        <v>0.78390000000000004</v>
      </c>
    </row>
    <row r="18" spans="1:16">
      <c r="A18" s="91">
        <v>9</v>
      </c>
      <c r="B18" s="91">
        <v>0.68069999999999997</v>
      </c>
      <c r="C18" s="91">
        <v>0.76019999999999999</v>
      </c>
    </row>
    <row r="19" spans="1:16">
      <c r="A19" s="92">
        <v>10</v>
      </c>
      <c r="B19" s="92">
        <v>0.6391</v>
      </c>
      <c r="C19" s="92">
        <v>0.7379</v>
      </c>
    </row>
    <row r="24" spans="1:16">
      <c r="G24" s="49" t="s">
        <v>214</v>
      </c>
      <c r="L24" s="49" t="s">
        <v>215</v>
      </c>
    </row>
    <row r="27" spans="1:16">
      <c r="A27" s="50" t="s">
        <v>248</v>
      </c>
      <c r="F27" s="26" t="s">
        <v>531</v>
      </c>
    </row>
    <row r="29" spans="1:16" ht="30" customHeight="1"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</row>
    <row r="33" spans="1:3">
      <c r="B33" s="49" t="s">
        <v>209</v>
      </c>
      <c r="C33" s="49" t="s">
        <v>210</v>
      </c>
    </row>
    <row r="34" spans="1:3">
      <c r="A34" s="49" t="s">
        <v>211</v>
      </c>
      <c r="B34" s="49">
        <v>0</v>
      </c>
      <c r="C34" s="49">
        <v>1</v>
      </c>
    </row>
    <row r="35" spans="1:3">
      <c r="A35" s="89"/>
      <c r="B35" s="89" t="s">
        <v>212</v>
      </c>
      <c r="C35" s="89" t="s">
        <v>213</v>
      </c>
    </row>
    <row r="36" spans="1:3">
      <c r="A36" s="90">
        <v>1</v>
      </c>
      <c r="B36" s="90">
        <v>0.98209999999999997</v>
      </c>
      <c r="C36" s="90">
        <v>0.98460000000000003</v>
      </c>
    </row>
    <row r="37" spans="1:3">
      <c r="A37" s="91">
        <v>2</v>
      </c>
      <c r="B37" s="91">
        <v>0.96160000000000001</v>
      </c>
      <c r="C37" s="91">
        <v>0.96719999999999995</v>
      </c>
    </row>
    <row r="38" spans="1:3">
      <c r="A38" s="91">
        <v>3</v>
      </c>
      <c r="B38" s="91">
        <v>0.91039999999999999</v>
      </c>
      <c r="C38" s="91">
        <v>0.92969999999999997</v>
      </c>
    </row>
    <row r="39" spans="1:3">
      <c r="A39" s="91">
        <v>4</v>
      </c>
      <c r="B39" s="91">
        <v>0.84299999999999997</v>
      </c>
      <c r="C39" s="91">
        <v>0.87890000000000001</v>
      </c>
    </row>
    <row r="40" spans="1:3">
      <c r="A40" s="91">
        <v>5</v>
      </c>
      <c r="B40" s="91">
        <v>0.7792</v>
      </c>
      <c r="C40" s="91">
        <v>0.82699999999999996</v>
      </c>
    </row>
    <row r="41" spans="1:3">
      <c r="A41" s="91">
        <v>6</v>
      </c>
      <c r="B41" s="91">
        <v>0.71330000000000005</v>
      </c>
      <c r="C41" s="91">
        <v>0.78839999999999999</v>
      </c>
    </row>
    <row r="42" spans="1:3">
      <c r="A42" s="91">
        <v>7</v>
      </c>
      <c r="B42" s="91">
        <v>0.63959999999999995</v>
      </c>
      <c r="C42" s="91">
        <v>0.74909999999999999</v>
      </c>
    </row>
    <row r="43" spans="1:3">
      <c r="A43" s="91">
        <v>8</v>
      </c>
      <c r="B43" s="91">
        <v>0.54300000000000004</v>
      </c>
      <c r="C43" s="91">
        <v>0.71009999999999995</v>
      </c>
    </row>
    <row r="44" spans="1:3">
      <c r="A44" s="91">
        <v>9</v>
      </c>
      <c r="B44" s="91">
        <v>0.4577</v>
      </c>
      <c r="C44" s="91">
        <v>0.6623</v>
      </c>
    </row>
    <row r="45" spans="1:3">
      <c r="A45" s="92">
        <v>10</v>
      </c>
      <c r="B45" s="92">
        <v>0.4032</v>
      </c>
      <c r="C45" s="92">
        <v>0.62039999999999995</v>
      </c>
    </row>
  </sheetData>
  <mergeCells count="1">
    <mergeCell ref="F29:P29"/>
  </mergeCells>
  <pageMargins left="0" right="0" top="0" bottom="0" header="0" footer="0"/>
  <pageSetup paperSize="160" scale="12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zoomScale="160" zoomScaleNormal="160" workbookViewId="0">
      <selection activeCell="A13" sqref="A13"/>
    </sheetView>
  </sheetViews>
  <sheetFormatPr defaultColWidth="11.42578125" defaultRowHeight="15"/>
  <sheetData>
    <row r="1" spans="1:5" ht="15.75">
      <c r="A1" s="24" t="s">
        <v>530</v>
      </c>
      <c r="B1" s="122"/>
    </row>
    <row r="2" spans="1:5" ht="15.75">
      <c r="A2" s="25" t="s">
        <v>529</v>
      </c>
      <c r="B2" s="123"/>
      <c r="E2" s="123"/>
    </row>
    <row r="13" spans="1:5">
      <c r="A13" s="26" t="s">
        <v>532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4"/>
  <sheetViews>
    <sheetView topLeftCell="A13" workbookViewId="0">
      <selection activeCell="C1" sqref="C1:C2"/>
    </sheetView>
  </sheetViews>
  <sheetFormatPr defaultColWidth="11.42578125" defaultRowHeight="15"/>
  <cols>
    <col min="1" max="1" width="11.42578125" style="159"/>
    <col min="2" max="2" width="3" style="159" bestFit="1" customWidth="1"/>
    <col min="3" max="16384" width="11.42578125" style="159"/>
  </cols>
  <sheetData>
    <row r="1" spans="2:10">
      <c r="C1" s="24" t="s">
        <v>466</v>
      </c>
    </row>
    <row r="2" spans="2:10">
      <c r="C2" s="25" t="s">
        <v>26</v>
      </c>
    </row>
    <row r="3" spans="2:10">
      <c r="C3" s="25"/>
    </row>
    <row r="4" spans="2:10">
      <c r="C4" s="221" t="s">
        <v>250</v>
      </c>
      <c r="D4" s="221"/>
      <c r="E4" s="221"/>
      <c r="F4" s="221"/>
      <c r="G4" s="221"/>
    </row>
    <row r="5" spans="2:10">
      <c r="C5" s="222" t="s">
        <v>251</v>
      </c>
      <c r="D5" s="222"/>
      <c r="E5" s="222" t="s">
        <v>252</v>
      </c>
      <c r="F5" s="222"/>
      <c r="G5" s="222"/>
    </row>
    <row r="6" spans="2:10">
      <c r="B6" s="160"/>
      <c r="C6" s="161" t="s">
        <v>224</v>
      </c>
      <c r="D6" s="161" t="s">
        <v>225</v>
      </c>
      <c r="E6" s="161" t="s">
        <v>224</v>
      </c>
      <c r="F6" s="161" t="s">
        <v>227</v>
      </c>
      <c r="G6" s="161" t="s">
        <v>226</v>
      </c>
    </row>
    <row r="7" spans="2:10">
      <c r="B7" s="159">
        <v>1</v>
      </c>
      <c r="C7" s="159">
        <v>0.2</v>
      </c>
      <c r="D7" s="159">
        <v>0.21</v>
      </c>
      <c r="E7" s="159">
        <v>0.21</v>
      </c>
      <c r="F7" s="159">
        <v>0.13</v>
      </c>
      <c r="G7" s="159">
        <v>0.21</v>
      </c>
    </row>
    <row r="8" spans="2:10">
      <c r="B8" s="159">
        <v>2</v>
      </c>
      <c r="C8" s="159">
        <v>0.39</v>
      </c>
      <c r="D8" s="159">
        <v>0.48</v>
      </c>
      <c r="E8" s="159">
        <v>0.39</v>
      </c>
      <c r="F8" s="159">
        <v>0.3</v>
      </c>
      <c r="G8" s="159">
        <v>0.56999999999999995</v>
      </c>
    </row>
    <row r="9" spans="2:10">
      <c r="B9" s="159">
        <v>3</v>
      </c>
      <c r="C9" s="159">
        <v>0.21</v>
      </c>
      <c r="D9" s="159">
        <v>0.21</v>
      </c>
      <c r="E9" s="159">
        <v>0.21</v>
      </c>
      <c r="F9" s="159">
        <v>0.19</v>
      </c>
      <c r="G9" s="159">
        <v>0.28000000000000003</v>
      </c>
      <c r="I9" s="162" t="s">
        <v>227</v>
      </c>
      <c r="J9" s="162" t="s">
        <v>239</v>
      </c>
    </row>
    <row r="10" spans="2:10">
      <c r="B10" s="159">
        <v>4</v>
      </c>
      <c r="C10" s="159">
        <v>0.16</v>
      </c>
      <c r="D10" s="159">
        <v>0.17</v>
      </c>
      <c r="E10" s="159">
        <v>0.19</v>
      </c>
      <c r="F10" s="159">
        <v>0.19</v>
      </c>
      <c r="G10" s="159">
        <v>0.23</v>
      </c>
      <c r="I10" s="162" t="s">
        <v>224</v>
      </c>
      <c r="J10" s="162" t="s">
        <v>236</v>
      </c>
    </row>
    <row r="11" spans="2:10">
      <c r="B11" s="159">
        <v>5</v>
      </c>
      <c r="C11" s="159">
        <v>0.15</v>
      </c>
      <c r="D11" s="159">
        <v>0.15</v>
      </c>
      <c r="E11" s="159">
        <v>0.15</v>
      </c>
      <c r="F11" s="159">
        <v>0.15</v>
      </c>
      <c r="G11" s="159">
        <v>0.18</v>
      </c>
      <c r="I11" s="162" t="s">
        <v>226</v>
      </c>
      <c r="J11" s="162" t="s">
        <v>237</v>
      </c>
    </row>
    <row r="12" spans="2:10">
      <c r="B12" s="159">
        <v>6</v>
      </c>
      <c r="C12" s="159">
        <v>0.15</v>
      </c>
      <c r="D12" s="159">
        <v>0.13</v>
      </c>
      <c r="E12" s="159">
        <v>0.14000000000000001</v>
      </c>
      <c r="F12" s="159">
        <v>0.14000000000000001</v>
      </c>
      <c r="G12" s="159">
        <v>0.16</v>
      </c>
      <c r="I12" s="162" t="s">
        <v>225</v>
      </c>
      <c r="J12" s="162" t="s">
        <v>238</v>
      </c>
    </row>
    <row r="13" spans="2:10">
      <c r="B13" s="159">
        <v>7</v>
      </c>
      <c r="C13" s="159">
        <v>0.13</v>
      </c>
      <c r="D13" s="159">
        <v>0.1</v>
      </c>
      <c r="E13" s="159">
        <v>0.13</v>
      </c>
      <c r="F13" s="159">
        <v>0.12</v>
      </c>
      <c r="G13" s="159">
        <v>0.17</v>
      </c>
    </row>
    <row r="14" spans="2:10">
      <c r="B14" s="159">
        <v>8</v>
      </c>
      <c r="C14" s="159">
        <v>0.11</v>
      </c>
      <c r="D14" s="159">
        <v>0.09</v>
      </c>
      <c r="E14" s="159">
        <v>0.12</v>
      </c>
      <c r="F14" s="159">
        <v>0.11</v>
      </c>
      <c r="G14" s="159">
        <v>0.15</v>
      </c>
    </row>
    <row r="15" spans="2:10">
      <c r="B15" s="159">
        <v>9</v>
      </c>
      <c r="C15" s="159">
        <v>0.11</v>
      </c>
      <c r="D15" s="159">
        <v>0.08</v>
      </c>
      <c r="E15" s="159">
        <v>0.11</v>
      </c>
      <c r="F15" s="159">
        <v>0.1</v>
      </c>
      <c r="G15" s="159">
        <v>0.1</v>
      </c>
    </row>
    <row r="16" spans="2:10">
      <c r="B16" s="159">
        <v>10</v>
      </c>
      <c r="C16" s="159">
        <v>0.1</v>
      </c>
      <c r="D16" s="159">
        <v>7.0000000000000007E-2</v>
      </c>
      <c r="E16" s="159">
        <v>0.105</v>
      </c>
      <c r="F16" s="159">
        <v>0.08</v>
      </c>
      <c r="G16" s="159">
        <v>0.08</v>
      </c>
    </row>
    <row r="17" spans="2:7">
      <c r="B17" s="159">
        <v>11</v>
      </c>
      <c r="C17" s="159">
        <v>7.0000000000000007E-2</v>
      </c>
      <c r="D17" s="159">
        <v>7.0000000000000007E-2</v>
      </c>
      <c r="E17" s="159">
        <v>0.1</v>
      </c>
      <c r="F17" s="159">
        <v>7.0000000000000007E-2</v>
      </c>
      <c r="G17" s="159">
        <v>7.0000000000000007E-2</v>
      </c>
    </row>
    <row r="18" spans="2:7">
      <c r="B18" s="159">
        <v>12</v>
      </c>
      <c r="C18" s="159">
        <v>0.05</v>
      </c>
      <c r="D18" s="159">
        <v>0.03</v>
      </c>
      <c r="E18" s="159">
        <v>7.0000000000000007E-2</v>
      </c>
      <c r="F18" s="159">
        <v>7.0000000000000007E-2</v>
      </c>
      <c r="G18" s="159">
        <v>7.0000000000000007E-2</v>
      </c>
    </row>
    <row r="19" spans="2:7">
      <c r="B19" s="155">
        <v>13</v>
      </c>
      <c r="C19" s="155">
        <v>0.04</v>
      </c>
      <c r="D19" s="155">
        <v>0.04</v>
      </c>
      <c r="E19" s="155">
        <v>0.06</v>
      </c>
      <c r="F19" s="155">
        <v>0.06</v>
      </c>
      <c r="G19" s="155">
        <v>0.05</v>
      </c>
    </row>
    <row r="20" spans="2:7">
      <c r="B20" s="160">
        <v>14</v>
      </c>
      <c r="C20" s="160">
        <v>0.03</v>
      </c>
      <c r="D20" s="160">
        <v>0.03</v>
      </c>
      <c r="E20" s="160">
        <v>0.05</v>
      </c>
      <c r="F20" s="160">
        <v>0.05</v>
      </c>
      <c r="G20" s="160">
        <v>0.04</v>
      </c>
    </row>
    <row r="21" spans="2:7">
      <c r="B21" s="163"/>
      <c r="C21" s="163"/>
      <c r="D21" s="163"/>
      <c r="E21" s="163"/>
      <c r="F21" s="163"/>
      <c r="G21" s="163"/>
    </row>
    <row r="22" spans="2:7">
      <c r="B22" s="223"/>
      <c r="C22" s="223"/>
      <c r="D22" s="223"/>
      <c r="E22" s="223"/>
      <c r="F22" s="223"/>
      <c r="G22" s="223"/>
    </row>
    <row r="41" spans="3:13">
      <c r="C41" s="26" t="s">
        <v>533</v>
      </c>
    </row>
    <row r="42" spans="3:13">
      <c r="C42" s="220" t="s">
        <v>497</v>
      </c>
      <c r="D42" s="220"/>
      <c r="E42" s="220"/>
      <c r="F42" s="220"/>
      <c r="G42" s="220"/>
      <c r="H42" s="220"/>
      <c r="I42" s="220"/>
      <c r="J42" s="220"/>
      <c r="K42" s="220"/>
      <c r="L42" s="220"/>
      <c r="M42" s="220"/>
    </row>
    <row r="43" spans="3:13"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</row>
    <row r="44" spans="3:13"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</row>
  </sheetData>
  <mergeCells count="5">
    <mergeCell ref="C42:M44"/>
    <mergeCell ref="C4:G4"/>
    <mergeCell ref="C5:D5"/>
    <mergeCell ref="E5:G5"/>
    <mergeCell ref="B22:G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65"/>
  <sheetViews>
    <sheetView showGridLines="0" workbookViewId="0">
      <selection activeCell="G23" sqref="G23"/>
    </sheetView>
  </sheetViews>
  <sheetFormatPr defaultRowHeight="12.75"/>
  <cols>
    <col min="1" max="16384" width="9.140625" style="6"/>
  </cols>
  <sheetData>
    <row r="2" spans="2:2">
      <c r="B2" s="5" t="s">
        <v>469</v>
      </c>
    </row>
    <row r="21" spans="2:51">
      <c r="B21" s="6" t="s">
        <v>534</v>
      </c>
    </row>
    <row r="22" spans="2:51">
      <c r="B22" s="85" t="s">
        <v>535</v>
      </c>
    </row>
    <row r="30" spans="2:51" ht="13.5" thickBot="1"/>
    <row r="31" spans="2:51" ht="13.5" thickBot="1">
      <c r="C31" s="228" t="s">
        <v>145</v>
      </c>
      <c r="D31" s="229"/>
      <c r="E31" s="229"/>
      <c r="F31" s="229"/>
      <c r="G31" s="229"/>
      <c r="H31" s="229"/>
      <c r="I31" s="230"/>
      <c r="J31" s="30"/>
      <c r="K31" s="228" t="s">
        <v>146</v>
      </c>
      <c r="L31" s="229"/>
      <c r="M31" s="229"/>
      <c r="N31" s="229"/>
      <c r="O31" s="229"/>
      <c r="P31" s="229"/>
      <c r="Q31" s="230"/>
      <c r="W31" s="31" t="s">
        <v>147</v>
      </c>
      <c r="AL31" s="31"/>
      <c r="AM31" s="31"/>
      <c r="AN31" s="31"/>
      <c r="AO31" s="31"/>
      <c r="AP31" s="31"/>
    </row>
    <row r="32" spans="2:51" ht="13.5" thickBot="1">
      <c r="C32" s="231" t="s">
        <v>148</v>
      </c>
      <c r="D32" s="232"/>
      <c r="E32" s="232"/>
      <c r="F32" s="232"/>
      <c r="G32" s="232"/>
      <c r="H32" s="232"/>
      <c r="I32" s="233"/>
      <c r="J32" s="30"/>
      <c r="K32" s="231" t="s">
        <v>148</v>
      </c>
      <c r="L32" s="232"/>
      <c r="M32" s="232"/>
      <c r="N32" s="232"/>
      <c r="O32" s="232"/>
      <c r="P32" s="232"/>
      <c r="Q32" s="233"/>
      <c r="R32" s="6" t="s">
        <v>149</v>
      </c>
      <c r="S32" s="32">
        <v>11344.27</v>
      </c>
      <c r="T32" s="33" t="s">
        <v>150</v>
      </c>
      <c r="W32" s="31" t="s">
        <v>151</v>
      </c>
      <c r="AL32" s="227" t="s">
        <v>145</v>
      </c>
      <c r="AM32" s="227"/>
      <c r="AN32" s="227"/>
      <c r="AO32" s="227"/>
      <c r="AP32" s="227"/>
      <c r="AU32" s="227" t="s">
        <v>146</v>
      </c>
      <c r="AV32" s="227"/>
      <c r="AW32" s="227"/>
      <c r="AX32" s="227"/>
      <c r="AY32" s="227"/>
    </row>
    <row r="33" spans="1:51" s="34" customFormat="1" ht="13.5" thickBot="1">
      <c r="A33" s="34">
        <f>+$C$2</f>
        <v>0</v>
      </c>
      <c r="B33" s="34">
        <v>-12</v>
      </c>
      <c r="C33" s="34" t="s">
        <v>152</v>
      </c>
      <c r="D33" s="34">
        <v>805.69219999999996</v>
      </c>
      <c r="E33" s="34">
        <v>77.469250000000002</v>
      </c>
      <c r="F33" s="34">
        <v>10.4</v>
      </c>
      <c r="G33" s="34">
        <v>0</v>
      </c>
      <c r="H33" s="34">
        <v>653.84220000000005</v>
      </c>
      <c r="I33" s="34">
        <v>957.54229999999995</v>
      </c>
      <c r="K33" s="34" t="s">
        <v>152</v>
      </c>
      <c r="L33" s="34">
        <v>801.37440000000004</v>
      </c>
      <c r="M33" s="34">
        <v>79.757279999999994</v>
      </c>
      <c r="N33" s="34">
        <v>10.050000000000001</v>
      </c>
      <c r="O33" s="34">
        <v>0</v>
      </c>
      <c r="P33" s="34">
        <v>645.03959999999995</v>
      </c>
      <c r="Q33" s="34">
        <v>957.70929999999998</v>
      </c>
      <c r="T33" s="28">
        <v>14995</v>
      </c>
      <c r="W33" s="29">
        <f>+L33/T33</f>
        <v>5.344277425808603E-2</v>
      </c>
      <c r="Z33" s="35"/>
      <c r="AA33" s="225" t="s">
        <v>145</v>
      </c>
      <c r="AB33" s="225"/>
      <c r="AC33" s="36"/>
      <c r="AD33" s="225" t="s">
        <v>146</v>
      </c>
      <c r="AE33" s="225"/>
      <c r="AF33" s="225"/>
      <c r="AG33" s="35"/>
      <c r="AL33" s="37" t="s">
        <v>153</v>
      </c>
      <c r="AM33" s="37" t="s">
        <v>154</v>
      </c>
      <c r="AN33" s="37" t="s">
        <v>155</v>
      </c>
      <c r="AO33" s="37" t="s">
        <v>156</v>
      </c>
      <c r="AP33" s="37" t="s">
        <v>157</v>
      </c>
      <c r="AU33" s="37" t="s">
        <v>153</v>
      </c>
      <c r="AV33" s="37" t="s">
        <v>154</v>
      </c>
      <c r="AW33" s="37" t="s">
        <v>155</v>
      </c>
      <c r="AX33" s="37" t="s">
        <v>156</v>
      </c>
      <c r="AY33" s="37" t="s">
        <v>157</v>
      </c>
    </row>
    <row r="34" spans="1:51" s="34" customFormat="1">
      <c r="A34" s="34">
        <f t="shared" ref="A34:A64" si="0">+$C$2</f>
        <v>0</v>
      </c>
      <c r="B34" s="34">
        <v>-11</v>
      </c>
      <c r="C34" s="34" t="s">
        <v>158</v>
      </c>
      <c r="D34" s="34">
        <v>809.94949999999994</v>
      </c>
      <c r="E34" s="34">
        <v>77.658770000000004</v>
      </c>
      <c r="F34" s="34">
        <v>10.43</v>
      </c>
      <c r="G34" s="34">
        <v>0</v>
      </c>
      <c r="H34" s="34">
        <v>657.72799999999995</v>
      </c>
      <c r="I34" s="34">
        <v>962.17110000000002</v>
      </c>
      <c r="K34" s="34" t="s">
        <v>158</v>
      </c>
      <c r="L34" s="34">
        <v>829.85860000000002</v>
      </c>
      <c r="M34" s="34">
        <v>80.525180000000006</v>
      </c>
      <c r="N34" s="34">
        <v>10.31</v>
      </c>
      <c r="O34" s="34">
        <v>0</v>
      </c>
      <c r="P34" s="34">
        <v>672.01850000000002</v>
      </c>
      <c r="Q34" s="34">
        <v>987.69860000000006</v>
      </c>
      <c r="W34" s="29">
        <f>+L34/T33</f>
        <v>5.5342354118039346E-2</v>
      </c>
      <c r="Z34" s="38"/>
      <c r="AA34" s="39" t="s">
        <v>159</v>
      </c>
      <c r="AB34" s="39" t="s">
        <v>160</v>
      </c>
      <c r="AC34" s="39"/>
      <c r="AD34" s="39" t="s">
        <v>159</v>
      </c>
      <c r="AE34" s="39" t="s">
        <v>160</v>
      </c>
      <c r="AF34" s="39" t="s">
        <v>161</v>
      </c>
      <c r="AG34" s="35"/>
      <c r="AJ34" s="226" t="s">
        <v>162</v>
      </c>
      <c r="AK34" s="40" t="s">
        <v>159</v>
      </c>
      <c r="AL34" s="41">
        <f>+D41</f>
        <v>712.72979999999995</v>
      </c>
      <c r="AM34" s="41">
        <f>+D44</f>
        <v>551.41629999999998</v>
      </c>
      <c r="AN34" s="41">
        <f>+D46</f>
        <v>-3312.7139999999999</v>
      </c>
      <c r="AO34" s="41">
        <f>+D49</f>
        <v>-2062.2289999999998</v>
      </c>
      <c r="AP34" s="41">
        <f>+D65</f>
        <v>-341.12240000000003</v>
      </c>
      <c r="AS34" s="226" t="s">
        <v>162</v>
      </c>
      <c r="AT34" s="40" t="s">
        <v>159</v>
      </c>
      <c r="AU34" s="41">
        <f>+L41</f>
        <v>723.48</v>
      </c>
      <c r="AV34" s="41">
        <f>+L44</f>
        <v>564.95429999999999</v>
      </c>
      <c r="AW34" s="41">
        <f>+L46</f>
        <v>-5691.0020000000004</v>
      </c>
      <c r="AX34" s="41">
        <f>+L49</f>
        <v>-2180.9490000000001</v>
      </c>
      <c r="AY34" s="41">
        <f>+L65</f>
        <v>-352.74110000000002</v>
      </c>
    </row>
    <row r="35" spans="1:51" s="34" customFormat="1">
      <c r="A35" s="34">
        <f t="shared" si="0"/>
        <v>0</v>
      </c>
      <c r="B35" s="34">
        <v>-10</v>
      </c>
      <c r="C35" s="34" t="s">
        <v>163</v>
      </c>
      <c r="D35" s="34">
        <v>840.50239999999997</v>
      </c>
      <c r="E35" s="34">
        <v>76.269199999999998</v>
      </c>
      <c r="F35" s="34">
        <v>11.02</v>
      </c>
      <c r="G35" s="34">
        <v>0</v>
      </c>
      <c r="H35" s="34">
        <v>691.00469999999996</v>
      </c>
      <c r="I35" s="34">
        <v>990.00019999999995</v>
      </c>
      <c r="K35" s="34" t="s">
        <v>163</v>
      </c>
      <c r="L35" s="34">
        <v>869.60109999999997</v>
      </c>
      <c r="M35" s="34">
        <v>79.358800000000002</v>
      </c>
      <c r="N35" s="34">
        <v>10.96</v>
      </c>
      <c r="O35" s="34">
        <v>0</v>
      </c>
      <c r="P35" s="34">
        <v>714.04729999999995</v>
      </c>
      <c r="Q35" s="34">
        <v>1025.155</v>
      </c>
      <c r="W35" s="29">
        <f>+L35/T33</f>
        <v>5.7992737579193064E-2</v>
      </c>
      <c r="Z35" s="34" t="s">
        <v>153</v>
      </c>
      <c r="AA35" s="42">
        <f>+D41</f>
        <v>712.72979999999995</v>
      </c>
      <c r="AB35" s="42">
        <f>+E41</f>
        <v>80.492630000000005</v>
      </c>
      <c r="AC35" s="43"/>
      <c r="AD35" s="42">
        <f>+L41</f>
        <v>723.48</v>
      </c>
      <c r="AE35" s="42">
        <f>+M41</f>
        <v>82.905249999999995</v>
      </c>
      <c r="AF35" s="44">
        <f>+W41</f>
        <v>4.8248082694231413E-2</v>
      </c>
      <c r="AJ35" s="224"/>
      <c r="AK35" s="45" t="s">
        <v>160</v>
      </c>
      <c r="AL35" s="46">
        <f>(+E41)</f>
        <v>80.492630000000005</v>
      </c>
      <c r="AM35" s="46">
        <f>+E44</f>
        <v>84.464550000000003</v>
      </c>
      <c r="AN35" s="46">
        <f>+E46</f>
        <v>124.1844</v>
      </c>
      <c r="AO35" s="46">
        <f>+E49</f>
        <v>96.324359999999999</v>
      </c>
      <c r="AP35" s="46">
        <f>+E65</f>
        <v>98.755799999999994</v>
      </c>
      <c r="AS35" s="224"/>
      <c r="AT35" s="45" t="s">
        <v>160</v>
      </c>
      <c r="AU35" s="46">
        <f>(+M41)</f>
        <v>82.905249999999995</v>
      </c>
      <c r="AV35" s="46">
        <f>+M44</f>
        <v>87.471190000000007</v>
      </c>
      <c r="AW35" s="46">
        <f>+M46</f>
        <v>143.99</v>
      </c>
      <c r="AX35" s="46">
        <f>+M49</f>
        <v>98.510710000000003</v>
      </c>
      <c r="AY35" s="46">
        <f>+M65</f>
        <v>100.1751</v>
      </c>
    </row>
    <row r="36" spans="1:51" s="34" customFormat="1">
      <c r="A36" s="34">
        <f t="shared" si="0"/>
        <v>0</v>
      </c>
      <c r="B36" s="34">
        <v>-9</v>
      </c>
      <c r="C36" s="34" t="s">
        <v>164</v>
      </c>
      <c r="D36" s="34">
        <v>817.34270000000004</v>
      </c>
      <c r="E36" s="34">
        <v>76.856880000000004</v>
      </c>
      <c r="F36" s="34">
        <v>10.63</v>
      </c>
      <c r="G36" s="34">
        <v>0</v>
      </c>
      <c r="H36" s="34">
        <v>666.69299999999998</v>
      </c>
      <c r="I36" s="34">
        <v>967.99239999999998</v>
      </c>
      <c r="K36" s="34" t="s">
        <v>164</v>
      </c>
      <c r="L36" s="34">
        <v>831.17539999999997</v>
      </c>
      <c r="M36" s="34">
        <v>79.243600000000001</v>
      </c>
      <c r="N36" s="34">
        <v>10.49</v>
      </c>
      <c r="O36" s="34">
        <v>0</v>
      </c>
      <c r="P36" s="34">
        <v>675.84739999999999</v>
      </c>
      <c r="Q36" s="34">
        <v>986.50340000000006</v>
      </c>
      <c r="W36" s="29">
        <f>+L36/T33</f>
        <v>5.543017005668556E-2</v>
      </c>
      <c r="Z36" s="34" t="s">
        <v>154</v>
      </c>
      <c r="AA36" s="42">
        <f>+D44</f>
        <v>551.41629999999998</v>
      </c>
      <c r="AB36" s="42">
        <f>+E44</f>
        <v>84.464550000000003</v>
      </c>
      <c r="AC36" s="43"/>
      <c r="AD36" s="42">
        <f>+L44</f>
        <v>564.95429999999999</v>
      </c>
      <c r="AE36" s="42">
        <f>+M44</f>
        <v>87.471190000000007</v>
      </c>
      <c r="AF36" s="44">
        <f>+W44</f>
        <v>3.7676178726242078E-2</v>
      </c>
      <c r="AJ36" s="224" t="s">
        <v>165</v>
      </c>
      <c r="AK36" s="45" t="s">
        <v>159</v>
      </c>
      <c r="AL36" s="46" t="e">
        <f>+#REF!</f>
        <v>#REF!</v>
      </c>
      <c r="AM36" s="46" t="e">
        <f>+#REF!</f>
        <v>#REF!</v>
      </c>
      <c r="AN36" s="46" t="e">
        <f>+#REF!</f>
        <v>#REF!</v>
      </c>
      <c r="AO36" s="46" t="e">
        <f>+#REF!</f>
        <v>#REF!</v>
      </c>
      <c r="AP36" s="46" t="e">
        <f>+#REF!</f>
        <v>#REF!</v>
      </c>
      <c r="AS36" s="224" t="s">
        <v>165</v>
      </c>
      <c r="AT36" s="45" t="s">
        <v>159</v>
      </c>
      <c r="AU36" s="46" t="e">
        <f>+#REF!</f>
        <v>#REF!</v>
      </c>
      <c r="AV36" s="46" t="e">
        <f>+#REF!</f>
        <v>#REF!</v>
      </c>
      <c r="AW36" s="46" t="e">
        <f>+#REF!</f>
        <v>#REF!</v>
      </c>
      <c r="AX36" s="46" t="e">
        <f>+#REF!</f>
        <v>#REF!</v>
      </c>
      <c r="AY36" s="46" t="e">
        <f>+#REF!</f>
        <v>#REF!</v>
      </c>
    </row>
    <row r="37" spans="1:51" s="34" customFormat="1">
      <c r="A37" s="34">
        <f t="shared" si="0"/>
        <v>0</v>
      </c>
      <c r="B37" s="34">
        <v>-8</v>
      </c>
      <c r="C37" s="34" t="s">
        <v>166</v>
      </c>
      <c r="D37" s="34">
        <v>739.07069999999999</v>
      </c>
      <c r="E37" s="34">
        <v>75.095349999999996</v>
      </c>
      <c r="F37" s="34">
        <v>9.84</v>
      </c>
      <c r="G37" s="34">
        <v>0</v>
      </c>
      <c r="H37" s="34">
        <v>591.87390000000005</v>
      </c>
      <c r="I37" s="34">
        <v>886.26760000000002</v>
      </c>
      <c r="K37" s="34" t="s">
        <v>166</v>
      </c>
      <c r="L37" s="34">
        <v>705.83600000000001</v>
      </c>
      <c r="M37" s="34">
        <v>77.982029999999995</v>
      </c>
      <c r="N37" s="34">
        <v>9.0500000000000007</v>
      </c>
      <c r="O37" s="34">
        <v>0</v>
      </c>
      <c r="P37" s="34">
        <v>552.98090000000002</v>
      </c>
      <c r="Q37" s="34">
        <v>858.69119999999998</v>
      </c>
      <c r="W37" s="29">
        <f>+L37/T33</f>
        <v>4.7071423807935976E-2</v>
      </c>
      <c r="Z37" s="34" t="s">
        <v>155</v>
      </c>
      <c r="AA37" s="42">
        <f>+D46</f>
        <v>-3312.7139999999999</v>
      </c>
      <c r="AB37" s="42">
        <f>+E46</f>
        <v>124.1844</v>
      </c>
      <c r="AC37" s="43"/>
      <c r="AD37" s="42">
        <f>+L46</f>
        <v>-5691.0020000000004</v>
      </c>
      <c r="AE37" s="42">
        <f>+M46</f>
        <v>143.99</v>
      </c>
      <c r="AF37" s="44">
        <f>+W46</f>
        <v>-0.3795266422140714</v>
      </c>
      <c r="AJ37" s="224"/>
      <c r="AK37" s="45" t="s">
        <v>160</v>
      </c>
      <c r="AL37" s="46" t="e">
        <f>+#REF!</f>
        <v>#REF!</v>
      </c>
      <c r="AM37" s="46" t="e">
        <f>+#REF!</f>
        <v>#REF!</v>
      </c>
      <c r="AN37" s="46" t="e">
        <f>+#REF!</f>
        <v>#REF!</v>
      </c>
      <c r="AO37" s="46" t="e">
        <f>+#REF!</f>
        <v>#REF!</v>
      </c>
      <c r="AP37" s="46" t="e">
        <f>+#REF!</f>
        <v>#REF!</v>
      </c>
      <c r="AS37" s="224"/>
      <c r="AT37" s="45" t="s">
        <v>160</v>
      </c>
      <c r="AU37" s="46" t="e">
        <f>+#REF!</f>
        <v>#REF!</v>
      </c>
      <c r="AV37" s="46" t="e">
        <f>+#REF!</f>
        <v>#REF!</v>
      </c>
      <c r="AW37" s="46" t="e">
        <f>+#REF!</f>
        <v>#REF!</v>
      </c>
      <c r="AX37" s="46" t="e">
        <f>+#REF!</f>
        <v>#REF!</v>
      </c>
      <c r="AY37" s="46" t="e">
        <f>+#REF!</f>
        <v>#REF!</v>
      </c>
    </row>
    <row r="38" spans="1:51" s="34" customFormat="1">
      <c r="A38" s="34">
        <f t="shared" si="0"/>
        <v>0</v>
      </c>
      <c r="B38" s="34">
        <v>-7</v>
      </c>
      <c r="C38" s="34" t="s">
        <v>167</v>
      </c>
      <c r="D38" s="34">
        <v>722.16110000000003</v>
      </c>
      <c r="E38" s="34">
        <v>75.655590000000004</v>
      </c>
      <c r="F38" s="34">
        <v>9.5500000000000007</v>
      </c>
      <c r="G38" s="34">
        <v>0</v>
      </c>
      <c r="H38" s="34">
        <v>573.86609999999996</v>
      </c>
      <c r="I38" s="34">
        <v>870.45609999999999</v>
      </c>
      <c r="K38" s="34" t="s">
        <v>167</v>
      </c>
      <c r="L38" s="34">
        <v>714.89350000000002</v>
      </c>
      <c r="M38" s="34">
        <v>78.453019999999995</v>
      </c>
      <c r="N38" s="34">
        <v>9.11</v>
      </c>
      <c r="O38" s="34">
        <v>0</v>
      </c>
      <c r="P38" s="34">
        <v>561.11509999999998</v>
      </c>
      <c r="Q38" s="34">
        <v>868.67179999999996</v>
      </c>
      <c r="W38" s="29">
        <f>+L38/T33</f>
        <v>4.7675458486162052E-2</v>
      </c>
      <c r="Z38" s="34" t="s">
        <v>156</v>
      </c>
      <c r="AA38" s="42">
        <f>+D49</f>
        <v>-2062.2289999999998</v>
      </c>
      <c r="AB38" s="42">
        <f>+E49</f>
        <v>96.324359999999999</v>
      </c>
      <c r="AC38" s="43"/>
      <c r="AD38" s="42">
        <f>+L49</f>
        <v>-2180.9490000000001</v>
      </c>
      <c r="AE38" s="42">
        <f>+M49</f>
        <v>98.510710000000003</v>
      </c>
      <c r="AF38" s="44">
        <f>+W49</f>
        <v>-0.14544508169389797</v>
      </c>
      <c r="AJ38" s="224" t="s">
        <v>168</v>
      </c>
      <c r="AK38" s="45" t="s">
        <v>159</v>
      </c>
      <c r="AL38" s="46">
        <f>+D76</f>
        <v>0</v>
      </c>
      <c r="AM38" s="46">
        <f>+D79</f>
        <v>0</v>
      </c>
      <c r="AN38" s="46">
        <f>+D81</f>
        <v>0</v>
      </c>
      <c r="AO38" s="46">
        <f>+D84</f>
        <v>0</v>
      </c>
      <c r="AP38" s="46">
        <f>+D100</f>
        <v>0</v>
      </c>
      <c r="AS38" s="224" t="s">
        <v>168</v>
      </c>
      <c r="AT38" s="45" t="s">
        <v>159</v>
      </c>
      <c r="AU38" s="46">
        <f>+L76</f>
        <v>0</v>
      </c>
      <c r="AV38" s="46">
        <f>+L79</f>
        <v>0</v>
      </c>
      <c r="AW38" s="46">
        <f>+L81</f>
        <v>0</v>
      </c>
      <c r="AX38" s="46">
        <f>+L84</f>
        <v>0</v>
      </c>
      <c r="AY38" s="46">
        <f>+L100</f>
        <v>0</v>
      </c>
    </row>
    <row r="39" spans="1:51" s="34" customFormat="1">
      <c r="A39" s="34">
        <f t="shared" si="0"/>
        <v>0</v>
      </c>
      <c r="B39" s="34">
        <v>-6</v>
      </c>
      <c r="C39" s="34" t="s">
        <v>169</v>
      </c>
      <c r="D39" s="34">
        <v>853.44349999999997</v>
      </c>
      <c r="E39" s="34">
        <v>78.134590000000003</v>
      </c>
      <c r="F39" s="34">
        <v>10.92</v>
      </c>
      <c r="G39" s="34">
        <v>0</v>
      </c>
      <c r="H39" s="34">
        <v>700.28930000000003</v>
      </c>
      <c r="I39" s="34">
        <v>1006.598</v>
      </c>
      <c r="K39" s="34" t="s">
        <v>169</v>
      </c>
      <c r="L39" s="34">
        <v>864.61980000000005</v>
      </c>
      <c r="M39" s="34">
        <v>80.897490000000005</v>
      </c>
      <c r="N39" s="34">
        <v>10.69</v>
      </c>
      <c r="O39" s="34">
        <v>0</v>
      </c>
      <c r="P39" s="34">
        <v>706.05</v>
      </c>
      <c r="Q39" s="34">
        <v>1023.19</v>
      </c>
      <c r="W39" s="29">
        <f>+L39/T33</f>
        <v>5.7660540180060026E-2</v>
      </c>
      <c r="Z39" s="38" t="s">
        <v>157</v>
      </c>
      <c r="AA39" s="47">
        <f>+D65</f>
        <v>-341.12240000000003</v>
      </c>
      <c r="AB39" s="47">
        <f>+E65</f>
        <v>98.755799999999994</v>
      </c>
      <c r="AC39" s="39"/>
      <c r="AD39" s="47">
        <f>+L65</f>
        <v>-352.74110000000002</v>
      </c>
      <c r="AE39" s="47">
        <f>+M65</f>
        <v>100.1751</v>
      </c>
      <c r="AF39" s="48">
        <f>+W65</f>
        <v>-2.352391463821274E-2</v>
      </c>
      <c r="AJ39" s="224"/>
      <c r="AK39" s="45" t="s">
        <v>160</v>
      </c>
      <c r="AL39" s="46">
        <f>+E76</f>
        <v>0</v>
      </c>
      <c r="AM39" s="46">
        <f>+E79</f>
        <v>0</v>
      </c>
      <c r="AN39" s="46">
        <f>+E81</f>
        <v>0</v>
      </c>
      <c r="AO39" s="46">
        <f>+E84</f>
        <v>0</v>
      </c>
      <c r="AP39" s="46">
        <f>+E100</f>
        <v>0</v>
      </c>
      <c r="AS39" s="224"/>
      <c r="AT39" s="45" t="s">
        <v>160</v>
      </c>
      <c r="AU39" s="46">
        <f>+M76</f>
        <v>0</v>
      </c>
      <c r="AV39" s="46">
        <f>+M79</f>
        <v>0</v>
      </c>
      <c r="AW39" s="46">
        <f>+M81</f>
        <v>0</v>
      </c>
      <c r="AX39" s="46">
        <f>+M84</f>
        <v>0</v>
      </c>
      <c r="AY39" s="46">
        <f>+M100</f>
        <v>0</v>
      </c>
    </row>
    <row r="40" spans="1:51" s="34" customFormat="1">
      <c r="A40" s="34">
        <f t="shared" si="0"/>
        <v>0</v>
      </c>
      <c r="B40" s="34">
        <v>-5</v>
      </c>
      <c r="C40" s="34" t="s">
        <v>170</v>
      </c>
      <c r="D40" s="34">
        <v>825.02440000000001</v>
      </c>
      <c r="E40" s="34">
        <v>78.480440000000002</v>
      </c>
      <c r="F40" s="34">
        <v>10.51</v>
      </c>
      <c r="G40" s="34">
        <v>0</v>
      </c>
      <c r="H40" s="34">
        <v>671.19230000000005</v>
      </c>
      <c r="I40" s="34">
        <v>978.85649999999998</v>
      </c>
      <c r="K40" s="34" t="s">
        <v>170</v>
      </c>
      <c r="L40" s="34">
        <v>812.86040000000003</v>
      </c>
      <c r="M40" s="34">
        <v>81.11063</v>
      </c>
      <c r="N40" s="34">
        <v>10.02</v>
      </c>
      <c r="O40" s="34">
        <v>0</v>
      </c>
      <c r="P40" s="34">
        <v>653.87270000000001</v>
      </c>
      <c r="Q40" s="34">
        <v>971.84799999999996</v>
      </c>
      <c r="W40" s="29">
        <f>+L40/T33</f>
        <v>5.4208762920973659E-2</v>
      </c>
      <c r="AJ40" s="224" t="s">
        <v>171</v>
      </c>
      <c r="AK40" s="45" t="s">
        <v>159</v>
      </c>
      <c r="AL40" s="46" t="e">
        <f>+#REF!</f>
        <v>#REF!</v>
      </c>
      <c r="AM40" s="46" t="e">
        <f>+#REF!</f>
        <v>#REF!</v>
      </c>
      <c r="AN40" s="46" t="e">
        <f>+#REF!</f>
        <v>#REF!</v>
      </c>
      <c r="AO40" s="46" t="e">
        <f>+#REF!</f>
        <v>#REF!</v>
      </c>
      <c r="AP40" s="46" t="e">
        <f>+#REF!</f>
        <v>#REF!</v>
      </c>
      <c r="AS40" s="224" t="s">
        <v>171</v>
      </c>
      <c r="AT40" s="45" t="s">
        <v>159</v>
      </c>
      <c r="AU40" s="46" t="e">
        <f>+#REF!</f>
        <v>#REF!</v>
      </c>
      <c r="AV40" s="46" t="e">
        <f>+#REF!</f>
        <v>#REF!</v>
      </c>
      <c r="AW40" s="46" t="e">
        <f>+#REF!</f>
        <v>#REF!</v>
      </c>
      <c r="AX40" s="46" t="e">
        <f>+#REF!</f>
        <v>#REF!</v>
      </c>
      <c r="AY40" s="46" t="e">
        <f>+#REF!</f>
        <v>#REF!</v>
      </c>
    </row>
    <row r="41" spans="1:51" s="34" customFormat="1">
      <c r="A41" s="34">
        <f t="shared" si="0"/>
        <v>0</v>
      </c>
      <c r="B41" s="34">
        <v>-4</v>
      </c>
      <c r="C41" s="34" t="s">
        <v>172</v>
      </c>
      <c r="D41" s="34">
        <v>712.72979999999995</v>
      </c>
      <c r="E41" s="34">
        <v>80.492630000000005</v>
      </c>
      <c r="F41" s="34">
        <v>8.85</v>
      </c>
      <c r="G41" s="34">
        <v>0</v>
      </c>
      <c r="H41" s="34">
        <v>554.95360000000005</v>
      </c>
      <c r="I41" s="34">
        <v>870.50609999999995</v>
      </c>
      <c r="K41" s="34" t="s">
        <v>172</v>
      </c>
      <c r="L41" s="34">
        <v>723.48</v>
      </c>
      <c r="M41" s="34">
        <v>82.905249999999995</v>
      </c>
      <c r="N41" s="34">
        <v>8.73</v>
      </c>
      <c r="O41" s="34">
        <v>0</v>
      </c>
      <c r="P41" s="34">
        <v>560.97469999999998</v>
      </c>
      <c r="Q41" s="34">
        <v>885.98530000000005</v>
      </c>
      <c r="W41" s="29">
        <f>+L41/T33</f>
        <v>4.8248082694231413E-2</v>
      </c>
      <c r="AJ41" s="224"/>
      <c r="AK41" s="45" t="s">
        <v>160</v>
      </c>
      <c r="AL41" s="46" t="e">
        <f>+#REF!</f>
        <v>#REF!</v>
      </c>
      <c r="AM41" s="46" t="e">
        <f>+#REF!</f>
        <v>#REF!</v>
      </c>
      <c r="AN41" s="46" t="e">
        <f>+#REF!</f>
        <v>#REF!</v>
      </c>
      <c r="AO41" s="46" t="e">
        <f>+#REF!</f>
        <v>#REF!</v>
      </c>
      <c r="AP41" s="46" t="e">
        <f>+#REF!</f>
        <v>#REF!</v>
      </c>
      <c r="AS41" s="224"/>
      <c r="AT41" s="45" t="s">
        <v>160</v>
      </c>
      <c r="AU41" s="46" t="e">
        <f>+#REF!</f>
        <v>#REF!</v>
      </c>
      <c r="AV41" s="46" t="e">
        <f>+#REF!</f>
        <v>#REF!</v>
      </c>
      <c r="AW41" s="46" t="e">
        <f>+#REF!</f>
        <v>#REF!</v>
      </c>
      <c r="AX41" s="46" t="e">
        <f>+#REF!</f>
        <v>#REF!</v>
      </c>
      <c r="AY41" s="46" t="e">
        <f>+#REF!</f>
        <v>#REF!</v>
      </c>
    </row>
    <row r="42" spans="1:51" s="34" customFormat="1">
      <c r="A42" s="34">
        <f t="shared" si="0"/>
        <v>0</v>
      </c>
      <c r="B42" s="34">
        <v>-3</v>
      </c>
      <c r="C42" s="34" t="s">
        <v>173</v>
      </c>
      <c r="D42" s="34">
        <v>728.56140000000005</v>
      </c>
      <c r="E42" s="34">
        <v>81.526730000000001</v>
      </c>
      <c r="F42" s="34">
        <v>8.94</v>
      </c>
      <c r="G42" s="34">
        <v>0</v>
      </c>
      <c r="H42" s="34">
        <v>568.75819999999999</v>
      </c>
      <c r="I42" s="34">
        <v>888.3646</v>
      </c>
      <c r="K42" s="34" t="s">
        <v>173</v>
      </c>
      <c r="L42" s="34">
        <v>775.83109999999999</v>
      </c>
      <c r="M42" s="34">
        <v>84.409040000000005</v>
      </c>
      <c r="N42" s="34">
        <v>9.19</v>
      </c>
      <c r="O42" s="34">
        <v>0</v>
      </c>
      <c r="P42" s="34">
        <v>610.37819999999999</v>
      </c>
      <c r="Q42" s="34">
        <v>941.28409999999997</v>
      </c>
      <c r="W42" s="29">
        <f>+L42/T33</f>
        <v>5.1739319773257755E-2</v>
      </c>
      <c r="AJ42" s="224" t="s">
        <v>174</v>
      </c>
      <c r="AK42" s="45" t="s">
        <v>159</v>
      </c>
      <c r="AL42" s="46" t="e">
        <f>+#REF!</f>
        <v>#REF!</v>
      </c>
      <c r="AM42" s="46" t="e">
        <f>+#REF!</f>
        <v>#REF!</v>
      </c>
      <c r="AN42" s="46" t="e">
        <f>+#REF!</f>
        <v>#REF!</v>
      </c>
      <c r="AO42" s="46" t="e">
        <f>+#REF!</f>
        <v>#REF!</v>
      </c>
      <c r="AP42" s="46" t="e">
        <f>+#REF!</f>
        <v>#REF!</v>
      </c>
      <c r="AS42" s="224" t="s">
        <v>174</v>
      </c>
      <c r="AT42" s="45" t="s">
        <v>159</v>
      </c>
      <c r="AU42" s="46" t="e">
        <f>+#REF!</f>
        <v>#REF!</v>
      </c>
      <c r="AV42" s="46" t="e">
        <f>+#REF!</f>
        <v>#REF!</v>
      </c>
      <c r="AW42" s="46" t="e">
        <f>+#REF!</f>
        <v>#REF!</v>
      </c>
      <c r="AX42" s="46" t="e">
        <f>+#REF!</f>
        <v>#REF!</v>
      </c>
      <c r="AY42" s="46" t="e">
        <f>+#REF!</f>
        <v>#REF!</v>
      </c>
    </row>
    <row r="43" spans="1:51" s="34" customFormat="1">
      <c r="A43" s="34">
        <f t="shared" si="0"/>
        <v>0</v>
      </c>
      <c r="B43" s="34">
        <v>-2</v>
      </c>
      <c r="C43" s="34" t="s">
        <v>175</v>
      </c>
      <c r="D43" s="34">
        <v>726.21090000000004</v>
      </c>
      <c r="E43" s="34">
        <v>82.175579999999997</v>
      </c>
      <c r="F43" s="34">
        <v>8.84</v>
      </c>
      <c r="G43" s="34">
        <v>0</v>
      </c>
      <c r="H43" s="34">
        <v>565.13589999999999</v>
      </c>
      <c r="I43" s="34">
        <v>887.28599999999994</v>
      </c>
      <c r="K43" s="34" t="s">
        <v>175</v>
      </c>
      <c r="L43" s="34">
        <v>763.85810000000004</v>
      </c>
      <c r="M43" s="34">
        <v>85.266459999999995</v>
      </c>
      <c r="N43" s="34">
        <v>8.9600000000000009</v>
      </c>
      <c r="O43" s="34">
        <v>0</v>
      </c>
      <c r="P43" s="34">
        <v>596.72450000000003</v>
      </c>
      <c r="Q43" s="34">
        <v>930.99170000000004</v>
      </c>
      <c r="W43" s="29">
        <f>+L43/T33</f>
        <v>5.0940853617872629E-2</v>
      </c>
      <c r="AJ43" s="224"/>
      <c r="AK43" s="45" t="s">
        <v>160</v>
      </c>
      <c r="AL43" s="46" t="e">
        <f>+#REF!</f>
        <v>#REF!</v>
      </c>
      <c r="AM43" s="46" t="e">
        <f>+#REF!</f>
        <v>#REF!</v>
      </c>
      <c r="AN43" s="46" t="e">
        <f>+#REF!</f>
        <v>#REF!</v>
      </c>
      <c r="AO43" s="46" t="e">
        <f>+#REF!</f>
        <v>#REF!</v>
      </c>
      <c r="AP43" s="46" t="e">
        <f>+#REF!</f>
        <v>#REF!</v>
      </c>
      <c r="AS43" s="224"/>
      <c r="AT43" s="45" t="s">
        <v>160</v>
      </c>
      <c r="AU43" s="46" t="e">
        <f>+#REF!</f>
        <v>#REF!</v>
      </c>
      <c r="AV43" s="46" t="e">
        <f>+#REF!</f>
        <v>#REF!</v>
      </c>
      <c r="AW43" s="46" t="e">
        <f>+#REF!</f>
        <v>#REF!</v>
      </c>
      <c r="AX43" s="46" t="e">
        <f>+#REF!</f>
        <v>#REF!</v>
      </c>
      <c r="AY43" s="46" t="e">
        <f>+#REF!</f>
        <v>#REF!</v>
      </c>
    </row>
    <row r="44" spans="1:51" s="34" customFormat="1">
      <c r="A44" s="34">
        <f t="shared" si="0"/>
        <v>0</v>
      </c>
      <c r="B44" s="34">
        <v>-1</v>
      </c>
      <c r="C44" s="34" t="s">
        <v>176</v>
      </c>
      <c r="D44" s="34">
        <v>551.41629999999998</v>
      </c>
      <c r="E44" s="34">
        <v>84.464550000000003</v>
      </c>
      <c r="F44" s="34">
        <v>6.53</v>
      </c>
      <c r="G44" s="34">
        <v>0</v>
      </c>
      <c r="H44" s="34">
        <v>385.85449999999997</v>
      </c>
      <c r="I44" s="34">
        <v>716.97799999999995</v>
      </c>
      <c r="K44" s="34" t="s">
        <v>176</v>
      </c>
      <c r="L44" s="34">
        <v>564.95429999999999</v>
      </c>
      <c r="M44" s="34">
        <v>87.471190000000007</v>
      </c>
      <c r="N44" s="34">
        <v>6.46</v>
      </c>
      <c r="O44" s="34">
        <v>0</v>
      </c>
      <c r="P44" s="34">
        <v>393.49919999999997</v>
      </c>
      <c r="Q44" s="34">
        <v>736.40949999999998</v>
      </c>
      <c r="W44" s="29">
        <f>+L44/T33</f>
        <v>3.7676178726242078E-2</v>
      </c>
      <c r="AJ44" s="224" t="s">
        <v>177</v>
      </c>
      <c r="AK44" s="45" t="s">
        <v>159</v>
      </c>
      <c r="AL44" s="46" t="e">
        <f>+#REF!</f>
        <v>#REF!</v>
      </c>
      <c r="AM44" s="46" t="e">
        <f>+#REF!</f>
        <v>#REF!</v>
      </c>
      <c r="AN44" s="46" t="e">
        <f>+#REF!</f>
        <v>#REF!</v>
      </c>
      <c r="AO44" s="46" t="e">
        <f>+#REF!</f>
        <v>#REF!</v>
      </c>
      <c r="AP44" s="46" t="e">
        <f>+#REF!</f>
        <v>#REF!</v>
      </c>
      <c r="AS44" s="224" t="s">
        <v>177</v>
      </c>
      <c r="AT44" s="45" t="s">
        <v>159</v>
      </c>
      <c r="AU44" s="46" t="e">
        <f>+#REF!</f>
        <v>#REF!</v>
      </c>
      <c r="AV44" s="46" t="e">
        <f>+#REF!</f>
        <v>#REF!</v>
      </c>
      <c r="AW44" s="46" t="e">
        <f>+#REF!</f>
        <v>#REF!</v>
      </c>
      <c r="AX44" s="46" t="e">
        <f>+#REF!</f>
        <v>#REF!</v>
      </c>
      <c r="AY44" s="46" t="e">
        <f>+#REF!</f>
        <v>#REF!</v>
      </c>
    </row>
    <row r="45" spans="1:51" s="34" customFormat="1">
      <c r="A45" s="34">
        <f t="shared" si="0"/>
        <v>0</v>
      </c>
      <c r="B45" s="34">
        <v>0</v>
      </c>
      <c r="C45" s="34" t="s">
        <v>178</v>
      </c>
      <c r="D45" s="34">
        <v>-1762.328</v>
      </c>
      <c r="E45" s="34">
        <v>88.431709999999995</v>
      </c>
      <c r="F45" s="34">
        <v>-19.93</v>
      </c>
      <c r="G45" s="34">
        <v>0</v>
      </c>
      <c r="H45" s="34">
        <v>-1935.6659999999999</v>
      </c>
      <c r="I45" s="34">
        <v>-1588.99</v>
      </c>
      <c r="K45" s="34" t="s">
        <v>178</v>
      </c>
      <c r="L45" s="34">
        <v>-3120.7759999999998</v>
      </c>
      <c r="M45" s="34">
        <v>93.211039999999997</v>
      </c>
      <c r="N45" s="34">
        <v>-33.479999999999997</v>
      </c>
      <c r="O45" s="34">
        <v>0</v>
      </c>
      <c r="P45" s="34">
        <v>-3303.482</v>
      </c>
      <c r="Q45" s="34">
        <v>-2938.07</v>
      </c>
      <c r="W45" s="29">
        <f>+L45/T33</f>
        <v>-0.20812110703567854</v>
      </c>
      <c r="AJ45" s="224"/>
      <c r="AK45" s="45" t="s">
        <v>160</v>
      </c>
      <c r="AL45" s="46" t="e">
        <f>+#REF!</f>
        <v>#REF!</v>
      </c>
      <c r="AM45" s="46" t="e">
        <f>+#REF!</f>
        <v>#REF!</v>
      </c>
      <c r="AN45" s="46" t="e">
        <f>+#REF!</f>
        <v>#REF!</v>
      </c>
      <c r="AO45" s="46" t="e">
        <f>+#REF!</f>
        <v>#REF!</v>
      </c>
      <c r="AP45" s="46" t="e">
        <f>+#REF!</f>
        <v>#REF!</v>
      </c>
      <c r="AS45" s="224"/>
      <c r="AT45" s="45" t="s">
        <v>160</v>
      </c>
      <c r="AU45" s="46" t="e">
        <f>+#REF!</f>
        <v>#REF!</v>
      </c>
      <c r="AV45" s="46" t="e">
        <f>+#REF!</f>
        <v>#REF!</v>
      </c>
      <c r="AW45" s="46" t="e">
        <f>+#REF!</f>
        <v>#REF!</v>
      </c>
      <c r="AX45" s="46" t="e">
        <f>+#REF!</f>
        <v>#REF!</v>
      </c>
      <c r="AY45" s="46" t="e">
        <f>+#REF!</f>
        <v>#REF!</v>
      </c>
    </row>
    <row r="46" spans="1:51" s="34" customFormat="1">
      <c r="A46" s="34">
        <f t="shared" si="0"/>
        <v>0</v>
      </c>
      <c r="B46" s="34">
        <v>1</v>
      </c>
      <c r="C46" s="34" t="s">
        <v>179</v>
      </c>
      <c r="D46" s="34">
        <v>-3312.7139999999999</v>
      </c>
      <c r="E46" s="34">
        <v>124.1844</v>
      </c>
      <c r="F46" s="34">
        <v>-26.68</v>
      </c>
      <c r="G46" s="34">
        <v>0</v>
      </c>
      <c r="H46" s="34">
        <v>-3556.1320000000001</v>
      </c>
      <c r="I46" s="34">
        <v>-3069.2959999999998</v>
      </c>
      <c r="K46" s="34" t="s">
        <v>179</v>
      </c>
      <c r="L46" s="34">
        <v>-5691.0020000000004</v>
      </c>
      <c r="M46" s="34">
        <v>143.99</v>
      </c>
      <c r="N46" s="34">
        <v>-39.520000000000003</v>
      </c>
      <c r="O46" s="34">
        <v>0</v>
      </c>
      <c r="P46" s="34">
        <v>-5973.2420000000002</v>
      </c>
      <c r="Q46" s="34">
        <v>-5408.7629999999999</v>
      </c>
      <c r="R46" s="29" t="e">
        <f>+D46/$T$3</f>
        <v>#DIV/0!</v>
      </c>
      <c r="S46" s="29" t="e">
        <f>+L46/$T$3</f>
        <v>#DIV/0!</v>
      </c>
      <c r="W46" s="29">
        <f>+L46/T33</f>
        <v>-0.3795266422140714</v>
      </c>
      <c r="AJ46" s="224" t="s">
        <v>180</v>
      </c>
      <c r="AK46" s="45" t="s">
        <v>159</v>
      </c>
      <c r="AL46" s="46" t="e">
        <f>+#REF!</f>
        <v>#REF!</v>
      </c>
      <c r="AM46" s="46" t="e">
        <f>+#REF!</f>
        <v>#REF!</v>
      </c>
      <c r="AN46" s="46" t="e">
        <f>+#REF!</f>
        <v>#REF!</v>
      </c>
      <c r="AO46" s="46" t="e">
        <f>+#REF!</f>
        <v>#REF!</v>
      </c>
      <c r="AP46" s="46" t="e">
        <f>+#REF!</f>
        <v>#REF!</v>
      </c>
      <c r="AS46" s="224" t="s">
        <v>180</v>
      </c>
      <c r="AT46" s="45" t="s">
        <v>159</v>
      </c>
      <c r="AU46" s="46" t="e">
        <f>+#REF!</f>
        <v>#REF!</v>
      </c>
      <c r="AV46" s="46" t="e">
        <f>+#REF!</f>
        <v>#REF!</v>
      </c>
      <c r="AW46" s="46" t="e">
        <f>+#REF!</f>
        <v>#REF!</v>
      </c>
      <c r="AX46" s="46" t="e">
        <f>+#REF!</f>
        <v>#REF!</v>
      </c>
      <c r="AY46" s="46" t="e">
        <f>+#REF!</f>
        <v>#REF!</v>
      </c>
    </row>
    <row r="47" spans="1:51" s="34" customFormat="1">
      <c r="A47" s="34">
        <f t="shared" si="0"/>
        <v>0</v>
      </c>
      <c r="B47" s="34">
        <v>2</v>
      </c>
      <c r="C47" s="34" t="s">
        <v>181</v>
      </c>
      <c r="D47" s="34">
        <v>-2859.4670000000001</v>
      </c>
      <c r="E47" s="34">
        <v>106.24290000000001</v>
      </c>
      <c r="F47" s="34">
        <v>-26.91</v>
      </c>
      <c r="G47" s="34">
        <v>0</v>
      </c>
      <c r="H47" s="34">
        <v>-3067.7179999999998</v>
      </c>
      <c r="I47" s="34">
        <v>-2651.2170000000001</v>
      </c>
      <c r="K47" s="34" t="s">
        <v>181</v>
      </c>
      <c r="L47" s="34">
        <v>-4093.16</v>
      </c>
      <c r="M47" s="34">
        <v>119.1615</v>
      </c>
      <c r="N47" s="34">
        <v>-34.35</v>
      </c>
      <c r="O47" s="34">
        <v>0</v>
      </c>
      <c r="P47" s="34">
        <v>-4326.732</v>
      </c>
      <c r="Q47" s="34">
        <v>-3859.5880000000002</v>
      </c>
      <c r="W47" s="29">
        <f>+L47/T33</f>
        <v>-0.27296832277425809</v>
      </c>
      <c r="AJ47" s="224"/>
      <c r="AK47" s="45" t="s">
        <v>160</v>
      </c>
      <c r="AL47" s="46" t="e">
        <f>+#REF!</f>
        <v>#REF!</v>
      </c>
      <c r="AM47" s="46" t="e">
        <f>+#REF!</f>
        <v>#REF!</v>
      </c>
      <c r="AN47" s="46" t="e">
        <f>+#REF!</f>
        <v>#REF!</v>
      </c>
      <c r="AO47" s="46" t="e">
        <f>+#REF!</f>
        <v>#REF!</v>
      </c>
      <c r="AP47" s="46" t="e">
        <f>+#REF!</f>
        <v>#REF!</v>
      </c>
      <c r="AS47" s="224"/>
      <c r="AT47" s="45" t="s">
        <v>160</v>
      </c>
      <c r="AU47" s="46" t="e">
        <f>+#REF!</f>
        <v>#REF!</v>
      </c>
      <c r="AV47" s="46" t="e">
        <f>+#REF!</f>
        <v>#REF!</v>
      </c>
      <c r="AW47" s="46" t="e">
        <f>+#REF!</f>
        <v>#REF!</v>
      </c>
      <c r="AX47" s="46" t="e">
        <f>+#REF!</f>
        <v>#REF!</v>
      </c>
      <c r="AY47" s="46" t="e">
        <f>+#REF!</f>
        <v>#REF!</v>
      </c>
    </row>
    <row r="48" spans="1:51" s="34" customFormat="1">
      <c r="A48" s="34">
        <f t="shared" si="0"/>
        <v>0</v>
      </c>
      <c r="B48" s="34">
        <v>3</v>
      </c>
      <c r="C48" s="34" t="s">
        <v>182</v>
      </c>
      <c r="D48" s="34">
        <v>-2619.2020000000002</v>
      </c>
      <c r="E48" s="34">
        <v>100.1442</v>
      </c>
      <c r="F48" s="34">
        <v>-26.15</v>
      </c>
      <c r="G48" s="34">
        <v>0</v>
      </c>
      <c r="H48" s="34">
        <v>-2815.498</v>
      </c>
      <c r="I48" s="34">
        <v>-2422.9070000000002</v>
      </c>
      <c r="K48" s="34" t="s">
        <v>182</v>
      </c>
      <c r="L48" s="34">
        <v>-2751.65</v>
      </c>
      <c r="M48" s="34">
        <v>102.2783</v>
      </c>
      <c r="N48" s="34">
        <v>-26.9</v>
      </c>
      <c r="O48" s="34">
        <v>0</v>
      </c>
      <c r="P48" s="34">
        <v>-2952.1289999999999</v>
      </c>
      <c r="Q48" s="34">
        <v>-2551.1709999999998</v>
      </c>
      <c r="W48" s="29">
        <f>+L48/T33</f>
        <v>-0.18350450150050018</v>
      </c>
      <c r="AJ48" s="224" t="s">
        <v>183</v>
      </c>
      <c r="AK48" s="45" t="s">
        <v>159</v>
      </c>
      <c r="AL48" s="46">
        <f>+D145</f>
        <v>0</v>
      </c>
      <c r="AM48" s="46">
        <f>+D148</f>
        <v>0</v>
      </c>
      <c r="AN48" s="46">
        <f>+D150</f>
        <v>0</v>
      </c>
      <c r="AO48" s="46">
        <f>+D153</f>
        <v>0</v>
      </c>
      <c r="AP48" s="46">
        <f>+D169</f>
        <v>0</v>
      </c>
      <c r="AS48" s="224" t="s">
        <v>183</v>
      </c>
      <c r="AT48" s="45" t="s">
        <v>159</v>
      </c>
      <c r="AU48" s="46">
        <f>+L145</f>
        <v>0</v>
      </c>
      <c r="AV48" s="46">
        <f>+L148</f>
        <v>0</v>
      </c>
      <c r="AW48" s="46">
        <f>+L150</f>
        <v>0</v>
      </c>
      <c r="AX48" s="46">
        <f>+L153</f>
        <v>0</v>
      </c>
      <c r="AY48" s="46">
        <f>+L169</f>
        <v>0</v>
      </c>
    </row>
    <row r="49" spans="1:51" s="34" customFormat="1">
      <c r="A49" s="34">
        <f t="shared" si="0"/>
        <v>0</v>
      </c>
      <c r="B49" s="34">
        <v>4</v>
      </c>
      <c r="C49" s="34" t="s">
        <v>184</v>
      </c>
      <c r="D49" s="34">
        <v>-2062.2289999999998</v>
      </c>
      <c r="E49" s="34">
        <v>96.324359999999999</v>
      </c>
      <c r="F49" s="34">
        <v>-21.41</v>
      </c>
      <c r="G49" s="34">
        <v>0</v>
      </c>
      <c r="H49" s="34">
        <v>-2251.038</v>
      </c>
      <c r="I49" s="34">
        <v>-1873.421</v>
      </c>
      <c r="K49" s="34" t="s">
        <v>184</v>
      </c>
      <c r="L49" s="34">
        <v>-2180.9490000000001</v>
      </c>
      <c r="M49" s="34">
        <v>98.510710000000003</v>
      </c>
      <c r="N49" s="34">
        <v>-22.14</v>
      </c>
      <c r="O49" s="34">
        <v>0</v>
      </c>
      <c r="P49" s="34">
        <v>-2374.0430000000001</v>
      </c>
      <c r="Q49" s="34">
        <v>-1987.855</v>
      </c>
      <c r="R49" s="29" t="e">
        <f>+D49/$T$3</f>
        <v>#DIV/0!</v>
      </c>
      <c r="S49" s="29" t="e">
        <f>+L49/$T$3</f>
        <v>#DIV/0!</v>
      </c>
      <c r="W49" s="29">
        <f>+L49/T33</f>
        <v>-0.14544508169389797</v>
      </c>
      <c r="AJ49" s="224"/>
      <c r="AK49" s="45" t="s">
        <v>160</v>
      </c>
      <c r="AL49" s="46">
        <f>+E145</f>
        <v>0</v>
      </c>
      <c r="AM49" s="46">
        <f>+E148</f>
        <v>0</v>
      </c>
      <c r="AN49" s="46">
        <f>+E150</f>
        <v>0</v>
      </c>
      <c r="AO49" s="46">
        <f>+E153</f>
        <v>0</v>
      </c>
      <c r="AP49" s="46">
        <f>+E169</f>
        <v>0</v>
      </c>
      <c r="AS49" s="224"/>
      <c r="AT49" s="45" t="s">
        <v>160</v>
      </c>
      <c r="AU49" s="46">
        <f>+M145</f>
        <v>0</v>
      </c>
      <c r="AV49" s="46">
        <f>+M148</f>
        <v>0</v>
      </c>
      <c r="AW49" s="46">
        <f>+M150</f>
        <v>0</v>
      </c>
      <c r="AX49" s="46">
        <f>+M153</f>
        <v>0</v>
      </c>
      <c r="AY49" s="46">
        <f>+M169</f>
        <v>0</v>
      </c>
    </row>
    <row r="50" spans="1:51" s="34" customFormat="1">
      <c r="A50" s="34">
        <f t="shared" si="0"/>
        <v>0</v>
      </c>
      <c r="B50" s="34">
        <v>5</v>
      </c>
      <c r="C50" s="34" t="s">
        <v>185</v>
      </c>
      <c r="D50" s="34">
        <v>-1600.3209999999999</v>
      </c>
      <c r="E50" s="34">
        <v>92.925510000000003</v>
      </c>
      <c r="F50" s="34">
        <v>-17.22</v>
      </c>
      <c r="G50" s="34">
        <v>0</v>
      </c>
      <c r="H50" s="34">
        <v>-1782.4680000000001</v>
      </c>
      <c r="I50" s="34">
        <v>-1418.175</v>
      </c>
      <c r="K50" s="34" t="s">
        <v>185</v>
      </c>
      <c r="L50" s="34">
        <v>-1657.2560000000001</v>
      </c>
      <c r="M50" s="34">
        <v>94.557559999999995</v>
      </c>
      <c r="N50" s="34">
        <v>-17.53</v>
      </c>
      <c r="O50" s="34">
        <v>0</v>
      </c>
      <c r="P50" s="34">
        <v>-1842.6010000000001</v>
      </c>
      <c r="Q50" s="34">
        <v>-1471.9110000000001</v>
      </c>
      <c r="W50" s="29">
        <f>+L50/T33</f>
        <v>-0.11052057352450817</v>
      </c>
      <c r="AJ50" s="224" t="s">
        <v>186</v>
      </c>
      <c r="AK50" s="45" t="s">
        <v>159</v>
      </c>
      <c r="AL50" s="46">
        <f>+D179</f>
        <v>0</v>
      </c>
      <c r="AM50" s="46">
        <f>+D182</f>
        <v>0</v>
      </c>
      <c r="AN50" s="46">
        <f>+D184</f>
        <v>0</v>
      </c>
      <c r="AO50" s="46">
        <f>+D187</f>
        <v>0</v>
      </c>
      <c r="AP50" s="46">
        <f>+D203</f>
        <v>0</v>
      </c>
      <c r="AS50" s="224" t="s">
        <v>186</v>
      </c>
      <c r="AT50" s="45" t="s">
        <v>159</v>
      </c>
      <c r="AU50" s="46">
        <f>+L179</f>
        <v>0</v>
      </c>
      <c r="AV50" s="46">
        <f>+L182</f>
        <v>0</v>
      </c>
      <c r="AW50" s="46">
        <f>+L184</f>
        <v>0</v>
      </c>
      <c r="AX50" s="46">
        <f>+L187</f>
        <v>0</v>
      </c>
      <c r="AY50" s="46">
        <f>+L203</f>
        <v>0</v>
      </c>
    </row>
    <row r="51" spans="1:51" s="34" customFormat="1">
      <c r="A51" s="34">
        <f t="shared" si="0"/>
        <v>0</v>
      </c>
      <c r="B51" s="34">
        <v>6</v>
      </c>
      <c r="C51" s="34" t="s">
        <v>187</v>
      </c>
      <c r="D51" s="34">
        <v>-1064.1959999999999</v>
      </c>
      <c r="E51" s="34">
        <v>90.344840000000005</v>
      </c>
      <c r="F51" s="34">
        <v>-11.78</v>
      </c>
      <c r="G51" s="34">
        <v>0</v>
      </c>
      <c r="H51" s="34">
        <v>-1241.2840000000001</v>
      </c>
      <c r="I51" s="34">
        <v>-887.10839999999996</v>
      </c>
      <c r="K51" s="34" t="s">
        <v>187</v>
      </c>
      <c r="L51" s="34">
        <v>-1088.2380000000001</v>
      </c>
      <c r="M51" s="34">
        <v>92.670689999999993</v>
      </c>
      <c r="N51" s="34">
        <v>-11.74</v>
      </c>
      <c r="O51" s="34">
        <v>0</v>
      </c>
      <c r="P51" s="34">
        <v>-1269.885</v>
      </c>
      <c r="Q51" s="34">
        <v>-906.59100000000001</v>
      </c>
      <c r="W51" s="29">
        <f>+L51/T33</f>
        <v>-7.2573391130376794E-2</v>
      </c>
      <c r="AJ51" s="224"/>
      <c r="AK51" s="45" t="s">
        <v>160</v>
      </c>
      <c r="AL51" s="46">
        <f>+E179</f>
        <v>0</v>
      </c>
      <c r="AM51" s="46">
        <f>+E182</f>
        <v>0</v>
      </c>
      <c r="AN51" s="46">
        <f>+E184</f>
        <v>0</v>
      </c>
      <c r="AO51" s="46">
        <f>+E187</f>
        <v>0</v>
      </c>
      <c r="AP51" s="46">
        <f>+E203</f>
        <v>0</v>
      </c>
      <c r="AS51" s="224"/>
      <c r="AT51" s="45" t="s">
        <v>160</v>
      </c>
      <c r="AU51" s="46">
        <f>+M179</f>
        <v>0</v>
      </c>
      <c r="AV51" s="46">
        <f>+M182</f>
        <v>0</v>
      </c>
      <c r="AW51" s="46">
        <f>+M184</f>
        <v>0</v>
      </c>
      <c r="AX51" s="46">
        <f>+M187</f>
        <v>0</v>
      </c>
      <c r="AY51" s="46">
        <f>+M203</f>
        <v>0</v>
      </c>
    </row>
    <row r="52" spans="1:51" s="34" customFormat="1">
      <c r="A52" s="34">
        <f t="shared" si="0"/>
        <v>0</v>
      </c>
      <c r="B52" s="34">
        <v>7</v>
      </c>
      <c r="C52" s="34" t="s">
        <v>188</v>
      </c>
      <c r="D52" s="34">
        <v>-810.90049999999997</v>
      </c>
      <c r="E52" s="34">
        <v>88.492040000000003</v>
      </c>
      <c r="F52" s="34">
        <v>-9.16</v>
      </c>
      <c r="G52" s="34">
        <v>0</v>
      </c>
      <c r="H52" s="34">
        <v>-984.35670000000005</v>
      </c>
      <c r="I52" s="34">
        <v>-637.44439999999997</v>
      </c>
      <c r="K52" s="34" t="s">
        <v>188</v>
      </c>
      <c r="L52" s="34">
        <v>-853.06240000000003</v>
      </c>
      <c r="M52" s="34">
        <v>89.881389999999996</v>
      </c>
      <c r="N52" s="34">
        <v>-9.49</v>
      </c>
      <c r="O52" s="34">
        <v>0</v>
      </c>
      <c r="P52" s="34">
        <v>-1029.242</v>
      </c>
      <c r="Q52" s="34">
        <v>-676.88289999999995</v>
      </c>
      <c r="W52" s="29">
        <f>+L52/T33</f>
        <v>-5.6889789929976661E-2</v>
      </c>
      <c r="AJ52" s="224" t="s">
        <v>189</v>
      </c>
      <c r="AK52" s="45" t="s">
        <v>159</v>
      </c>
      <c r="AL52" s="46">
        <f>+D213</f>
        <v>0</v>
      </c>
      <c r="AM52" s="46">
        <f>+D216</f>
        <v>0</v>
      </c>
      <c r="AN52" s="46">
        <f>+D218</f>
        <v>0</v>
      </c>
      <c r="AO52" s="46">
        <f>+D221</f>
        <v>0</v>
      </c>
      <c r="AP52" s="46">
        <f>+D237</f>
        <v>0</v>
      </c>
      <c r="AS52" s="224" t="s">
        <v>189</v>
      </c>
      <c r="AT52" s="45" t="s">
        <v>159</v>
      </c>
      <c r="AU52" s="46">
        <f>+L213</f>
        <v>0</v>
      </c>
      <c r="AV52" s="46">
        <f>+L216</f>
        <v>0</v>
      </c>
      <c r="AW52" s="46">
        <f>+L218</f>
        <v>0</v>
      </c>
      <c r="AX52" s="46">
        <f>+L221</f>
        <v>0</v>
      </c>
      <c r="AY52" s="46">
        <f>+L237</f>
        <v>0</v>
      </c>
    </row>
    <row r="53" spans="1:51" s="34" customFormat="1">
      <c r="A53" s="34">
        <f t="shared" si="0"/>
        <v>0</v>
      </c>
      <c r="B53" s="34">
        <v>8</v>
      </c>
      <c r="C53" s="34" t="s">
        <v>190</v>
      </c>
      <c r="D53" s="34">
        <v>-727.43119999999999</v>
      </c>
      <c r="E53" s="34">
        <v>86.936920000000001</v>
      </c>
      <c r="F53" s="34">
        <v>-8.3699999999999992</v>
      </c>
      <c r="G53" s="34">
        <v>0</v>
      </c>
      <c r="H53" s="34">
        <v>-897.83910000000003</v>
      </c>
      <c r="I53" s="34">
        <v>-557.02329999999995</v>
      </c>
      <c r="K53" s="34" t="s">
        <v>190</v>
      </c>
      <c r="L53" s="34">
        <v>-828.27160000000003</v>
      </c>
      <c r="M53" s="34">
        <v>89.815060000000003</v>
      </c>
      <c r="N53" s="34">
        <v>-9.2200000000000006</v>
      </c>
      <c r="O53" s="34">
        <v>0</v>
      </c>
      <c r="P53" s="34">
        <v>-1004.321</v>
      </c>
      <c r="Q53" s="34">
        <v>-652.22220000000004</v>
      </c>
      <c r="W53" s="29">
        <f>+L53/T33</f>
        <v>-5.5236518839613204E-2</v>
      </c>
      <c r="AJ53" s="224"/>
      <c r="AK53" s="45" t="s">
        <v>160</v>
      </c>
      <c r="AL53" s="46">
        <f>+E213</f>
        <v>0</v>
      </c>
      <c r="AM53" s="46">
        <f>+E216</f>
        <v>0</v>
      </c>
      <c r="AN53" s="46">
        <f>+E218</f>
        <v>0</v>
      </c>
      <c r="AO53" s="46">
        <f>+E221</f>
        <v>0</v>
      </c>
      <c r="AP53" s="46">
        <f>+E237</f>
        <v>0</v>
      </c>
      <c r="AS53" s="224"/>
      <c r="AT53" s="45" t="s">
        <v>160</v>
      </c>
      <c r="AU53" s="46">
        <f>+M213</f>
        <v>0</v>
      </c>
      <c r="AV53" s="46">
        <f>+M216</f>
        <v>0</v>
      </c>
      <c r="AW53" s="46">
        <f>+M218</f>
        <v>0</v>
      </c>
      <c r="AX53" s="46">
        <f>+M221</f>
        <v>0</v>
      </c>
      <c r="AY53" s="46">
        <f>+M237</f>
        <v>0</v>
      </c>
    </row>
    <row r="54" spans="1:51" s="34" customFormat="1">
      <c r="A54" s="34">
        <f t="shared" si="0"/>
        <v>0</v>
      </c>
      <c r="B54" s="34">
        <v>9</v>
      </c>
      <c r="C54" s="34" t="s">
        <v>191</v>
      </c>
      <c r="D54" s="34">
        <v>-619.0566</v>
      </c>
      <c r="E54" s="34">
        <v>94.699539999999999</v>
      </c>
      <c r="F54" s="34">
        <v>-6.54</v>
      </c>
      <c r="G54" s="34">
        <v>0</v>
      </c>
      <c r="H54" s="34">
        <v>-804.68029999999999</v>
      </c>
      <c r="I54" s="34">
        <v>-433.43299999999999</v>
      </c>
      <c r="K54" s="34" t="s">
        <v>191</v>
      </c>
      <c r="L54" s="34">
        <v>-739.71360000000004</v>
      </c>
      <c r="M54" s="34">
        <v>97.652869999999993</v>
      </c>
      <c r="N54" s="34">
        <v>-7.57</v>
      </c>
      <c r="O54" s="34">
        <v>0</v>
      </c>
      <c r="P54" s="34">
        <v>-931.12620000000004</v>
      </c>
      <c r="Q54" s="34">
        <v>-548.30110000000002</v>
      </c>
      <c r="W54" s="29">
        <f>+L54/T33</f>
        <v>-4.9330683561187062E-2</v>
      </c>
      <c r="AJ54" s="224" t="s">
        <v>192</v>
      </c>
      <c r="AK54" s="45" t="s">
        <v>159</v>
      </c>
      <c r="AL54" s="46">
        <f>+D247</f>
        <v>0</v>
      </c>
      <c r="AM54" s="46">
        <f>+D250</f>
        <v>0</v>
      </c>
      <c r="AN54" s="46">
        <f>+D252</f>
        <v>0</v>
      </c>
      <c r="AO54" s="46">
        <f>+D255</f>
        <v>0</v>
      </c>
      <c r="AP54" s="46">
        <f>+D271</f>
        <v>0</v>
      </c>
      <c r="AS54" s="224" t="s">
        <v>192</v>
      </c>
      <c r="AT54" s="45" t="s">
        <v>159</v>
      </c>
      <c r="AU54" s="46">
        <f>+L247</f>
        <v>0</v>
      </c>
      <c r="AV54" s="46">
        <f>+L250</f>
        <v>0</v>
      </c>
      <c r="AW54" s="46">
        <f>+L252</f>
        <v>0</v>
      </c>
      <c r="AX54" s="46">
        <f>+L255</f>
        <v>0</v>
      </c>
      <c r="AY54" s="46">
        <f>+L271</f>
        <v>0</v>
      </c>
    </row>
    <row r="55" spans="1:51" s="34" customFormat="1">
      <c r="A55" s="34">
        <f t="shared" si="0"/>
        <v>0</v>
      </c>
      <c r="B55" s="34">
        <v>10</v>
      </c>
      <c r="C55" s="34" t="s">
        <v>193</v>
      </c>
      <c r="D55" s="34">
        <v>-499.6</v>
      </c>
      <c r="E55" s="34">
        <v>87.460719999999995</v>
      </c>
      <c r="F55" s="34">
        <v>-5.71</v>
      </c>
      <c r="G55" s="34">
        <v>0</v>
      </c>
      <c r="H55" s="34">
        <v>-671.03459999999995</v>
      </c>
      <c r="I55" s="34">
        <v>-328.16539999999998</v>
      </c>
      <c r="K55" s="34" t="s">
        <v>193</v>
      </c>
      <c r="L55" s="34">
        <v>-581.0376</v>
      </c>
      <c r="M55" s="34">
        <v>90.693619999999996</v>
      </c>
      <c r="N55" s="34">
        <v>-6.41</v>
      </c>
      <c r="O55" s="34">
        <v>0</v>
      </c>
      <c r="P55" s="34">
        <v>-758.80909999999994</v>
      </c>
      <c r="Q55" s="34">
        <v>-403.26600000000002</v>
      </c>
      <c r="W55" s="29">
        <f>+L55/T33</f>
        <v>-3.874875625208403E-2</v>
      </c>
      <c r="AJ55" s="224"/>
      <c r="AK55" s="45" t="s">
        <v>160</v>
      </c>
      <c r="AL55" s="46">
        <f>+E247</f>
        <v>0</v>
      </c>
      <c r="AM55" s="46">
        <f>+E250</f>
        <v>0</v>
      </c>
      <c r="AN55" s="46">
        <f>+E252</f>
        <v>0</v>
      </c>
      <c r="AO55" s="46">
        <f>+E255</f>
        <v>0</v>
      </c>
      <c r="AP55" s="46">
        <f>+E271</f>
        <v>0</v>
      </c>
      <c r="AS55" s="224"/>
      <c r="AT55" s="45" t="s">
        <v>160</v>
      </c>
      <c r="AU55" s="46">
        <f>+M247</f>
        <v>0</v>
      </c>
      <c r="AV55" s="46">
        <f>+M250</f>
        <v>0</v>
      </c>
      <c r="AW55" s="46">
        <f>+M252</f>
        <v>0</v>
      </c>
      <c r="AX55" s="46">
        <f>+M255</f>
        <v>0</v>
      </c>
      <c r="AY55" s="46">
        <f>+M271</f>
        <v>0</v>
      </c>
    </row>
    <row r="56" spans="1:51" s="34" customFormat="1">
      <c r="A56" s="34">
        <f t="shared" si="0"/>
        <v>0</v>
      </c>
      <c r="B56" s="34">
        <v>11</v>
      </c>
      <c r="C56" s="34" t="s">
        <v>194</v>
      </c>
      <c r="D56" s="34">
        <v>-477.89620000000002</v>
      </c>
      <c r="E56" s="34">
        <v>89.867009999999993</v>
      </c>
      <c r="F56" s="34">
        <v>-5.32</v>
      </c>
      <c r="G56" s="34">
        <v>0</v>
      </c>
      <c r="H56" s="34">
        <v>-654.04750000000001</v>
      </c>
      <c r="I56" s="34">
        <v>-301.74489999999997</v>
      </c>
      <c r="K56" s="34" t="s">
        <v>194</v>
      </c>
      <c r="L56" s="34">
        <v>-567.98379999999997</v>
      </c>
      <c r="M56" s="34">
        <v>93.168409999999994</v>
      </c>
      <c r="N56" s="34">
        <v>-6.1</v>
      </c>
      <c r="O56" s="34">
        <v>0</v>
      </c>
      <c r="P56" s="34">
        <v>-750.60619999999994</v>
      </c>
      <c r="Q56" s="34">
        <v>-385.36130000000003</v>
      </c>
      <c r="W56" s="29">
        <f>+L56/T33</f>
        <v>-3.7878212737579194E-2</v>
      </c>
      <c r="AJ56" s="224" t="s">
        <v>195</v>
      </c>
      <c r="AK56" s="45" t="s">
        <v>159</v>
      </c>
      <c r="AL56" s="46" t="e">
        <f>+#REF!</f>
        <v>#REF!</v>
      </c>
      <c r="AM56" s="46" t="e">
        <f>+#REF!</f>
        <v>#REF!</v>
      </c>
      <c r="AN56" s="46" t="e">
        <f>+#REF!</f>
        <v>#REF!</v>
      </c>
      <c r="AO56" s="46" t="e">
        <f>+#REF!</f>
        <v>#REF!</v>
      </c>
      <c r="AP56" s="46" t="e">
        <f>+#REF!</f>
        <v>#REF!</v>
      </c>
      <c r="AS56" s="224" t="s">
        <v>195</v>
      </c>
      <c r="AT56" s="45" t="s">
        <v>159</v>
      </c>
      <c r="AU56" s="46" t="e">
        <f>+#REF!</f>
        <v>#REF!</v>
      </c>
      <c r="AV56" s="46" t="e">
        <f>+#REF!</f>
        <v>#REF!</v>
      </c>
      <c r="AW56" s="46" t="e">
        <f>+#REF!</f>
        <v>#REF!</v>
      </c>
      <c r="AX56" s="46" t="e">
        <f>+#REF!</f>
        <v>#REF!</v>
      </c>
      <c r="AY56" s="46" t="e">
        <f>+#REF!</f>
        <v>#REF!</v>
      </c>
    </row>
    <row r="57" spans="1:51" s="34" customFormat="1">
      <c r="A57" s="34">
        <f t="shared" si="0"/>
        <v>0</v>
      </c>
      <c r="B57" s="34">
        <v>12</v>
      </c>
      <c r="C57" s="34" t="s">
        <v>196</v>
      </c>
      <c r="D57" s="34">
        <v>-519.89800000000002</v>
      </c>
      <c r="E57" s="34">
        <v>84.621160000000003</v>
      </c>
      <c r="F57" s="34">
        <v>-6.14</v>
      </c>
      <c r="G57" s="34">
        <v>0</v>
      </c>
      <c r="H57" s="34">
        <v>-685.76670000000001</v>
      </c>
      <c r="I57" s="34">
        <v>-354.0292</v>
      </c>
      <c r="K57" s="34" t="s">
        <v>196</v>
      </c>
      <c r="L57" s="34">
        <v>-608.99040000000002</v>
      </c>
      <c r="M57" s="34">
        <v>87.638069999999999</v>
      </c>
      <c r="N57" s="34">
        <v>-6.95</v>
      </c>
      <c r="O57" s="34">
        <v>0</v>
      </c>
      <c r="P57" s="34">
        <v>-780.77260000000001</v>
      </c>
      <c r="Q57" s="34">
        <v>-437.2081</v>
      </c>
      <c r="W57" s="29">
        <f>+L57/T33</f>
        <v>-4.0612897632544186E-2</v>
      </c>
      <c r="AJ57" s="224"/>
      <c r="AK57" s="45" t="s">
        <v>160</v>
      </c>
      <c r="AL57" s="46" t="e">
        <f>+#REF!</f>
        <v>#REF!</v>
      </c>
      <c r="AM57" s="46" t="e">
        <f>+#REF!</f>
        <v>#REF!</v>
      </c>
      <c r="AN57" s="46" t="e">
        <f>+#REF!</f>
        <v>#REF!</v>
      </c>
      <c r="AO57" s="46" t="e">
        <f>+#REF!</f>
        <v>#REF!</v>
      </c>
      <c r="AP57" s="46" t="e">
        <f>+#REF!</f>
        <v>#REF!</v>
      </c>
      <c r="AS57" s="224"/>
      <c r="AT57" s="45" t="s">
        <v>160</v>
      </c>
      <c r="AU57" s="46" t="e">
        <f>+#REF!</f>
        <v>#REF!</v>
      </c>
      <c r="AV57" s="46" t="e">
        <f>+#REF!</f>
        <v>#REF!</v>
      </c>
      <c r="AW57" s="46" t="e">
        <f>+#REF!</f>
        <v>#REF!</v>
      </c>
      <c r="AX57" s="46" t="e">
        <f>+#REF!</f>
        <v>#REF!</v>
      </c>
      <c r="AY57" s="46" t="e">
        <f>+#REF!</f>
        <v>#REF!</v>
      </c>
    </row>
    <row r="58" spans="1:51" s="34" customFormat="1">
      <c r="A58" s="34">
        <f t="shared" si="0"/>
        <v>0</v>
      </c>
      <c r="B58" s="34">
        <v>13</v>
      </c>
      <c r="C58" s="34" t="s">
        <v>197</v>
      </c>
      <c r="D58" s="34">
        <v>-599.25239999999997</v>
      </c>
      <c r="E58" s="34">
        <v>91.155140000000003</v>
      </c>
      <c r="F58" s="34">
        <v>-6.57</v>
      </c>
      <c r="G58" s="34">
        <v>0</v>
      </c>
      <c r="H58" s="34">
        <v>-777.92859999999996</v>
      </c>
      <c r="I58" s="34">
        <v>-420.5763</v>
      </c>
      <c r="K58" s="34" t="s">
        <v>197</v>
      </c>
      <c r="L58" s="34">
        <v>-650.37980000000005</v>
      </c>
      <c r="M58" s="34">
        <v>94.020259999999993</v>
      </c>
      <c r="N58" s="34">
        <v>-6.92</v>
      </c>
      <c r="O58" s="34">
        <v>0</v>
      </c>
      <c r="P58" s="34">
        <v>-834.67200000000003</v>
      </c>
      <c r="Q58" s="34">
        <v>-466.08760000000001</v>
      </c>
      <c r="W58" s="29">
        <f>+L58/T33</f>
        <v>-4.3373111037012343E-2</v>
      </c>
      <c r="AJ58" s="224" t="s">
        <v>198</v>
      </c>
      <c r="AK58" s="45" t="s">
        <v>159</v>
      </c>
      <c r="AL58" s="46" t="e">
        <f>+#REF!</f>
        <v>#REF!</v>
      </c>
      <c r="AM58" s="46" t="e">
        <f>+#REF!</f>
        <v>#REF!</v>
      </c>
      <c r="AN58" s="46" t="e">
        <f>+#REF!</f>
        <v>#REF!</v>
      </c>
      <c r="AO58" s="46" t="e">
        <f>+#REF!</f>
        <v>#REF!</v>
      </c>
      <c r="AP58" s="46" t="e">
        <f>+#REF!</f>
        <v>#REF!</v>
      </c>
      <c r="AS58" s="224" t="s">
        <v>198</v>
      </c>
      <c r="AT58" s="45" t="s">
        <v>159</v>
      </c>
      <c r="AU58" s="46" t="e">
        <f>+#REF!</f>
        <v>#REF!</v>
      </c>
      <c r="AV58" s="46" t="e">
        <f>+#REF!</f>
        <v>#REF!</v>
      </c>
      <c r="AW58" s="46" t="e">
        <f>+#REF!</f>
        <v>#REF!</v>
      </c>
      <c r="AX58" s="46" t="e">
        <f>+#REF!</f>
        <v>#REF!</v>
      </c>
      <c r="AY58" s="46" t="e">
        <f>+#REF!</f>
        <v>#REF!</v>
      </c>
    </row>
    <row r="59" spans="1:51" s="34" customFormat="1">
      <c r="A59" s="34">
        <f t="shared" si="0"/>
        <v>0</v>
      </c>
      <c r="B59" s="34">
        <v>14</v>
      </c>
      <c r="C59" s="34" t="s">
        <v>199</v>
      </c>
      <c r="D59" s="34">
        <v>-492.38209999999998</v>
      </c>
      <c r="E59" s="34">
        <v>92.071060000000003</v>
      </c>
      <c r="F59" s="34">
        <v>-5.35</v>
      </c>
      <c r="G59" s="34">
        <v>0</v>
      </c>
      <c r="H59" s="34">
        <v>-672.85360000000003</v>
      </c>
      <c r="I59" s="34">
        <v>-311.91059999999999</v>
      </c>
      <c r="K59" s="34" t="s">
        <v>199</v>
      </c>
      <c r="L59" s="34">
        <v>-546.77120000000002</v>
      </c>
      <c r="M59" s="34">
        <v>95.874610000000004</v>
      </c>
      <c r="N59" s="34">
        <v>-5.7</v>
      </c>
      <c r="O59" s="34">
        <v>0</v>
      </c>
      <c r="P59" s="34">
        <v>-734.69820000000004</v>
      </c>
      <c r="Q59" s="34">
        <v>-358.8442</v>
      </c>
      <c r="W59" s="29">
        <f>+L59/T33</f>
        <v>-3.6463567855951985E-2</v>
      </c>
      <c r="AJ59" s="224"/>
      <c r="AK59" s="45" t="s">
        <v>160</v>
      </c>
      <c r="AL59" s="46" t="e">
        <f>+#REF!</f>
        <v>#REF!</v>
      </c>
      <c r="AM59" s="46" t="e">
        <f>+#REF!</f>
        <v>#REF!</v>
      </c>
      <c r="AN59" s="46" t="e">
        <f>+#REF!</f>
        <v>#REF!</v>
      </c>
      <c r="AO59" s="46" t="e">
        <f>+#REF!</f>
        <v>#REF!</v>
      </c>
      <c r="AP59" s="46" t="e">
        <f>+#REF!</f>
        <v>#REF!</v>
      </c>
      <c r="AS59" s="224"/>
      <c r="AT59" s="45" t="s">
        <v>160</v>
      </c>
      <c r="AU59" s="46" t="e">
        <f>+#REF!</f>
        <v>#REF!</v>
      </c>
      <c r="AV59" s="46" t="e">
        <f>+#REF!</f>
        <v>#REF!</v>
      </c>
      <c r="AW59" s="46" t="e">
        <f>+#REF!</f>
        <v>#REF!</v>
      </c>
      <c r="AX59" s="46" t="e">
        <f>+#REF!</f>
        <v>#REF!</v>
      </c>
      <c r="AY59" s="46" t="e">
        <f>+#REF!</f>
        <v>#REF!</v>
      </c>
    </row>
    <row r="60" spans="1:51" s="34" customFormat="1">
      <c r="A60" s="34">
        <f t="shared" si="0"/>
        <v>0</v>
      </c>
      <c r="B60" s="34">
        <v>15</v>
      </c>
      <c r="C60" s="34" t="s">
        <v>200</v>
      </c>
      <c r="D60" s="34">
        <v>-442.49720000000002</v>
      </c>
      <c r="E60" s="34">
        <v>93.583389999999994</v>
      </c>
      <c r="F60" s="34">
        <v>-4.7300000000000004</v>
      </c>
      <c r="G60" s="34">
        <v>0</v>
      </c>
      <c r="H60" s="34">
        <v>-625.93309999999997</v>
      </c>
      <c r="I60" s="34">
        <v>-259.06130000000002</v>
      </c>
      <c r="K60" s="34" t="s">
        <v>200</v>
      </c>
      <c r="L60" s="34">
        <v>-489.98910000000001</v>
      </c>
      <c r="M60" s="34">
        <v>95.869069999999994</v>
      </c>
      <c r="N60" s="34">
        <v>-5.1100000000000003</v>
      </c>
      <c r="O60" s="34">
        <v>0</v>
      </c>
      <c r="P60" s="34">
        <v>-677.90520000000004</v>
      </c>
      <c r="Q60" s="34">
        <v>-302.07299999999998</v>
      </c>
      <c r="W60" s="29">
        <f>+L60/T33</f>
        <v>-3.2676832277425807E-2</v>
      </c>
      <c r="AJ60" s="224" t="s">
        <v>201</v>
      </c>
      <c r="AK60" s="45" t="s">
        <v>159</v>
      </c>
      <c r="AL60" s="46" t="e">
        <f>+#REF!</f>
        <v>#REF!</v>
      </c>
      <c r="AM60" s="46" t="e">
        <f>+#REF!</f>
        <v>#REF!</v>
      </c>
      <c r="AN60" s="46" t="e">
        <f>+#REF!</f>
        <v>#REF!</v>
      </c>
      <c r="AO60" s="46" t="e">
        <f>+#REF!</f>
        <v>#REF!</v>
      </c>
      <c r="AP60" s="46" t="e">
        <f>+#REF!</f>
        <v>#REF!</v>
      </c>
      <c r="AS60" s="224" t="s">
        <v>201</v>
      </c>
      <c r="AT60" s="45" t="s">
        <v>159</v>
      </c>
      <c r="AU60" s="46" t="e">
        <f>+#REF!</f>
        <v>#REF!</v>
      </c>
      <c r="AV60" s="46" t="e">
        <f>+#REF!</f>
        <v>#REF!</v>
      </c>
      <c r="AW60" s="46" t="e">
        <f>+#REF!</f>
        <v>#REF!</v>
      </c>
      <c r="AX60" s="46" t="e">
        <f>+#REF!</f>
        <v>#REF!</v>
      </c>
      <c r="AY60" s="46" t="e">
        <f>+#REF!</f>
        <v>#REF!</v>
      </c>
    </row>
    <row r="61" spans="1:51" s="34" customFormat="1">
      <c r="A61" s="34">
        <f t="shared" si="0"/>
        <v>0</v>
      </c>
      <c r="B61" s="34">
        <v>16</v>
      </c>
      <c r="C61" s="34" t="s">
        <v>202</v>
      </c>
      <c r="D61" s="34">
        <v>-495.94810000000001</v>
      </c>
      <c r="E61" s="34">
        <v>92.138350000000003</v>
      </c>
      <c r="F61" s="34">
        <v>-5.38</v>
      </c>
      <c r="G61" s="34">
        <v>0</v>
      </c>
      <c r="H61" s="34">
        <v>-676.55150000000003</v>
      </c>
      <c r="I61" s="34">
        <v>-315.34469999999999</v>
      </c>
      <c r="K61" s="34" t="s">
        <v>202</v>
      </c>
      <c r="L61" s="34">
        <v>-537.1567</v>
      </c>
      <c r="M61" s="34">
        <v>93.630160000000004</v>
      </c>
      <c r="N61" s="34">
        <v>-5.74</v>
      </c>
      <c r="O61" s="34">
        <v>0</v>
      </c>
      <c r="P61" s="34">
        <v>-720.68430000000001</v>
      </c>
      <c r="Q61" s="34">
        <v>-353.62909999999999</v>
      </c>
      <c r="W61" s="29">
        <f>+L61/T33</f>
        <v>-3.5822387462487497E-2</v>
      </c>
      <c r="AJ61" s="224"/>
      <c r="AK61" s="45" t="s">
        <v>160</v>
      </c>
      <c r="AL61" s="46" t="e">
        <f>+#REF!</f>
        <v>#REF!</v>
      </c>
      <c r="AM61" s="46" t="e">
        <f>+#REF!</f>
        <v>#REF!</v>
      </c>
      <c r="AN61" s="46" t="e">
        <f>+#REF!</f>
        <v>#REF!</v>
      </c>
      <c r="AO61" s="46" t="e">
        <f>+#REF!</f>
        <v>#REF!</v>
      </c>
      <c r="AP61" s="46" t="e">
        <f>+#REF!</f>
        <v>#REF!</v>
      </c>
      <c r="AS61" s="224"/>
      <c r="AT61" s="45" t="s">
        <v>160</v>
      </c>
      <c r="AU61" s="46" t="e">
        <f>+#REF!</f>
        <v>#REF!</v>
      </c>
      <c r="AV61" s="46" t="e">
        <f>+#REF!</f>
        <v>#REF!</v>
      </c>
      <c r="AW61" s="46" t="e">
        <f>+#REF!</f>
        <v>#REF!</v>
      </c>
      <c r="AX61" s="46" t="e">
        <f>+#REF!</f>
        <v>#REF!</v>
      </c>
      <c r="AY61" s="46" t="e">
        <f>+#REF!</f>
        <v>#REF!</v>
      </c>
    </row>
    <row r="62" spans="1:51" s="34" customFormat="1">
      <c r="A62" s="34">
        <f t="shared" si="0"/>
        <v>0</v>
      </c>
      <c r="B62" s="34">
        <v>17</v>
      </c>
      <c r="C62" s="34" t="s">
        <v>203</v>
      </c>
      <c r="D62" s="34">
        <v>-482.71440000000001</v>
      </c>
      <c r="E62" s="34">
        <v>93.991510000000005</v>
      </c>
      <c r="F62" s="34">
        <v>-5.14</v>
      </c>
      <c r="G62" s="34">
        <v>0</v>
      </c>
      <c r="H62" s="34">
        <v>-666.9502</v>
      </c>
      <c r="I62" s="34">
        <v>-298.4785</v>
      </c>
      <c r="K62" s="34" t="s">
        <v>203</v>
      </c>
      <c r="L62" s="34">
        <v>-511.97129999999999</v>
      </c>
      <c r="M62" s="34">
        <v>95.438869999999994</v>
      </c>
      <c r="N62" s="34">
        <v>-5.36</v>
      </c>
      <c r="O62" s="34">
        <v>0</v>
      </c>
      <c r="P62" s="34">
        <v>-699.04409999999996</v>
      </c>
      <c r="Q62" s="34">
        <v>-324.89839999999998</v>
      </c>
      <c r="W62" s="29">
        <f>+L62/T33</f>
        <v>-3.4142800933644545E-2</v>
      </c>
      <c r="AJ62" s="224" t="s">
        <v>204</v>
      </c>
      <c r="AK62" s="45" t="s">
        <v>159</v>
      </c>
      <c r="AL62" s="46" t="e">
        <f>+#REF!</f>
        <v>#REF!</v>
      </c>
      <c r="AM62" s="46" t="e">
        <f>+#REF!</f>
        <v>#REF!</v>
      </c>
      <c r="AN62" s="46" t="e">
        <f>+#REF!</f>
        <v>#REF!</v>
      </c>
      <c r="AO62" s="46" t="e">
        <f>+#REF!</f>
        <v>#REF!</v>
      </c>
      <c r="AP62" s="46" t="e">
        <f>+#REF!</f>
        <v>#REF!</v>
      </c>
      <c r="AS62" s="224" t="s">
        <v>204</v>
      </c>
      <c r="AT62" s="45" t="s">
        <v>159</v>
      </c>
      <c r="AU62" s="46" t="e">
        <f>+#REF!</f>
        <v>#REF!</v>
      </c>
      <c r="AV62" s="46" t="e">
        <f>+#REF!</f>
        <v>#REF!</v>
      </c>
      <c r="AW62" s="46" t="e">
        <f>+#REF!</f>
        <v>#REF!</v>
      </c>
      <c r="AX62" s="46" t="e">
        <f>+#REF!</f>
        <v>#REF!</v>
      </c>
      <c r="AY62" s="46" t="e">
        <f>+#REF!</f>
        <v>#REF!</v>
      </c>
    </row>
    <row r="63" spans="1:51" s="34" customFormat="1">
      <c r="A63" s="34">
        <f t="shared" si="0"/>
        <v>0</v>
      </c>
      <c r="B63" s="34">
        <v>18</v>
      </c>
      <c r="C63" s="34" t="s">
        <v>205</v>
      </c>
      <c r="D63" s="34">
        <v>-367.51339999999999</v>
      </c>
      <c r="E63" s="34">
        <v>96.958349999999996</v>
      </c>
      <c r="F63" s="34">
        <v>-3.79</v>
      </c>
      <c r="G63" s="34">
        <v>0</v>
      </c>
      <c r="H63" s="34">
        <v>-557.56470000000002</v>
      </c>
      <c r="I63" s="34">
        <v>-177.4622</v>
      </c>
      <c r="K63" s="34" t="s">
        <v>205</v>
      </c>
      <c r="L63" s="34">
        <v>-350.64499999999998</v>
      </c>
      <c r="M63" s="34">
        <v>98.314679999999996</v>
      </c>
      <c r="N63" s="34">
        <v>-3.57</v>
      </c>
      <c r="O63" s="34">
        <v>0</v>
      </c>
      <c r="P63" s="34">
        <v>-543.35479999999995</v>
      </c>
      <c r="Q63" s="34">
        <v>-157.93520000000001</v>
      </c>
      <c r="W63" s="29">
        <f>+L63/T33</f>
        <v>-2.3384128042680894E-2</v>
      </c>
      <c r="AJ63" s="224"/>
      <c r="AK63" s="45" t="s">
        <v>160</v>
      </c>
      <c r="AL63" s="46" t="e">
        <f>+#REF!</f>
        <v>#REF!</v>
      </c>
      <c r="AM63" s="46" t="e">
        <f>+#REF!</f>
        <v>#REF!</v>
      </c>
      <c r="AN63" s="46" t="e">
        <f>+#REF!</f>
        <v>#REF!</v>
      </c>
      <c r="AO63" s="46" t="e">
        <f>+#REF!</f>
        <v>#REF!</v>
      </c>
      <c r="AP63" s="46" t="e">
        <f>+#REF!</f>
        <v>#REF!</v>
      </c>
      <c r="AS63" s="224"/>
      <c r="AT63" s="45" t="s">
        <v>160</v>
      </c>
      <c r="AU63" s="46" t="e">
        <f>+#REF!</f>
        <v>#REF!</v>
      </c>
      <c r="AV63" s="46" t="e">
        <f>+#REF!</f>
        <v>#REF!</v>
      </c>
      <c r="AW63" s="46" t="e">
        <f>+#REF!</f>
        <v>#REF!</v>
      </c>
      <c r="AX63" s="46" t="e">
        <f>+#REF!</f>
        <v>#REF!</v>
      </c>
      <c r="AY63" s="46" t="e">
        <f>+#REF!</f>
        <v>#REF!</v>
      </c>
    </row>
    <row r="64" spans="1:51" s="34" customFormat="1">
      <c r="A64" s="34">
        <f t="shared" si="0"/>
        <v>0</v>
      </c>
      <c r="B64" s="34">
        <v>19</v>
      </c>
      <c r="C64" s="34" t="s">
        <v>206</v>
      </c>
      <c r="D64" s="34">
        <v>-342.51900000000001</v>
      </c>
      <c r="E64" s="34">
        <v>99.460599999999999</v>
      </c>
      <c r="F64" s="34">
        <v>-3.44</v>
      </c>
      <c r="G64" s="34">
        <v>1E-3</v>
      </c>
      <c r="H64" s="34">
        <v>-537.47500000000002</v>
      </c>
      <c r="I64" s="34">
        <v>-147.56299999999999</v>
      </c>
      <c r="K64" s="34" t="s">
        <v>206</v>
      </c>
      <c r="L64" s="34">
        <v>-334.29259999999999</v>
      </c>
      <c r="M64" s="34">
        <v>100.84950000000001</v>
      </c>
      <c r="N64" s="34">
        <v>-3.31</v>
      </c>
      <c r="O64" s="34">
        <v>1E-3</v>
      </c>
      <c r="P64" s="34">
        <v>-531.97090000000003</v>
      </c>
      <c r="Q64" s="34">
        <v>-136.61420000000001</v>
      </c>
      <c r="W64" s="29">
        <f>+L64/T33</f>
        <v>-2.2293604534844948E-2</v>
      </c>
      <c r="AJ64" s="224" t="s">
        <v>207</v>
      </c>
      <c r="AK64" s="45" t="s">
        <v>159</v>
      </c>
      <c r="AL64" s="46" t="e">
        <f>+#REF!</f>
        <v>#REF!</v>
      </c>
      <c r="AM64" s="46" t="e">
        <f>+#REF!</f>
        <v>#REF!</v>
      </c>
      <c r="AN64" s="46" t="e">
        <f>+#REF!</f>
        <v>#REF!</v>
      </c>
      <c r="AO64" s="46" t="e">
        <f>+#REF!</f>
        <v>#REF!</v>
      </c>
      <c r="AP64" s="46" t="e">
        <f>+#REF!</f>
        <v>#REF!</v>
      </c>
      <c r="AS64" s="224" t="s">
        <v>207</v>
      </c>
      <c r="AT64" s="45" t="s">
        <v>159</v>
      </c>
      <c r="AU64" s="46" t="e">
        <f>+#REF!</f>
        <v>#REF!</v>
      </c>
      <c r="AV64" s="46" t="e">
        <f>+#REF!</f>
        <v>#REF!</v>
      </c>
      <c r="AW64" s="46" t="e">
        <f>+#REF!</f>
        <v>#REF!</v>
      </c>
      <c r="AX64" s="46" t="e">
        <f>+#REF!</f>
        <v>#REF!</v>
      </c>
      <c r="AY64" s="46" t="e">
        <f>+#REF!</f>
        <v>#REF!</v>
      </c>
    </row>
    <row r="65" spans="1:51" s="34" customFormat="1">
      <c r="A65" s="34">
        <f>+$C$2</f>
        <v>0</v>
      </c>
      <c r="B65" s="34">
        <v>20</v>
      </c>
      <c r="C65" s="34" t="s">
        <v>208</v>
      </c>
      <c r="D65" s="34">
        <v>-341.12240000000003</v>
      </c>
      <c r="E65" s="34">
        <v>98.755799999999994</v>
      </c>
      <c r="F65" s="34">
        <v>-3.45</v>
      </c>
      <c r="G65" s="34">
        <v>1E-3</v>
      </c>
      <c r="H65" s="34">
        <v>-534.69680000000005</v>
      </c>
      <c r="I65" s="34">
        <v>-147.5479</v>
      </c>
      <c r="K65" s="34" t="s">
        <v>208</v>
      </c>
      <c r="L65" s="34">
        <v>-352.74110000000002</v>
      </c>
      <c r="M65" s="34">
        <v>100.1751</v>
      </c>
      <c r="N65" s="34">
        <v>-3.52</v>
      </c>
      <c r="O65" s="34">
        <v>0</v>
      </c>
      <c r="P65" s="34">
        <v>-549.09749999999997</v>
      </c>
      <c r="Q65" s="34">
        <v>-156.38470000000001</v>
      </c>
      <c r="R65" s="29" t="e">
        <f>+D65/$T$3</f>
        <v>#DIV/0!</v>
      </c>
      <c r="S65" s="29" t="e">
        <f>+L65/$T$3</f>
        <v>#DIV/0!</v>
      </c>
      <c r="W65" s="29">
        <f>+L65/T33</f>
        <v>-2.352391463821274E-2</v>
      </c>
      <c r="AJ65" s="224"/>
      <c r="AK65" s="45" t="s">
        <v>160</v>
      </c>
      <c r="AL65" s="46" t="e">
        <f>+#REF!</f>
        <v>#REF!</v>
      </c>
      <c r="AM65" s="46" t="e">
        <f>+#REF!</f>
        <v>#REF!</v>
      </c>
      <c r="AN65" s="46" t="e">
        <f>+#REF!</f>
        <v>#REF!</v>
      </c>
      <c r="AO65" s="46" t="e">
        <f>+#REF!</f>
        <v>#REF!</v>
      </c>
      <c r="AP65" s="46" t="e">
        <f>+#REF!</f>
        <v>#REF!</v>
      </c>
      <c r="AS65" s="224"/>
      <c r="AT65" s="45" t="s">
        <v>160</v>
      </c>
      <c r="AU65" s="46" t="e">
        <f>+#REF!</f>
        <v>#REF!</v>
      </c>
      <c r="AV65" s="46" t="e">
        <f>+#REF!</f>
        <v>#REF!</v>
      </c>
      <c r="AW65" s="46" t="e">
        <f>+#REF!</f>
        <v>#REF!</v>
      </c>
      <c r="AX65" s="46" t="e">
        <f>+#REF!</f>
        <v>#REF!</v>
      </c>
      <c r="AY65" s="46" t="e">
        <f>+#REF!</f>
        <v>#REF!</v>
      </c>
    </row>
  </sheetData>
  <mergeCells count="40">
    <mergeCell ref="AU32:AY32"/>
    <mergeCell ref="C31:I31"/>
    <mergeCell ref="K31:Q31"/>
    <mergeCell ref="C32:I32"/>
    <mergeCell ref="K32:Q32"/>
    <mergeCell ref="AL32:AP32"/>
    <mergeCell ref="AA33:AB33"/>
    <mergeCell ref="AD33:AF33"/>
    <mergeCell ref="AJ34:AJ35"/>
    <mergeCell ref="AS34:AS35"/>
    <mergeCell ref="AJ36:AJ37"/>
    <mergeCell ref="AS36:AS37"/>
    <mergeCell ref="AJ38:AJ39"/>
    <mergeCell ref="AS38:AS39"/>
    <mergeCell ref="AJ40:AJ41"/>
    <mergeCell ref="AS40:AS41"/>
    <mergeCell ref="AJ42:AJ43"/>
    <mergeCell ref="AS42:AS43"/>
    <mergeCell ref="AJ44:AJ45"/>
    <mergeCell ref="AS44:AS45"/>
    <mergeCell ref="AJ46:AJ47"/>
    <mergeCell ref="AS46:AS47"/>
    <mergeCell ref="AJ48:AJ49"/>
    <mergeCell ref="AS48:AS49"/>
    <mergeCell ref="AJ50:AJ51"/>
    <mergeCell ref="AS50:AS51"/>
    <mergeCell ref="AJ52:AJ53"/>
    <mergeCell ref="AS52:AS53"/>
    <mergeCell ref="AJ54:AJ55"/>
    <mergeCell ref="AS54:AS55"/>
    <mergeCell ref="AJ62:AJ63"/>
    <mergeCell ref="AS62:AS63"/>
    <mergeCell ref="AJ64:AJ65"/>
    <mergeCell ref="AS64:AS65"/>
    <mergeCell ref="AJ56:AJ57"/>
    <mergeCell ref="AS56:AS57"/>
    <mergeCell ref="AJ58:AJ59"/>
    <mergeCell ref="AS58:AS59"/>
    <mergeCell ref="AJ60:AJ61"/>
    <mergeCell ref="AS60:AS6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C1" workbookViewId="0">
      <selection activeCell="G3" sqref="G3"/>
    </sheetView>
  </sheetViews>
  <sheetFormatPr defaultColWidth="12.5703125" defaultRowHeight="15.75"/>
  <cols>
    <col min="1" max="1" width="19" style="75" customWidth="1"/>
    <col min="2" max="2" width="20.140625" style="75" customWidth="1"/>
    <col min="3" max="3" width="19.5703125" style="75" customWidth="1"/>
    <col min="4" max="16384" width="12.5703125" style="75"/>
  </cols>
  <sheetData>
    <row r="1" spans="1:7">
      <c r="A1" s="64" t="s">
        <v>536</v>
      </c>
    </row>
    <row r="3" spans="1:7">
      <c r="A3" s="93" t="s">
        <v>231</v>
      </c>
      <c r="B3" s="93" t="s">
        <v>232</v>
      </c>
      <c r="C3" s="93" t="s">
        <v>233</v>
      </c>
      <c r="G3" s="75" t="s">
        <v>537</v>
      </c>
    </row>
    <row r="4" spans="1:7">
      <c r="A4" s="75">
        <v>0</v>
      </c>
    </row>
    <row r="5" spans="1:7">
      <c r="A5" s="75">
        <v>0.5</v>
      </c>
      <c r="B5" s="75">
        <v>9759</v>
      </c>
      <c r="C5" s="75">
        <v>1.2890799999999999E-2</v>
      </c>
    </row>
    <row r="6" spans="1:7">
      <c r="A6" s="75">
        <v>1.5</v>
      </c>
      <c r="B6" s="75">
        <v>35324</v>
      </c>
      <c r="C6" s="75">
        <v>4.6659899999999997E-2</v>
      </c>
    </row>
    <row r="7" spans="1:7">
      <c r="A7" s="75">
        <v>2.5</v>
      </c>
      <c r="B7" s="75">
        <v>40821</v>
      </c>
      <c r="C7" s="75">
        <v>5.3920999999999997E-2</v>
      </c>
      <c r="D7" s="75">
        <v>1</v>
      </c>
    </row>
    <row r="8" spans="1:7">
      <c r="A8" s="75">
        <v>3.5</v>
      </c>
      <c r="B8" s="75">
        <v>31481</v>
      </c>
      <c r="C8" s="75">
        <v>4.1583700000000001E-2</v>
      </c>
    </row>
    <row r="9" spans="1:7">
      <c r="A9" s="75">
        <v>4.5</v>
      </c>
      <c r="B9" s="75">
        <v>31903</v>
      </c>
      <c r="C9" s="75">
        <v>4.2141100000000001E-2</v>
      </c>
    </row>
    <row r="10" spans="1:7">
      <c r="A10" s="75">
        <v>5.5</v>
      </c>
      <c r="B10" s="75">
        <v>33285</v>
      </c>
      <c r="C10" s="75">
        <v>4.3966600000000002E-2</v>
      </c>
      <c r="D10" s="75">
        <v>1</v>
      </c>
    </row>
    <row r="11" spans="1:7">
      <c r="A11" s="75">
        <v>6.5</v>
      </c>
      <c r="B11" s="75">
        <v>40707</v>
      </c>
      <c r="C11" s="75">
        <v>5.3770400000000003E-2</v>
      </c>
    </row>
    <row r="12" spans="1:7">
      <c r="A12" s="75">
        <v>7.5</v>
      </c>
      <c r="B12" s="75">
        <v>33968</v>
      </c>
      <c r="C12" s="75">
        <v>4.48688E-2</v>
      </c>
    </row>
    <row r="13" spans="1:7">
      <c r="A13" s="75">
        <v>8.5</v>
      </c>
      <c r="B13" s="75">
        <v>30128</v>
      </c>
      <c r="C13" s="75">
        <v>3.9796499999999999E-2</v>
      </c>
    </row>
    <row r="14" spans="1:7">
      <c r="A14" s="75">
        <v>9.5</v>
      </c>
      <c r="B14" s="75">
        <v>27524</v>
      </c>
      <c r="C14" s="75">
        <v>3.6356800000000002E-2</v>
      </c>
    </row>
    <row r="15" spans="1:7">
      <c r="A15" s="75">
        <v>10.5</v>
      </c>
      <c r="B15" s="75">
        <v>25660</v>
      </c>
      <c r="C15" s="75">
        <v>3.3894599999999997E-2</v>
      </c>
    </row>
    <row r="16" spans="1:7">
      <c r="A16" s="75">
        <v>11.5</v>
      </c>
      <c r="B16" s="75">
        <v>24586</v>
      </c>
      <c r="C16" s="75">
        <v>3.2475999999999998E-2</v>
      </c>
      <c r="D16" s="75">
        <v>1</v>
      </c>
    </row>
    <row r="17" spans="1:6">
      <c r="A17" s="75">
        <v>12.5</v>
      </c>
      <c r="B17" s="75">
        <v>17157</v>
      </c>
      <c r="C17" s="75">
        <v>2.26629E-2</v>
      </c>
    </row>
    <row r="18" spans="1:6">
      <c r="A18" s="75">
        <v>13.5</v>
      </c>
      <c r="B18" s="75">
        <v>15743</v>
      </c>
      <c r="C18" s="75">
        <v>2.07951E-2</v>
      </c>
    </row>
    <row r="19" spans="1:6">
      <c r="A19" s="75">
        <v>14.5</v>
      </c>
      <c r="B19" s="75">
        <v>15571</v>
      </c>
      <c r="C19" s="75">
        <v>2.05679E-2</v>
      </c>
    </row>
    <row r="20" spans="1:6">
      <c r="A20" s="75">
        <v>15.5</v>
      </c>
      <c r="B20" s="75">
        <v>14227</v>
      </c>
      <c r="C20" s="75">
        <v>1.87926E-2</v>
      </c>
    </row>
    <row r="21" spans="1:6">
      <c r="A21" s="75">
        <v>16.5</v>
      </c>
      <c r="B21" s="75">
        <v>13458</v>
      </c>
      <c r="C21" s="75">
        <v>1.7776900000000002E-2</v>
      </c>
    </row>
    <row r="22" spans="1:6">
      <c r="A22" s="75">
        <v>17.5</v>
      </c>
      <c r="B22" s="75">
        <v>13422</v>
      </c>
      <c r="C22" s="75">
        <v>1.77293E-2</v>
      </c>
    </row>
    <row r="23" spans="1:6">
      <c r="A23" s="75">
        <v>18.5</v>
      </c>
      <c r="B23" s="75">
        <v>13051</v>
      </c>
      <c r="C23" s="75">
        <v>1.72392E-2</v>
      </c>
    </row>
    <row r="24" spans="1:6">
      <c r="A24" s="75">
        <v>19.5</v>
      </c>
      <c r="B24" s="75">
        <v>12521</v>
      </c>
      <c r="C24" s="75">
        <v>1.65392E-2</v>
      </c>
    </row>
    <row r="25" spans="1:6">
      <c r="A25" s="75">
        <v>20.5</v>
      </c>
      <c r="B25" s="75">
        <v>12111</v>
      </c>
      <c r="C25" s="75">
        <v>1.5997600000000001E-2</v>
      </c>
    </row>
    <row r="26" spans="1:6">
      <c r="A26" s="75">
        <v>21.5</v>
      </c>
      <c r="B26" s="75">
        <v>11428</v>
      </c>
      <c r="C26" s="75">
        <v>1.50954E-2</v>
      </c>
      <c r="F26" s="84" t="s">
        <v>240</v>
      </c>
    </row>
    <row r="27" spans="1:6">
      <c r="A27" s="75">
        <v>22.5</v>
      </c>
      <c r="B27" s="75">
        <v>11034</v>
      </c>
      <c r="C27" s="75">
        <v>1.4574999999999999E-2</v>
      </c>
    </row>
    <row r="28" spans="1:6">
      <c r="A28" s="75">
        <v>23.5</v>
      </c>
      <c r="B28" s="75">
        <v>10592</v>
      </c>
      <c r="C28" s="75">
        <v>1.3991099999999999E-2</v>
      </c>
      <c r="D28" s="75">
        <v>1</v>
      </c>
    </row>
    <row r="29" spans="1:6">
      <c r="A29" s="75">
        <v>24.5</v>
      </c>
      <c r="B29" s="75">
        <v>9602</v>
      </c>
      <c r="C29" s="75">
        <v>1.2683399999999999E-2</v>
      </c>
    </row>
    <row r="30" spans="1:6">
      <c r="A30" s="75">
        <v>25.5</v>
      </c>
      <c r="B30" s="75">
        <v>8852</v>
      </c>
      <c r="C30" s="75">
        <v>1.16927E-2</v>
      </c>
    </row>
    <row r="31" spans="1:6">
      <c r="A31" s="75">
        <v>26.5</v>
      </c>
      <c r="B31" s="75">
        <v>8319</v>
      </c>
      <c r="C31" s="75">
        <v>1.0988700000000001E-2</v>
      </c>
    </row>
    <row r="32" spans="1:6">
      <c r="A32" s="75">
        <v>27.5</v>
      </c>
      <c r="B32" s="75">
        <v>7567</v>
      </c>
      <c r="C32" s="75">
        <v>9.9953999999999998E-3</v>
      </c>
    </row>
    <row r="33" spans="1:3">
      <c r="A33" s="75">
        <v>28.5</v>
      </c>
      <c r="B33" s="75">
        <v>7192</v>
      </c>
      <c r="C33" s="75">
        <v>9.4999999999999998E-3</v>
      </c>
    </row>
    <row r="34" spans="1:3">
      <c r="A34" s="75">
        <v>29.5</v>
      </c>
      <c r="B34" s="75">
        <v>7072</v>
      </c>
      <c r="C34" s="75">
        <v>9.3415000000000008E-3</v>
      </c>
    </row>
    <row r="35" spans="1:3">
      <c r="A35" s="75">
        <v>30.5</v>
      </c>
      <c r="B35" s="75">
        <v>6788</v>
      </c>
      <c r="C35" s="75">
        <v>8.9663999999999994E-3</v>
      </c>
    </row>
    <row r="36" spans="1:3">
      <c r="A36" s="75">
        <v>31.5</v>
      </c>
      <c r="B36" s="75">
        <v>6679</v>
      </c>
      <c r="C36" s="75">
        <v>8.8223999999999993E-3</v>
      </c>
    </row>
    <row r="37" spans="1:3">
      <c r="A37" s="75">
        <v>32.5</v>
      </c>
      <c r="B37" s="75">
        <v>6495</v>
      </c>
      <c r="C37" s="75">
        <v>8.5792999999999998E-3</v>
      </c>
    </row>
    <row r="38" spans="1:3">
      <c r="A38" s="75">
        <v>33.5</v>
      </c>
      <c r="B38" s="75">
        <v>5790</v>
      </c>
      <c r="C38" s="75">
        <v>7.6480999999999997E-3</v>
      </c>
    </row>
    <row r="39" spans="1:3">
      <c r="A39" s="75">
        <v>34.5</v>
      </c>
      <c r="B39" s="75">
        <v>5691</v>
      </c>
      <c r="C39" s="75">
        <v>7.5173000000000002E-3</v>
      </c>
    </row>
    <row r="40" spans="1:3">
      <c r="A40" s="75">
        <v>35.5</v>
      </c>
      <c r="B40" s="75">
        <v>5413</v>
      </c>
      <c r="C40" s="75">
        <v>7.1501000000000004E-3</v>
      </c>
    </row>
    <row r="41" spans="1:3">
      <c r="A41" s="75">
        <v>36.5</v>
      </c>
      <c r="B41" s="75">
        <v>5318</v>
      </c>
      <c r="C41" s="75">
        <v>7.0245999999999998E-3</v>
      </c>
    </row>
    <row r="44" spans="1:3">
      <c r="A44" s="75" t="s">
        <v>234</v>
      </c>
    </row>
    <row r="45" spans="1:3" ht="409.5">
      <c r="A45" s="76" t="s">
        <v>235</v>
      </c>
    </row>
  </sheetData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9"/>
  <sheetViews>
    <sheetView showGridLines="0" zoomScale="80" zoomScaleNormal="80" workbookViewId="0">
      <selection activeCell="J40" sqref="J40"/>
    </sheetView>
  </sheetViews>
  <sheetFormatPr defaultRowHeight="15"/>
  <cols>
    <col min="16" max="16" width="13.140625" bestFit="1" customWidth="1"/>
    <col min="18" max="18" width="14.42578125" customWidth="1"/>
  </cols>
  <sheetData>
    <row r="1" spans="1:44" ht="15.75">
      <c r="A1" s="78" t="s">
        <v>470</v>
      </c>
      <c r="AQ1" s="52"/>
      <c r="AR1" s="52"/>
    </row>
    <row r="2" spans="1:44">
      <c r="AQ2" s="52"/>
      <c r="AR2" s="52"/>
    </row>
    <row r="3" spans="1:44">
      <c r="AQ3" s="52"/>
      <c r="AR3" s="52"/>
    </row>
    <row r="4" spans="1:44">
      <c r="AQ4" s="52"/>
      <c r="AR4" s="52"/>
    </row>
    <row r="5" spans="1:44" ht="45">
      <c r="P5" s="210"/>
      <c r="Q5" s="13" t="s">
        <v>548</v>
      </c>
      <c r="R5" s="13" t="s">
        <v>549</v>
      </c>
      <c r="S5" s="211"/>
      <c r="AQ5" s="52"/>
      <c r="AR5" s="52"/>
    </row>
    <row r="6" spans="1:44">
      <c r="P6" s="202" t="s">
        <v>11</v>
      </c>
      <c r="Q6" s="55">
        <v>7.4121610762668086E-2</v>
      </c>
      <c r="R6" s="55">
        <v>1.5768200237372462E-2</v>
      </c>
      <c r="S6" s="203">
        <f>+SUM(Q6:R6)</f>
        <v>8.9889811000040551E-2</v>
      </c>
      <c r="AQ6" s="52"/>
      <c r="AR6" s="52"/>
    </row>
    <row r="7" spans="1:44">
      <c r="P7" s="204" t="s">
        <v>82</v>
      </c>
      <c r="Q7" s="16">
        <v>0.11796302701558736</v>
      </c>
      <c r="R7" s="16">
        <v>1.4521248625618804E-2</v>
      </c>
      <c r="S7" s="205">
        <f t="shared" ref="S7:S47" si="0">SUM(Q7:R7)</f>
        <v>0.13248427564120616</v>
      </c>
      <c r="AQ7" s="52"/>
      <c r="AR7" s="52"/>
    </row>
    <row r="8" spans="1:44">
      <c r="P8" s="204" t="s">
        <v>3</v>
      </c>
      <c r="Q8" s="16">
        <v>0.13389723568086614</v>
      </c>
      <c r="R8" s="16">
        <v>6.1726625648879296E-3</v>
      </c>
      <c r="S8" s="205">
        <f t="shared" si="0"/>
        <v>0.14006989824575408</v>
      </c>
      <c r="AQ8" s="52"/>
      <c r="AR8" s="52"/>
    </row>
    <row r="9" spans="1:44">
      <c r="P9" s="204" t="s">
        <v>550</v>
      </c>
      <c r="Q9" s="16">
        <v>0.12943867891615304</v>
      </c>
      <c r="R9" s="16">
        <v>1.2749709873241076E-2</v>
      </c>
      <c r="S9" s="205">
        <f t="shared" si="0"/>
        <v>0.14218838878939413</v>
      </c>
      <c r="AQ9" s="52"/>
      <c r="AR9" s="52"/>
    </row>
    <row r="10" spans="1:44">
      <c r="P10" s="204" t="s">
        <v>6</v>
      </c>
      <c r="Q10" s="16">
        <v>0.13100000403347786</v>
      </c>
      <c r="R10" s="16">
        <v>1.7780783524044424E-2</v>
      </c>
      <c r="S10" s="205">
        <f t="shared" si="0"/>
        <v>0.14878078755752228</v>
      </c>
      <c r="AQ10" s="52"/>
      <c r="AR10" s="52"/>
    </row>
    <row r="11" spans="1:44">
      <c r="P11" s="204" t="s">
        <v>63</v>
      </c>
      <c r="Q11" s="16">
        <v>0.11900447564871966</v>
      </c>
      <c r="R11" s="16">
        <v>4.0461521720564685E-2</v>
      </c>
      <c r="S11" s="205">
        <f t="shared" si="0"/>
        <v>0.15946599736928435</v>
      </c>
      <c r="AQ11" s="52"/>
      <c r="AR11" s="52"/>
    </row>
    <row r="12" spans="1:44">
      <c r="P12" s="204" t="s">
        <v>17</v>
      </c>
      <c r="Q12" s="16">
        <v>0.13484123657633859</v>
      </c>
      <c r="R12" s="16">
        <v>2.6327751441530111E-2</v>
      </c>
      <c r="S12" s="205">
        <f t="shared" si="0"/>
        <v>0.16116898801786869</v>
      </c>
      <c r="AQ12" s="52"/>
      <c r="AR12" s="52"/>
    </row>
    <row r="13" spans="1:44">
      <c r="P13" s="204" t="s">
        <v>111</v>
      </c>
      <c r="Q13" s="16">
        <v>0.12649634399403917</v>
      </c>
      <c r="R13" s="16">
        <v>3.7822406854217706E-2</v>
      </c>
      <c r="S13" s="205">
        <f t="shared" si="0"/>
        <v>0.16431875084825687</v>
      </c>
      <c r="AQ13" s="52"/>
      <c r="AR13" s="52"/>
    </row>
    <row r="14" spans="1:44">
      <c r="P14" s="204" t="s">
        <v>66</v>
      </c>
      <c r="Q14" s="16">
        <v>0.12826007349775356</v>
      </c>
      <c r="R14" s="16">
        <v>4.0017142931299113E-2</v>
      </c>
      <c r="S14" s="205">
        <f t="shared" si="0"/>
        <v>0.16827721642905269</v>
      </c>
      <c r="AQ14" s="52"/>
      <c r="AR14" s="52"/>
    </row>
    <row r="15" spans="1:44">
      <c r="P15" s="204" t="s">
        <v>42</v>
      </c>
      <c r="Q15" s="16">
        <v>0.12789624256972945</v>
      </c>
      <c r="R15" s="16">
        <v>4.3484722473708028E-2</v>
      </c>
      <c r="S15" s="205">
        <f t="shared" si="0"/>
        <v>0.17138096504343747</v>
      </c>
      <c r="AQ15" s="52"/>
      <c r="AR15" s="52"/>
    </row>
    <row r="16" spans="1:44">
      <c r="P16" s="204" t="s">
        <v>129</v>
      </c>
      <c r="Q16" s="16">
        <v>0.13519764299713607</v>
      </c>
      <c r="R16" s="16">
        <v>3.7125272767013572E-2</v>
      </c>
      <c r="S16" s="205">
        <f t="shared" si="0"/>
        <v>0.17232291576414965</v>
      </c>
      <c r="AQ16" s="52"/>
      <c r="AR16" s="52"/>
    </row>
    <row r="17" spans="1:44">
      <c r="P17" s="204" t="s">
        <v>37</v>
      </c>
      <c r="Q17" s="16">
        <v>0.16965749904950206</v>
      </c>
      <c r="R17" s="16">
        <v>8.465909202570154E-3</v>
      </c>
      <c r="S17" s="205">
        <f t="shared" si="0"/>
        <v>0.17812340825207221</v>
      </c>
      <c r="AQ17" s="52"/>
      <c r="AR17" s="52"/>
    </row>
    <row r="18" spans="1:44">
      <c r="P18" s="204" t="s">
        <v>101</v>
      </c>
      <c r="Q18" s="16">
        <v>0.15218340573470884</v>
      </c>
      <c r="R18" s="16">
        <v>3.6143558861993344E-2</v>
      </c>
      <c r="S18" s="205">
        <f t="shared" si="0"/>
        <v>0.18832696459670217</v>
      </c>
    </row>
    <row r="19" spans="1:44">
      <c r="P19" s="204" t="s">
        <v>93</v>
      </c>
      <c r="Q19" s="16">
        <v>0.15518199322569379</v>
      </c>
      <c r="R19" s="16">
        <v>4.4226868069322724E-2</v>
      </c>
      <c r="S19" s="205">
        <f t="shared" si="0"/>
        <v>0.1994088612950165</v>
      </c>
    </row>
    <row r="20" spans="1:44">
      <c r="P20" s="204" t="s">
        <v>2</v>
      </c>
      <c r="Q20" s="16">
        <v>0.15211542943894693</v>
      </c>
      <c r="R20" s="16">
        <v>5.1875184410443358E-2</v>
      </c>
      <c r="S20" s="205">
        <f t="shared" si="0"/>
        <v>0.2039906138493903</v>
      </c>
    </row>
    <row r="21" spans="1:44">
      <c r="P21" s="206" t="s">
        <v>221</v>
      </c>
      <c r="Q21" s="16">
        <v>0.17702549610531129</v>
      </c>
      <c r="R21" s="16">
        <v>3.2803705882251247E-2</v>
      </c>
      <c r="S21" s="205">
        <f t="shared" si="0"/>
        <v>0.20982920198756255</v>
      </c>
    </row>
    <row r="22" spans="1:44">
      <c r="P22" s="204" t="s">
        <v>98</v>
      </c>
      <c r="Q22" s="16">
        <v>0.17984361451427147</v>
      </c>
      <c r="R22" s="16">
        <v>3.0177758515494757E-2</v>
      </c>
      <c r="S22" s="205">
        <f t="shared" si="0"/>
        <v>0.21002137302976623</v>
      </c>
    </row>
    <row r="23" spans="1:44">
      <c r="P23" s="204" t="s">
        <v>108</v>
      </c>
      <c r="Q23" s="16">
        <v>0.19247696237756523</v>
      </c>
      <c r="R23" s="16">
        <v>2.0691273455588265E-2</v>
      </c>
      <c r="S23" s="205">
        <f t="shared" si="0"/>
        <v>0.2131682358331535</v>
      </c>
    </row>
    <row r="24" spans="1:44">
      <c r="P24" s="204" t="s">
        <v>18</v>
      </c>
      <c r="Q24" s="16">
        <v>0.18755270820569553</v>
      </c>
      <c r="R24" s="16">
        <v>2.9539551542397041E-2</v>
      </c>
      <c r="S24" s="205">
        <f t="shared" si="0"/>
        <v>0.21709225974809257</v>
      </c>
    </row>
    <row r="25" spans="1:44">
      <c r="P25" s="204" t="s">
        <v>60</v>
      </c>
      <c r="Q25" s="16">
        <v>0.19747430270127</v>
      </c>
      <c r="R25" s="16">
        <v>2.3815400905773165E-2</v>
      </c>
      <c r="S25" s="205">
        <f t="shared" si="0"/>
        <v>0.22128970360704317</v>
      </c>
    </row>
    <row r="26" spans="1:44">
      <c r="P26" s="204" t="s">
        <v>47</v>
      </c>
      <c r="Q26" s="16">
        <v>0.20586985764840676</v>
      </c>
      <c r="R26" s="16">
        <v>3.0242282088550957E-2</v>
      </c>
      <c r="S26" s="205">
        <f t="shared" si="0"/>
        <v>0.23611213973695772</v>
      </c>
    </row>
    <row r="27" spans="1:44">
      <c r="P27" s="207" t="s">
        <v>10</v>
      </c>
      <c r="Q27" s="16">
        <v>0.21217290770159161</v>
      </c>
      <c r="R27" s="16">
        <v>2.5460203300826136E-2</v>
      </c>
      <c r="S27" s="205">
        <f t="shared" si="0"/>
        <v>0.23763311100241774</v>
      </c>
    </row>
    <row r="28" spans="1:44">
      <c r="A28" s="85" t="s">
        <v>538</v>
      </c>
      <c r="P28" s="204" t="s">
        <v>13</v>
      </c>
      <c r="Q28" s="16">
        <v>0.21750078876419179</v>
      </c>
      <c r="R28" s="16">
        <v>3.0283784002910402E-2</v>
      </c>
      <c r="S28" s="205">
        <f t="shared" si="0"/>
        <v>0.2477845727671022</v>
      </c>
    </row>
    <row r="29" spans="1:44">
      <c r="A29" s="85" t="s">
        <v>539</v>
      </c>
      <c r="P29" s="204" t="s">
        <v>71</v>
      </c>
      <c r="Q29" s="16">
        <v>0.22446393894956923</v>
      </c>
      <c r="R29" s="16">
        <v>2.4174766224868603E-2</v>
      </c>
      <c r="S29" s="205">
        <f t="shared" si="0"/>
        <v>0.24863870517443784</v>
      </c>
    </row>
    <row r="30" spans="1:44">
      <c r="P30" s="204" t="s">
        <v>51</v>
      </c>
      <c r="Q30" s="16">
        <v>0.23615981623594626</v>
      </c>
      <c r="R30" s="16">
        <v>1.4027893084415205E-2</v>
      </c>
      <c r="S30" s="205">
        <f t="shared" si="0"/>
        <v>0.25018770932036144</v>
      </c>
    </row>
    <row r="31" spans="1:44">
      <c r="P31" s="204" t="s">
        <v>121</v>
      </c>
      <c r="Q31" s="16">
        <v>0.22943834379939437</v>
      </c>
      <c r="R31" s="16">
        <v>2.1016552292024523E-2</v>
      </c>
      <c r="S31" s="205">
        <f t="shared" si="0"/>
        <v>0.25045489609141891</v>
      </c>
    </row>
    <row r="32" spans="1:44">
      <c r="P32" s="204" t="s">
        <v>69</v>
      </c>
      <c r="Q32" s="16">
        <v>0.23131487486068367</v>
      </c>
      <c r="R32" s="16">
        <v>2.3686643185734008E-2</v>
      </c>
      <c r="S32" s="205">
        <f t="shared" si="0"/>
        <v>0.25500151804641769</v>
      </c>
    </row>
    <row r="33" spans="16:33">
      <c r="P33" s="204" t="s">
        <v>0</v>
      </c>
      <c r="Q33" s="16">
        <v>0.20066911840766705</v>
      </c>
      <c r="R33" s="16">
        <v>5.6846266677276429E-2</v>
      </c>
      <c r="S33" s="205">
        <f t="shared" si="0"/>
        <v>0.25751538508494348</v>
      </c>
    </row>
    <row r="34" spans="16:33">
      <c r="P34" s="204" t="s">
        <v>16</v>
      </c>
      <c r="Q34" s="16">
        <v>0.24361401597427762</v>
      </c>
      <c r="R34" s="16">
        <v>2.6242784631615699E-2</v>
      </c>
      <c r="S34" s="205">
        <f t="shared" si="0"/>
        <v>0.26985680060589334</v>
      </c>
    </row>
    <row r="35" spans="16:33">
      <c r="P35" s="204" t="s">
        <v>79</v>
      </c>
      <c r="Q35" s="16">
        <v>0.23569510887491038</v>
      </c>
      <c r="R35" s="16">
        <v>3.7946912528860573E-2</v>
      </c>
      <c r="S35" s="205">
        <f t="shared" si="0"/>
        <v>0.27364202140377097</v>
      </c>
    </row>
    <row r="36" spans="16:33">
      <c r="P36" s="204" t="s">
        <v>103</v>
      </c>
      <c r="Q36" s="16">
        <v>0.21447696996825477</v>
      </c>
      <c r="R36" s="16">
        <v>6.4128614020508165E-2</v>
      </c>
      <c r="S36" s="205">
        <f t="shared" si="0"/>
        <v>0.27860558398876295</v>
      </c>
      <c r="AA36" s="51"/>
      <c r="AB36" s="51"/>
    </row>
    <row r="37" spans="16:33">
      <c r="P37" s="204" t="s">
        <v>5</v>
      </c>
      <c r="Q37" s="16">
        <v>0.24361522125498991</v>
      </c>
      <c r="R37" s="16">
        <v>3.5086974679435758E-2</v>
      </c>
      <c r="S37" s="205">
        <f t="shared" si="0"/>
        <v>0.27870219593442569</v>
      </c>
      <c r="V37" s="52"/>
      <c r="W37" s="52"/>
      <c r="X37" s="52"/>
      <c r="Y37" s="52"/>
      <c r="Z37" s="52"/>
      <c r="AA37" s="56"/>
      <c r="AB37" s="57"/>
      <c r="AC37" s="52"/>
      <c r="AD37" s="58"/>
      <c r="AE37" s="52"/>
      <c r="AF37" s="52"/>
      <c r="AG37" s="59"/>
    </row>
    <row r="38" spans="16:33">
      <c r="P38" s="204" t="s">
        <v>4</v>
      </c>
      <c r="Q38" s="16">
        <v>0.21151491773063891</v>
      </c>
      <c r="R38" s="16">
        <v>7.5990743507351702E-2</v>
      </c>
      <c r="S38" s="205">
        <f t="shared" si="0"/>
        <v>0.2875056612379906</v>
      </c>
      <c r="V38" s="52"/>
      <c r="W38" s="52"/>
      <c r="X38" s="52"/>
      <c r="Y38" s="52"/>
      <c r="Z38" s="52"/>
      <c r="AA38" s="56"/>
      <c r="AB38" s="60"/>
      <c r="AC38" s="52"/>
      <c r="AD38" s="58"/>
      <c r="AE38" s="52"/>
      <c r="AF38" s="52"/>
      <c r="AG38" s="61"/>
    </row>
    <row r="39" spans="16:33" ht="15.75" thickBot="1">
      <c r="P39" s="204" t="s">
        <v>14</v>
      </c>
      <c r="Q39" s="16">
        <v>0.26968621833313833</v>
      </c>
      <c r="R39" s="16">
        <v>1.9478087119110914E-2</v>
      </c>
      <c r="S39" s="205">
        <f t="shared" si="0"/>
        <v>0.28916430545224925</v>
      </c>
      <c r="V39" s="52"/>
      <c r="W39" s="52"/>
      <c r="X39" s="52"/>
      <c r="Y39" s="52"/>
      <c r="Z39" s="52"/>
      <c r="AA39" s="56"/>
      <c r="AB39" s="60"/>
      <c r="AC39" s="52"/>
      <c r="AD39" s="58"/>
      <c r="AE39" s="52"/>
      <c r="AF39" s="52"/>
      <c r="AG39" s="59"/>
    </row>
    <row r="40" spans="16:33" ht="15.75" thickTop="1">
      <c r="P40" s="204" t="s">
        <v>117</v>
      </c>
      <c r="Q40" s="16">
        <v>0.20904224563224272</v>
      </c>
      <c r="R40" s="16">
        <v>8.3951365845908663E-2</v>
      </c>
      <c r="S40" s="205">
        <f t="shared" si="0"/>
        <v>0.29299361147815139</v>
      </c>
      <c r="V40" s="52"/>
      <c r="W40" s="52"/>
      <c r="X40" s="52"/>
      <c r="Y40" s="52"/>
      <c r="Z40" s="52"/>
      <c r="AA40" s="56"/>
      <c r="AB40" s="60"/>
      <c r="AC40" s="52"/>
      <c r="AD40" s="58"/>
      <c r="AE40" s="52"/>
      <c r="AF40" s="52"/>
      <c r="AG40" s="62"/>
    </row>
    <row r="41" spans="16:33">
      <c r="P41" s="204" t="s">
        <v>7</v>
      </c>
      <c r="Q41" s="16">
        <v>0.27263947261122223</v>
      </c>
      <c r="R41" s="16">
        <v>3.5709625350187492E-2</v>
      </c>
      <c r="S41" s="205">
        <f t="shared" si="0"/>
        <v>0.30834909796140975</v>
      </c>
      <c r="V41" s="52"/>
      <c r="W41" s="52"/>
      <c r="X41" s="52"/>
      <c r="Y41" s="52"/>
      <c r="Z41" s="52"/>
      <c r="AA41" s="56"/>
      <c r="AB41" s="60"/>
      <c r="AC41" s="52"/>
      <c r="AD41" s="58"/>
      <c r="AE41" s="52"/>
      <c r="AF41" s="52"/>
      <c r="AG41" s="59"/>
    </row>
    <row r="42" spans="16:33">
      <c r="P42" s="206" t="s">
        <v>222</v>
      </c>
      <c r="Q42" s="16">
        <v>0.27007948085737948</v>
      </c>
      <c r="R42" s="16">
        <v>4.0166710775231824E-2</v>
      </c>
      <c r="S42" s="205">
        <f t="shared" si="0"/>
        <v>0.3102461916326113</v>
      </c>
      <c r="V42" s="52"/>
      <c r="W42" s="52"/>
      <c r="X42" s="52"/>
      <c r="Y42" s="52"/>
      <c r="Z42" s="52"/>
      <c r="AA42" s="56"/>
      <c r="AB42" s="60"/>
      <c r="AC42" s="52"/>
      <c r="AD42" s="58"/>
      <c r="AE42" s="52"/>
      <c r="AF42" s="52"/>
      <c r="AG42" s="59"/>
    </row>
    <row r="43" spans="16:33">
      <c r="P43" s="204" t="s">
        <v>8</v>
      </c>
      <c r="Q43" s="16">
        <v>0.34315517672834528</v>
      </c>
      <c r="R43" s="16">
        <v>3.6897760377715333E-2</v>
      </c>
      <c r="S43" s="205">
        <f t="shared" si="0"/>
        <v>0.38005293710606058</v>
      </c>
      <c r="V43" s="52"/>
      <c r="W43" s="52"/>
      <c r="X43" s="52"/>
      <c r="Y43" s="52"/>
      <c r="Z43" s="52"/>
      <c r="AA43" s="56"/>
      <c r="AB43" s="60"/>
      <c r="AC43" s="52"/>
      <c r="AD43" s="58"/>
      <c r="AE43" s="52"/>
      <c r="AF43" s="52"/>
      <c r="AG43" s="59"/>
    </row>
    <row r="44" spans="16:33">
      <c r="P44" s="204" t="s">
        <v>1</v>
      </c>
      <c r="Q44" s="16">
        <v>0.3553804420819659</v>
      </c>
      <c r="R44" s="16">
        <v>5.9384071871896503E-2</v>
      </c>
      <c r="S44" s="205">
        <f t="shared" si="0"/>
        <v>0.41476451395386238</v>
      </c>
      <c r="V44" s="52"/>
      <c r="W44" s="52"/>
      <c r="X44" s="52"/>
      <c r="Y44" s="52"/>
      <c r="Z44" s="52"/>
      <c r="AA44" s="56"/>
      <c r="AB44" s="60"/>
      <c r="AC44" s="52"/>
      <c r="AD44" s="58"/>
      <c r="AE44" s="52"/>
      <c r="AF44" s="52"/>
      <c r="AG44" s="59"/>
    </row>
    <row r="45" spans="16:33">
      <c r="P45" s="207" t="s">
        <v>12</v>
      </c>
      <c r="Q45" s="16">
        <v>0.51301990300054845</v>
      </c>
      <c r="R45" s="16">
        <v>7.2741628037391204E-2</v>
      </c>
      <c r="S45" s="205">
        <f t="shared" si="0"/>
        <v>0.5857615310379396</v>
      </c>
      <c r="V45" s="52"/>
      <c r="W45" s="52"/>
      <c r="X45" s="52"/>
      <c r="Y45" s="52"/>
      <c r="Z45" s="52"/>
      <c r="AA45" s="56"/>
      <c r="AB45" s="60"/>
      <c r="AC45" s="52"/>
      <c r="AD45" s="58"/>
      <c r="AE45" s="52"/>
      <c r="AF45" s="52"/>
      <c r="AG45" s="59"/>
    </row>
    <row r="46" spans="16:33">
      <c r="P46" s="204" t="s">
        <v>15</v>
      </c>
      <c r="Q46" s="16">
        <v>0.52296581302102851</v>
      </c>
      <c r="R46" s="16">
        <v>8.5469785859406913E-2</v>
      </c>
      <c r="S46" s="205">
        <f t="shared" si="0"/>
        <v>0.60843559888043541</v>
      </c>
      <c r="V46" s="52"/>
      <c r="W46" s="52"/>
      <c r="X46" s="52"/>
      <c r="Y46" s="52"/>
      <c r="Z46" s="52"/>
      <c r="AA46" s="56"/>
      <c r="AB46" s="60"/>
      <c r="AC46" s="52"/>
      <c r="AD46" s="58"/>
      <c r="AE46" s="52"/>
      <c r="AF46" s="52"/>
      <c r="AG46" s="59"/>
    </row>
    <row r="47" spans="16:33">
      <c r="P47" s="208" t="s">
        <v>9</v>
      </c>
      <c r="Q47" s="22">
        <v>0.72716327752695609</v>
      </c>
      <c r="R47" s="22">
        <v>3.3489576671919118E-2</v>
      </c>
      <c r="S47" s="209">
        <f t="shared" si="0"/>
        <v>0.76065285419887518</v>
      </c>
      <c r="V47" s="52"/>
      <c r="W47" s="52"/>
      <c r="X47" s="52"/>
      <c r="Y47" s="52"/>
      <c r="Z47" s="52"/>
      <c r="AA47" s="56"/>
      <c r="AB47" s="60"/>
      <c r="AC47" s="52"/>
      <c r="AD47" s="58"/>
      <c r="AE47" s="52"/>
      <c r="AF47" s="52"/>
    </row>
    <row r="48" spans="16:33">
      <c r="V48" s="52"/>
      <c r="W48" s="52"/>
      <c r="X48" s="52"/>
      <c r="Y48" s="52"/>
      <c r="Z48" s="52"/>
      <c r="AA48" s="56"/>
      <c r="AB48" s="60"/>
      <c r="AC48" s="52"/>
      <c r="AD48" s="58"/>
      <c r="AE48" s="52"/>
      <c r="AF48" s="52"/>
      <c r="AG48" s="59"/>
    </row>
    <row r="49" spans="16:50">
      <c r="V49" s="52"/>
      <c r="W49" s="52"/>
      <c r="X49" s="52"/>
      <c r="Y49" s="52"/>
      <c r="Z49" s="52"/>
      <c r="AA49" s="56"/>
      <c r="AB49" s="60"/>
      <c r="AC49" s="52"/>
      <c r="AD49" s="58"/>
      <c r="AE49" s="52"/>
      <c r="AF49" s="52"/>
    </row>
    <row r="50" spans="16:50">
      <c r="P50" s="54"/>
      <c r="V50" s="52"/>
      <c r="W50" s="52"/>
      <c r="X50" s="52"/>
      <c r="Y50" s="52"/>
      <c r="Z50" s="52"/>
      <c r="AA50" s="56"/>
      <c r="AB50" s="57"/>
      <c r="AC50" s="52"/>
      <c r="AD50" s="58"/>
      <c r="AE50" s="52"/>
      <c r="AF50" s="52"/>
    </row>
    <row r="51" spans="16:50">
      <c r="P51" s="54"/>
      <c r="V51" s="52"/>
      <c r="W51" s="52"/>
      <c r="X51" s="52"/>
      <c r="Y51" s="52"/>
      <c r="Z51" s="52"/>
      <c r="AA51" s="56"/>
      <c r="AB51" s="60"/>
      <c r="AC51" s="52"/>
      <c r="AD51" s="58"/>
      <c r="AE51" s="52"/>
      <c r="AF51" s="52"/>
      <c r="AG51" s="59"/>
    </row>
    <row r="52" spans="16:50">
      <c r="P52" s="54"/>
      <c r="V52" s="52"/>
      <c r="W52" s="52"/>
      <c r="X52" s="52"/>
      <c r="Y52" s="52"/>
      <c r="Z52" s="52"/>
      <c r="AA52" s="56"/>
      <c r="AB52" s="60"/>
      <c r="AC52" s="52"/>
      <c r="AD52" s="58"/>
      <c r="AE52" s="52"/>
      <c r="AF52" s="52"/>
      <c r="AG52" s="59"/>
      <c r="AV52" s="52"/>
      <c r="AW52" s="52"/>
      <c r="AX52" s="52"/>
    </row>
    <row r="53" spans="16:50">
      <c r="P53" s="54"/>
      <c r="V53" s="52"/>
      <c r="W53" s="52"/>
      <c r="X53" s="52"/>
      <c r="Y53" s="52"/>
      <c r="Z53" s="52"/>
      <c r="AA53" s="56"/>
      <c r="AB53" s="60"/>
      <c r="AC53" s="52"/>
      <c r="AD53" s="58"/>
      <c r="AE53" s="52"/>
      <c r="AF53" s="52"/>
      <c r="AG53" s="63"/>
      <c r="AV53" s="52"/>
      <c r="AW53" s="52"/>
      <c r="AX53" s="52"/>
    </row>
    <row r="54" spans="16:50">
      <c r="P54" s="54"/>
    </row>
    <row r="55" spans="16:50">
      <c r="P55" s="54"/>
    </row>
    <row r="56" spans="16:50">
      <c r="P56" s="54"/>
    </row>
    <row r="57" spans="16:50">
      <c r="P57" s="54"/>
    </row>
    <row r="58" spans="16:50">
      <c r="P58" s="54"/>
    </row>
    <row r="59" spans="16:50">
      <c r="P59" s="54"/>
    </row>
    <row r="60" spans="16:50">
      <c r="P60" s="54"/>
    </row>
    <row r="61" spans="16:50">
      <c r="P61" s="54"/>
    </row>
    <row r="62" spans="16:50">
      <c r="P62" s="54"/>
    </row>
    <row r="63" spans="16:50">
      <c r="P63" s="54"/>
    </row>
    <row r="64" spans="16:50">
      <c r="P64" s="54"/>
    </row>
    <row r="65" spans="16:18">
      <c r="P65" s="54"/>
    </row>
    <row r="66" spans="16:18">
      <c r="P66" s="54"/>
    </row>
    <row r="67" spans="16:18">
      <c r="P67" s="54"/>
    </row>
    <row r="68" spans="16:18">
      <c r="P68" s="54"/>
    </row>
    <row r="69" spans="16:18">
      <c r="P69" s="54"/>
      <c r="Q69" s="54"/>
      <c r="R69" s="54"/>
    </row>
  </sheetData>
  <conditionalFormatting sqref="AG40">
    <cfRule type="expression" dxfId="16" priority="17">
      <formula>ISNA(AG40)</formula>
    </cfRule>
  </conditionalFormatting>
  <conditionalFormatting sqref="AG52">
    <cfRule type="expression" dxfId="15" priority="16">
      <formula>ISNA(AG52)</formula>
    </cfRule>
  </conditionalFormatting>
  <conditionalFormatting sqref="AG42">
    <cfRule type="expression" dxfId="14" priority="15">
      <formula>ISNA(AG42)</formula>
    </cfRule>
  </conditionalFormatting>
  <conditionalFormatting sqref="AG38">
    <cfRule type="expression" dxfId="13" priority="14">
      <formula>ISNA(AG38)</formula>
    </cfRule>
  </conditionalFormatting>
  <conditionalFormatting sqref="AG43">
    <cfRule type="expression" dxfId="12" priority="13">
      <formula>ISNA(AG43)</formula>
    </cfRule>
  </conditionalFormatting>
  <conditionalFormatting sqref="AG43">
    <cfRule type="expression" dxfId="11" priority="12">
      <formula>ISNA(AG43)</formula>
    </cfRule>
  </conditionalFormatting>
  <conditionalFormatting sqref="AG46">
    <cfRule type="expression" dxfId="10" priority="11">
      <formula>ISNA(AG46)</formula>
    </cfRule>
  </conditionalFormatting>
  <conditionalFormatting sqref="AG39">
    <cfRule type="expression" dxfId="9" priority="10">
      <formula>ISNA(AG39)</formula>
    </cfRule>
  </conditionalFormatting>
  <conditionalFormatting sqref="AG51">
    <cfRule type="expression" dxfId="8" priority="9">
      <formula>ISNA(AG51)</formula>
    </cfRule>
  </conditionalFormatting>
  <conditionalFormatting sqref="AG37">
    <cfRule type="expression" dxfId="7" priority="8">
      <formula>ISNA(AG37)</formula>
    </cfRule>
  </conditionalFormatting>
  <conditionalFormatting sqref="AG37">
    <cfRule type="expression" dxfId="6" priority="7">
      <formula>ISNA(AG37)</formula>
    </cfRule>
  </conditionalFormatting>
  <conditionalFormatting sqref="AG44">
    <cfRule type="expression" dxfId="5" priority="6">
      <formula>ISNA(AG44)</formula>
    </cfRule>
  </conditionalFormatting>
  <conditionalFormatting sqref="AG48">
    <cfRule type="expression" dxfId="4" priority="5">
      <formula>ISNA(AG48)</formula>
    </cfRule>
  </conditionalFormatting>
  <conditionalFormatting sqref="AG45">
    <cfRule type="expression" dxfId="3" priority="4">
      <formula>ISNA(AG45)</formula>
    </cfRule>
  </conditionalFormatting>
  <conditionalFormatting sqref="AG41">
    <cfRule type="expression" dxfId="2" priority="3">
      <formula>ISNA(AG41)</formula>
    </cfRule>
  </conditionalFormatting>
  <conditionalFormatting sqref="AG53">
    <cfRule type="expression" dxfId="1" priority="2">
      <formula>ISNA(AG53)</formula>
    </cfRule>
  </conditionalFormatting>
  <conditionalFormatting sqref="AG53">
    <cfRule type="expression" dxfId="0" priority="1">
      <formula>ISNA(AG53)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workbookViewId="0"/>
  </sheetViews>
  <sheetFormatPr defaultRowHeight="15"/>
  <cols>
    <col min="2" max="2" width="10.28515625" customWidth="1"/>
    <col min="3" max="3" width="10.85546875" customWidth="1"/>
  </cols>
  <sheetData>
    <row r="1" spans="1:9">
      <c r="A1" s="185" t="s">
        <v>540</v>
      </c>
    </row>
    <row r="2" spans="1:9">
      <c r="B2" s="9"/>
      <c r="C2" s="9"/>
    </row>
    <row r="3" spans="1:9">
      <c r="A3" s="51"/>
    </row>
    <row r="4" spans="1:9">
      <c r="B4" s="9"/>
      <c r="C4" s="9"/>
    </row>
    <row r="5" spans="1:9">
      <c r="B5" s="9"/>
      <c r="C5" s="9"/>
      <c r="G5" s="185"/>
    </row>
    <row r="6" spans="1:9">
      <c r="B6" s="9"/>
      <c r="C6" s="9"/>
      <c r="I6" s="189"/>
    </row>
    <row r="7" spans="1:9" ht="25.5">
      <c r="A7" s="94"/>
      <c r="B7" s="8" t="s">
        <v>125</v>
      </c>
      <c r="C7" s="8" t="s">
        <v>126</v>
      </c>
      <c r="D7" s="94"/>
    </row>
    <row r="8" spans="1:9">
      <c r="A8" s="1"/>
      <c r="B8" s="95">
        <v>75.209999999999994</v>
      </c>
      <c r="C8" s="96">
        <v>85.63</v>
      </c>
      <c r="D8" s="1" t="s">
        <v>9</v>
      </c>
    </row>
    <row r="9" spans="1:9">
      <c r="A9" s="2"/>
      <c r="B9" s="97">
        <v>61.76</v>
      </c>
      <c r="C9" s="98">
        <v>60.27</v>
      </c>
      <c r="D9" s="2" t="s">
        <v>8</v>
      </c>
    </row>
    <row r="10" spans="1:9">
      <c r="A10" s="2"/>
      <c r="B10" s="97">
        <v>56.09</v>
      </c>
      <c r="C10" s="98">
        <v>71.239999999999995</v>
      </c>
      <c r="D10" s="2" t="s">
        <v>15</v>
      </c>
    </row>
    <row r="11" spans="1:9">
      <c r="A11" s="2"/>
      <c r="B11" s="97">
        <v>51.88</v>
      </c>
      <c r="C11" s="98">
        <v>37.58</v>
      </c>
      <c r="D11" s="2" t="s">
        <v>12</v>
      </c>
    </row>
    <row r="12" spans="1:9">
      <c r="A12" s="2"/>
      <c r="B12" s="97">
        <v>49.87</v>
      </c>
      <c r="C12" s="98">
        <v>60.58</v>
      </c>
      <c r="D12" s="2" t="s">
        <v>13</v>
      </c>
    </row>
    <row r="13" spans="1:9">
      <c r="A13" s="2"/>
      <c r="B13" s="97">
        <v>44.31</v>
      </c>
      <c r="C13" s="98">
        <v>46.77</v>
      </c>
      <c r="D13" s="2" t="s">
        <v>14</v>
      </c>
    </row>
    <row r="14" spans="1:9">
      <c r="A14" s="2"/>
      <c r="B14" s="97">
        <v>42.7</v>
      </c>
      <c r="C14" s="98">
        <v>73.209999999999994</v>
      </c>
      <c r="D14" s="2" t="s">
        <v>4</v>
      </c>
    </row>
    <row r="15" spans="1:9">
      <c r="A15" s="2"/>
      <c r="B15" s="97">
        <v>42.2</v>
      </c>
      <c r="C15" s="98">
        <v>47.34</v>
      </c>
      <c r="D15" s="2" t="s">
        <v>5</v>
      </c>
    </row>
    <row r="16" spans="1:9">
      <c r="A16" s="2"/>
      <c r="B16" s="97">
        <v>40.4</v>
      </c>
      <c r="C16" s="98">
        <v>48.84</v>
      </c>
      <c r="D16" s="2" t="s">
        <v>7</v>
      </c>
    </row>
    <row r="17" spans="1:6">
      <c r="A17" s="2"/>
      <c r="B17" s="97">
        <v>39.340000000000003</v>
      </c>
      <c r="C17" s="98">
        <v>70.81</v>
      </c>
      <c r="D17" s="2" t="s">
        <v>16</v>
      </c>
    </row>
    <row r="18" spans="1:6">
      <c r="A18" s="2"/>
      <c r="B18" s="98">
        <v>38.221111111111114</v>
      </c>
      <c r="C18" s="98">
        <v>51.356666666666662</v>
      </c>
      <c r="D18" s="2" t="s">
        <v>223</v>
      </c>
    </row>
    <row r="19" spans="1:6">
      <c r="A19" s="2"/>
      <c r="B19" s="97">
        <v>31.61</v>
      </c>
      <c r="C19" s="98">
        <v>33.549999999999997</v>
      </c>
      <c r="D19" s="2" t="s">
        <v>6</v>
      </c>
    </row>
    <row r="20" spans="1:6">
      <c r="A20" s="2"/>
      <c r="B20" s="97">
        <v>31.52</v>
      </c>
      <c r="C20" s="98">
        <v>38.770000000000003</v>
      </c>
      <c r="D20" s="2" t="s">
        <v>3</v>
      </c>
    </row>
    <row r="21" spans="1:6">
      <c r="A21" s="2"/>
      <c r="B21" s="97">
        <v>27.95</v>
      </c>
      <c r="C21" s="98">
        <v>46.13</v>
      </c>
      <c r="D21" s="2" t="s">
        <v>0</v>
      </c>
    </row>
    <row r="22" spans="1:6">
      <c r="A22" s="2"/>
      <c r="B22" s="97">
        <v>21.95</v>
      </c>
      <c r="C22" s="98">
        <v>66.510000000000005</v>
      </c>
      <c r="D22" s="2" t="s">
        <v>11</v>
      </c>
    </row>
    <row r="23" spans="1:6">
      <c r="A23" s="2"/>
      <c r="B23" s="97">
        <v>21.62</v>
      </c>
      <c r="C23" s="98">
        <v>58.61</v>
      </c>
      <c r="D23" s="2" t="s">
        <v>1</v>
      </c>
    </row>
    <row r="24" spans="1:6">
      <c r="A24" s="2"/>
      <c r="B24" s="97">
        <v>20.37</v>
      </c>
      <c r="C24" s="98">
        <v>22.86</v>
      </c>
      <c r="D24" s="2" t="s">
        <v>2</v>
      </c>
      <c r="F24" s="83" t="s">
        <v>471</v>
      </c>
    </row>
    <row r="25" spans="1:6">
      <c r="A25" s="2"/>
      <c r="B25" s="97">
        <v>16.989999999999998</v>
      </c>
      <c r="C25" s="98">
        <v>31.18</v>
      </c>
      <c r="D25" s="2" t="s">
        <v>17</v>
      </c>
    </row>
    <row r="26" spans="1:6">
      <c r="A26" s="3"/>
      <c r="B26" s="99">
        <v>12.21</v>
      </c>
      <c r="C26" s="100">
        <v>24.54</v>
      </c>
      <c r="D26" s="3" t="s">
        <v>18</v>
      </c>
    </row>
  </sheetData>
  <pageMargins left="0.7" right="0.7" top="0.75" bottom="0.7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showGridLines="0" topLeftCell="D1" workbookViewId="0">
      <selection activeCell="G6" sqref="G6"/>
    </sheetView>
  </sheetViews>
  <sheetFormatPr defaultRowHeight="15"/>
  <cols>
    <col min="2" max="2" width="18.5703125" style="10" customWidth="1"/>
  </cols>
  <sheetData>
    <row r="1" spans="1:7" ht="15" customHeight="1">
      <c r="B1" s="185" t="s">
        <v>472</v>
      </c>
    </row>
    <row r="3" spans="1:7" ht="30">
      <c r="B3" s="11"/>
      <c r="C3" s="12" t="s">
        <v>127</v>
      </c>
      <c r="D3" s="13" t="s">
        <v>358</v>
      </c>
      <c r="E3" s="13" t="s">
        <v>359</v>
      </c>
    </row>
    <row r="4" spans="1:7">
      <c r="A4" t="s">
        <v>106</v>
      </c>
      <c r="B4" s="14" t="s">
        <v>89</v>
      </c>
      <c r="C4" s="15">
        <v>0.16133653544951446</v>
      </c>
      <c r="D4" s="16">
        <v>0.67673652764285741</v>
      </c>
      <c r="E4" s="16">
        <v>0.39950235176118232</v>
      </c>
    </row>
    <row r="5" spans="1:7">
      <c r="A5" t="s">
        <v>10</v>
      </c>
      <c r="B5" s="17" t="s">
        <v>128</v>
      </c>
      <c r="C5" s="16">
        <v>0.17937216912312337</v>
      </c>
      <c r="D5" s="16">
        <v>0.67673652764285741</v>
      </c>
      <c r="E5" s="16">
        <v>0.39950235176118232</v>
      </c>
      <c r="G5" s="183" t="s">
        <v>473</v>
      </c>
    </row>
    <row r="6" spans="1:7">
      <c r="A6" t="s">
        <v>11</v>
      </c>
      <c r="B6" s="17" t="s">
        <v>43</v>
      </c>
      <c r="C6" s="16">
        <v>0.26059789999999999</v>
      </c>
      <c r="D6" s="16">
        <v>0.67673652764285741</v>
      </c>
      <c r="E6" s="16">
        <v>0.39950235176118232</v>
      </c>
    </row>
    <row r="7" spans="1:7">
      <c r="A7" t="s">
        <v>34</v>
      </c>
      <c r="B7" s="14" t="s">
        <v>35</v>
      </c>
      <c r="C7" s="18">
        <v>0.27200001000000001</v>
      </c>
      <c r="D7" s="16">
        <v>0.67673652764285741</v>
      </c>
      <c r="E7" s="16">
        <v>0.39950235176118232</v>
      </c>
    </row>
    <row r="8" spans="1:7">
      <c r="A8" t="s">
        <v>113</v>
      </c>
      <c r="B8" s="14" t="s">
        <v>114</v>
      </c>
      <c r="C8" s="15">
        <v>0.28061180893787918</v>
      </c>
      <c r="D8" s="16">
        <v>0.67673652764285741</v>
      </c>
      <c r="E8" s="16">
        <v>0.39950235176118232</v>
      </c>
    </row>
    <row r="9" spans="1:7">
      <c r="A9" t="s">
        <v>129</v>
      </c>
      <c r="B9" s="14" t="s">
        <v>130</v>
      </c>
      <c r="C9" s="18">
        <v>0.29300000999999998</v>
      </c>
      <c r="D9" s="16">
        <v>0.67673652764285741</v>
      </c>
      <c r="E9" s="16">
        <v>0.39950235176118232</v>
      </c>
    </row>
    <row r="10" spans="1:7">
      <c r="A10" t="s">
        <v>63</v>
      </c>
      <c r="B10" s="14" t="s">
        <v>64</v>
      </c>
      <c r="C10" s="18">
        <v>0.30599999</v>
      </c>
      <c r="D10" s="16">
        <v>0.67673652764285741</v>
      </c>
      <c r="E10" s="16">
        <v>0.39950235176118232</v>
      </c>
    </row>
    <row r="11" spans="1:7">
      <c r="A11" t="s">
        <v>42</v>
      </c>
      <c r="B11" s="14" t="s">
        <v>41</v>
      </c>
      <c r="C11" s="18">
        <v>0.31600001</v>
      </c>
      <c r="D11" s="16">
        <v>0.67673652764285741</v>
      </c>
      <c r="E11" s="16">
        <v>0.39950235176118232</v>
      </c>
    </row>
    <row r="12" spans="1:7">
      <c r="A12" t="s">
        <v>47</v>
      </c>
      <c r="B12" s="14" t="s">
        <v>48</v>
      </c>
      <c r="C12" s="18">
        <v>0.33300000000000002</v>
      </c>
      <c r="D12" s="16">
        <v>0.67673652764285741</v>
      </c>
      <c r="E12" s="16">
        <v>0.39950235176118232</v>
      </c>
    </row>
    <row r="13" spans="1:7">
      <c r="A13" t="s">
        <v>131</v>
      </c>
      <c r="B13" s="14" t="s">
        <v>132</v>
      </c>
      <c r="C13" s="15">
        <v>0.33811475409836067</v>
      </c>
      <c r="D13" s="16">
        <v>0.67673652764285741</v>
      </c>
      <c r="E13" s="16">
        <v>0.39950235176118232</v>
      </c>
    </row>
    <row r="14" spans="1:7">
      <c r="A14" t="s">
        <v>82</v>
      </c>
      <c r="B14" s="14" t="s">
        <v>83</v>
      </c>
      <c r="C14" s="18">
        <v>0.34</v>
      </c>
      <c r="D14" s="16">
        <v>0.67673652764285741</v>
      </c>
      <c r="E14" s="16">
        <v>0.39950235176118232</v>
      </c>
    </row>
    <row r="15" spans="1:7">
      <c r="A15" t="s">
        <v>111</v>
      </c>
      <c r="B15" s="14" t="s">
        <v>112</v>
      </c>
      <c r="C15" s="18">
        <v>0.34400001000000002</v>
      </c>
      <c r="D15" s="16">
        <v>0.67673652764285741</v>
      </c>
      <c r="E15" s="16">
        <v>0.39950235176118232</v>
      </c>
    </row>
    <row r="16" spans="1:7">
      <c r="A16" t="s">
        <v>69</v>
      </c>
      <c r="B16" s="14" t="s">
        <v>62</v>
      </c>
      <c r="C16" s="18">
        <v>0.34499999999999997</v>
      </c>
      <c r="D16" s="16">
        <v>0.67673652764285741</v>
      </c>
      <c r="E16" s="16">
        <v>0.39950235176118232</v>
      </c>
    </row>
    <row r="17" spans="1:7">
      <c r="A17" t="s">
        <v>2</v>
      </c>
      <c r="B17" s="17" t="s">
        <v>85</v>
      </c>
      <c r="C17" s="16">
        <v>0.34744269999999999</v>
      </c>
      <c r="D17" s="16">
        <v>0.67673652764285741</v>
      </c>
      <c r="E17" s="16">
        <v>0.39950235176118232</v>
      </c>
    </row>
    <row r="18" spans="1:7">
      <c r="A18" t="s">
        <v>66</v>
      </c>
      <c r="B18" s="14" t="s">
        <v>67</v>
      </c>
      <c r="C18" s="18">
        <v>0.35800000999999998</v>
      </c>
      <c r="D18" s="16">
        <v>0.67673652764285741</v>
      </c>
      <c r="E18" s="16">
        <v>0.39950235176118232</v>
      </c>
    </row>
    <row r="19" spans="1:7">
      <c r="A19" t="s">
        <v>98</v>
      </c>
      <c r="B19" s="14" t="s">
        <v>99</v>
      </c>
      <c r="C19" s="18">
        <v>0.38499999000000001</v>
      </c>
      <c r="D19" s="16">
        <v>0.67673652764285741</v>
      </c>
      <c r="E19" s="16">
        <v>0.39950235176118232</v>
      </c>
    </row>
    <row r="20" spans="1:7">
      <c r="A20" t="s">
        <v>71</v>
      </c>
      <c r="B20" s="14" t="s">
        <v>72</v>
      </c>
      <c r="C20" s="18">
        <v>0.38800001000000001</v>
      </c>
      <c r="D20" s="16">
        <v>0.67673652764285741</v>
      </c>
      <c r="E20" s="16">
        <v>0.39950235176118232</v>
      </c>
    </row>
    <row r="21" spans="1:7">
      <c r="A21" t="s">
        <v>3</v>
      </c>
      <c r="B21" s="17" t="s">
        <v>56</v>
      </c>
      <c r="C21" s="16">
        <v>0.39164450000000001</v>
      </c>
      <c r="D21" s="16">
        <v>0.67673652764285741</v>
      </c>
      <c r="E21" s="16">
        <v>0.39950235176118232</v>
      </c>
    </row>
    <row r="22" spans="1:7">
      <c r="A22" t="s">
        <v>133</v>
      </c>
      <c r="B22" s="14" t="s">
        <v>134</v>
      </c>
      <c r="C22" s="18">
        <v>0.39199999000000002</v>
      </c>
      <c r="D22" s="16">
        <v>0.67673652764285741</v>
      </c>
      <c r="E22" s="16">
        <v>0.39950235176118232</v>
      </c>
    </row>
    <row r="23" spans="1:7">
      <c r="A23" t="s">
        <v>60</v>
      </c>
      <c r="B23" s="14" t="s">
        <v>61</v>
      </c>
      <c r="C23" s="18">
        <v>0.39600000000000002</v>
      </c>
      <c r="D23" s="16">
        <v>0.67673652764285741</v>
      </c>
      <c r="E23" s="16">
        <v>0.39950235176118232</v>
      </c>
    </row>
    <row r="24" spans="1:7">
      <c r="A24" t="s">
        <v>93</v>
      </c>
      <c r="B24" s="14" t="s">
        <v>94</v>
      </c>
      <c r="C24" s="18">
        <v>0.39600000000000002</v>
      </c>
      <c r="D24" s="16">
        <v>0.67673652764285741</v>
      </c>
      <c r="E24" s="16">
        <v>0.39950235176118232</v>
      </c>
    </row>
    <row r="25" spans="1:7">
      <c r="A25" t="s">
        <v>101</v>
      </c>
      <c r="B25" s="14" t="s">
        <v>84</v>
      </c>
      <c r="C25" s="18">
        <v>0.39600000000000002</v>
      </c>
      <c r="D25" s="16">
        <v>0.67673652764285741</v>
      </c>
      <c r="E25" s="16">
        <v>0.39950235176118232</v>
      </c>
    </row>
    <row r="26" spans="1:7">
      <c r="A26" t="s">
        <v>17</v>
      </c>
      <c r="B26" s="17" t="s">
        <v>30</v>
      </c>
      <c r="C26" s="16">
        <v>0.41442420000000002</v>
      </c>
      <c r="D26" s="16">
        <v>0.67673652764285741</v>
      </c>
      <c r="E26" s="16">
        <v>0.39950235176118232</v>
      </c>
    </row>
    <row r="27" spans="1:7" ht="15.75">
      <c r="A27" t="s">
        <v>121</v>
      </c>
      <c r="B27" s="14" t="s">
        <v>122</v>
      </c>
      <c r="C27" s="18">
        <v>0.41600000999999998</v>
      </c>
      <c r="D27" s="16">
        <v>0.67673652764285741</v>
      </c>
      <c r="E27" s="16">
        <v>0.39950235176118232</v>
      </c>
      <c r="G27" s="77" t="s">
        <v>541</v>
      </c>
    </row>
    <row r="28" spans="1:7">
      <c r="A28" t="s">
        <v>37</v>
      </c>
      <c r="B28" s="14" t="s">
        <v>38</v>
      </c>
      <c r="C28" s="18">
        <v>0.42399998999999999</v>
      </c>
      <c r="D28" s="16">
        <v>0.67673652764285741</v>
      </c>
      <c r="E28" s="16">
        <v>0.39950235176118232</v>
      </c>
    </row>
    <row r="29" spans="1:7">
      <c r="A29" t="s">
        <v>103</v>
      </c>
      <c r="B29" s="14" t="s">
        <v>104</v>
      </c>
      <c r="C29" s="18">
        <v>0.43399999</v>
      </c>
      <c r="D29" s="16">
        <v>0.67673652764285741</v>
      </c>
      <c r="E29" s="16">
        <v>0.39950235176118232</v>
      </c>
    </row>
    <row r="30" spans="1:7">
      <c r="A30" t="s">
        <v>108</v>
      </c>
      <c r="B30" s="14" t="s">
        <v>109</v>
      </c>
      <c r="C30" s="18">
        <v>0.43700000999999999</v>
      </c>
      <c r="D30" s="16">
        <v>0.67673652764285741</v>
      </c>
      <c r="E30" s="16">
        <v>0.39950235176118232</v>
      </c>
    </row>
    <row r="31" spans="1:7">
      <c r="A31" t="s">
        <v>115</v>
      </c>
      <c r="B31" s="14" t="s">
        <v>116</v>
      </c>
      <c r="C31" s="15">
        <v>0.43997960224375321</v>
      </c>
      <c r="D31" s="16">
        <v>0.67673652764285741</v>
      </c>
      <c r="E31" s="16">
        <v>0.39950235176118232</v>
      </c>
    </row>
    <row r="32" spans="1:7">
      <c r="A32" t="s">
        <v>51</v>
      </c>
      <c r="B32" s="14" t="s">
        <v>46</v>
      </c>
      <c r="C32" s="18">
        <v>0.44</v>
      </c>
      <c r="D32" s="16">
        <v>0.67673652764285741</v>
      </c>
      <c r="E32" s="16">
        <v>0.39950235176118232</v>
      </c>
    </row>
    <row r="33" spans="1:5">
      <c r="A33" t="s">
        <v>79</v>
      </c>
      <c r="B33" s="14" t="s">
        <v>80</v>
      </c>
      <c r="C33" s="18">
        <v>0.48300000999999998</v>
      </c>
      <c r="D33" s="16">
        <v>0.67673652764285741</v>
      </c>
      <c r="E33" s="16">
        <v>0.39950235176118232</v>
      </c>
    </row>
    <row r="34" spans="1:5">
      <c r="A34" t="s">
        <v>1</v>
      </c>
      <c r="B34" s="17" t="s">
        <v>135</v>
      </c>
      <c r="C34" s="16">
        <v>0.49437209999999998</v>
      </c>
      <c r="D34" s="16">
        <v>0.67673652764285741</v>
      </c>
      <c r="E34" s="16">
        <v>0.39950235176118232</v>
      </c>
    </row>
    <row r="35" spans="1:5">
      <c r="A35" t="s">
        <v>136</v>
      </c>
      <c r="B35" s="14" t="s">
        <v>118</v>
      </c>
      <c r="C35" s="18">
        <v>0.498</v>
      </c>
      <c r="D35" s="16">
        <v>0.67673652764285741</v>
      </c>
      <c r="E35" s="16">
        <v>0.39950235176118232</v>
      </c>
    </row>
    <row r="36" spans="1:5">
      <c r="A36" t="s">
        <v>75</v>
      </c>
      <c r="B36" s="14" t="s">
        <v>76</v>
      </c>
      <c r="C36" s="15">
        <v>0.5400739358518466</v>
      </c>
      <c r="D36" s="16">
        <v>0.67673652764285741</v>
      </c>
      <c r="E36" s="16">
        <v>0.39950235176118232</v>
      </c>
    </row>
    <row r="37" spans="1:5">
      <c r="A37" t="s">
        <v>54</v>
      </c>
      <c r="B37" s="14" t="s">
        <v>55</v>
      </c>
      <c r="C37" s="15">
        <v>0.54253286009594759</v>
      </c>
      <c r="D37" s="16">
        <v>0.67673652764285741</v>
      </c>
      <c r="E37" s="16">
        <v>0.39950235176118232</v>
      </c>
    </row>
    <row r="38" spans="1:5">
      <c r="A38" t="s">
        <v>5</v>
      </c>
      <c r="B38" s="17" t="s">
        <v>137</v>
      </c>
      <c r="C38" s="16">
        <v>0.56618480000000004</v>
      </c>
      <c r="D38" s="16">
        <v>0.67673652764285741</v>
      </c>
      <c r="E38" s="16">
        <v>0.39950235176118232</v>
      </c>
    </row>
    <row r="39" spans="1:5">
      <c r="A39" t="s">
        <v>87</v>
      </c>
      <c r="B39" s="14" t="s">
        <v>88</v>
      </c>
      <c r="C39" s="15">
        <v>0.61986101089887202</v>
      </c>
      <c r="D39" s="16">
        <v>0.67673652764285741</v>
      </c>
      <c r="E39" s="16">
        <v>0.39950235176118232</v>
      </c>
    </row>
    <row r="40" spans="1:5">
      <c r="A40" t="s">
        <v>0</v>
      </c>
      <c r="B40" s="17" t="s">
        <v>52</v>
      </c>
      <c r="C40" s="16">
        <v>0.62054855609116766</v>
      </c>
      <c r="D40" s="16">
        <v>0.67673652764285741</v>
      </c>
      <c r="E40" s="16">
        <v>0.39950235176118232</v>
      </c>
    </row>
    <row r="41" spans="1:5">
      <c r="A41" t="s">
        <v>119</v>
      </c>
      <c r="B41" s="14" t="s">
        <v>120</v>
      </c>
      <c r="C41" s="19">
        <v>0.67056000525929416</v>
      </c>
      <c r="D41" s="16">
        <v>0.67673652764285741</v>
      </c>
      <c r="E41" s="16">
        <v>0.39950235176118232</v>
      </c>
    </row>
    <row r="42" spans="1:5">
      <c r="A42" t="s">
        <v>14</v>
      </c>
      <c r="B42" s="17" t="s">
        <v>32</v>
      </c>
      <c r="C42" s="16">
        <v>0.71035300000000001</v>
      </c>
      <c r="D42" s="16">
        <v>0.67673652764285741</v>
      </c>
      <c r="E42" s="16">
        <v>0.39950235176118232</v>
      </c>
    </row>
    <row r="43" spans="1:5">
      <c r="A43" t="s">
        <v>18</v>
      </c>
      <c r="B43" s="17" t="s">
        <v>138</v>
      </c>
      <c r="C43" s="16">
        <v>0.7131632</v>
      </c>
      <c r="D43" s="16">
        <v>0.67673652764285741</v>
      </c>
      <c r="E43" s="16">
        <v>0.39950235176118232</v>
      </c>
    </row>
    <row r="44" spans="1:5">
      <c r="A44" t="s">
        <v>7</v>
      </c>
      <c r="B44" s="17" t="s">
        <v>31</v>
      </c>
      <c r="C44" s="16">
        <v>0.71672840000000004</v>
      </c>
      <c r="D44" s="16">
        <v>0.67673652764285741</v>
      </c>
      <c r="E44" s="16">
        <v>0.39950235176118232</v>
      </c>
    </row>
    <row r="45" spans="1:5">
      <c r="A45" t="s">
        <v>4</v>
      </c>
      <c r="B45" s="17" t="s">
        <v>49</v>
      </c>
      <c r="C45" s="16">
        <v>0.75333329999999998</v>
      </c>
      <c r="D45" s="16">
        <v>0.67673652764285741</v>
      </c>
      <c r="E45" s="16">
        <v>0.39950235176118232</v>
      </c>
    </row>
    <row r="46" spans="1:5">
      <c r="A46" t="s">
        <v>6</v>
      </c>
      <c r="B46" s="17" t="s">
        <v>139</v>
      </c>
      <c r="C46" s="20">
        <v>0.78613299999999997</v>
      </c>
      <c r="D46" s="16">
        <v>0.67673652764285741</v>
      </c>
      <c r="E46" s="16">
        <v>0.39950235176118232</v>
      </c>
    </row>
    <row r="47" spans="1:5">
      <c r="A47" t="s">
        <v>13</v>
      </c>
      <c r="B47" s="17" t="s">
        <v>140</v>
      </c>
      <c r="C47" s="16">
        <v>0.7941376</v>
      </c>
      <c r="D47" s="16">
        <v>0.67673652764285741</v>
      </c>
      <c r="E47" s="16">
        <v>0.39950235176118232</v>
      </c>
    </row>
    <row r="48" spans="1:5">
      <c r="A48" t="s">
        <v>12</v>
      </c>
      <c r="B48" s="17" t="s">
        <v>141</v>
      </c>
      <c r="C48" s="16">
        <v>0.79832210000000003</v>
      </c>
      <c r="D48" s="16">
        <v>0.67673652764285741</v>
      </c>
      <c r="E48" s="16">
        <v>0.39950235176118232</v>
      </c>
    </row>
    <row r="49" spans="1:5">
      <c r="A49" t="s">
        <v>15</v>
      </c>
      <c r="B49" s="17" t="s">
        <v>142</v>
      </c>
      <c r="C49" s="16">
        <v>0.92221129999999996</v>
      </c>
      <c r="D49" s="16">
        <v>0.67673652764285741</v>
      </c>
      <c r="E49" s="16">
        <v>0.39950235176118232</v>
      </c>
    </row>
    <row r="50" spans="1:5">
      <c r="A50" t="s">
        <v>8</v>
      </c>
      <c r="B50" s="17" t="s">
        <v>143</v>
      </c>
      <c r="C50" s="16">
        <v>0.93126520000000002</v>
      </c>
      <c r="D50" s="16">
        <v>0.67673652764285741</v>
      </c>
      <c r="E50" s="16">
        <v>0.39950235176118232</v>
      </c>
    </row>
    <row r="51" spans="1:5">
      <c r="A51" t="s">
        <v>16</v>
      </c>
      <c r="B51" s="17" t="s">
        <v>144</v>
      </c>
      <c r="C51" s="16">
        <v>0.93345699999999998</v>
      </c>
      <c r="D51" s="16">
        <v>0.67673652764285741</v>
      </c>
      <c r="E51" s="16">
        <v>0.39950235176118232</v>
      </c>
    </row>
    <row r="52" spans="1:5">
      <c r="A52" t="s">
        <v>9</v>
      </c>
      <c r="B52" s="21" t="s">
        <v>39</v>
      </c>
      <c r="C52" s="22">
        <v>1.524303</v>
      </c>
      <c r="D52" s="22">
        <v>0.67673652764285741</v>
      </c>
      <c r="E52" s="22">
        <v>0.39950235176118232</v>
      </c>
    </row>
    <row r="53" spans="1:5">
      <c r="B53" s="23"/>
    </row>
    <row r="55" spans="1:5">
      <c r="B55"/>
    </row>
    <row r="56" spans="1:5">
      <c r="B56"/>
    </row>
    <row r="57" spans="1:5">
      <c r="B57"/>
    </row>
    <row r="58" spans="1:5">
      <c r="B58"/>
    </row>
    <row r="59" spans="1:5">
      <c r="B59"/>
    </row>
    <row r="60" spans="1:5">
      <c r="B60"/>
    </row>
    <row r="61" spans="1:5">
      <c r="B61"/>
    </row>
    <row r="62" spans="1:5">
      <c r="B62"/>
    </row>
    <row r="63" spans="1:5">
      <c r="B63"/>
    </row>
    <row r="64" spans="1:5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</sheetData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zoomScale="80" zoomScaleNormal="80" workbookViewId="0">
      <selection activeCell="H30" sqref="H30"/>
    </sheetView>
  </sheetViews>
  <sheetFormatPr defaultRowHeight="15"/>
  <cols>
    <col min="1" max="16384" width="9.140625" style="53"/>
  </cols>
  <sheetData>
    <row r="1" spans="1:6" ht="18.75">
      <c r="A1" s="186" t="s">
        <v>543</v>
      </c>
    </row>
    <row r="3" spans="1:6">
      <c r="A3" s="164"/>
      <c r="B3" s="164" t="s">
        <v>258</v>
      </c>
      <c r="C3" s="164" t="s">
        <v>259</v>
      </c>
      <c r="D3" s="53" t="s">
        <v>260</v>
      </c>
      <c r="E3" s="164" t="s">
        <v>261</v>
      </c>
      <c r="F3" s="164" t="s">
        <v>262</v>
      </c>
    </row>
    <row r="4" spans="1:6">
      <c r="A4" s="165" t="s">
        <v>263</v>
      </c>
      <c r="B4" s="165" t="s">
        <v>264</v>
      </c>
      <c r="C4" s="166">
        <v>0.1</v>
      </c>
      <c r="D4" s="53">
        <v>300.44125057913556</v>
      </c>
      <c r="E4" s="53">
        <f t="shared" ref="E4:F35" si="0">+LN(C4)</f>
        <v>-2.3025850929940455</v>
      </c>
      <c r="F4" s="53">
        <f t="shared" si="0"/>
        <v>5.7052522293012782</v>
      </c>
    </row>
    <row r="5" spans="1:6">
      <c r="A5" s="165" t="s">
        <v>43</v>
      </c>
      <c r="B5" s="165" t="s">
        <v>265</v>
      </c>
      <c r="C5" s="166">
        <v>0.1</v>
      </c>
      <c r="D5" s="53">
        <v>8084.6290001796442</v>
      </c>
      <c r="E5" s="53">
        <f t="shared" si="0"/>
        <v>-2.3025850929940455</v>
      </c>
      <c r="F5" s="53">
        <f t="shared" si="0"/>
        <v>8.9977198835346783</v>
      </c>
    </row>
    <row r="6" spans="1:6">
      <c r="A6" s="165" t="s">
        <v>142</v>
      </c>
      <c r="B6" s="165" t="s">
        <v>266</v>
      </c>
      <c r="C6" s="166">
        <v>0.1</v>
      </c>
      <c r="D6" s="53">
        <v>1717.887559375856</v>
      </c>
      <c r="E6" s="53">
        <f t="shared" si="0"/>
        <v>-2.3025850929940455</v>
      </c>
      <c r="F6" s="53">
        <f t="shared" si="0"/>
        <v>7.4488506518434772</v>
      </c>
    </row>
    <row r="7" spans="1:6">
      <c r="A7" s="165" t="s">
        <v>267</v>
      </c>
      <c r="B7" s="165" t="s">
        <v>268</v>
      </c>
      <c r="C7" s="166">
        <v>0.1</v>
      </c>
      <c r="D7" s="53">
        <v>1501.2710556258853</v>
      </c>
      <c r="E7" s="53">
        <f t="shared" si="0"/>
        <v>-2.3025850929940455</v>
      </c>
      <c r="F7" s="53">
        <f t="shared" si="0"/>
        <v>7.3140673986919316</v>
      </c>
    </row>
    <row r="8" spans="1:6">
      <c r="A8" s="165" t="s">
        <v>269</v>
      </c>
      <c r="B8" s="165" t="s">
        <v>270</v>
      </c>
      <c r="C8" s="166">
        <v>0.1</v>
      </c>
      <c r="D8" s="53">
        <v>45660.733764144272</v>
      </c>
      <c r="E8" s="53">
        <f t="shared" si="0"/>
        <v>-2.3025850929940455</v>
      </c>
      <c r="F8" s="53">
        <f t="shared" si="0"/>
        <v>10.72899399012865</v>
      </c>
    </row>
    <row r="9" spans="1:6">
      <c r="A9" s="165" t="s">
        <v>138</v>
      </c>
      <c r="B9" s="165" t="s">
        <v>271</v>
      </c>
      <c r="C9" s="166">
        <v>0.1</v>
      </c>
      <c r="D9" s="53">
        <v>6412.0378281046469</v>
      </c>
      <c r="E9" s="53">
        <f t="shared" si="0"/>
        <v>-2.3025850929940455</v>
      </c>
      <c r="F9" s="53">
        <f t="shared" si="0"/>
        <v>8.7659324132916812</v>
      </c>
    </row>
    <row r="10" spans="1:6">
      <c r="A10" s="165" t="s">
        <v>49</v>
      </c>
      <c r="B10" s="165" t="s">
        <v>272</v>
      </c>
      <c r="C10" s="166">
        <v>0.2</v>
      </c>
      <c r="D10" s="53">
        <v>4253.1181731227744</v>
      </c>
      <c r="E10" s="53">
        <f t="shared" si="0"/>
        <v>-1.6094379124341003</v>
      </c>
      <c r="F10" s="53">
        <f t="shared" si="0"/>
        <v>8.3554076806947428</v>
      </c>
    </row>
    <row r="11" spans="1:6">
      <c r="A11" s="165" t="s">
        <v>273</v>
      </c>
      <c r="B11" s="165" t="s">
        <v>274</v>
      </c>
      <c r="C11" s="166">
        <v>0.2</v>
      </c>
      <c r="D11" s="53">
        <v>6997.7333189010351</v>
      </c>
      <c r="E11" s="53">
        <f t="shared" si="0"/>
        <v>-1.6094379124341003</v>
      </c>
      <c r="F11" s="53">
        <f t="shared" si="0"/>
        <v>8.8533415640135917</v>
      </c>
    </row>
    <row r="12" spans="1:6">
      <c r="A12" s="165" t="s">
        <v>55</v>
      </c>
      <c r="B12" s="165" t="s">
        <v>275</v>
      </c>
      <c r="C12" s="166">
        <v>0.2</v>
      </c>
      <c r="D12" s="53">
        <v>27856.427428119314</v>
      </c>
      <c r="E12" s="53">
        <f t="shared" si="0"/>
        <v>-1.6094379124341003</v>
      </c>
      <c r="F12" s="53">
        <f t="shared" si="0"/>
        <v>10.234819006093268</v>
      </c>
    </row>
    <row r="13" spans="1:6">
      <c r="A13" s="165" t="s">
        <v>40</v>
      </c>
      <c r="B13" s="165" t="s">
        <v>276</v>
      </c>
      <c r="C13" s="166">
        <v>0.2</v>
      </c>
      <c r="D13" s="53">
        <v>4108.2802928692745</v>
      </c>
      <c r="E13" s="53">
        <f t="shared" si="0"/>
        <v>-1.6094379124341003</v>
      </c>
      <c r="F13" s="53">
        <f t="shared" si="0"/>
        <v>8.3207597997016567</v>
      </c>
    </row>
    <row r="14" spans="1:6">
      <c r="A14" s="165" t="s">
        <v>277</v>
      </c>
      <c r="B14" s="165" t="s">
        <v>278</v>
      </c>
      <c r="C14" s="166">
        <v>0.2</v>
      </c>
      <c r="D14" s="53">
        <v>14275.374408112782</v>
      </c>
      <c r="E14" s="53">
        <f t="shared" si="0"/>
        <v>-1.6094379124341003</v>
      </c>
      <c r="F14" s="53">
        <f t="shared" si="0"/>
        <v>9.5662912624193304</v>
      </c>
    </row>
    <row r="15" spans="1:6">
      <c r="A15" s="165" t="s">
        <v>85</v>
      </c>
      <c r="B15" s="165" t="s">
        <v>279</v>
      </c>
      <c r="C15" s="166">
        <v>0.3</v>
      </c>
      <c r="D15" s="53">
        <v>6010.7878506835768</v>
      </c>
      <c r="E15" s="53">
        <f t="shared" si="0"/>
        <v>-1.2039728043259361</v>
      </c>
      <c r="F15" s="53">
        <f t="shared" si="0"/>
        <v>8.7013111089017041</v>
      </c>
    </row>
    <row r="16" spans="1:6">
      <c r="A16" s="165" t="s">
        <v>31</v>
      </c>
      <c r="B16" s="165" t="s">
        <v>276</v>
      </c>
      <c r="C16" s="166">
        <v>0.3</v>
      </c>
      <c r="D16" s="53">
        <v>3592.4481311508503</v>
      </c>
      <c r="E16" s="53">
        <f t="shared" si="0"/>
        <v>-1.2039728043259361</v>
      </c>
      <c r="F16" s="53">
        <f t="shared" si="0"/>
        <v>8.186589179755936</v>
      </c>
    </row>
    <row r="17" spans="1:8">
      <c r="A17" s="165" t="s">
        <v>109</v>
      </c>
      <c r="B17" s="165" t="s">
        <v>280</v>
      </c>
      <c r="C17" s="166">
        <v>0.3</v>
      </c>
      <c r="D17" s="53">
        <v>47250.887709349612</v>
      </c>
      <c r="E17" s="53">
        <f t="shared" si="0"/>
        <v>-1.2039728043259361</v>
      </c>
      <c r="F17" s="53">
        <f t="shared" si="0"/>
        <v>10.763226720244869</v>
      </c>
    </row>
    <row r="18" spans="1:8">
      <c r="A18" s="165" t="s">
        <v>281</v>
      </c>
      <c r="B18" s="165" t="s">
        <v>282</v>
      </c>
      <c r="C18" s="166">
        <v>0.3</v>
      </c>
      <c r="D18" s="53">
        <v>16439.70220362725</v>
      </c>
      <c r="E18" s="53">
        <f t="shared" si="0"/>
        <v>-1.2039728043259361</v>
      </c>
      <c r="F18" s="53">
        <f t="shared" si="0"/>
        <v>9.7074545543115125</v>
      </c>
    </row>
    <row r="19" spans="1:8">
      <c r="A19" s="165" t="s">
        <v>141</v>
      </c>
      <c r="B19" s="165" t="s">
        <v>283</v>
      </c>
      <c r="C19" s="166">
        <v>0.3</v>
      </c>
      <c r="D19" s="53">
        <v>1373.3053984853557</v>
      </c>
      <c r="E19" s="53">
        <f t="shared" si="0"/>
        <v>-1.2039728043259361</v>
      </c>
      <c r="F19" s="53">
        <f t="shared" si="0"/>
        <v>7.2249758125598618</v>
      </c>
    </row>
    <row r="20" spans="1:8">
      <c r="A20" s="165" t="s">
        <v>284</v>
      </c>
      <c r="B20" s="165" t="s">
        <v>285</v>
      </c>
      <c r="C20" s="166">
        <v>0.3</v>
      </c>
      <c r="D20" s="53">
        <v>37491.081863905893</v>
      </c>
      <c r="E20" s="53">
        <f t="shared" si="0"/>
        <v>-1.2039728043259361</v>
      </c>
      <c r="F20" s="53">
        <f t="shared" si="0"/>
        <v>10.531858366713054</v>
      </c>
    </row>
    <row r="21" spans="1:8">
      <c r="A21" s="165" t="s">
        <v>134</v>
      </c>
      <c r="B21" s="165" t="s">
        <v>286</v>
      </c>
      <c r="C21" s="166">
        <v>0.3</v>
      </c>
      <c r="D21" s="53">
        <v>8728.7558490348929</v>
      </c>
      <c r="E21" s="53">
        <f t="shared" si="0"/>
        <v>-1.2039728043259361</v>
      </c>
      <c r="F21" s="53">
        <f t="shared" si="0"/>
        <v>9.0743781242485095</v>
      </c>
    </row>
    <row r="22" spans="1:8">
      <c r="A22" s="165" t="s">
        <v>287</v>
      </c>
      <c r="B22" s="165" t="s">
        <v>288</v>
      </c>
      <c r="C22" s="166">
        <v>0.3</v>
      </c>
      <c r="D22" s="53">
        <v>2098.8821051618202</v>
      </c>
      <c r="E22" s="53">
        <f t="shared" si="0"/>
        <v>-1.2039728043259361</v>
      </c>
      <c r="F22" s="53">
        <f t="shared" si="0"/>
        <v>7.6491601510978064</v>
      </c>
    </row>
    <row r="23" spans="1:8">
      <c r="A23" s="165" t="s">
        <v>52</v>
      </c>
      <c r="B23" s="165" t="s">
        <v>289</v>
      </c>
      <c r="C23" s="166">
        <v>0.4</v>
      </c>
      <c r="D23" s="53">
        <v>7986.5838432033224</v>
      </c>
      <c r="E23" s="53">
        <f t="shared" si="0"/>
        <v>-0.916290731874155</v>
      </c>
      <c r="F23" s="53">
        <f t="shared" si="0"/>
        <v>8.9855183932908922</v>
      </c>
    </row>
    <row r="24" spans="1:8">
      <c r="A24" s="165" t="s">
        <v>290</v>
      </c>
      <c r="B24" s="165" t="s">
        <v>275</v>
      </c>
      <c r="C24" s="166">
        <v>0.4</v>
      </c>
      <c r="D24" s="53">
        <v>16795.746525454724</v>
      </c>
      <c r="E24" s="53">
        <f t="shared" si="0"/>
        <v>-0.916290731874155</v>
      </c>
      <c r="F24" s="53">
        <f t="shared" si="0"/>
        <v>9.7288809503264737</v>
      </c>
    </row>
    <row r="25" spans="1:8">
      <c r="A25" s="165" t="s">
        <v>139</v>
      </c>
      <c r="B25" s="165" t="s">
        <v>291</v>
      </c>
      <c r="C25" s="166">
        <v>0.4</v>
      </c>
      <c r="D25" s="53">
        <v>4809.1638061656568</v>
      </c>
      <c r="E25" s="53">
        <f t="shared" si="0"/>
        <v>-0.916290731874155</v>
      </c>
      <c r="F25" s="53">
        <f t="shared" si="0"/>
        <v>8.4782785031150301</v>
      </c>
    </row>
    <row r="26" spans="1:8">
      <c r="A26" s="165" t="s">
        <v>230</v>
      </c>
      <c r="B26" s="165" t="s">
        <v>292</v>
      </c>
      <c r="C26" s="166">
        <v>0.4</v>
      </c>
      <c r="D26" s="53">
        <v>23875.180990761583</v>
      </c>
      <c r="E26" s="53">
        <f t="shared" si="0"/>
        <v>-0.916290731874155</v>
      </c>
      <c r="F26" s="53">
        <f t="shared" si="0"/>
        <v>10.08059474608508</v>
      </c>
    </row>
    <row r="27" spans="1:8">
      <c r="A27" s="165" t="s">
        <v>293</v>
      </c>
      <c r="B27" s="165" t="s">
        <v>294</v>
      </c>
      <c r="C27" s="166">
        <v>0.4</v>
      </c>
      <c r="D27" s="53">
        <v>1453.395379275127</v>
      </c>
      <c r="E27" s="53">
        <f t="shared" si="0"/>
        <v>-0.916290731874155</v>
      </c>
      <c r="F27" s="53">
        <f t="shared" si="0"/>
        <v>7.2816577389254702</v>
      </c>
    </row>
    <row r="28" spans="1:8">
      <c r="A28" s="165" t="s">
        <v>137</v>
      </c>
      <c r="B28" s="165" t="s">
        <v>295</v>
      </c>
      <c r="C28" s="166">
        <v>0.5</v>
      </c>
      <c r="D28" s="53">
        <v>5838.1680675158013</v>
      </c>
      <c r="E28" s="53">
        <f t="shared" si="0"/>
        <v>-0.69314718055994529</v>
      </c>
      <c r="F28" s="53">
        <f t="shared" si="0"/>
        <v>8.6721723395429802</v>
      </c>
    </row>
    <row r="29" spans="1:8">
      <c r="A29" s="165" t="s">
        <v>296</v>
      </c>
      <c r="B29" s="165" t="s">
        <v>297</v>
      </c>
      <c r="C29" s="166">
        <v>0.5</v>
      </c>
      <c r="D29" s="53">
        <v>33638.967654655607</v>
      </c>
      <c r="E29" s="53">
        <f t="shared" si="0"/>
        <v>-0.69314718055994529</v>
      </c>
      <c r="F29" s="53">
        <f t="shared" si="0"/>
        <v>10.423440425585545</v>
      </c>
    </row>
    <row r="30" spans="1:8">
      <c r="A30" s="165" t="s">
        <v>298</v>
      </c>
      <c r="B30" s="165" t="s">
        <v>299</v>
      </c>
      <c r="C30" s="166">
        <v>0.5</v>
      </c>
      <c r="D30" s="53">
        <v>2348.5838252753201</v>
      </c>
      <c r="E30" s="53">
        <f t="shared" si="0"/>
        <v>-0.69314718055994529</v>
      </c>
      <c r="F30" s="53">
        <f t="shared" si="0"/>
        <v>7.7615677979428268</v>
      </c>
      <c r="H30" s="154" t="s">
        <v>542</v>
      </c>
    </row>
    <row r="31" spans="1:8">
      <c r="A31" s="165" t="s">
        <v>120</v>
      </c>
      <c r="B31" s="165" t="s">
        <v>300</v>
      </c>
      <c r="C31" s="166">
        <v>0.5</v>
      </c>
      <c r="D31" s="53">
        <v>45453.651560819824</v>
      </c>
      <c r="E31" s="53">
        <f t="shared" si="0"/>
        <v>-0.69314718055994529</v>
      </c>
      <c r="F31" s="53">
        <f t="shared" si="0"/>
        <v>10.724448438750622</v>
      </c>
    </row>
    <row r="32" spans="1:8">
      <c r="A32" s="165" t="s">
        <v>72</v>
      </c>
      <c r="B32" s="165" t="s">
        <v>275</v>
      </c>
      <c r="C32" s="166">
        <v>0.5</v>
      </c>
      <c r="D32" s="53">
        <v>40199.316943887119</v>
      </c>
      <c r="E32" s="53">
        <f t="shared" si="0"/>
        <v>-0.69314718055994529</v>
      </c>
      <c r="F32" s="53">
        <f t="shared" si="0"/>
        <v>10.601605283017163</v>
      </c>
    </row>
    <row r="33" spans="1:9">
      <c r="A33" s="165" t="s">
        <v>301</v>
      </c>
      <c r="B33" s="165" t="s">
        <v>275</v>
      </c>
      <c r="C33" s="166">
        <v>0.6</v>
      </c>
      <c r="D33" s="53">
        <v>3252.7576648604795</v>
      </c>
      <c r="E33" s="53">
        <f t="shared" si="0"/>
        <v>-0.51082562376599072</v>
      </c>
      <c r="F33" s="53">
        <f t="shared" si="0"/>
        <v>8.0872584278055211</v>
      </c>
    </row>
    <row r="34" spans="1:9">
      <c r="A34" s="165" t="s">
        <v>302</v>
      </c>
      <c r="B34" s="165" t="s">
        <v>303</v>
      </c>
      <c r="C34" s="166">
        <v>0.6</v>
      </c>
      <c r="D34" s="53">
        <v>24852.373674759499</v>
      </c>
      <c r="E34" s="53">
        <f t="shared" si="0"/>
        <v>-0.51082562376599072</v>
      </c>
      <c r="F34" s="53">
        <f t="shared" si="0"/>
        <v>10.120708547074067</v>
      </c>
    </row>
    <row r="35" spans="1:9">
      <c r="A35" s="165" t="s">
        <v>41</v>
      </c>
      <c r="B35" s="165" t="s">
        <v>304</v>
      </c>
      <c r="C35" s="166">
        <v>0.6</v>
      </c>
      <c r="D35" s="53">
        <v>12056.22123946196</v>
      </c>
      <c r="E35" s="53">
        <f t="shared" si="0"/>
        <v>-0.51082562376599072</v>
      </c>
      <c r="F35" s="53">
        <f t="shared" si="0"/>
        <v>9.3973360911218595</v>
      </c>
    </row>
    <row r="36" spans="1:9">
      <c r="A36" s="165" t="s">
        <v>94</v>
      </c>
      <c r="B36" s="165" t="s">
        <v>275</v>
      </c>
      <c r="C36" s="166">
        <v>0.6</v>
      </c>
      <c r="D36" s="53">
        <v>11231.918659751153</v>
      </c>
      <c r="E36" s="53">
        <f t="shared" ref="E36:F66" si="1">+LN(C36)</f>
        <v>-0.51082562376599072</v>
      </c>
      <c r="F36" s="53">
        <f t="shared" si="1"/>
        <v>9.3265148844080983</v>
      </c>
    </row>
    <row r="37" spans="1:9">
      <c r="A37" s="165" t="s">
        <v>48</v>
      </c>
      <c r="B37" s="165" t="s">
        <v>305</v>
      </c>
      <c r="C37" s="166">
        <v>0.6</v>
      </c>
      <c r="D37" s="53">
        <v>36912.198529358575</v>
      </c>
      <c r="E37" s="53">
        <f t="shared" si="1"/>
        <v>-0.51082562376599072</v>
      </c>
      <c r="F37" s="53">
        <f t="shared" si="1"/>
        <v>10.516297358849402</v>
      </c>
    </row>
    <row r="38" spans="1:9">
      <c r="A38" s="165" t="s">
        <v>306</v>
      </c>
      <c r="B38" s="165" t="s">
        <v>275</v>
      </c>
      <c r="C38" s="166">
        <v>0.6</v>
      </c>
      <c r="D38" s="53">
        <v>2004.2584867085202</v>
      </c>
      <c r="E38" s="53">
        <f t="shared" si="1"/>
        <v>-0.51082562376599072</v>
      </c>
      <c r="F38" s="53">
        <f t="shared" si="1"/>
        <v>7.6030294392703492</v>
      </c>
    </row>
    <row r="39" spans="1:9">
      <c r="A39" s="165" t="s">
        <v>89</v>
      </c>
      <c r="B39" s="165" t="s">
        <v>307</v>
      </c>
      <c r="C39" s="166">
        <v>0.8</v>
      </c>
      <c r="D39" s="53">
        <v>41220.410466015979</v>
      </c>
      <c r="E39" s="53">
        <f t="shared" si="1"/>
        <v>-0.22314355131420971</v>
      </c>
      <c r="F39" s="53">
        <f t="shared" si="1"/>
        <v>10.6266888123283</v>
      </c>
    </row>
    <row r="40" spans="1:9">
      <c r="A40" s="165" t="s">
        <v>308</v>
      </c>
      <c r="B40" s="165" t="s">
        <v>309</v>
      </c>
      <c r="C40" s="166">
        <v>0.8</v>
      </c>
      <c r="D40" s="53">
        <v>4913.8516587116483</v>
      </c>
      <c r="E40" s="53">
        <f t="shared" si="1"/>
        <v>-0.22314355131420971</v>
      </c>
      <c r="F40" s="53">
        <f t="shared" si="1"/>
        <v>8.4998133651431065</v>
      </c>
    </row>
    <row r="41" spans="1:9">
      <c r="A41" s="165" t="s">
        <v>118</v>
      </c>
      <c r="B41" s="165" t="s">
        <v>310</v>
      </c>
      <c r="C41" s="166">
        <v>0.8</v>
      </c>
      <c r="D41" s="53">
        <v>35757.470676681143</v>
      </c>
      <c r="E41" s="53">
        <f t="shared" si="1"/>
        <v>-0.22314355131420971</v>
      </c>
      <c r="F41" s="53">
        <f t="shared" si="1"/>
        <v>10.484514496268064</v>
      </c>
    </row>
    <row r="42" spans="1:9">
      <c r="A42" s="165" t="s">
        <v>38</v>
      </c>
      <c r="B42" s="165" t="s">
        <v>311</v>
      </c>
      <c r="C42" s="166">
        <v>0.8</v>
      </c>
      <c r="D42" s="53">
        <v>24341.511120472434</v>
      </c>
      <c r="E42" s="53">
        <f t="shared" si="1"/>
        <v>-0.22314355131420971</v>
      </c>
      <c r="F42" s="53">
        <f t="shared" si="1"/>
        <v>10.09993844844646</v>
      </c>
    </row>
    <row r="43" spans="1:9">
      <c r="A43" s="165" t="s">
        <v>312</v>
      </c>
      <c r="B43" s="165" t="s">
        <v>275</v>
      </c>
      <c r="C43" s="166">
        <v>0.8</v>
      </c>
      <c r="D43" s="53">
        <v>1137.6411490395758</v>
      </c>
      <c r="E43" s="53">
        <f t="shared" si="1"/>
        <v>-0.22314355131420971</v>
      </c>
      <c r="F43" s="53">
        <f t="shared" si="1"/>
        <v>7.0367122301947012</v>
      </c>
    </row>
    <row r="44" spans="1:9" ht="18.75">
      <c r="A44" s="165" t="s">
        <v>84</v>
      </c>
      <c r="B44" s="165" t="s">
        <v>313</v>
      </c>
      <c r="C44" s="166">
        <v>0.8</v>
      </c>
      <c r="D44" s="53">
        <v>18034.892819144075</v>
      </c>
      <c r="E44" s="53">
        <f t="shared" si="1"/>
        <v>-0.22314355131420971</v>
      </c>
      <c r="F44" s="53">
        <f t="shared" si="1"/>
        <v>9.8000636503836933</v>
      </c>
      <c r="I44" s="167"/>
    </row>
    <row r="45" spans="1:9">
      <c r="A45" s="165" t="s">
        <v>80</v>
      </c>
      <c r="B45" s="165" t="s">
        <v>275</v>
      </c>
      <c r="C45" s="166">
        <v>0.8</v>
      </c>
      <c r="D45" s="53">
        <v>18640.091170719472</v>
      </c>
      <c r="E45" s="53">
        <f t="shared" si="1"/>
        <v>-0.22314355131420971</v>
      </c>
      <c r="F45" s="53">
        <f t="shared" si="1"/>
        <v>9.8330699793606389</v>
      </c>
    </row>
    <row r="46" spans="1:9">
      <c r="A46" s="165" t="s">
        <v>314</v>
      </c>
      <c r="B46" s="165" t="s">
        <v>315</v>
      </c>
      <c r="C46" s="166">
        <v>0.8</v>
      </c>
      <c r="D46" s="53">
        <v>6090.2683118293371</v>
      </c>
      <c r="E46" s="53">
        <f t="shared" si="1"/>
        <v>-0.22314355131420971</v>
      </c>
      <c r="F46" s="53">
        <f t="shared" si="1"/>
        <v>8.7144474175050757</v>
      </c>
    </row>
    <row r="47" spans="1:9">
      <c r="A47" s="165" t="s">
        <v>30</v>
      </c>
      <c r="B47" s="165" t="s">
        <v>316</v>
      </c>
      <c r="C47" s="166">
        <v>0.8</v>
      </c>
      <c r="D47" s="53">
        <v>7774.0170382722481</v>
      </c>
      <c r="E47" s="53">
        <f t="shared" si="1"/>
        <v>-0.22314355131420971</v>
      </c>
      <c r="F47" s="53">
        <f t="shared" si="1"/>
        <v>8.9585423031093097</v>
      </c>
    </row>
    <row r="48" spans="1:9">
      <c r="A48" s="165" t="s">
        <v>317</v>
      </c>
      <c r="B48" s="165" t="s">
        <v>318</v>
      </c>
      <c r="C48" s="166">
        <v>1.1000000000000001</v>
      </c>
      <c r="D48" s="53">
        <v>1997.0522610194116</v>
      </c>
      <c r="E48" s="53">
        <f t="shared" si="1"/>
        <v>9.5310179804324935E-2</v>
      </c>
      <c r="F48" s="53">
        <f t="shared" si="1"/>
        <v>7.5994275028377452</v>
      </c>
    </row>
    <row r="49" spans="1:6">
      <c r="A49" s="165" t="s">
        <v>319</v>
      </c>
      <c r="B49" s="165" t="s">
        <v>275</v>
      </c>
      <c r="C49" s="166">
        <v>1.1000000000000001</v>
      </c>
      <c r="D49" s="53">
        <v>4730.3364311016503</v>
      </c>
      <c r="E49" s="53">
        <f t="shared" si="1"/>
        <v>9.5310179804324935E-2</v>
      </c>
      <c r="F49" s="53">
        <f t="shared" si="1"/>
        <v>8.4617516060393694</v>
      </c>
    </row>
    <row r="50" spans="1:6">
      <c r="A50" s="165" t="s">
        <v>112</v>
      </c>
      <c r="B50" s="165" t="s">
        <v>320</v>
      </c>
      <c r="C50" s="166">
        <v>1.1000000000000001</v>
      </c>
      <c r="D50" s="53">
        <v>25149.743076415958</v>
      </c>
      <c r="E50" s="53">
        <f t="shared" si="1"/>
        <v>9.5310179804324935E-2</v>
      </c>
      <c r="F50" s="53">
        <f t="shared" si="1"/>
        <v>10.13260295982624</v>
      </c>
    </row>
    <row r="51" spans="1:6">
      <c r="A51" s="165" t="s">
        <v>321</v>
      </c>
      <c r="B51" s="165" t="s">
        <v>322</v>
      </c>
      <c r="C51" s="166">
        <v>1.2</v>
      </c>
      <c r="D51" s="53">
        <v>9635.5265306415004</v>
      </c>
      <c r="E51" s="53">
        <f t="shared" si="1"/>
        <v>0.18232155679395459</v>
      </c>
      <c r="F51" s="53">
        <f t="shared" si="1"/>
        <v>9.1732122270607324</v>
      </c>
    </row>
    <row r="52" spans="1:6">
      <c r="A52" s="165" t="s">
        <v>323</v>
      </c>
      <c r="B52" s="165" t="s">
        <v>324</v>
      </c>
      <c r="C52" s="166">
        <v>1.3</v>
      </c>
      <c r="D52" s="53">
        <v>14647.531971157274</v>
      </c>
      <c r="E52" s="53">
        <f t="shared" si="1"/>
        <v>0.26236426446749106</v>
      </c>
      <c r="F52" s="53">
        <f t="shared" si="1"/>
        <v>9.5920271341205918</v>
      </c>
    </row>
    <row r="53" spans="1:6">
      <c r="A53" s="165" t="s">
        <v>88</v>
      </c>
      <c r="B53" s="165" t="s">
        <v>325</v>
      </c>
      <c r="C53" s="166">
        <v>1.3</v>
      </c>
      <c r="D53" s="53">
        <v>66511.86130198538</v>
      </c>
      <c r="E53" s="53">
        <f t="shared" si="1"/>
        <v>0.26236426446749106</v>
      </c>
      <c r="F53" s="53">
        <f t="shared" si="1"/>
        <v>11.105135576182111</v>
      </c>
    </row>
    <row r="54" spans="1:6">
      <c r="A54" s="165" t="s">
        <v>326</v>
      </c>
      <c r="B54" s="165" t="s">
        <v>327</v>
      </c>
      <c r="C54" s="166">
        <v>1.3</v>
      </c>
      <c r="D54" s="53">
        <v>7740.0615811236376</v>
      </c>
      <c r="E54" s="53">
        <f t="shared" si="1"/>
        <v>0.26236426446749106</v>
      </c>
      <c r="F54" s="53">
        <f t="shared" si="1"/>
        <v>8.954164922769646</v>
      </c>
    </row>
    <row r="55" spans="1:6">
      <c r="A55" s="165" t="s">
        <v>328</v>
      </c>
      <c r="B55" s="165" t="s">
        <v>329</v>
      </c>
      <c r="C55" s="166">
        <v>1.3</v>
      </c>
      <c r="D55" s="53">
        <v>59893.398270678161</v>
      </c>
      <c r="E55" s="53">
        <f t="shared" si="1"/>
        <v>0.26236426446749106</v>
      </c>
      <c r="F55" s="53">
        <f t="shared" si="1"/>
        <v>11.000321565520149</v>
      </c>
    </row>
    <row r="56" spans="1:6">
      <c r="A56" s="165" t="s">
        <v>91</v>
      </c>
      <c r="B56" s="165" t="s">
        <v>330</v>
      </c>
      <c r="C56" s="166">
        <v>1.3</v>
      </c>
      <c r="D56" s="53">
        <v>58557.468937886384</v>
      </c>
      <c r="E56" s="53">
        <f t="shared" si="1"/>
        <v>0.26236426446749106</v>
      </c>
      <c r="F56" s="53">
        <f t="shared" si="1"/>
        <v>10.97776392601201</v>
      </c>
    </row>
    <row r="57" spans="1:6">
      <c r="A57" s="165" t="s">
        <v>67</v>
      </c>
      <c r="B57" s="165" t="s">
        <v>331</v>
      </c>
      <c r="C57" s="166">
        <v>1.4</v>
      </c>
      <c r="D57" s="53">
        <v>15371.305766996853</v>
      </c>
      <c r="E57" s="53">
        <f t="shared" si="1"/>
        <v>0.33647223662121289</v>
      </c>
      <c r="F57" s="53">
        <f t="shared" si="1"/>
        <v>9.6402577884867018</v>
      </c>
    </row>
    <row r="58" spans="1:6">
      <c r="A58" s="165" t="s">
        <v>332</v>
      </c>
      <c r="B58" s="165" t="s">
        <v>333</v>
      </c>
      <c r="C58" s="166">
        <v>1.5</v>
      </c>
      <c r="D58" s="53">
        <v>39057.501606856604</v>
      </c>
      <c r="E58" s="53">
        <f t="shared" si="1"/>
        <v>0.40546510810816438</v>
      </c>
      <c r="F58" s="53">
        <f t="shared" si="1"/>
        <v>10.572790239426853</v>
      </c>
    </row>
    <row r="59" spans="1:6">
      <c r="A59" s="165" t="s">
        <v>334</v>
      </c>
      <c r="B59" s="165" t="s">
        <v>275</v>
      </c>
      <c r="C59" s="166">
        <v>1.5</v>
      </c>
      <c r="D59" s="53">
        <v>10653.413676077518</v>
      </c>
      <c r="E59" s="53">
        <f t="shared" si="1"/>
        <v>0.40546510810816438</v>
      </c>
      <c r="F59" s="53">
        <f t="shared" si="1"/>
        <v>9.2736356527428807</v>
      </c>
    </row>
    <row r="60" spans="1:6">
      <c r="A60" s="165" t="s">
        <v>335</v>
      </c>
      <c r="B60" s="165" t="s">
        <v>336</v>
      </c>
      <c r="C60" s="166">
        <v>1.5</v>
      </c>
      <c r="D60" s="53">
        <v>14047</v>
      </c>
      <c r="E60" s="53">
        <f t="shared" si="1"/>
        <v>0.40546510810816438</v>
      </c>
      <c r="F60" s="53">
        <f t="shared" si="1"/>
        <v>9.5501641288309091</v>
      </c>
    </row>
    <row r="61" spans="1:6">
      <c r="A61" s="165" t="s">
        <v>56</v>
      </c>
      <c r="B61" s="165" t="s">
        <v>337</v>
      </c>
      <c r="C61" s="166">
        <v>1.6</v>
      </c>
      <c r="D61" s="53">
        <v>9748.8201243266631</v>
      </c>
      <c r="E61" s="53">
        <f t="shared" si="1"/>
        <v>0.47000362924573563</v>
      </c>
      <c r="F61" s="53">
        <f t="shared" si="1"/>
        <v>9.1849015437796702</v>
      </c>
    </row>
    <row r="62" spans="1:6">
      <c r="A62" s="165" t="s">
        <v>338</v>
      </c>
      <c r="B62" s="165" t="s">
        <v>339</v>
      </c>
      <c r="C62" s="166">
        <v>1.6</v>
      </c>
      <c r="D62" s="53">
        <v>10626.062717286641</v>
      </c>
      <c r="E62" s="53">
        <f t="shared" si="1"/>
        <v>0.47000362924573563</v>
      </c>
      <c r="F62" s="53">
        <f t="shared" si="1"/>
        <v>9.2710650092414131</v>
      </c>
    </row>
    <row r="63" spans="1:6">
      <c r="A63" s="165" t="s">
        <v>340</v>
      </c>
      <c r="B63" s="165" t="s">
        <v>341</v>
      </c>
      <c r="C63" s="166">
        <v>1.8</v>
      </c>
      <c r="D63" s="53">
        <v>4140.0165656732788</v>
      </c>
      <c r="E63" s="53">
        <f t="shared" si="1"/>
        <v>0.58778666490211906</v>
      </c>
      <c r="F63" s="53">
        <f t="shared" si="1"/>
        <v>8.3284550681817127</v>
      </c>
    </row>
    <row r="64" spans="1:6">
      <c r="A64" s="165" t="s">
        <v>99</v>
      </c>
      <c r="B64" s="165" t="s">
        <v>342</v>
      </c>
      <c r="C64" s="166">
        <v>1.8</v>
      </c>
      <c r="D64" s="53">
        <v>10732.699713581535</v>
      </c>
      <c r="E64" s="53">
        <f t="shared" si="1"/>
        <v>0.58778666490211906</v>
      </c>
      <c r="F64" s="53">
        <f t="shared" si="1"/>
        <v>9.2810504082257488</v>
      </c>
    </row>
    <row r="65" spans="1:6">
      <c r="A65" s="165" t="s">
        <v>343</v>
      </c>
      <c r="B65" s="165" t="s">
        <v>344</v>
      </c>
      <c r="C65" s="166">
        <v>2</v>
      </c>
      <c r="D65" s="53">
        <v>12098.669081484932</v>
      </c>
      <c r="E65" s="53">
        <f t="shared" si="1"/>
        <v>0.69314718055994529</v>
      </c>
      <c r="F65" s="53">
        <f t="shared" si="1"/>
        <v>9.4008507322694221</v>
      </c>
    </row>
    <row r="66" spans="1:6">
      <c r="A66" s="165" t="s">
        <v>345</v>
      </c>
      <c r="B66" s="165" t="s">
        <v>346</v>
      </c>
      <c r="C66" s="166">
        <v>2</v>
      </c>
      <c r="D66" s="53">
        <v>6066.73097698322</v>
      </c>
      <c r="E66" s="53">
        <f t="shared" si="1"/>
        <v>0.69314718055994529</v>
      </c>
      <c r="F66" s="53">
        <f t="shared" si="1"/>
        <v>8.7105751849422202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="80" zoomScaleNormal="80" workbookViewId="0">
      <selection activeCell="A2" sqref="A2"/>
    </sheetView>
  </sheetViews>
  <sheetFormatPr defaultRowHeight="15"/>
  <cols>
    <col min="2" max="2" width="74.28515625" customWidth="1"/>
    <col min="3" max="3" width="10.7109375" customWidth="1"/>
    <col min="5" max="5" width="11.28515625" customWidth="1"/>
  </cols>
  <sheetData>
    <row r="1" spans="1:8" ht="18.75">
      <c r="A1" s="187" t="s">
        <v>474</v>
      </c>
    </row>
    <row r="2" spans="1:8" s="53" customFormat="1">
      <c r="D2" s="101"/>
    </row>
    <row r="3" spans="1:8">
      <c r="A3" s="4" t="s">
        <v>349</v>
      </c>
    </row>
    <row r="4" spans="1:8" ht="38.25">
      <c r="A4" s="3"/>
      <c r="B4" s="3"/>
      <c r="C4" s="176" t="s">
        <v>350</v>
      </c>
      <c r="D4" s="176"/>
      <c r="E4" s="176" t="s">
        <v>351</v>
      </c>
      <c r="F4" s="176" t="s">
        <v>352</v>
      </c>
      <c r="H4" s="4"/>
    </row>
    <row r="5" spans="1:8">
      <c r="A5" s="168" t="s">
        <v>52</v>
      </c>
      <c r="B5" s="168" t="s">
        <v>289</v>
      </c>
      <c r="C5" s="169">
        <v>0.4</v>
      </c>
      <c r="D5" s="170">
        <v>2013</v>
      </c>
      <c r="E5" s="16">
        <v>0.51520750000000004</v>
      </c>
      <c r="F5" s="171">
        <f>+LN(C5)</f>
        <v>-0.916290731874155</v>
      </c>
    </row>
    <row r="6" spans="1:8">
      <c r="A6" s="168" t="s">
        <v>58</v>
      </c>
      <c r="B6" s="168" t="s">
        <v>279</v>
      </c>
      <c r="C6" s="169">
        <v>0.3</v>
      </c>
      <c r="D6" s="170">
        <v>2013</v>
      </c>
      <c r="E6" s="16">
        <v>0.63435520000000001</v>
      </c>
      <c r="F6" s="171">
        <f t="shared" ref="F6:F18" si="0">+LN(C6)</f>
        <v>-1.2039728043259361</v>
      </c>
    </row>
    <row r="7" spans="1:8">
      <c r="A7" s="168" t="s">
        <v>56</v>
      </c>
      <c r="B7" s="168" t="s">
        <v>337</v>
      </c>
      <c r="C7" s="169">
        <v>1.6</v>
      </c>
      <c r="D7" s="170">
        <v>2013</v>
      </c>
      <c r="E7" s="16">
        <v>0.71080500000000002</v>
      </c>
      <c r="F7" s="171">
        <f t="shared" si="0"/>
        <v>0.47000362924573563</v>
      </c>
    </row>
    <row r="8" spans="1:8">
      <c r="A8" s="168" t="s">
        <v>49</v>
      </c>
      <c r="B8" s="168" t="s">
        <v>272</v>
      </c>
      <c r="C8" s="169">
        <v>0.2</v>
      </c>
      <c r="D8" s="170">
        <v>2012</v>
      </c>
      <c r="E8" s="16">
        <v>0.33228530000000001</v>
      </c>
      <c r="F8" s="171">
        <f t="shared" si="0"/>
        <v>-1.6094379124341003</v>
      </c>
    </row>
    <row r="9" spans="1:8">
      <c r="A9" s="168" t="s">
        <v>137</v>
      </c>
      <c r="B9" s="168" t="s">
        <v>295</v>
      </c>
      <c r="C9" s="169">
        <v>0.5</v>
      </c>
      <c r="D9" s="170">
        <v>2013</v>
      </c>
      <c r="E9" s="16">
        <v>0.71580730000000004</v>
      </c>
      <c r="F9" s="171">
        <f t="shared" si="0"/>
        <v>-0.69314718055994529</v>
      </c>
    </row>
    <row r="10" spans="1:8">
      <c r="A10" s="168" t="s">
        <v>348</v>
      </c>
      <c r="B10" s="168" t="s">
        <v>291</v>
      </c>
      <c r="C10" s="169">
        <v>0.4</v>
      </c>
      <c r="D10" s="170">
        <v>2013</v>
      </c>
      <c r="E10" s="16">
        <v>0.34745340000000002</v>
      </c>
      <c r="F10" s="171">
        <f t="shared" si="0"/>
        <v>-0.916290731874155</v>
      </c>
    </row>
    <row r="11" spans="1:8">
      <c r="A11" s="168" t="s">
        <v>31</v>
      </c>
      <c r="B11" s="168" t="s">
        <v>276</v>
      </c>
      <c r="C11" s="169">
        <v>0.3</v>
      </c>
      <c r="D11" s="170">
        <v>2012</v>
      </c>
      <c r="E11" s="16">
        <v>0.3165615</v>
      </c>
      <c r="F11" s="171">
        <f t="shared" si="0"/>
        <v>-1.2039728043259361</v>
      </c>
    </row>
    <row r="12" spans="1:8">
      <c r="A12" s="168" t="s">
        <v>43</v>
      </c>
      <c r="B12" s="168" t="s">
        <v>265</v>
      </c>
      <c r="C12" s="169">
        <v>0.1</v>
      </c>
      <c r="D12" s="170">
        <v>2010</v>
      </c>
      <c r="E12" s="16">
        <v>0.34698010000000001</v>
      </c>
      <c r="F12" s="171">
        <f t="shared" si="0"/>
        <v>-2.3025850929940455</v>
      </c>
    </row>
    <row r="13" spans="1:8">
      <c r="A13" s="168" t="s">
        <v>141</v>
      </c>
      <c r="B13" s="168" t="s">
        <v>283</v>
      </c>
      <c r="C13" s="169">
        <v>0.3</v>
      </c>
      <c r="D13" s="170">
        <v>2013</v>
      </c>
      <c r="E13" s="16">
        <v>0.1856611</v>
      </c>
      <c r="F13" s="171">
        <f t="shared" si="0"/>
        <v>-1.2039728043259361</v>
      </c>
    </row>
    <row r="14" spans="1:8">
      <c r="A14" s="168" t="s">
        <v>326</v>
      </c>
      <c r="B14" s="168" t="s">
        <v>327</v>
      </c>
      <c r="C14" s="169">
        <v>1.3</v>
      </c>
      <c r="D14" s="170">
        <v>2013</v>
      </c>
      <c r="E14" s="16">
        <v>0.56090859999999998</v>
      </c>
      <c r="F14" s="171">
        <f t="shared" si="0"/>
        <v>0.26236426446749106</v>
      </c>
    </row>
    <row r="15" spans="1:8">
      <c r="A15" s="168" t="s">
        <v>142</v>
      </c>
      <c r="B15" s="168" t="s">
        <v>266</v>
      </c>
      <c r="C15" s="169">
        <v>0.1</v>
      </c>
      <c r="D15" s="170">
        <v>2012</v>
      </c>
      <c r="E15" s="16">
        <v>0.20302629999999999</v>
      </c>
      <c r="F15" s="171">
        <f t="shared" si="0"/>
        <v>-2.3025850929940455</v>
      </c>
    </row>
    <row r="16" spans="1:8">
      <c r="A16" s="168" t="s">
        <v>40</v>
      </c>
      <c r="B16" s="168" t="s">
        <v>276</v>
      </c>
      <c r="C16" s="169">
        <v>0.2</v>
      </c>
      <c r="D16" s="170">
        <v>2013</v>
      </c>
      <c r="E16" s="16">
        <v>0.21107490000000001</v>
      </c>
      <c r="F16" s="171">
        <f t="shared" si="0"/>
        <v>-1.6094379124341003</v>
      </c>
    </row>
    <row r="17" spans="1:17">
      <c r="A17" s="168" t="s">
        <v>30</v>
      </c>
      <c r="B17" s="168" t="s">
        <v>316</v>
      </c>
      <c r="C17" s="169">
        <v>0.8</v>
      </c>
      <c r="D17" s="170">
        <v>2013</v>
      </c>
      <c r="E17" s="16">
        <v>0.76619320000000002</v>
      </c>
      <c r="F17" s="171">
        <f t="shared" si="0"/>
        <v>-0.22314355131420971</v>
      </c>
    </row>
    <row r="18" spans="1:17">
      <c r="A18" s="172" t="s">
        <v>347</v>
      </c>
      <c r="B18" s="172" t="s">
        <v>271</v>
      </c>
      <c r="C18" s="173">
        <v>0.1</v>
      </c>
      <c r="D18" s="174">
        <v>2012</v>
      </c>
      <c r="E18" s="22">
        <v>0.41419879999999998</v>
      </c>
      <c r="F18" s="175">
        <f t="shared" si="0"/>
        <v>-2.3025850929940455</v>
      </c>
    </row>
    <row r="25" spans="1:17">
      <c r="H25" s="7"/>
      <c r="I25" s="188" t="s">
        <v>544</v>
      </c>
      <c r="J25" s="188"/>
      <c r="K25" s="188"/>
      <c r="L25" s="188"/>
      <c r="M25" s="188"/>
      <c r="N25" s="188"/>
      <c r="O25" s="188"/>
      <c r="P25" s="188"/>
      <c r="Q25" s="18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13" sqref="C13"/>
    </sheetView>
  </sheetViews>
  <sheetFormatPr defaultRowHeight="12.75"/>
  <cols>
    <col min="1" max="1" width="8.7109375" style="80" customWidth="1"/>
    <col min="2" max="2" width="9.140625" style="86"/>
    <col min="3" max="3" width="46.7109375" style="80" customWidth="1"/>
    <col min="4" max="4" width="34.140625" style="80" customWidth="1"/>
    <col min="5" max="5" width="47.42578125" style="80" customWidth="1"/>
    <col min="6" max="16384" width="9.140625" style="80"/>
  </cols>
  <sheetData>
    <row r="1" spans="1:5">
      <c r="A1" s="79" t="s">
        <v>511</v>
      </c>
    </row>
    <row r="2" spans="1:5">
      <c r="A2" s="79" t="s">
        <v>19</v>
      </c>
    </row>
    <row r="4" spans="1:5">
      <c r="A4" s="190"/>
      <c r="B4" s="191" t="s">
        <v>512</v>
      </c>
      <c r="C4" s="192" t="s">
        <v>20</v>
      </c>
      <c r="D4" s="192" t="s">
        <v>21</v>
      </c>
      <c r="E4" s="190" t="s">
        <v>22</v>
      </c>
    </row>
    <row r="5" spans="1:5" ht="38.25">
      <c r="A5" s="193" t="s">
        <v>23</v>
      </c>
      <c r="B5" s="194">
        <v>4.0999999999999996</v>
      </c>
      <c r="C5" s="193" t="s">
        <v>475</v>
      </c>
      <c r="D5" s="193" t="s">
        <v>476</v>
      </c>
      <c r="E5" s="193" t="s">
        <v>477</v>
      </c>
    </row>
    <row r="6" spans="1:5" ht="38.25">
      <c r="A6" s="193" t="s">
        <v>23</v>
      </c>
      <c r="B6" s="194">
        <v>4.2</v>
      </c>
      <c r="C6" s="193" t="s">
        <v>478</v>
      </c>
      <c r="D6" s="193" t="s">
        <v>513</v>
      </c>
      <c r="E6" s="193"/>
    </row>
    <row r="7" spans="1:5" ht="38.25">
      <c r="A7" s="193" t="s">
        <v>23</v>
      </c>
      <c r="B7" s="194">
        <v>4.3</v>
      </c>
      <c r="C7" s="193" t="s">
        <v>480</v>
      </c>
      <c r="D7" s="193" t="s">
        <v>479</v>
      </c>
      <c r="E7" s="193"/>
    </row>
    <row r="8" spans="1:5" ht="12.75" customHeight="1">
      <c r="A8" s="193" t="s">
        <v>23</v>
      </c>
      <c r="B8" s="194" t="s">
        <v>483</v>
      </c>
      <c r="C8" s="193" t="s">
        <v>481</v>
      </c>
      <c r="D8" s="195" t="s">
        <v>461</v>
      </c>
    </row>
    <row r="9" spans="1:5" ht="76.5">
      <c r="A9" s="193" t="s">
        <v>23</v>
      </c>
      <c r="B9" s="194" t="s">
        <v>484</v>
      </c>
      <c r="C9" s="193" t="s">
        <v>482</v>
      </c>
      <c r="D9" s="200" t="s">
        <v>485</v>
      </c>
      <c r="E9" s="193" t="s">
        <v>547</v>
      </c>
    </row>
    <row r="10" spans="1:5" ht="63.75">
      <c r="A10" s="193" t="s">
        <v>23</v>
      </c>
      <c r="B10" s="194" t="s">
        <v>490</v>
      </c>
      <c r="C10" s="193" t="s">
        <v>487</v>
      </c>
      <c r="D10" s="196" t="s">
        <v>488</v>
      </c>
      <c r="E10" s="196" t="s">
        <v>489</v>
      </c>
    </row>
    <row r="11" spans="1:5" ht="25.5">
      <c r="A11" s="213" t="s">
        <v>23</v>
      </c>
      <c r="B11" s="213">
        <v>4.4000000000000004</v>
      </c>
      <c r="C11" s="193" t="s">
        <v>24</v>
      </c>
      <c r="D11" s="193"/>
      <c r="E11" s="193"/>
    </row>
    <row r="12" spans="1:5" ht="63.75">
      <c r="A12" s="214"/>
      <c r="B12" s="214"/>
      <c r="C12" s="193" t="s">
        <v>491</v>
      </c>
      <c r="D12" s="193" t="s">
        <v>492</v>
      </c>
      <c r="E12" s="193"/>
    </row>
    <row r="13" spans="1:5" ht="51">
      <c r="A13" s="214"/>
      <c r="B13" s="214"/>
      <c r="C13" s="199" t="s">
        <v>493</v>
      </c>
      <c r="D13" s="193" t="s">
        <v>494</v>
      </c>
      <c r="E13" s="193"/>
    </row>
    <row r="14" spans="1:5" ht="102">
      <c r="A14" s="215"/>
      <c r="B14" s="215"/>
      <c r="C14" s="193" t="s">
        <v>495</v>
      </c>
      <c r="D14" s="193" t="s">
        <v>496</v>
      </c>
      <c r="E14" s="193" t="s">
        <v>497</v>
      </c>
    </row>
    <row r="15" spans="1:5" ht="38.25">
      <c r="A15" s="193" t="s">
        <v>23</v>
      </c>
      <c r="B15" s="194" t="s">
        <v>241</v>
      </c>
      <c r="C15" s="197" t="s">
        <v>498</v>
      </c>
      <c r="D15" s="193" t="s">
        <v>27</v>
      </c>
      <c r="E15" s="193" t="s">
        <v>499</v>
      </c>
    </row>
    <row r="16" spans="1:5" ht="25.5">
      <c r="A16" s="193" t="s">
        <v>23</v>
      </c>
      <c r="B16" s="198" t="s">
        <v>500</v>
      </c>
      <c r="C16" s="197" t="s">
        <v>501</v>
      </c>
      <c r="D16" s="193" t="s">
        <v>28</v>
      </c>
      <c r="E16" s="193"/>
    </row>
    <row r="17" spans="1:5" ht="38.25">
      <c r="A17" s="193" t="s">
        <v>23</v>
      </c>
      <c r="B17" s="194">
        <v>4.5</v>
      </c>
      <c r="C17" s="193" t="s">
        <v>502</v>
      </c>
      <c r="D17" s="193" t="s">
        <v>514</v>
      </c>
      <c r="E17" s="193" t="s">
        <v>242</v>
      </c>
    </row>
    <row r="18" spans="1:5" ht="25.5">
      <c r="A18" s="193" t="s">
        <v>23</v>
      </c>
      <c r="B18" s="194" t="s">
        <v>503</v>
      </c>
      <c r="C18" s="193" t="s">
        <v>504</v>
      </c>
      <c r="D18" s="193" t="s">
        <v>461</v>
      </c>
      <c r="E18" s="193"/>
    </row>
    <row r="19" spans="1:5">
      <c r="A19" s="193" t="s">
        <v>23</v>
      </c>
      <c r="B19" s="194" t="s">
        <v>506</v>
      </c>
      <c r="C19" s="193" t="s">
        <v>505</v>
      </c>
      <c r="D19" s="193" t="s">
        <v>515</v>
      </c>
      <c r="E19" s="193"/>
    </row>
    <row r="20" spans="1:5" ht="38.25">
      <c r="A20" s="193" t="s">
        <v>23</v>
      </c>
      <c r="B20" s="194">
        <v>4.5999999999999996</v>
      </c>
      <c r="C20" s="193" t="s">
        <v>507</v>
      </c>
      <c r="D20" s="193" t="s">
        <v>508</v>
      </c>
      <c r="E20" s="193"/>
    </row>
    <row r="21" spans="1:5" ht="38.25">
      <c r="A21" s="193" t="s">
        <v>23</v>
      </c>
      <c r="B21" s="194">
        <v>4.7</v>
      </c>
      <c r="C21" s="193" t="s">
        <v>509</v>
      </c>
      <c r="D21" s="193" t="s">
        <v>510</v>
      </c>
      <c r="E21" s="193"/>
    </row>
  </sheetData>
  <mergeCells count="2">
    <mergeCell ref="B11:B14"/>
    <mergeCell ref="A11:A1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>
      <selection activeCell="E23" sqref="E23"/>
    </sheetView>
  </sheetViews>
  <sheetFormatPr defaultRowHeight="15"/>
  <cols>
    <col min="1" max="1" width="28.5703125" customWidth="1"/>
  </cols>
  <sheetData>
    <row r="1" spans="1:2" ht="15.75">
      <c r="A1" s="82" t="s">
        <v>517</v>
      </c>
    </row>
    <row r="3" spans="1:2" ht="15.75" thickBot="1">
      <c r="A3" s="102"/>
      <c r="B3" s="103"/>
    </row>
    <row r="4" spans="1:2" ht="15.75" thickBot="1">
      <c r="A4" s="110" t="s">
        <v>216</v>
      </c>
      <c r="B4" s="111"/>
    </row>
    <row r="5" spans="1:2" ht="26.25">
      <c r="A5" s="108" t="s">
        <v>217</v>
      </c>
      <c r="B5" s="109">
        <v>-0.14000000000000001</v>
      </c>
    </row>
    <row r="6" spans="1:2">
      <c r="A6" s="104" t="s">
        <v>218</v>
      </c>
      <c r="B6" s="105">
        <v>-0.06</v>
      </c>
    </row>
    <row r="7" spans="1:2" ht="39">
      <c r="A7" s="104" t="s">
        <v>219</v>
      </c>
      <c r="B7" s="105">
        <v>0.05</v>
      </c>
    </row>
    <row r="8" spans="1:2" ht="39.75" thickBot="1">
      <c r="A8" s="106" t="s">
        <v>220</v>
      </c>
      <c r="B8" s="107">
        <v>0.15</v>
      </c>
    </row>
    <row r="19" spans="5:13" ht="15" customHeight="1">
      <c r="E19" s="6" t="s">
        <v>516</v>
      </c>
    </row>
    <row r="20" spans="5:13">
      <c r="E20" s="216" t="s">
        <v>518</v>
      </c>
      <c r="F20" s="216"/>
      <c r="G20" s="216"/>
      <c r="H20" s="216"/>
      <c r="I20" s="216"/>
      <c r="J20" s="216"/>
      <c r="K20" s="216"/>
      <c r="L20" s="216"/>
      <c r="M20" s="216"/>
    </row>
    <row r="21" spans="5:13">
      <c r="E21" s="216"/>
      <c r="F21" s="216"/>
      <c r="G21" s="216"/>
      <c r="H21" s="216"/>
      <c r="I21" s="216"/>
      <c r="J21" s="216"/>
      <c r="K21" s="216"/>
      <c r="L21" s="216"/>
      <c r="M21" s="216"/>
    </row>
    <row r="22" spans="5:13">
      <c r="E22" s="216"/>
      <c r="F22" s="216"/>
      <c r="G22" s="216"/>
      <c r="H22" s="216"/>
      <c r="I22" s="216"/>
      <c r="J22" s="216"/>
      <c r="K22" s="216"/>
      <c r="L22" s="216"/>
      <c r="M22" s="216"/>
    </row>
  </sheetData>
  <mergeCells count="1">
    <mergeCell ref="E20:M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workbookViewId="0">
      <selection activeCell="A12" sqref="A12"/>
    </sheetView>
  </sheetViews>
  <sheetFormatPr defaultRowHeight="15"/>
  <cols>
    <col min="1" max="1" width="9.140625" style="124"/>
    <col min="2" max="2" width="20.28515625" style="125" bestFit="1" customWidth="1"/>
    <col min="3" max="16384" width="9.140625" style="124"/>
  </cols>
  <sheetData>
    <row r="1" spans="1:27">
      <c r="G1" s="126" t="s">
        <v>520</v>
      </c>
    </row>
    <row r="2" spans="1:27" ht="36">
      <c r="B2" s="127" t="s">
        <v>29</v>
      </c>
      <c r="C2" s="127"/>
      <c r="D2" s="127" t="s">
        <v>243</v>
      </c>
      <c r="E2" s="127" t="s">
        <v>244</v>
      </c>
    </row>
    <row r="3" spans="1:27">
      <c r="A3" s="128" t="s">
        <v>30</v>
      </c>
      <c r="B3" s="124" t="s">
        <v>17</v>
      </c>
      <c r="C3" s="129">
        <v>2.5999999999999999E-2</v>
      </c>
      <c r="D3" s="130">
        <v>0.24</v>
      </c>
      <c r="E3" s="129">
        <v>0.65724137931034488</v>
      </c>
      <c r="F3" s="128"/>
    </row>
    <row r="4" spans="1:27">
      <c r="A4" s="131" t="s">
        <v>31</v>
      </c>
      <c r="B4" s="124" t="s">
        <v>7</v>
      </c>
      <c r="C4" s="132">
        <v>3.4000000000000002E-2</v>
      </c>
      <c r="D4" s="133">
        <v>0.24</v>
      </c>
      <c r="E4" s="132">
        <v>0.65724137931034488</v>
      </c>
      <c r="F4" s="131"/>
    </row>
    <row r="5" spans="1:27">
      <c r="A5" s="131" t="s">
        <v>32</v>
      </c>
      <c r="B5" s="124" t="s">
        <v>14</v>
      </c>
      <c r="C5" s="132">
        <v>4.9000000000000002E-2</v>
      </c>
      <c r="D5" s="133">
        <v>0.24</v>
      </c>
      <c r="E5" s="132">
        <v>0.65724137931034488</v>
      </c>
      <c r="F5" s="131"/>
    </row>
    <row r="6" spans="1:27" ht="15.75" thickBot="1">
      <c r="A6" s="131" t="s">
        <v>33</v>
      </c>
      <c r="B6" s="124" t="s">
        <v>11</v>
      </c>
      <c r="C6" s="132">
        <v>7.2999999999999995E-2</v>
      </c>
      <c r="D6" s="133">
        <v>0.24</v>
      </c>
      <c r="E6" s="132">
        <v>0.65724137931034488</v>
      </c>
      <c r="F6" s="131"/>
    </row>
    <row r="7" spans="1:27" ht="15.75" thickBot="1">
      <c r="A7" s="134" t="s">
        <v>35</v>
      </c>
      <c r="B7" s="124" t="s">
        <v>34</v>
      </c>
      <c r="C7" s="132">
        <v>0.14000000000000001</v>
      </c>
      <c r="D7" s="133">
        <v>0.24</v>
      </c>
      <c r="E7" s="132">
        <v>0.65724137931034488</v>
      </c>
      <c r="F7" s="134"/>
      <c r="W7" s="135" t="s">
        <v>30</v>
      </c>
      <c r="X7" s="136">
        <v>2.5999999999999999E-2</v>
      </c>
      <c r="Z7" s="137" t="s">
        <v>36</v>
      </c>
      <c r="AA7" s="136">
        <v>0.14000000000000001</v>
      </c>
    </row>
    <row r="8" spans="1:27" ht="15.75" thickBot="1">
      <c r="A8" s="134" t="s">
        <v>38</v>
      </c>
      <c r="B8" s="124" t="s">
        <v>37</v>
      </c>
      <c r="C8" s="132">
        <v>0.18</v>
      </c>
      <c r="D8" s="133">
        <v>0.24</v>
      </c>
      <c r="E8" s="132">
        <v>0.65724137931034488</v>
      </c>
      <c r="F8" s="134"/>
      <c r="W8" s="135" t="s">
        <v>31</v>
      </c>
      <c r="X8" s="136">
        <v>3.4000000000000002E-2</v>
      </c>
      <c r="Z8" s="137" t="s">
        <v>38</v>
      </c>
      <c r="AA8" s="136">
        <v>0.18</v>
      </c>
    </row>
    <row r="9" spans="1:27" ht="15.75" thickBot="1">
      <c r="A9" s="131" t="s">
        <v>39</v>
      </c>
      <c r="B9" s="124" t="s">
        <v>9</v>
      </c>
      <c r="C9" s="132">
        <v>0.19700000000000001</v>
      </c>
      <c r="D9" s="133">
        <v>0.24</v>
      </c>
      <c r="E9" s="132">
        <v>0.65724137931034488</v>
      </c>
      <c r="F9" s="131"/>
      <c r="W9" s="135" t="s">
        <v>40</v>
      </c>
      <c r="X9" s="136">
        <v>4.9000000000000002E-2</v>
      </c>
      <c r="Z9" s="137" t="s">
        <v>41</v>
      </c>
      <c r="AA9" s="136">
        <v>0.23</v>
      </c>
    </row>
    <row r="10" spans="1:27" ht="15.75" thickBot="1">
      <c r="A10" s="134" t="s">
        <v>41</v>
      </c>
      <c r="B10" s="124" t="s">
        <v>42</v>
      </c>
      <c r="C10" s="132">
        <v>0.23</v>
      </c>
      <c r="D10" s="133">
        <v>0.24</v>
      </c>
      <c r="E10" s="132">
        <v>0.65724137931034488</v>
      </c>
      <c r="F10" s="134"/>
      <c r="W10" s="135" t="s">
        <v>43</v>
      </c>
      <c r="X10" s="136">
        <v>7.2999999999999995E-2</v>
      </c>
      <c r="Z10" s="137" t="s">
        <v>44</v>
      </c>
      <c r="AA10" s="136">
        <v>0.28000000000000003</v>
      </c>
    </row>
    <row r="11" spans="1:27" ht="15.75" thickBot="1">
      <c r="A11" s="138" t="s">
        <v>223</v>
      </c>
      <c r="B11" s="124" t="s">
        <v>223</v>
      </c>
      <c r="C11" s="132">
        <v>0.23866666666666669</v>
      </c>
      <c r="D11" s="133">
        <v>0.24</v>
      </c>
      <c r="E11" s="132">
        <v>0.65724137931034488</v>
      </c>
      <c r="F11" s="138"/>
      <c r="W11" s="135" t="s">
        <v>39</v>
      </c>
      <c r="X11" s="136">
        <v>0.19700000000000001</v>
      </c>
      <c r="Z11" s="139" t="s">
        <v>46</v>
      </c>
      <c r="AA11" s="136">
        <v>0.31</v>
      </c>
    </row>
    <row r="12" spans="1:27" ht="15.75" thickBot="1">
      <c r="A12" s="134" t="s">
        <v>48</v>
      </c>
      <c r="B12" s="124" t="s">
        <v>47</v>
      </c>
      <c r="C12" s="132">
        <v>0.28000000000000003</v>
      </c>
      <c r="D12" s="133">
        <v>0.24</v>
      </c>
      <c r="E12" s="132">
        <v>0.65724137931034488</v>
      </c>
      <c r="F12" s="134"/>
      <c r="W12" s="135" t="s">
        <v>49</v>
      </c>
      <c r="X12" s="136">
        <v>0.318</v>
      </c>
      <c r="Z12" s="137" t="s">
        <v>50</v>
      </c>
      <c r="AA12" s="136">
        <v>0.31</v>
      </c>
    </row>
    <row r="13" spans="1:27" ht="15.75" thickBot="1">
      <c r="A13" s="134" t="s">
        <v>46</v>
      </c>
      <c r="B13" s="124" t="s">
        <v>51</v>
      </c>
      <c r="C13" s="132">
        <v>0.31</v>
      </c>
      <c r="D13" s="133">
        <v>0.24</v>
      </c>
      <c r="E13" s="132">
        <v>0.65724137931034488</v>
      </c>
      <c r="F13" s="134"/>
      <c r="W13" s="135" t="s">
        <v>52</v>
      </c>
      <c r="X13" s="136">
        <v>0.42899999999999999</v>
      </c>
      <c r="Z13" s="137" t="s">
        <v>53</v>
      </c>
      <c r="AA13" s="136">
        <v>0.33</v>
      </c>
    </row>
    <row r="14" spans="1:27" ht="15.75" thickBot="1">
      <c r="A14" s="134" t="s">
        <v>55</v>
      </c>
      <c r="B14" s="124" t="s">
        <v>54</v>
      </c>
      <c r="C14" s="132">
        <v>0.31</v>
      </c>
      <c r="D14" s="133">
        <v>0.24</v>
      </c>
      <c r="E14" s="132">
        <v>0.65724137931034488</v>
      </c>
      <c r="F14" s="134"/>
      <c r="W14" s="135" t="s">
        <v>56</v>
      </c>
      <c r="X14" s="136">
        <v>0.45</v>
      </c>
      <c r="Z14" s="137" t="s">
        <v>57</v>
      </c>
      <c r="AA14" s="136">
        <v>0.33</v>
      </c>
    </row>
    <row r="15" spans="1:27" ht="15.75" thickBot="1">
      <c r="A15" s="131" t="s">
        <v>49</v>
      </c>
      <c r="B15" s="124" t="s">
        <v>4</v>
      </c>
      <c r="C15" s="132">
        <v>0.318</v>
      </c>
      <c r="D15" s="133">
        <v>0.24</v>
      </c>
      <c r="E15" s="132">
        <v>0.65724137931034488</v>
      </c>
      <c r="F15" s="131"/>
      <c r="W15" s="135" t="s">
        <v>58</v>
      </c>
      <c r="X15" s="136">
        <v>0.57199999999999995</v>
      </c>
      <c r="Z15" s="137" t="s">
        <v>59</v>
      </c>
      <c r="AA15" s="136">
        <v>0.33</v>
      </c>
    </row>
    <row r="16" spans="1:27" ht="15.75" thickBot="1">
      <c r="A16" s="134" t="s">
        <v>61</v>
      </c>
      <c r="B16" s="124" t="s">
        <v>60</v>
      </c>
      <c r="C16" s="132">
        <v>0.33</v>
      </c>
      <c r="D16" s="133">
        <v>0.24</v>
      </c>
      <c r="E16" s="132">
        <v>0.65724137931034488</v>
      </c>
      <c r="F16" s="134"/>
      <c r="W16" s="140" t="s">
        <v>45</v>
      </c>
      <c r="X16" s="141">
        <f>+AVERAGE(X7:X15)</f>
        <v>0.23866666666666669</v>
      </c>
      <c r="Z16" s="137" t="s">
        <v>62</v>
      </c>
      <c r="AA16" s="136">
        <v>0.34</v>
      </c>
    </row>
    <row r="17" spans="1:27" ht="15.75" thickBot="1">
      <c r="A17" s="134" t="s">
        <v>64</v>
      </c>
      <c r="B17" s="124" t="s">
        <v>63</v>
      </c>
      <c r="C17" s="132">
        <v>0.33</v>
      </c>
      <c r="D17" s="133">
        <v>0.24</v>
      </c>
      <c r="E17" s="132">
        <v>0.65724137931034488</v>
      </c>
      <c r="F17" s="134"/>
      <c r="Z17" s="137" t="s">
        <v>65</v>
      </c>
      <c r="AA17" s="136">
        <v>0.41</v>
      </c>
    </row>
    <row r="18" spans="1:27" ht="15.75" thickBot="1">
      <c r="A18" s="134" t="s">
        <v>67</v>
      </c>
      <c r="B18" s="124" t="s">
        <v>66</v>
      </c>
      <c r="C18" s="132">
        <v>0.33</v>
      </c>
      <c r="D18" s="133">
        <v>0.24</v>
      </c>
      <c r="E18" s="132">
        <v>0.65724137931034488</v>
      </c>
      <c r="F18" s="134"/>
      <c r="Z18" s="137" t="s">
        <v>68</v>
      </c>
      <c r="AA18" s="136">
        <v>0.43</v>
      </c>
    </row>
    <row r="19" spans="1:27" ht="15.75" thickBot="1">
      <c r="A19" s="134" t="s">
        <v>62</v>
      </c>
      <c r="B19" s="124" t="s">
        <v>69</v>
      </c>
      <c r="C19" s="132">
        <v>0.34</v>
      </c>
      <c r="D19" s="133">
        <v>0.24</v>
      </c>
      <c r="E19" s="132">
        <v>0.65724137931034488</v>
      </c>
      <c r="F19" s="134"/>
      <c r="Z19" s="137" t="s">
        <v>70</v>
      </c>
      <c r="AA19" s="136">
        <v>0.51</v>
      </c>
    </row>
    <row r="20" spans="1:27" ht="15.75" thickBot="1">
      <c r="A20" s="134" t="s">
        <v>72</v>
      </c>
      <c r="B20" s="124" t="s">
        <v>71</v>
      </c>
      <c r="C20" s="132">
        <v>0.41</v>
      </c>
      <c r="D20" s="133">
        <v>0.24</v>
      </c>
      <c r="E20" s="132">
        <v>0.65724137931034488</v>
      </c>
      <c r="F20" s="134"/>
      <c r="Z20" s="137" t="s">
        <v>73</v>
      </c>
      <c r="AA20" s="136">
        <v>0.56000000000000005</v>
      </c>
    </row>
    <row r="21" spans="1:27" ht="15.75" thickBot="1">
      <c r="A21" s="131" t="s">
        <v>52</v>
      </c>
      <c r="B21" s="124" t="s">
        <v>0</v>
      </c>
      <c r="C21" s="132">
        <v>0.42899999999999999</v>
      </c>
      <c r="D21" s="133">
        <v>0.24</v>
      </c>
      <c r="E21" s="132">
        <v>0.65724137931034488</v>
      </c>
      <c r="F21" s="131"/>
      <c r="G21" s="6" t="s">
        <v>519</v>
      </c>
      <c r="Z21" s="137" t="s">
        <v>74</v>
      </c>
      <c r="AA21" s="136">
        <v>0.63</v>
      </c>
    </row>
    <row r="22" spans="1:27" ht="15.75" thickBot="1">
      <c r="A22" s="134" t="s">
        <v>76</v>
      </c>
      <c r="B22" s="124" t="s">
        <v>75</v>
      </c>
      <c r="C22" s="132">
        <v>0.43</v>
      </c>
      <c r="D22" s="133">
        <v>0.24</v>
      </c>
      <c r="E22" s="132">
        <v>0.65724137931034488</v>
      </c>
      <c r="F22" s="134"/>
      <c r="Z22" s="137" t="s">
        <v>77</v>
      </c>
      <c r="AA22" s="136">
        <v>0.64</v>
      </c>
    </row>
    <row r="23" spans="1:27" ht="15.75" thickBot="1">
      <c r="A23" s="131" t="s">
        <v>56</v>
      </c>
      <c r="B23" s="124" t="s">
        <v>3</v>
      </c>
      <c r="C23" s="132">
        <v>0.45</v>
      </c>
      <c r="D23" s="133">
        <v>0.24</v>
      </c>
      <c r="E23" s="132">
        <v>0.65724137931034488</v>
      </c>
      <c r="F23" s="131"/>
      <c r="Z23" s="137" t="s">
        <v>78</v>
      </c>
      <c r="AA23" s="136">
        <v>0.65</v>
      </c>
    </row>
    <row r="24" spans="1:27" ht="15.75" thickBot="1">
      <c r="A24" s="134" t="s">
        <v>80</v>
      </c>
      <c r="B24" s="124" t="s">
        <v>79</v>
      </c>
      <c r="C24" s="132">
        <v>0.51</v>
      </c>
      <c r="D24" s="133">
        <v>0.24</v>
      </c>
      <c r="E24" s="132">
        <v>0.65724137931034488</v>
      </c>
      <c r="F24" s="134"/>
      <c r="Z24" s="137" t="s">
        <v>81</v>
      </c>
      <c r="AA24" s="136">
        <v>0.69</v>
      </c>
    </row>
    <row r="25" spans="1:27" ht="15.75" thickBot="1">
      <c r="A25" s="134" t="s">
        <v>83</v>
      </c>
      <c r="B25" s="124" t="s">
        <v>82</v>
      </c>
      <c r="C25" s="132">
        <v>0.56000000000000005</v>
      </c>
      <c r="D25" s="133">
        <v>0.24</v>
      </c>
      <c r="E25" s="132">
        <v>0.65724137931034488</v>
      </c>
      <c r="F25" s="134"/>
      <c r="Z25" s="137" t="s">
        <v>84</v>
      </c>
      <c r="AA25" s="136">
        <v>0.72</v>
      </c>
    </row>
    <row r="26" spans="1:27" ht="15.75" thickBot="1">
      <c r="A26" s="131" t="s">
        <v>85</v>
      </c>
      <c r="B26" s="124" t="s">
        <v>2</v>
      </c>
      <c r="C26" s="132">
        <v>0.57199999999999995</v>
      </c>
      <c r="D26" s="133">
        <v>0.24</v>
      </c>
      <c r="E26" s="132">
        <v>0.65724137931034488</v>
      </c>
      <c r="F26" s="131"/>
      <c r="Z26" s="137" t="s">
        <v>86</v>
      </c>
      <c r="AA26" s="136">
        <v>0.79</v>
      </c>
    </row>
    <row r="27" spans="1:27" ht="15.75" thickBot="1">
      <c r="A27" s="134" t="s">
        <v>88</v>
      </c>
      <c r="B27" s="124" t="s">
        <v>87</v>
      </c>
      <c r="C27" s="132">
        <v>0.63</v>
      </c>
      <c r="D27" s="133">
        <v>0.24</v>
      </c>
      <c r="E27" s="132">
        <v>0.65724137931034488</v>
      </c>
      <c r="F27" s="134"/>
      <c r="Z27" s="137" t="s">
        <v>89</v>
      </c>
      <c r="AA27" s="136">
        <v>0.84</v>
      </c>
    </row>
    <row r="28" spans="1:27" ht="15.75" thickBot="1">
      <c r="A28" s="134" t="s">
        <v>91</v>
      </c>
      <c r="B28" s="124" t="s">
        <v>90</v>
      </c>
      <c r="C28" s="132">
        <v>0.64</v>
      </c>
      <c r="D28" s="133">
        <v>0.24</v>
      </c>
      <c r="E28" s="132">
        <v>0.65724137931034488</v>
      </c>
      <c r="F28" s="134"/>
      <c r="Z28" s="137" t="s">
        <v>92</v>
      </c>
      <c r="AA28" s="136">
        <v>0.93</v>
      </c>
    </row>
    <row r="29" spans="1:27" ht="15.75" thickBot="1">
      <c r="A29" s="134" t="s">
        <v>94</v>
      </c>
      <c r="B29" s="124" t="s">
        <v>93</v>
      </c>
      <c r="C29" s="132">
        <v>0.65</v>
      </c>
      <c r="D29" s="133">
        <v>0.24</v>
      </c>
      <c r="E29" s="132">
        <v>0.65724137931034488</v>
      </c>
      <c r="F29" s="134"/>
      <c r="Z29" s="137" t="s">
        <v>95</v>
      </c>
      <c r="AA29" s="136">
        <v>0.94</v>
      </c>
    </row>
    <row r="30" spans="1:27" ht="15.75" thickBot="1">
      <c r="A30" s="142" t="s">
        <v>96</v>
      </c>
      <c r="B30" s="124" t="s">
        <v>249</v>
      </c>
      <c r="C30" s="132">
        <v>0.65724137931034488</v>
      </c>
      <c r="D30" s="133">
        <v>0.24</v>
      </c>
      <c r="E30" s="132">
        <v>0.65724137931034488</v>
      </c>
      <c r="F30" s="142"/>
      <c r="Z30" s="137" t="s">
        <v>97</v>
      </c>
      <c r="AA30" s="136">
        <v>0.95</v>
      </c>
    </row>
    <row r="31" spans="1:27" ht="15.75" thickBot="1">
      <c r="A31" s="134" t="s">
        <v>99</v>
      </c>
      <c r="B31" s="124" t="s">
        <v>98</v>
      </c>
      <c r="C31" s="132">
        <v>0.69</v>
      </c>
      <c r="D31" s="133">
        <v>0.24</v>
      </c>
      <c r="E31" s="132">
        <v>0.65724137931034488</v>
      </c>
      <c r="F31" s="134"/>
      <c r="Z31" s="137" t="s">
        <v>100</v>
      </c>
      <c r="AA31" s="136">
        <v>1.05</v>
      </c>
    </row>
    <row r="32" spans="1:27" ht="15.75" thickBot="1">
      <c r="A32" s="134" t="s">
        <v>84</v>
      </c>
      <c r="B32" s="124" t="s">
        <v>101</v>
      </c>
      <c r="C32" s="132">
        <v>0.72</v>
      </c>
      <c r="D32" s="133">
        <v>0.24</v>
      </c>
      <c r="E32" s="132">
        <v>0.65724137931034488</v>
      </c>
      <c r="F32" s="134"/>
      <c r="Z32" s="137" t="s">
        <v>102</v>
      </c>
      <c r="AA32" s="136">
        <v>1.1399999999999999</v>
      </c>
    </row>
    <row r="33" spans="1:27" ht="15.75" thickBot="1">
      <c r="A33" s="134" t="s">
        <v>104</v>
      </c>
      <c r="B33" s="124" t="s">
        <v>103</v>
      </c>
      <c r="C33" s="132">
        <v>0.79</v>
      </c>
      <c r="D33" s="133">
        <v>0.24</v>
      </c>
      <c r="E33" s="132">
        <v>0.65724137931034488</v>
      </c>
      <c r="F33" s="134"/>
      <c r="Z33" s="137" t="s">
        <v>105</v>
      </c>
      <c r="AA33" s="136">
        <v>1.17</v>
      </c>
    </row>
    <row r="34" spans="1:27" ht="15.75" thickBot="1">
      <c r="A34" s="134" t="s">
        <v>89</v>
      </c>
      <c r="B34" s="124" t="s">
        <v>106</v>
      </c>
      <c r="C34" s="132">
        <v>0.84</v>
      </c>
      <c r="D34" s="133">
        <v>0.24</v>
      </c>
      <c r="E34" s="132">
        <v>0.65724137931034488</v>
      </c>
      <c r="F34" s="134"/>
      <c r="Z34" s="137" t="s">
        <v>107</v>
      </c>
      <c r="AA34" s="136">
        <v>1.23</v>
      </c>
    </row>
    <row r="35" spans="1:27" ht="15.75" thickBot="1">
      <c r="A35" s="134" t="s">
        <v>109</v>
      </c>
      <c r="B35" s="124" t="s">
        <v>108</v>
      </c>
      <c r="C35" s="132">
        <v>0.93</v>
      </c>
      <c r="D35" s="133">
        <v>0.24</v>
      </c>
      <c r="E35" s="132">
        <v>0.65724137931034488</v>
      </c>
      <c r="F35" s="134"/>
      <c r="Z35" s="143" t="s">
        <v>110</v>
      </c>
      <c r="AA35" s="144">
        <v>2</v>
      </c>
    </row>
    <row r="36" spans="1:27">
      <c r="A36" s="134" t="s">
        <v>112</v>
      </c>
      <c r="B36" s="124" t="s">
        <v>111</v>
      </c>
      <c r="C36" s="132">
        <v>0.94</v>
      </c>
      <c r="D36" s="133">
        <v>0.24</v>
      </c>
      <c r="E36" s="132">
        <v>0.65724137931034488</v>
      </c>
      <c r="F36" s="134"/>
      <c r="Z36" s="140" t="s">
        <v>96</v>
      </c>
      <c r="AA36" s="141">
        <f>+AVERAGE(AA7:AA35)</f>
        <v>0.65724137931034488</v>
      </c>
    </row>
    <row r="37" spans="1:27">
      <c r="A37" s="134" t="s">
        <v>114</v>
      </c>
      <c r="B37" s="124" t="s">
        <v>113</v>
      </c>
      <c r="C37" s="132">
        <v>0.95</v>
      </c>
      <c r="D37" s="133">
        <v>0.24</v>
      </c>
      <c r="E37" s="132">
        <v>0.65724137931034488</v>
      </c>
      <c r="F37" s="134"/>
    </row>
    <row r="38" spans="1:27">
      <c r="A38" s="134" t="s">
        <v>116</v>
      </c>
      <c r="B38" s="124" t="s">
        <v>115</v>
      </c>
      <c r="C38" s="132">
        <v>1.05</v>
      </c>
      <c r="D38" s="133">
        <v>0.24</v>
      </c>
      <c r="E38" s="132">
        <v>0.65724137931034488</v>
      </c>
      <c r="F38" s="134"/>
    </row>
    <row r="39" spans="1:27">
      <c r="A39" s="134" t="s">
        <v>118</v>
      </c>
      <c r="B39" s="124" t="s">
        <v>117</v>
      </c>
      <c r="C39" s="132">
        <v>1.1399999999999999</v>
      </c>
      <c r="D39" s="133">
        <v>0.24</v>
      </c>
      <c r="E39" s="132">
        <v>0.65724137931034488</v>
      </c>
      <c r="F39" s="134"/>
    </row>
    <row r="40" spans="1:27">
      <c r="A40" s="134" t="s">
        <v>120</v>
      </c>
      <c r="B40" s="124" t="s">
        <v>119</v>
      </c>
      <c r="C40" s="132">
        <v>1.17</v>
      </c>
      <c r="D40" s="133">
        <v>0.24</v>
      </c>
      <c r="E40" s="132">
        <v>0.65724137931034488</v>
      </c>
      <c r="F40" s="134"/>
    </row>
    <row r="41" spans="1:27">
      <c r="A41" s="134" t="s">
        <v>122</v>
      </c>
      <c r="B41" s="124" t="s">
        <v>121</v>
      </c>
      <c r="C41" s="132">
        <v>1.23</v>
      </c>
      <c r="D41" s="133">
        <v>0.24</v>
      </c>
      <c r="E41" s="132">
        <v>0.65724137931034488</v>
      </c>
      <c r="F41" s="134"/>
    </row>
    <row r="42" spans="1:27">
      <c r="A42" s="145" t="s">
        <v>124</v>
      </c>
      <c r="B42" s="124" t="s">
        <v>123</v>
      </c>
      <c r="C42" s="146">
        <v>2</v>
      </c>
      <c r="D42" s="147">
        <v>0.24</v>
      </c>
      <c r="E42" s="146">
        <v>0.65724137931034488</v>
      </c>
      <c r="F42" s="145"/>
    </row>
    <row r="43" spans="1:27">
      <c r="C43" s="141"/>
    </row>
    <row r="44" spans="1:27">
      <c r="C44" s="141"/>
    </row>
    <row r="45" spans="1:27">
      <c r="C45" s="141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70" zoomScaleNormal="70" workbookViewId="0">
      <selection activeCell="C8" sqref="C8:H13"/>
    </sheetView>
  </sheetViews>
  <sheetFormatPr defaultRowHeight="15"/>
  <cols>
    <col min="1" max="1" width="9.140625" style="65"/>
    <col min="2" max="2" width="10" style="65" bestFit="1" customWidth="1"/>
    <col min="3" max="3" width="19.5703125" style="65" bestFit="1" customWidth="1"/>
    <col min="4" max="7" width="0" style="65" hidden="1" customWidth="1"/>
    <col min="8" max="8" width="13.140625" style="65" customWidth="1"/>
    <col min="9" max="9" width="12.140625" style="65" customWidth="1"/>
    <col min="10" max="10" width="9.140625" style="65"/>
    <col min="11" max="12" width="11.140625" style="65" bestFit="1" customWidth="1"/>
    <col min="13" max="13" width="22.5703125" style="65" customWidth="1"/>
    <col min="14" max="14" width="52.5703125" style="65" bestFit="1" customWidth="1"/>
    <col min="15" max="16384" width="9.140625" style="65"/>
  </cols>
  <sheetData>
    <row r="1" spans="1:13" ht="15.75">
      <c r="A1" s="81" t="s">
        <v>522</v>
      </c>
      <c r="I1" s="66"/>
      <c r="J1" s="66"/>
      <c r="K1" s="66"/>
      <c r="L1" s="66"/>
      <c r="M1" s="66"/>
    </row>
    <row r="2" spans="1:13">
      <c r="I2" s="66"/>
      <c r="J2" s="66"/>
      <c r="K2" s="66"/>
      <c r="L2" s="66"/>
      <c r="M2" s="66"/>
    </row>
    <row r="3" spans="1:13">
      <c r="A3" s="67"/>
      <c r="B3" s="67"/>
      <c r="C3" s="67"/>
      <c r="H3" s="65" t="s">
        <v>228</v>
      </c>
      <c r="I3" s="66"/>
      <c r="J3" s="66"/>
      <c r="K3" s="66"/>
      <c r="L3" s="66"/>
      <c r="M3" s="66"/>
    </row>
    <row r="4" spans="1:13">
      <c r="A4" s="65" t="s">
        <v>4</v>
      </c>
      <c r="B4" s="68">
        <v>2013</v>
      </c>
      <c r="C4" s="87" t="s">
        <v>49</v>
      </c>
      <c r="H4" s="69">
        <v>1.4E-3</v>
      </c>
      <c r="I4" s="66"/>
      <c r="J4" s="66"/>
      <c r="K4" s="66"/>
      <c r="L4" s="66"/>
      <c r="M4" s="66"/>
    </row>
    <row r="5" spans="1:13">
      <c r="A5" s="67" t="s">
        <v>14</v>
      </c>
      <c r="B5" s="68">
        <v>2012</v>
      </c>
      <c r="C5" s="87" t="s">
        <v>32</v>
      </c>
      <c r="H5" s="70">
        <v>2.8E-3</v>
      </c>
      <c r="I5" s="66"/>
      <c r="J5" s="66"/>
      <c r="K5" s="66"/>
      <c r="L5" s="66"/>
      <c r="M5" s="66"/>
    </row>
    <row r="6" spans="1:13">
      <c r="A6" s="65" t="s">
        <v>3</v>
      </c>
      <c r="B6" s="68">
        <v>2011</v>
      </c>
      <c r="C6" s="87" t="s">
        <v>56</v>
      </c>
      <c r="H6" s="69">
        <v>1.6199999999999999E-2</v>
      </c>
      <c r="I6" s="66"/>
      <c r="J6" s="66"/>
      <c r="K6" s="66"/>
      <c r="L6" s="66"/>
      <c r="M6" s="66"/>
    </row>
    <row r="7" spans="1:13">
      <c r="A7" s="65" t="s">
        <v>0</v>
      </c>
      <c r="B7" s="68">
        <v>2013</v>
      </c>
      <c r="C7" s="87" t="s">
        <v>52</v>
      </c>
      <c r="H7" s="69">
        <v>1.67E-2</v>
      </c>
      <c r="I7" s="66"/>
      <c r="J7" s="66"/>
      <c r="K7" s="66"/>
      <c r="L7" s="66"/>
      <c r="M7" s="66"/>
    </row>
    <row r="8" spans="1:13">
      <c r="A8" s="67" t="s">
        <v>11</v>
      </c>
      <c r="B8" s="68">
        <v>2012</v>
      </c>
      <c r="C8" s="87" t="s">
        <v>30</v>
      </c>
      <c r="H8" s="69">
        <v>5.28E-2</v>
      </c>
      <c r="J8" s="71"/>
      <c r="K8" s="66"/>
      <c r="L8" s="66"/>
      <c r="M8" s="66"/>
    </row>
    <row r="9" spans="1:13">
      <c r="A9" s="65" t="s">
        <v>17</v>
      </c>
      <c r="B9" s="68">
        <v>2013</v>
      </c>
      <c r="C9" s="87" t="s">
        <v>229</v>
      </c>
      <c r="H9" s="70">
        <v>9.2999999999999999E-2</v>
      </c>
      <c r="J9" s="71"/>
      <c r="K9" s="66"/>
      <c r="L9" s="66"/>
      <c r="M9" s="66"/>
    </row>
    <row r="10" spans="1:13">
      <c r="A10" s="65" t="s">
        <v>6</v>
      </c>
      <c r="B10" s="68">
        <v>2012</v>
      </c>
      <c r="C10" s="87" t="s">
        <v>85</v>
      </c>
      <c r="H10" s="69">
        <v>0.13220000000000001</v>
      </c>
      <c r="J10" s="71"/>
      <c r="K10" s="66"/>
      <c r="L10" s="66"/>
      <c r="M10" s="66"/>
    </row>
    <row r="11" spans="1:13">
      <c r="A11" s="65" t="s">
        <v>2</v>
      </c>
      <c r="B11" s="68">
        <v>2012</v>
      </c>
      <c r="C11" s="88" t="s">
        <v>35</v>
      </c>
      <c r="H11" s="69">
        <v>0.26500000000000001</v>
      </c>
      <c r="J11" s="71"/>
      <c r="K11" s="66"/>
      <c r="L11" s="66"/>
      <c r="M11" s="66"/>
    </row>
    <row r="12" spans="1:13">
      <c r="A12" s="65" t="s">
        <v>34</v>
      </c>
      <c r="B12" s="68">
        <v>2012</v>
      </c>
      <c r="C12" s="88" t="s">
        <v>61</v>
      </c>
      <c r="H12" s="69">
        <v>0.36199999999999999</v>
      </c>
      <c r="J12" s="71"/>
      <c r="K12" s="66"/>
      <c r="L12" s="66"/>
      <c r="M12" s="66"/>
    </row>
    <row r="13" spans="1:13">
      <c r="A13" s="65" t="s">
        <v>60</v>
      </c>
      <c r="B13" s="68">
        <v>2013</v>
      </c>
      <c r="C13" s="65" t="s">
        <v>230</v>
      </c>
      <c r="H13" s="73">
        <v>0.39200000000000002</v>
      </c>
      <c r="J13" s="71"/>
      <c r="K13" s="66"/>
      <c r="L13" s="66"/>
      <c r="M13" s="66"/>
    </row>
    <row r="14" spans="1:13">
      <c r="A14" s="67" t="s">
        <v>69</v>
      </c>
      <c r="B14" s="67"/>
      <c r="J14" s="71"/>
      <c r="K14" s="66"/>
      <c r="L14" s="66"/>
      <c r="M14" s="66"/>
    </row>
    <row r="15" spans="1:13">
      <c r="C15" s="72"/>
      <c r="H15" s="74"/>
      <c r="J15" s="71"/>
      <c r="K15" s="66"/>
      <c r="L15" s="66"/>
      <c r="M15" s="66"/>
    </row>
    <row r="16" spans="1:13">
      <c r="C16" s="72"/>
      <c r="H16" s="74"/>
      <c r="J16" s="71"/>
      <c r="K16" s="66"/>
      <c r="L16" s="66"/>
      <c r="M16" s="66"/>
    </row>
    <row r="17" spans="1:13">
      <c r="A17" s="67"/>
      <c r="B17" s="67"/>
      <c r="C17" s="72"/>
      <c r="H17" s="74"/>
      <c r="K17" s="66"/>
      <c r="L17" s="66"/>
      <c r="M17" s="66"/>
    </row>
    <row r="18" spans="1:13">
      <c r="C18" s="72"/>
      <c r="H18" s="74"/>
      <c r="K18" s="66"/>
      <c r="L18" s="66"/>
      <c r="M18" s="66"/>
    </row>
    <row r="19" spans="1:13">
      <c r="C19" s="72"/>
      <c r="H19" s="74"/>
      <c r="K19" s="66"/>
      <c r="L19" s="66"/>
      <c r="M19" s="66"/>
    </row>
    <row r="20" spans="1:13">
      <c r="A20" s="67"/>
      <c r="B20" s="67"/>
      <c r="C20" s="72"/>
      <c r="H20" s="74"/>
      <c r="K20" s="66"/>
      <c r="L20" s="66"/>
      <c r="M20" s="66"/>
    </row>
    <row r="21" spans="1:13">
      <c r="C21" s="72"/>
      <c r="H21" s="74"/>
    </row>
    <row r="22" spans="1:13">
      <c r="C22" s="72"/>
      <c r="H22" s="74"/>
    </row>
    <row r="32" spans="1:13">
      <c r="K32" s="85" t="s">
        <v>521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opLeftCell="A4" workbookViewId="0">
      <selection activeCell="F23" sqref="F23"/>
    </sheetView>
  </sheetViews>
  <sheetFormatPr defaultRowHeight="15"/>
  <cols>
    <col min="1" max="5" width="9.140625" style="124"/>
    <col min="6" max="6" width="10.28515625" style="124" customWidth="1"/>
    <col min="7" max="16384" width="9.140625" style="124"/>
  </cols>
  <sheetData>
    <row r="1" spans="1:8" ht="15.75">
      <c r="A1" s="78" t="s">
        <v>523</v>
      </c>
      <c r="G1" s="148"/>
    </row>
    <row r="3" spans="1:8" ht="15.75">
      <c r="H3" s="78"/>
    </row>
    <row r="4" spans="1:8" ht="24">
      <c r="B4" s="149" t="s">
        <v>253</v>
      </c>
      <c r="C4" s="149" t="s">
        <v>254</v>
      </c>
      <c r="D4" s="149" t="s">
        <v>255</v>
      </c>
      <c r="E4" s="149" t="s">
        <v>256</v>
      </c>
      <c r="F4" s="149" t="s">
        <v>257</v>
      </c>
    </row>
    <row r="5" spans="1:8">
      <c r="B5" s="130" t="s">
        <v>0</v>
      </c>
      <c r="C5" s="130">
        <v>2013</v>
      </c>
      <c r="D5" s="150">
        <v>6.7428799999999997E-2</v>
      </c>
      <c r="E5" s="150">
        <v>0.51520750000000004</v>
      </c>
      <c r="F5" s="151">
        <f>1-E5</f>
        <v>0.48479249999999996</v>
      </c>
    </row>
    <row r="6" spans="1:8">
      <c r="B6" s="133" t="s">
        <v>1</v>
      </c>
      <c r="C6" s="133">
        <v>2013</v>
      </c>
      <c r="D6" s="152">
        <v>2.5602799999999998E-2</v>
      </c>
      <c r="E6" s="152">
        <v>0.2228861</v>
      </c>
      <c r="F6" s="153">
        <f t="shared" ref="F6:F23" si="0">1-E6</f>
        <v>0.77711390000000002</v>
      </c>
    </row>
    <row r="7" spans="1:8">
      <c r="B7" s="133" t="s">
        <v>2</v>
      </c>
      <c r="C7" s="133">
        <v>2013</v>
      </c>
      <c r="D7" s="152">
        <v>6.6444199999999995E-2</v>
      </c>
      <c r="E7" s="152">
        <v>0.63435520000000001</v>
      </c>
      <c r="F7" s="153">
        <f t="shared" si="0"/>
        <v>0.36564479999999999</v>
      </c>
    </row>
    <row r="8" spans="1:8">
      <c r="B8" s="133" t="s">
        <v>3</v>
      </c>
      <c r="C8" s="133">
        <v>2013</v>
      </c>
      <c r="D8" s="152">
        <v>7.2451399999999999E-2</v>
      </c>
      <c r="E8" s="152">
        <v>0.71080500000000002</v>
      </c>
      <c r="F8" s="153">
        <f t="shared" si="0"/>
        <v>0.28919499999999998</v>
      </c>
    </row>
    <row r="9" spans="1:8">
      <c r="B9" s="133" t="s">
        <v>4</v>
      </c>
      <c r="C9" s="133">
        <v>2013</v>
      </c>
      <c r="D9" s="152">
        <v>9.6732299999999993E-2</v>
      </c>
      <c r="E9" s="152">
        <v>0.35349419999999998</v>
      </c>
      <c r="F9" s="153">
        <f t="shared" si="0"/>
        <v>0.64650580000000002</v>
      </c>
    </row>
    <row r="10" spans="1:8">
      <c r="B10" s="133" t="s">
        <v>5</v>
      </c>
      <c r="C10" s="133">
        <v>2013</v>
      </c>
      <c r="D10" s="152">
        <v>8.5921200000000003E-2</v>
      </c>
      <c r="E10" s="152">
        <v>0.71580730000000004</v>
      </c>
      <c r="F10" s="153">
        <f t="shared" si="0"/>
        <v>0.28419269999999996</v>
      </c>
    </row>
    <row r="11" spans="1:8">
      <c r="B11" s="133" t="s">
        <v>6</v>
      </c>
      <c r="C11" s="133">
        <v>2013</v>
      </c>
      <c r="D11" s="152">
        <v>7.4623200000000001E-2</v>
      </c>
      <c r="E11" s="152">
        <v>0.34745340000000002</v>
      </c>
      <c r="F11" s="153">
        <f t="shared" si="0"/>
        <v>0.65254659999999998</v>
      </c>
    </row>
    <row r="12" spans="1:8">
      <c r="B12" s="133" t="s">
        <v>7</v>
      </c>
      <c r="C12" s="133">
        <v>2013</v>
      </c>
      <c r="D12" s="152">
        <v>3.1613599999999999E-2</v>
      </c>
      <c r="E12" s="152">
        <v>0.3290728</v>
      </c>
      <c r="F12" s="153">
        <f t="shared" si="0"/>
        <v>0.67092719999999995</v>
      </c>
    </row>
    <row r="13" spans="1:8">
      <c r="B13" s="133" t="s">
        <v>8</v>
      </c>
      <c r="C13" s="133">
        <v>2013</v>
      </c>
      <c r="D13" s="152">
        <v>2.43793E-2</v>
      </c>
      <c r="E13" s="152">
        <v>0.19593169999999999</v>
      </c>
      <c r="F13" s="153">
        <f t="shared" si="0"/>
        <v>0.80406829999999996</v>
      </c>
    </row>
    <row r="14" spans="1:8">
      <c r="B14" s="133" t="s">
        <v>9</v>
      </c>
      <c r="C14" s="133">
        <v>2013</v>
      </c>
      <c r="D14" s="152">
        <v>5.9562700000000003E-2</v>
      </c>
      <c r="E14" s="152">
        <v>0.17400689999999999</v>
      </c>
      <c r="F14" s="153">
        <f t="shared" si="0"/>
        <v>0.82599310000000004</v>
      </c>
    </row>
    <row r="15" spans="1:8">
      <c r="B15" s="133" t="s">
        <v>11</v>
      </c>
      <c r="C15" s="133">
        <v>2012</v>
      </c>
      <c r="D15" s="152">
        <v>4.3527200000000002E-2</v>
      </c>
      <c r="E15" s="152">
        <v>0.3061585</v>
      </c>
      <c r="F15" s="153">
        <f t="shared" si="0"/>
        <v>0.6938415</v>
      </c>
    </row>
    <row r="16" spans="1:8">
      <c r="B16" s="133" t="s">
        <v>12</v>
      </c>
      <c r="C16" s="133">
        <v>2012</v>
      </c>
      <c r="D16" s="152">
        <v>4.9836100000000001E-2</v>
      </c>
      <c r="E16" s="152">
        <v>0.1856611</v>
      </c>
      <c r="F16" s="153">
        <f t="shared" si="0"/>
        <v>0.81433889999999998</v>
      </c>
    </row>
    <row r="17" spans="2:8">
      <c r="B17" s="133" t="s">
        <v>13</v>
      </c>
      <c r="C17" s="133">
        <v>2013</v>
      </c>
      <c r="D17" s="152">
        <v>4.3133400000000002E-2</v>
      </c>
      <c r="E17" s="152">
        <v>0.56090859999999998</v>
      </c>
      <c r="F17" s="153">
        <f t="shared" si="0"/>
        <v>0.43909140000000002</v>
      </c>
    </row>
    <row r="18" spans="2:8">
      <c r="B18" s="133" t="s">
        <v>14</v>
      </c>
      <c r="C18" s="133">
        <v>2013</v>
      </c>
      <c r="D18" s="152">
        <v>4.0438500000000002E-2</v>
      </c>
      <c r="E18" s="152">
        <v>0.21107490000000001</v>
      </c>
      <c r="F18" s="153">
        <f t="shared" si="0"/>
        <v>0.78892509999999993</v>
      </c>
    </row>
    <row r="19" spans="2:8">
      <c r="B19" s="133" t="s">
        <v>15</v>
      </c>
      <c r="C19" s="133">
        <v>2013</v>
      </c>
      <c r="D19" s="152">
        <v>5.1789700000000001E-2</v>
      </c>
      <c r="E19" s="152">
        <v>0.23029350000000001</v>
      </c>
      <c r="F19" s="153">
        <f t="shared" si="0"/>
        <v>0.76970649999999996</v>
      </c>
    </row>
    <row r="20" spans="2:8">
      <c r="B20" s="133" t="s">
        <v>16</v>
      </c>
      <c r="C20" s="133">
        <v>2013</v>
      </c>
      <c r="D20" s="152">
        <v>3.7753099999999998E-2</v>
      </c>
      <c r="E20" s="152">
        <v>0.30485570000000001</v>
      </c>
      <c r="F20" s="153">
        <f t="shared" si="0"/>
        <v>0.69514429999999994</v>
      </c>
    </row>
    <row r="21" spans="2:8">
      <c r="B21" s="133" t="s">
        <v>17</v>
      </c>
      <c r="C21" s="133">
        <v>2013</v>
      </c>
      <c r="D21" s="152">
        <v>6.2330900000000002E-2</v>
      </c>
      <c r="E21" s="152">
        <v>0.76619320000000002</v>
      </c>
      <c r="F21" s="153">
        <f t="shared" si="0"/>
        <v>0.23380679999999998</v>
      </c>
    </row>
    <row r="22" spans="2:8">
      <c r="B22" s="133" t="s">
        <v>18</v>
      </c>
      <c r="C22" s="133">
        <v>2013</v>
      </c>
      <c r="D22" s="152">
        <v>7.2247900000000004E-2</v>
      </c>
      <c r="E22" s="152">
        <v>0.3371961</v>
      </c>
      <c r="F22" s="153">
        <f t="shared" si="0"/>
        <v>0.6628039</v>
      </c>
      <c r="H22" s="124" t="s">
        <v>471</v>
      </c>
    </row>
    <row r="23" spans="2:8">
      <c r="B23" s="154" t="s">
        <v>223</v>
      </c>
      <c r="C23" s="133">
        <v>2013</v>
      </c>
      <c r="D23" s="152">
        <v>6.066462080566018E-2</v>
      </c>
      <c r="E23" s="152">
        <v>0.44972620153507026</v>
      </c>
      <c r="F23" s="153">
        <f t="shared" si="0"/>
        <v>0.55027379846492974</v>
      </c>
    </row>
    <row r="24" spans="2:8">
      <c r="B24" s="133" t="s">
        <v>357</v>
      </c>
      <c r="C24" s="155">
        <v>2007</v>
      </c>
      <c r="D24" s="156">
        <v>0.12350389245173017</v>
      </c>
      <c r="E24" s="152"/>
      <c r="F24" s="156">
        <v>0.58810000000000007</v>
      </c>
    </row>
    <row r="25" spans="2:8">
      <c r="B25" s="147" t="s">
        <v>10</v>
      </c>
      <c r="C25" s="147">
        <v>2010</v>
      </c>
      <c r="D25" s="157">
        <v>0.12984589999999999</v>
      </c>
      <c r="E25" s="158"/>
      <c r="F25" s="158">
        <v>0.58658627958709098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showGridLines="0" workbookViewId="0">
      <selection activeCell="F19" sqref="F19"/>
    </sheetView>
  </sheetViews>
  <sheetFormatPr defaultRowHeight="15"/>
  <cols>
    <col min="1" max="2" width="9.140625" style="112"/>
    <col min="3" max="3" width="12.5703125" style="112" bestFit="1" customWidth="1"/>
    <col min="4" max="4" width="15" style="112" bestFit="1" customWidth="1"/>
    <col min="5" max="16384" width="9.140625" style="112"/>
  </cols>
  <sheetData>
    <row r="2" spans="1:1" ht="15.75">
      <c r="A2" s="78" t="s">
        <v>524</v>
      </c>
    </row>
    <row r="19" spans="1:9">
      <c r="B19" s="121"/>
    </row>
    <row r="21" spans="1:9">
      <c r="B21" t="s">
        <v>525</v>
      </c>
    </row>
    <row r="22" spans="1:9">
      <c r="B22" s="112" t="s">
        <v>486</v>
      </c>
    </row>
    <row r="23" spans="1:9">
      <c r="B23" s="112" t="s">
        <v>546</v>
      </c>
    </row>
    <row r="24" spans="1:9">
      <c r="B24" s="112" t="s">
        <v>545</v>
      </c>
    </row>
    <row r="25" spans="1:9">
      <c r="A25" s="114"/>
      <c r="B25" s="115" t="s">
        <v>0</v>
      </c>
      <c r="C25" s="114" t="s">
        <v>2</v>
      </c>
      <c r="D25" s="114" t="s">
        <v>4</v>
      </c>
      <c r="E25" s="114" t="s">
        <v>7</v>
      </c>
      <c r="F25" s="114" t="s">
        <v>11</v>
      </c>
      <c r="G25" s="115" t="s">
        <v>14</v>
      </c>
      <c r="H25" s="115" t="s">
        <v>15</v>
      </c>
      <c r="I25" s="114" t="s">
        <v>18</v>
      </c>
    </row>
    <row r="26" spans="1:9">
      <c r="A26" s="116" t="s">
        <v>353</v>
      </c>
      <c r="B26" s="117">
        <v>23.51</v>
      </c>
      <c r="C26" s="118">
        <v>14.32</v>
      </c>
      <c r="D26" s="118">
        <v>18.78</v>
      </c>
      <c r="E26" s="112">
        <v>27.53</v>
      </c>
      <c r="F26" s="112">
        <v>26.89</v>
      </c>
      <c r="G26" s="112">
        <v>31.52</v>
      </c>
      <c r="H26" s="112">
        <v>34.409999999999997</v>
      </c>
      <c r="I26" s="112">
        <v>16.23</v>
      </c>
    </row>
    <row r="27" spans="1:9">
      <c r="A27" s="116" t="s">
        <v>354</v>
      </c>
      <c r="B27" s="117">
        <v>13.91</v>
      </c>
      <c r="C27" s="118">
        <v>25.93</v>
      </c>
      <c r="D27" s="118">
        <v>15.65</v>
      </c>
      <c r="E27" s="112">
        <v>10.36</v>
      </c>
      <c r="F27" s="112">
        <v>23.2</v>
      </c>
      <c r="G27" s="112">
        <v>6.95</v>
      </c>
      <c r="H27" s="112">
        <v>6.57</v>
      </c>
      <c r="I27" s="112">
        <v>18.37</v>
      </c>
    </row>
    <row r="28" spans="1:9">
      <c r="A28" s="116" t="s">
        <v>355</v>
      </c>
      <c r="B28" s="117">
        <v>6.99</v>
      </c>
      <c r="C28" s="118">
        <v>5.85</v>
      </c>
      <c r="D28" s="118">
        <v>8.14</v>
      </c>
      <c r="E28" s="112">
        <v>4.75</v>
      </c>
      <c r="F28" s="112">
        <v>3.33</v>
      </c>
      <c r="G28" s="112">
        <v>3.77</v>
      </c>
      <c r="H28" s="112">
        <v>5.25</v>
      </c>
      <c r="I28" s="112">
        <v>6</v>
      </c>
    </row>
    <row r="29" spans="1:9">
      <c r="A29" s="119" t="s">
        <v>356</v>
      </c>
      <c r="B29" s="115">
        <v>2.16</v>
      </c>
      <c r="C29" s="120">
        <v>3.18</v>
      </c>
      <c r="D29" s="120">
        <v>5.48</v>
      </c>
      <c r="E29" s="113">
        <v>2.19</v>
      </c>
      <c r="F29" s="113">
        <v>2.66</v>
      </c>
      <c r="G29" s="113">
        <v>2.25</v>
      </c>
      <c r="H29" s="113">
        <v>1.82</v>
      </c>
      <c r="I29" s="113">
        <v>3.04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8"/>
  <sheetViews>
    <sheetView showGridLines="0" topLeftCell="A10" workbookViewId="0">
      <selection activeCell="G35" sqref="G35"/>
    </sheetView>
  </sheetViews>
  <sheetFormatPr defaultRowHeight="15"/>
  <sheetData>
    <row r="2" spans="1:16">
      <c r="A2" s="201" t="s">
        <v>526</v>
      </c>
    </row>
    <row r="3" spans="1:16">
      <c r="A3" s="177"/>
    </row>
    <row r="4" spans="1:16">
      <c r="L4" t="s">
        <v>360</v>
      </c>
      <c r="M4" t="s">
        <v>361</v>
      </c>
      <c r="N4" t="s">
        <v>362</v>
      </c>
      <c r="O4" t="s">
        <v>363</v>
      </c>
    </row>
    <row r="5" spans="1:16">
      <c r="L5" s="3"/>
      <c r="M5" s="3" t="s">
        <v>364</v>
      </c>
      <c r="N5" s="3" t="s">
        <v>365</v>
      </c>
      <c r="O5" s="3" t="s">
        <v>366</v>
      </c>
      <c r="P5" s="3" t="s">
        <v>367</v>
      </c>
    </row>
    <row r="6" spans="1:16">
      <c r="L6" t="s">
        <v>368</v>
      </c>
      <c r="M6" s="178">
        <v>1.27654E-2</v>
      </c>
      <c r="N6" s="178">
        <v>3.2872100000000001E-2</v>
      </c>
      <c r="O6" s="178">
        <v>1.3097299999999999E-2</v>
      </c>
      <c r="P6" s="179">
        <v>-1</v>
      </c>
    </row>
    <row r="7" spans="1:16">
      <c r="L7" t="s">
        <v>369</v>
      </c>
      <c r="M7" s="178">
        <v>1.2271199999999999E-2</v>
      </c>
      <c r="N7" s="178">
        <v>3.11226E-2</v>
      </c>
      <c r="O7" s="178">
        <v>1.26217E-2</v>
      </c>
      <c r="P7" s="179">
        <v>-1</v>
      </c>
    </row>
    <row r="8" spans="1:16">
      <c r="L8" t="s">
        <v>370</v>
      </c>
      <c r="M8" s="178">
        <v>1.2249100000000001E-2</v>
      </c>
      <c r="N8" s="178">
        <v>3.0848400000000002E-2</v>
      </c>
      <c r="O8" s="178">
        <v>1.31669E-2</v>
      </c>
      <c r="P8" s="179">
        <v>-1</v>
      </c>
    </row>
    <row r="9" spans="1:16">
      <c r="L9" t="s">
        <v>371</v>
      </c>
      <c r="M9" s="178">
        <v>1.1820499999999999E-2</v>
      </c>
      <c r="N9" s="178">
        <v>2.9758199999999999E-2</v>
      </c>
      <c r="O9" s="178">
        <v>1.3181500000000001E-2</v>
      </c>
      <c r="P9" s="179">
        <v>-1</v>
      </c>
    </row>
    <row r="10" spans="1:16">
      <c r="L10" t="s">
        <v>372</v>
      </c>
      <c r="M10" s="178">
        <v>1.15703E-2</v>
      </c>
      <c r="N10" s="178">
        <v>2.8158300000000001E-2</v>
      </c>
      <c r="O10" s="178">
        <v>1.1542E-2</v>
      </c>
      <c r="P10" s="179">
        <v>-1</v>
      </c>
    </row>
    <row r="11" spans="1:16">
      <c r="L11" t="s">
        <v>373</v>
      </c>
      <c r="M11" s="178">
        <v>1.11371E-2</v>
      </c>
      <c r="N11" s="178">
        <v>2.7118900000000001E-2</v>
      </c>
      <c r="O11" s="178">
        <v>1.2076399999999999E-2</v>
      </c>
      <c r="P11" s="179">
        <v>-1</v>
      </c>
    </row>
    <row r="12" spans="1:16">
      <c r="L12" t="s">
        <v>374</v>
      </c>
      <c r="M12" s="178">
        <v>1.09581E-2</v>
      </c>
      <c r="N12" s="178">
        <v>2.5183799999999999E-2</v>
      </c>
      <c r="O12" s="178">
        <v>1.0707100000000001E-2</v>
      </c>
      <c r="P12" s="179">
        <v>-1</v>
      </c>
    </row>
    <row r="13" spans="1:16">
      <c r="L13" t="s">
        <v>375</v>
      </c>
      <c r="M13" s="178">
        <v>1.0905E-2</v>
      </c>
      <c r="N13" s="178">
        <v>2.34405E-2</v>
      </c>
      <c r="O13" s="178">
        <v>1.08001E-2</v>
      </c>
      <c r="P13" s="179">
        <v>-1</v>
      </c>
    </row>
    <row r="14" spans="1:16">
      <c r="L14" t="s">
        <v>376</v>
      </c>
      <c r="M14" s="178">
        <v>1.09151E-2</v>
      </c>
      <c r="N14" s="178">
        <v>2.2999200000000001E-2</v>
      </c>
      <c r="O14" s="178">
        <v>1.1016099999999999E-2</v>
      </c>
      <c r="P14" s="179">
        <v>-1</v>
      </c>
    </row>
    <row r="15" spans="1:16">
      <c r="L15" t="s">
        <v>377</v>
      </c>
      <c r="M15" s="178">
        <v>1.09313E-2</v>
      </c>
      <c r="N15" s="178">
        <v>2.27721E-2</v>
      </c>
      <c r="O15" s="178">
        <v>9.8375000000000008E-3</v>
      </c>
      <c r="P15" s="179">
        <v>-1</v>
      </c>
    </row>
    <row r="16" spans="1:16">
      <c r="L16" t="s">
        <v>378</v>
      </c>
      <c r="M16" s="178">
        <v>1.1019599999999999E-2</v>
      </c>
      <c r="N16" s="178">
        <v>2.26068E-2</v>
      </c>
      <c r="O16" s="178">
        <v>1.0541099999999999E-2</v>
      </c>
      <c r="P16" s="179">
        <v>-1</v>
      </c>
    </row>
    <row r="17" spans="1:16">
      <c r="L17" t="s">
        <v>379</v>
      </c>
      <c r="M17" s="178">
        <v>1.06528E-2</v>
      </c>
      <c r="N17" s="178">
        <v>2.3486E-2</v>
      </c>
      <c r="O17" s="178">
        <v>1.0620900000000001E-2</v>
      </c>
      <c r="P17" s="179">
        <v>-1</v>
      </c>
    </row>
    <row r="18" spans="1:16">
      <c r="L18" t="s">
        <v>380</v>
      </c>
      <c r="M18" s="178">
        <v>1.1237E-2</v>
      </c>
      <c r="N18" s="178">
        <v>2.3587299999999999E-2</v>
      </c>
      <c r="O18" s="178">
        <v>1.18925E-2</v>
      </c>
      <c r="P18" s="179">
        <v>-1</v>
      </c>
    </row>
    <row r="19" spans="1:16">
      <c r="L19" t="s">
        <v>381</v>
      </c>
      <c r="M19" s="178">
        <v>1.15561E-2</v>
      </c>
      <c r="N19" s="178">
        <v>2.4838800000000001E-2</v>
      </c>
      <c r="O19" s="178">
        <v>1.26596E-2</v>
      </c>
      <c r="P19" s="179">
        <v>-1</v>
      </c>
    </row>
    <row r="20" spans="1:16" ht="26.25" customHeight="1">
      <c r="A20" s="217" t="s">
        <v>462</v>
      </c>
      <c r="B20" s="217"/>
      <c r="C20" s="217"/>
      <c r="D20" s="217"/>
      <c r="E20" s="217"/>
      <c r="F20" s="217"/>
      <c r="G20" s="217"/>
      <c r="H20" s="217"/>
      <c r="I20" s="217"/>
      <c r="L20" t="s">
        <v>382</v>
      </c>
      <c r="M20" s="178">
        <v>1.2087499999999999E-2</v>
      </c>
      <c r="N20" s="178">
        <v>2.5649700000000001E-2</v>
      </c>
      <c r="O20" s="178">
        <v>1.3998699999999999E-2</v>
      </c>
      <c r="P20" s="179">
        <v>-1</v>
      </c>
    </row>
    <row r="21" spans="1:16" ht="23.25" customHeight="1">
      <c r="A21" s="218" t="s">
        <v>463</v>
      </c>
      <c r="B21" s="218"/>
      <c r="C21" s="218"/>
      <c r="D21" s="218"/>
      <c r="E21" s="218"/>
      <c r="F21" s="218"/>
      <c r="G21" s="218"/>
      <c r="H21" s="218"/>
      <c r="I21" s="10"/>
      <c r="L21" t="s">
        <v>383</v>
      </c>
      <c r="M21" s="178">
        <v>1.2559300000000001E-2</v>
      </c>
      <c r="N21" s="178">
        <v>2.3699100000000001E-2</v>
      </c>
      <c r="O21" s="178">
        <v>1.3530199999999999E-2</v>
      </c>
      <c r="P21" s="179">
        <v>-1</v>
      </c>
    </row>
    <row r="22" spans="1:16">
      <c r="L22" t="s">
        <v>384</v>
      </c>
      <c r="M22" s="178">
        <v>1.27942E-2</v>
      </c>
      <c r="N22" s="178">
        <v>2.4073600000000001E-2</v>
      </c>
      <c r="O22" s="178">
        <v>1.33837E-2</v>
      </c>
      <c r="P22" s="179">
        <v>-1</v>
      </c>
    </row>
    <row r="23" spans="1:16">
      <c r="L23" t="s">
        <v>385</v>
      </c>
      <c r="M23" s="178">
        <v>1.3053E-2</v>
      </c>
      <c r="N23" s="178">
        <v>2.3088600000000001E-2</v>
      </c>
      <c r="O23" s="178">
        <v>1.37015E-2</v>
      </c>
      <c r="P23" s="179">
        <v>-1</v>
      </c>
    </row>
    <row r="24" spans="1:16">
      <c r="L24" t="s">
        <v>386</v>
      </c>
      <c r="M24" s="178">
        <v>1.29514E-2</v>
      </c>
      <c r="N24" s="178">
        <v>2.3482699999999999E-2</v>
      </c>
      <c r="O24" s="178">
        <v>1.32608E-2</v>
      </c>
      <c r="P24" s="179">
        <v>-1</v>
      </c>
    </row>
    <row r="25" spans="1:16">
      <c r="L25" t="s">
        <v>387</v>
      </c>
      <c r="M25" s="178">
        <v>1.3304E-2</v>
      </c>
      <c r="N25" s="178">
        <v>2.51808E-2</v>
      </c>
      <c r="O25" s="178">
        <v>1.4568899999999999E-2</v>
      </c>
      <c r="P25" s="179">
        <v>-1</v>
      </c>
    </row>
    <row r="26" spans="1:16">
      <c r="L26" t="s">
        <v>388</v>
      </c>
      <c r="M26" s="178">
        <v>1.36553E-2</v>
      </c>
      <c r="N26" s="178">
        <v>2.5595799999999998E-2</v>
      </c>
      <c r="O26" s="178">
        <v>1.3669799999999999E-2</v>
      </c>
      <c r="P26" s="179">
        <v>-1</v>
      </c>
    </row>
    <row r="27" spans="1:16">
      <c r="L27" t="s">
        <v>389</v>
      </c>
      <c r="M27" s="178">
        <v>1.4062699999999999E-2</v>
      </c>
      <c r="N27" s="178">
        <v>2.6147E-2</v>
      </c>
      <c r="O27" s="178">
        <v>1.36028E-2</v>
      </c>
      <c r="P27" s="179">
        <v>1</v>
      </c>
    </row>
    <row r="28" spans="1:16">
      <c r="L28" t="s">
        <v>390</v>
      </c>
      <c r="M28" s="178">
        <v>1.4948599999999999E-2</v>
      </c>
      <c r="N28" s="178">
        <v>2.7557999999999999E-2</v>
      </c>
      <c r="O28" s="178">
        <v>1.4191799999999999E-2</v>
      </c>
      <c r="P28" s="179">
        <v>1</v>
      </c>
    </row>
    <row r="29" spans="1:16">
      <c r="L29" t="s">
        <v>391</v>
      </c>
      <c r="M29" s="178">
        <v>1.5985300000000001E-2</v>
      </c>
      <c r="N29" s="178">
        <v>2.8757999999999999E-2</v>
      </c>
      <c r="O29" s="178">
        <v>1.3913099999999999E-2</v>
      </c>
      <c r="P29" s="179">
        <v>1</v>
      </c>
    </row>
    <row r="30" spans="1:16">
      <c r="L30" t="s">
        <v>392</v>
      </c>
      <c r="M30" s="178">
        <v>1.6734499999999999E-2</v>
      </c>
      <c r="N30" s="178">
        <v>3.1020499999999999E-2</v>
      </c>
      <c r="O30" s="178">
        <v>1.5614599999999999E-2</v>
      </c>
      <c r="P30" s="179">
        <v>1</v>
      </c>
    </row>
    <row r="31" spans="1:16">
      <c r="L31" t="s">
        <v>393</v>
      </c>
      <c r="M31" s="178">
        <v>1.7149000000000001E-2</v>
      </c>
      <c r="N31" s="178">
        <v>3.2932500000000003E-2</v>
      </c>
      <c r="O31" s="178">
        <v>1.69716E-2</v>
      </c>
      <c r="P31" s="179">
        <v>1</v>
      </c>
    </row>
    <row r="32" spans="1:16">
      <c r="L32" t="s">
        <v>394</v>
      </c>
      <c r="M32" s="178">
        <v>1.7516500000000001E-2</v>
      </c>
      <c r="N32" s="178">
        <v>3.5530300000000001E-2</v>
      </c>
      <c r="O32" s="178">
        <v>1.7805999999999999E-2</v>
      </c>
      <c r="P32" s="179">
        <v>-1</v>
      </c>
    </row>
    <row r="33" spans="12:16">
      <c r="L33" t="s">
        <v>395</v>
      </c>
      <c r="M33" s="178">
        <v>1.72152E-2</v>
      </c>
      <c r="N33" s="178">
        <v>3.6468300000000002E-2</v>
      </c>
      <c r="O33" s="178">
        <v>1.9776700000000001E-2</v>
      </c>
      <c r="P33" s="179">
        <v>-1</v>
      </c>
    </row>
    <row r="34" spans="12:16">
      <c r="L34" t="s">
        <v>396</v>
      </c>
      <c r="M34" s="178">
        <v>1.7083299999999999E-2</v>
      </c>
      <c r="N34" s="178">
        <v>3.6916299999999999E-2</v>
      </c>
      <c r="O34" s="178">
        <v>2.0468299999999998E-2</v>
      </c>
      <c r="P34" s="179">
        <v>-1</v>
      </c>
    </row>
    <row r="35" spans="12:16">
      <c r="L35" t="s">
        <v>397</v>
      </c>
      <c r="M35" s="178">
        <v>1.7089500000000001E-2</v>
      </c>
      <c r="N35" s="178">
        <v>3.7923999999999999E-2</v>
      </c>
      <c r="O35" s="178">
        <v>2.1151300000000001E-2</v>
      </c>
      <c r="P35" s="179">
        <v>1</v>
      </c>
    </row>
    <row r="36" spans="12:16">
      <c r="L36" t="s">
        <v>398</v>
      </c>
      <c r="M36" s="178">
        <v>1.7888100000000001E-2</v>
      </c>
      <c r="N36" s="178">
        <v>4.0474499999999997E-2</v>
      </c>
      <c r="O36" s="178">
        <v>2.32768E-2</v>
      </c>
      <c r="P36" s="179">
        <v>1</v>
      </c>
    </row>
    <row r="37" spans="12:16">
      <c r="L37" t="s">
        <v>399</v>
      </c>
      <c r="M37" s="178">
        <v>2.0496400000000001E-2</v>
      </c>
      <c r="N37" s="178">
        <v>4.8520599999999997E-2</v>
      </c>
      <c r="O37" s="178">
        <v>2.6020999999999999E-2</v>
      </c>
      <c r="P37" s="179">
        <v>1</v>
      </c>
    </row>
    <row r="38" spans="12:16">
      <c r="L38" t="s">
        <v>400</v>
      </c>
      <c r="M38" s="178">
        <v>2.2305499999999999E-2</v>
      </c>
      <c r="N38" s="178">
        <v>5.5077500000000001E-2</v>
      </c>
      <c r="O38" s="178">
        <v>2.9361999999999999E-2</v>
      </c>
      <c r="P38" s="179">
        <v>1</v>
      </c>
    </row>
    <row r="39" spans="12:16">
      <c r="L39" t="s">
        <v>401</v>
      </c>
      <c r="M39" s="178">
        <v>2.2647899999999999E-2</v>
      </c>
      <c r="N39" s="178">
        <v>5.7728099999999997E-2</v>
      </c>
      <c r="O39" s="178">
        <v>3.08755E-2</v>
      </c>
      <c r="P39" s="179">
        <v>-1</v>
      </c>
    </row>
    <row r="40" spans="12:16">
      <c r="L40" t="s">
        <v>402</v>
      </c>
      <c r="M40" s="178">
        <v>2.1405799999999999E-2</v>
      </c>
      <c r="N40" s="178">
        <v>5.7849100000000001E-2</v>
      </c>
      <c r="O40" s="178">
        <v>3.0548700000000002E-2</v>
      </c>
      <c r="P40" s="179">
        <v>-1</v>
      </c>
    </row>
    <row r="41" spans="12:16">
      <c r="L41" t="s">
        <v>403</v>
      </c>
      <c r="M41" s="178">
        <v>1.86389E-2</v>
      </c>
      <c r="N41" s="178">
        <v>5.2558599999999997E-2</v>
      </c>
      <c r="O41" s="178">
        <v>2.77846E-2</v>
      </c>
      <c r="P41" s="179">
        <v>-1</v>
      </c>
    </row>
    <row r="42" spans="12:16">
      <c r="L42" t="s">
        <v>404</v>
      </c>
      <c r="M42" s="178">
        <v>1.6595100000000002E-2</v>
      </c>
      <c r="N42" s="178">
        <v>4.6330999999999997E-2</v>
      </c>
      <c r="O42" s="178">
        <v>2.44493E-2</v>
      </c>
      <c r="P42" s="179">
        <v>-1</v>
      </c>
    </row>
    <row r="43" spans="12:16">
      <c r="L43" t="s">
        <v>405</v>
      </c>
      <c r="M43" s="178">
        <v>1.60229E-2</v>
      </c>
      <c r="N43" s="178">
        <v>4.2835199999999997E-2</v>
      </c>
      <c r="O43" s="178">
        <v>2.15652E-2</v>
      </c>
      <c r="P43" s="179">
        <v>-1</v>
      </c>
    </row>
    <row r="44" spans="12:16">
      <c r="L44" t="s">
        <v>406</v>
      </c>
      <c r="M44" s="178">
        <v>1.5300299999999999E-2</v>
      </c>
      <c r="N44" s="178">
        <v>3.7381900000000003E-2</v>
      </c>
      <c r="O44" s="178">
        <v>1.9302199999999999E-2</v>
      </c>
      <c r="P44" s="179">
        <v>-1</v>
      </c>
    </row>
    <row r="45" spans="12:16">
      <c r="L45" t="s">
        <v>407</v>
      </c>
      <c r="M45" s="178">
        <v>1.4071800000000001E-2</v>
      </c>
      <c r="N45" s="178">
        <v>3.3198699999999998E-2</v>
      </c>
      <c r="O45" s="178">
        <v>1.6965399999999999E-2</v>
      </c>
      <c r="P45" s="179">
        <v>-1</v>
      </c>
    </row>
    <row r="46" spans="12:16">
      <c r="L46" t="s">
        <v>408</v>
      </c>
      <c r="M46" s="178">
        <v>1.30978E-2</v>
      </c>
      <c r="N46" s="178">
        <v>3.03621E-2</v>
      </c>
      <c r="O46" s="178">
        <v>1.49736E-2</v>
      </c>
      <c r="P46" s="179">
        <v>-1</v>
      </c>
    </row>
    <row r="47" spans="12:16">
      <c r="L47" t="s">
        <v>409</v>
      </c>
      <c r="M47" s="178">
        <v>1.2256E-2</v>
      </c>
      <c r="N47" s="178">
        <v>2.8546999999999999E-2</v>
      </c>
      <c r="O47" s="178">
        <v>1.3450999999999999E-2</v>
      </c>
      <c r="P47" s="179">
        <v>-1</v>
      </c>
    </row>
    <row r="48" spans="12:16">
      <c r="L48" t="s">
        <v>410</v>
      </c>
      <c r="M48" s="178">
        <v>1.22767E-2</v>
      </c>
      <c r="N48" s="178">
        <v>2.8735500000000001E-2</v>
      </c>
      <c r="O48" s="178">
        <v>1.2182E-2</v>
      </c>
      <c r="P48" s="179">
        <v>-1</v>
      </c>
    </row>
    <row r="49" spans="12:16">
      <c r="L49" t="s">
        <v>411</v>
      </c>
      <c r="M49" s="178">
        <v>1.2659800000000001E-2</v>
      </c>
      <c r="N49" s="178">
        <v>2.84604E-2</v>
      </c>
      <c r="O49" s="178">
        <v>1.1912300000000001E-2</v>
      </c>
      <c r="P49" s="179">
        <v>-1</v>
      </c>
    </row>
    <row r="50" spans="12:16">
      <c r="L50" t="s">
        <v>412</v>
      </c>
      <c r="M50" s="178">
        <v>1.2317E-2</v>
      </c>
      <c r="N50" s="178">
        <v>2.7898300000000001E-2</v>
      </c>
      <c r="O50" s="178">
        <v>1.1998699999999999E-2</v>
      </c>
      <c r="P50" s="179">
        <v>-1</v>
      </c>
    </row>
    <row r="51" spans="12:16">
      <c r="L51" t="s">
        <v>413</v>
      </c>
      <c r="M51" s="178">
        <v>1.21338E-2</v>
      </c>
      <c r="N51" s="178">
        <v>2.71998E-2</v>
      </c>
      <c r="O51" s="178">
        <v>1.1806499999999999E-2</v>
      </c>
      <c r="P51" s="179">
        <v>-1</v>
      </c>
    </row>
    <row r="52" spans="12:16">
      <c r="L52" t="s">
        <v>414</v>
      </c>
      <c r="M52" s="178">
        <v>1.1866700000000001E-2</v>
      </c>
      <c r="N52" s="178">
        <v>2.56306E-2</v>
      </c>
      <c r="O52" s="178">
        <v>1.14346E-2</v>
      </c>
      <c r="P52" s="179">
        <v>-1</v>
      </c>
    </row>
    <row r="53" spans="12:16">
      <c r="L53" t="s">
        <v>415</v>
      </c>
      <c r="M53" s="178">
        <v>1.1381E-2</v>
      </c>
      <c r="N53" s="178">
        <v>2.4612499999999999E-2</v>
      </c>
      <c r="O53" s="178">
        <v>1.08994E-2</v>
      </c>
      <c r="P53" s="179">
        <v>-1</v>
      </c>
    </row>
    <row r="54" spans="12:16">
      <c r="L54" t="s">
        <v>416</v>
      </c>
      <c r="M54" s="178">
        <v>1.09718E-2</v>
      </c>
      <c r="N54" s="178">
        <v>2.28147E-2</v>
      </c>
      <c r="O54" s="178">
        <v>9.8800999999999993E-3</v>
      </c>
      <c r="P54" s="179">
        <v>-1</v>
      </c>
    </row>
    <row r="55" spans="12:16">
      <c r="L55" t="s">
        <v>417</v>
      </c>
      <c r="M55" s="178">
        <v>1.10154E-2</v>
      </c>
      <c r="N55" s="178">
        <v>2.1330399999999999E-2</v>
      </c>
      <c r="O55" s="178">
        <v>9.2492000000000008E-3</v>
      </c>
      <c r="P55" s="179">
        <v>-1</v>
      </c>
    </row>
    <row r="56" spans="12:16">
      <c r="L56" t="s">
        <v>418</v>
      </c>
      <c r="M56" s="178">
        <v>1.06444E-2</v>
      </c>
      <c r="N56" s="178">
        <v>1.9476E-2</v>
      </c>
      <c r="O56" s="178">
        <v>8.7767999999999995E-3</v>
      </c>
      <c r="P56" s="179">
        <v>-1</v>
      </c>
    </row>
    <row r="57" spans="12:16">
      <c r="L57" t="s">
        <v>419</v>
      </c>
      <c r="M57" s="178">
        <v>1.06967E-2</v>
      </c>
      <c r="N57" s="178">
        <v>1.8919999999999999E-2</v>
      </c>
      <c r="O57" s="178">
        <v>8.4836000000000009E-3</v>
      </c>
      <c r="P57" s="179">
        <v>-1</v>
      </c>
    </row>
    <row r="58" spans="12:16">
      <c r="L58" t="s">
        <v>420</v>
      </c>
      <c r="M58" s="178">
        <v>1.0626E-2</v>
      </c>
      <c r="N58" s="178">
        <v>1.9299199999999999E-2</v>
      </c>
      <c r="O58" s="178">
        <v>8.7075999999999994E-3</v>
      </c>
      <c r="P58" s="179">
        <v>-1</v>
      </c>
    </row>
    <row r="59" spans="12:16">
      <c r="L59" t="s">
        <v>421</v>
      </c>
      <c r="M59" s="178">
        <v>1.03967E-2</v>
      </c>
      <c r="N59" s="178">
        <v>1.8796899999999998E-2</v>
      </c>
      <c r="O59" s="178">
        <v>9.0154999999999992E-3</v>
      </c>
      <c r="P59" s="179">
        <v>-1</v>
      </c>
    </row>
    <row r="60" spans="12:16">
      <c r="L60" t="s">
        <v>422</v>
      </c>
      <c r="M60" s="178">
        <v>1.0423699999999999E-2</v>
      </c>
      <c r="N60" s="178">
        <v>1.9116600000000001E-2</v>
      </c>
      <c r="O60" s="178">
        <v>8.1566E-3</v>
      </c>
      <c r="P60" s="179">
        <v>-1</v>
      </c>
    </row>
    <row r="61" spans="12:16">
      <c r="L61" t="s">
        <v>423</v>
      </c>
      <c r="M61" s="178">
        <v>1.10311E-2</v>
      </c>
      <c r="N61" s="178">
        <v>1.9160400000000001E-2</v>
      </c>
      <c r="O61" s="178">
        <v>8.6805000000000007E-3</v>
      </c>
      <c r="P61" s="179">
        <v>1</v>
      </c>
    </row>
    <row r="62" spans="12:16">
      <c r="L62" t="s">
        <v>424</v>
      </c>
      <c r="M62" s="178">
        <v>1.20702E-2</v>
      </c>
      <c r="N62" s="178">
        <v>1.98646E-2</v>
      </c>
      <c r="O62" s="178">
        <v>8.2941999999999998E-3</v>
      </c>
      <c r="P62" s="179">
        <v>1</v>
      </c>
    </row>
    <row r="63" spans="12:16">
      <c r="L63" t="s">
        <v>425</v>
      </c>
      <c r="M63" s="178">
        <v>1.3077200000000001E-2</v>
      </c>
      <c r="N63" s="178">
        <v>2.10592E-2</v>
      </c>
      <c r="O63" s="178">
        <v>8.4759999999999992E-3</v>
      </c>
      <c r="P63" s="179">
        <v>1</v>
      </c>
    </row>
    <row r="64" spans="12:16">
      <c r="L64" t="s">
        <v>426</v>
      </c>
      <c r="M64" s="178">
        <v>1.4409999999999999E-2</v>
      </c>
      <c r="N64" s="178">
        <v>2.1708100000000001E-2</v>
      </c>
      <c r="O64" s="178">
        <v>9.2835999999999995E-3</v>
      </c>
      <c r="P64" s="179">
        <v>1</v>
      </c>
    </row>
    <row r="65" spans="12:16">
      <c r="L65" t="s">
        <v>427</v>
      </c>
      <c r="M65" s="178">
        <v>1.4555200000000001E-2</v>
      </c>
      <c r="N65" s="178">
        <v>2.17726E-2</v>
      </c>
      <c r="O65" s="178">
        <v>9.1722000000000001E-3</v>
      </c>
      <c r="P65" s="179">
        <v>1</v>
      </c>
    </row>
    <row r="66" spans="12:16">
      <c r="L66" t="s">
        <v>428</v>
      </c>
      <c r="M66" s="178">
        <v>1.4495600000000001E-2</v>
      </c>
      <c r="N66" s="178">
        <v>2.1946299999999998E-2</v>
      </c>
      <c r="O66" s="178">
        <v>1.01984E-2</v>
      </c>
      <c r="P66" s="179">
        <v>1</v>
      </c>
    </row>
    <row r="67" spans="12:16">
      <c r="L67" t="s">
        <v>429</v>
      </c>
      <c r="M67" s="178">
        <v>1.41601E-2</v>
      </c>
      <c r="N67" s="178">
        <v>2.2109899999999998E-2</v>
      </c>
      <c r="O67" s="178">
        <v>1.0562E-2</v>
      </c>
      <c r="P67" s="179">
        <v>1</v>
      </c>
    </row>
    <row r="68" spans="12:16">
      <c r="L68" t="s">
        <v>430</v>
      </c>
      <c r="M68" s="178">
        <v>1.3831899999999999E-2</v>
      </c>
      <c r="N68" s="178">
        <v>2.2159999999999999E-2</v>
      </c>
      <c r="O68" s="178">
        <v>1.1495500000000001E-2</v>
      </c>
      <c r="P68" s="179">
        <v>1</v>
      </c>
    </row>
    <row r="69" spans="12:16">
      <c r="L69" t="s">
        <v>431</v>
      </c>
      <c r="M69" s="178">
        <v>1.4031200000000001E-2</v>
      </c>
      <c r="N69" s="178">
        <v>2.34275E-2</v>
      </c>
      <c r="O69" s="178">
        <v>1.22034E-2</v>
      </c>
      <c r="P69" s="179">
        <v>1</v>
      </c>
    </row>
    <row r="70" spans="12:16">
      <c r="L70" t="s">
        <v>432</v>
      </c>
      <c r="M70" s="178">
        <v>1.4917400000000001E-2</v>
      </c>
      <c r="N70" s="178">
        <v>2.5036900000000001E-2</v>
      </c>
      <c r="O70" s="178">
        <v>1.24888E-2</v>
      </c>
      <c r="P70" s="179">
        <v>1</v>
      </c>
    </row>
    <row r="71" spans="12:16">
      <c r="L71" t="s">
        <v>433</v>
      </c>
      <c r="M71" s="178">
        <v>1.5796899999999999E-2</v>
      </c>
      <c r="N71" s="178">
        <v>2.5467099999999999E-2</v>
      </c>
      <c r="O71" s="178">
        <v>1.29193E-2</v>
      </c>
      <c r="P71" s="179">
        <v>-1</v>
      </c>
    </row>
    <row r="72" spans="12:16">
      <c r="L72" t="s">
        <v>434</v>
      </c>
      <c r="M72" s="178">
        <v>1.5926800000000001E-2</v>
      </c>
      <c r="N72" s="178">
        <v>2.7188500000000001E-2</v>
      </c>
      <c r="O72" s="178">
        <v>1.2028499999999999E-2</v>
      </c>
      <c r="P72" s="179">
        <v>-1</v>
      </c>
    </row>
    <row r="73" spans="12:16">
      <c r="L73" t="s">
        <v>435</v>
      </c>
      <c r="M73" s="178">
        <v>1.6175200000000001E-2</v>
      </c>
      <c r="N73" s="178">
        <v>2.9201399999999999E-2</v>
      </c>
      <c r="O73" s="178">
        <v>1.22148E-2</v>
      </c>
      <c r="P73" s="179">
        <v>-1</v>
      </c>
    </row>
    <row r="74" spans="12:16">
      <c r="L74" t="s">
        <v>436</v>
      </c>
      <c r="M74" s="178">
        <v>1.54542E-2</v>
      </c>
      <c r="N74" s="178">
        <v>2.96206E-2</v>
      </c>
      <c r="O74" s="178">
        <v>1.24466E-2</v>
      </c>
      <c r="P74" s="179">
        <v>-1</v>
      </c>
    </row>
    <row r="75" spans="12:16">
      <c r="L75" t="s">
        <v>437</v>
      </c>
      <c r="M75" s="178">
        <v>1.45389E-2</v>
      </c>
      <c r="N75" s="178">
        <v>3.0106600000000001E-2</v>
      </c>
      <c r="O75" s="178">
        <v>1.28713E-2</v>
      </c>
      <c r="P75" s="179">
        <v>-1</v>
      </c>
    </row>
    <row r="76" spans="12:16">
      <c r="L76" t="s">
        <v>438</v>
      </c>
      <c r="M76" s="178">
        <v>1.5384200000000001E-2</v>
      </c>
      <c r="N76" s="178">
        <v>3.3138899999999999E-2</v>
      </c>
      <c r="O76" s="178">
        <v>1.4083999999999999E-2</v>
      </c>
      <c r="P76" s="179">
        <v>-1</v>
      </c>
    </row>
    <row r="77" spans="12:16">
      <c r="L77" t="s">
        <v>439</v>
      </c>
      <c r="M77" s="178">
        <v>1.55461E-2</v>
      </c>
      <c r="N77" s="178">
        <v>3.2622900000000003E-2</v>
      </c>
      <c r="O77" s="178">
        <v>1.5223799999999999E-2</v>
      </c>
      <c r="P77" s="179">
        <v>-1</v>
      </c>
    </row>
    <row r="78" spans="12:16">
      <c r="L78" t="s">
        <v>440</v>
      </c>
      <c r="M78" s="178">
        <v>1.59118E-2</v>
      </c>
      <c r="N78" s="178">
        <v>3.3870699999999997E-2</v>
      </c>
      <c r="O78" s="178">
        <v>1.6611000000000001E-2</v>
      </c>
      <c r="P78" s="179">
        <v>-1</v>
      </c>
    </row>
    <row r="79" spans="12:16">
      <c r="L79" t="s">
        <v>441</v>
      </c>
      <c r="M79" s="178">
        <v>1.6268899999999999E-2</v>
      </c>
      <c r="N79" s="178">
        <v>3.4703699999999997E-2</v>
      </c>
      <c r="O79" s="178">
        <v>1.6864500000000001E-2</v>
      </c>
      <c r="P79" s="179">
        <v>-1</v>
      </c>
    </row>
    <row r="80" spans="12:16">
      <c r="L80" t="s">
        <v>442</v>
      </c>
      <c r="M80" s="178">
        <v>1.6185600000000001E-2</v>
      </c>
      <c r="N80" s="178">
        <v>3.35762E-2</v>
      </c>
      <c r="O80" s="178">
        <v>1.7637099999999999E-2</v>
      </c>
      <c r="P80" s="179">
        <v>-1</v>
      </c>
    </row>
    <row r="81" spans="12:16">
      <c r="L81" t="s">
        <v>443</v>
      </c>
      <c r="M81" s="178">
        <v>1.6269200000000001E-2</v>
      </c>
      <c r="N81" s="178">
        <v>3.3317399999999997E-2</v>
      </c>
      <c r="O81" s="178">
        <v>1.6571900000000001E-2</v>
      </c>
      <c r="P81" s="179">
        <v>-1</v>
      </c>
    </row>
    <row r="82" spans="12:16">
      <c r="L82" t="s">
        <v>444</v>
      </c>
      <c r="M82" s="178">
        <v>1.7224900000000001E-2</v>
      </c>
      <c r="N82" s="178">
        <v>3.3741599999999997E-2</v>
      </c>
      <c r="O82" s="178">
        <v>1.6856699999999999E-2</v>
      </c>
      <c r="P82" s="179">
        <v>-1</v>
      </c>
    </row>
    <row r="83" spans="12:16">
      <c r="L83" t="s">
        <v>445</v>
      </c>
      <c r="M83" s="178">
        <v>1.7567300000000001E-2</v>
      </c>
      <c r="N83" s="178">
        <v>3.4932600000000001E-2</v>
      </c>
      <c r="O83" s="178">
        <v>1.7805600000000001E-2</v>
      </c>
      <c r="P83" s="179">
        <v>-1</v>
      </c>
    </row>
    <row r="84" spans="12:16">
      <c r="L84" t="s">
        <v>446</v>
      </c>
      <c r="M84" s="178">
        <v>1.81341E-2</v>
      </c>
      <c r="N84" s="178">
        <v>3.3633400000000001E-2</v>
      </c>
      <c r="O84" s="178">
        <v>1.8122699999999999E-2</v>
      </c>
      <c r="P84" s="179">
        <v>-1</v>
      </c>
    </row>
    <row r="85" spans="12:16">
      <c r="L85" t="s">
        <v>447</v>
      </c>
      <c r="M85" s="178">
        <v>1.8471899999999999E-2</v>
      </c>
      <c r="N85" s="178">
        <v>3.3675299999999998E-2</v>
      </c>
      <c r="O85" s="178">
        <v>1.8904500000000001E-2</v>
      </c>
      <c r="P85" s="179">
        <v>-1</v>
      </c>
    </row>
    <row r="86" spans="12:16">
      <c r="L86" t="s">
        <v>448</v>
      </c>
      <c r="M86" s="178">
        <v>1.8098900000000001E-2</v>
      </c>
      <c r="N86" s="178">
        <v>3.4258999999999998E-2</v>
      </c>
      <c r="O86" s="178">
        <v>1.8796199999999999E-2</v>
      </c>
      <c r="P86" s="179">
        <v>-1</v>
      </c>
    </row>
    <row r="87" spans="12:16">
      <c r="L87" t="s">
        <v>449</v>
      </c>
      <c r="M87" s="178">
        <v>1.8482999999999999E-2</v>
      </c>
      <c r="N87" s="178">
        <v>3.4408500000000002E-2</v>
      </c>
      <c r="O87" s="178">
        <v>1.78269E-2</v>
      </c>
      <c r="P87" s="179">
        <v>-1</v>
      </c>
    </row>
    <row r="88" spans="12:16">
      <c r="L88" t="s">
        <v>450</v>
      </c>
      <c r="M88" s="178">
        <v>1.8004900000000001E-2</v>
      </c>
      <c r="N88" s="178">
        <v>3.53575E-2</v>
      </c>
      <c r="O88" s="178">
        <v>1.7616799999999998E-2</v>
      </c>
      <c r="P88" s="179">
        <v>-1</v>
      </c>
    </row>
    <row r="89" spans="12:16">
      <c r="L89" t="s">
        <v>451</v>
      </c>
      <c r="M89" s="178">
        <v>1.8419700000000001E-2</v>
      </c>
      <c r="N89" s="178">
        <v>3.58997E-2</v>
      </c>
      <c r="O89" s="178">
        <v>1.7360500000000001E-2</v>
      </c>
      <c r="P89" s="179">
        <v>-1</v>
      </c>
    </row>
    <row r="90" spans="12:16">
      <c r="L90" t="s">
        <v>452</v>
      </c>
      <c r="M90" s="178">
        <v>1.9410400000000001E-2</v>
      </c>
      <c r="N90" s="178">
        <v>3.5218100000000002E-2</v>
      </c>
      <c r="O90" s="178">
        <v>1.7683899999999999E-2</v>
      </c>
      <c r="P90" s="179">
        <v>-1</v>
      </c>
    </row>
    <row r="91" spans="12:16">
      <c r="L91" t="s">
        <v>453</v>
      </c>
      <c r="M91" s="178">
        <v>2.07549E-2</v>
      </c>
      <c r="N91" s="178">
        <v>3.5656899999999998E-2</v>
      </c>
      <c r="O91" s="178">
        <v>2.0389600000000001E-2</v>
      </c>
      <c r="P91" s="179">
        <v>-1</v>
      </c>
    </row>
    <row r="92" spans="12:16">
      <c r="L92" t="s">
        <v>454</v>
      </c>
      <c r="M92" s="178">
        <v>2.3285899999999998E-2</v>
      </c>
      <c r="N92" s="178">
        <v>3.9825899999999997E-2</v>
      </c>
      <c r="O92" s="178">
        <v>2.2095199999999999E-2</v>
      </c>
      <c r="P92" s="179">
        <v>1</v>
      </c>
    </row>
    <row r="93" spans="12:16">
      <c r="L93" t="s">
        <v>455</v>
      </c>
      <c r="M93" s="178">
        <v>2.55978E-2</v>
      </c>
      <c r="N93" s="178">
        <v>4.2375299999999998E-2</v>
      </c>
      <c r="O93" s="178">
        <v>2.5682900000000002E-2</v>
      </c>
      <c r="P93" s="179">
        <v>1</v>
      </c>
    </row>
    <row r="94" spans="12:16">
      <c r="L94" t="s">
        <v>456</v>
      </c>
      <c r="M94" s="178">
        <v>2.6693499999999998E-2</v>
      </c>
      <c r="N94" s="178">
        <v>4.5984499999999998E-2</v>
      </c>
      <c r="O94" s="178">
        <v>2.9183799999999999E-2</v>
      </c>
      <c r="P94" s="179">
        <v>1</v>
      </c>
    </row>
    <row r="95" spans="12:16">
      <c r="L95" t="s">
        <v>457</v>
      </c>
      <c r="M95" s="178">
        <v>2.71998E-2</v>
      </c>
      <c r="N95" s="178">
        <v>4.8028399999999999E-2</v>
      </c>
      <c r="O95" s="178">
        <v>2.96628E-2</v>
      </c>
      <c r="P95" s="180">
        <v>-1</v>
      </c>
    </row>
    <row r="96" spans="12:16">
      <c r="L96" t="s">
        <v>458</v>
      </c>
      <c r="M96" s="178">
        <v>2.5076000000000001E-2</v>
      </c>
      <c r="N96" s="178">
        <v>4.7082699999999998E-2</v>
      </c>
      <c r="O96" s="178">
        <v>2.97113E-2</v>
      </c>
      <c r="P96" s="180">
        <v>-1</v>
      </c>
    </row>
    <row r="97" spans="12:16">
      <c r="L97" t="s">
        <v>459</v>
      </c>
      <c r="M97" s="178">
        <v>2.37156E-2</v>
      </c>
      <c r="N97" s="178">
        <v>4.8051900000000002E-2</v>
      </c>
      <c r="O97" s="178">
        <v>3.0788200000000002E-2</v>
      </c>
      <c r="P97" s="180">
        <v>-1</v>
      </c>
    </row>
    <row r="98" spans="12:16">
      <c r="L98" s="3" t="s">
        <v>460</v>
      </c>
      <c r="M98" s="181">
        <v>2.2637000000000001E-2</v>
      </c>
      <c r="N98" s="181">
        <v>4.6607299999999997E-2</v>
      </c>
      <c r="O98" s="181">
        <v>2.9243499999999999E-2</v>
      </c>
      <c r="P98" s="182">
        <v>-1</v>
      </c>
    </row>
  </sheetData>
  <mergeCells count="2">
    <mergeCell ref="A20:I20"/>
    <mergeCell ref="A21:H21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topLeftCell="A25" workbookViewId="0">
      <selection activeCell="A55" sqref="A55:A56"/>
    </sheetView>
  </sheetViews>
  <sheetFormatPr defaultRowHeight="15"/>
  <cols>
    <col min="1" max="1" width="9.140625" style="27"/>
  </cols>
  <sheetData>
    <row r="1" spans="1:15">
      <c r="A1" s="183" t="s">
        <v>464</v>
      </c>
    </row>
    <row r="3" spans="1:15">
      <c r="A3" s="24" t="s">
        <v>527</v>
      </c>
      <c r="J3" s="184" t="s">
        <v>467</v>
      </c>
      <c r="K3" s="184"/>
      <c r="L3" s="184"/>
      <c r="M3" s="184"/>
      <c r="N3" s="184"/>
      <c r="O3" s="184"/>
    </row>
    <row r="4" spans="1:15">
      <c r="A4" s="25" t="s">
        <v>528</v>
      </c>
    </row>
    <row r="5" spans="1:15">
      <c r="A5" s="25"/>
    </row>
    <row r="6" spans="1:15">
      <c r="A6" s="25"/>
    </row>
    <row r="7" spans="1:15">
      <c r="A7" s="25"/>
    </row>
    <row r="8" spans="1:15">
      <c r="A8" s="25"/>
    </row>
    <row r="9" spans="1:15">
      <c r="A9" s="25"/>
    </row>
    <row r="10" spans="1:15">
      <c r="A10" s="25"/>
    </row>
    <row r="11" spans="1:15">
      <c r="A11" s="25"/>
    </row>
    <row r="12" spans="1:15">
      <c r="A12" s="25"/>
    </row>
    <row r="13" spans="1:15">
      <c r="A13" s="25"/>
    </row>
    <row r="14" spans="1:15">
      <c r="A14" s="25"/>
    </row>
    <row r="15" spans="1:15">
      <c r="A15" s="25"/>
    </row>
    <row r="17" spans="1:15">
      <c r="A17" s="26" t="s">
        <v>25</v>
      </c>
    </row>
    <row r="18" spans="1:15">
      <c r="A18" s="26" t="s">
        <v>531</v>
      </c>
    </row>
    <row r="19" spans="1:15">
      <c r="A19" s="26"/>
    </row>
    <row r="20" spans="1:15">
      <c r="A20" s="24" t="s">
        <v>530</v>
      </c>
      <c r="J20" s="184" t="s">
        <v>465</v>
      </c>
      <c r="K20" s="184"/>
      <c r="L20" s="184"/>
      <c r="M20" s="184"/>
      <c r="N20" s="184"/>
      <c r="O20" s="184"/>
    </row>
    <row r="21" spans="1:15">
      <c r="A21" s="25" t="s">
        <v>529</v>
      </c>
    </row>
    <row r="22" spans="1:15">
      <c r="A22" s="26"/>
    </row>
    <row r="23" spans="1:15">
      <c r="A23" s="26"/>
    </row>
    <row r="24" spans="1:15">
      <c r="A24" s="26"/>
    </row>
    <row r="25" spans="1:15">
      <c r="A25" s="26"/>
    </row>
    <row r="26" spans="1:15">
      <c r="A26" s="26"/>
    </row>
    <row r="27" spans="1:15">
      <c r="A27" s="26"/>
    </row>
    <row r="28" spans="1:15">
      <c r="A28" s="26"/>
    </row>
    <row r="29" spans="1:15">
      <c r="A29" s="26"/>
    </row>
    <row r="30" spans="1:15">
      <c r="A30" s="26"/>
    </row>
    <row r="31" spans="1:15">
      <c r="A31" s="26"/>
    </row>
    <row r="34" spans="1:18">
      <c r="A34" s="26" t="s">
        <v>532</v>
      </c>
    </row>
    <row r="35" spans="1:18">
      <c r="A35" s="24"/>
    </row>
    <row r="36" spans="1:18">
      <c r="A36" s="24" t="s">
        <v>466</v>
      </c>
      <c r="M36" s="184" t="s">
        <v>468</v>
      </c>
      <c r="N36" s="184"/>
      <c r="O36" s="184"/>
      <c r="P36" s="184"/>
      <c r="Q36" s="184"/>
      <c r="R36" s="184"/>
    </row>
    <row r="37" spans="1:18">
      <c r="A37" s="25" t="s">
        <v>26</v>
      </c>
    </row>
    <row r="55" spans="1:1">
      <c r="A55" s="26" t="s">
        <v>533</v>
      </c>
    </row>
    <row r="56" spans="1:1">
      <c r="A56" s="27" t="s">
        <v>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Copyright</vt:lpstr>
      <vt:lpstr>Indice</vt:lpstr>
      <vt:lpstr>4.1</vt:lpstr>
      <vt:lpstr>4.2</vt:lpstr>
      <vt:lpstr>4.3</vt:lpstr>
      <vt:lpstr>4.6.1</vt:lpstr>
      <vt:lpstr>4.6.2</vt:lpstr>
      <vt:lpstr>4.6.3</vt:lpstr>
      <vt:lpstr>4.4</vt:lpstr>
      <vt:lpstr>4.4.a</vt:lpstr>
      <vt:lpstr>4.4.b</vt:lpstr>
      <vt:lpstr>4.4.c</vt:lpstr>
      <vt:lpstr>4.7.1</vt:lpstr>
      <vt:lpstr>4.8.1</vt:lpstr>
      <vt:lpstr>4.5</vt:lpstr>
      <vt:lpstr>4.10.1</vt:lpstr>
      <vt:lpstr>4.10.2</vt:lpstr>
      <vt:lpstr>4.6</vt:lpstr>
      <vt:lpstr>4.7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IADB</dc:creator>
  <cp:lastModifiedBy>IADB</cp:lastModifiedBy>
  <cp:lastPrinted>2015-07-15T20:58:27Z</cp:lastPrinted>
  <dcterms:created xsi:type="dcterms:W3CDTF">2015-03-24T17:50:24Z</dcterms:created>
  <dcterms:modified xsi:type="dcterms:W3CDTF">2016-11-30T19:09:28Z</dcterms:modified>
</cp:coreProperties>
</file>