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idbg-my.sharepoint.com/personal/amyl_iadb_org/Documents/Planning and Reporting/2021/"/>
    </mc:Choice>
  </mc:AlternateContent>
  <xr:revisionPtr revIDLastSave="88" documentId="8_{73D452B2-0C52-4DBD-984C-DDC1B870F00D}" xr6:coauthVersionLast="47" xr6:coauthVersionMax="47" xr10:uidLastSave="{AE421170-A64D-45CF-B8B4-288811DD9F9B}"/>
  <bookViews>
    <workbookView xWindow="-120" yWindow="-120" windowWidth="29040" windowHeight="15525" tabRatio="724" xr2:uid="{00000000-000D-0000-FFFF-FFFF00000000}"/>
  </bookViews>
  <sheets>
    <sheet name="Intro" sheetId="7" r:id="rId1"/>
    <sheet name="Methodology" sheetId="8" r:id="rId2"/>
    <sheet name="Overview" sheetId="9" r:id="rId3"/>
    <sheet name="By Country" sheetId="13" r:id="rId4"/>
    <sheet name="By Category" sheetId="4" r:id="rId5"/>
    <sheet name="IDB Project-level Data " sheetId="1" r:id="rId6"/>
    <sheet name="Data1" sheetId="11" state="hidden" r:id="rId7"/>
    <sheet name="Data2" sheetId="12"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'By Category'!$B$36:$C$47</definedName>
    <definedName name="_xlnm._FilterDatabase" localSheetId="3" hidden="1">'By Country'!$B$3:$H$30</definedName>
    <definedName name="_xlnm._FilterDatabase" localSheetId="5" hidden="1">'IDB Project-level Data '!$A$1:$T$554</definedName>
    <definedName name="_Key1" localSheetId="3" hidden="1">#REF!</definedName>
    <definedName name="_Key1" localSheetId="6" hidden="1">#REF!</definedName>
    <definedName name="_Key1" localSheetId="7" hidden="1">#REF!</definedName>
    <definedName name="_Key1" localSheetId="0" hidden="1">#REF!</definedName>
    <definedName name="_Key1" localSheetId="1" hidden="1">#REF!</definedName>
    <definedName name="_Key1" localSheetId="2" hidden="1">#REF!</definedName>
    <definedName name="_Key1" hidden="1">#REF!</definedName>
    <definedName name="_key2" localSheetId="3" hidden="1">#REF!</definedName>
    <definedName name="_key2" localSheetId="6" hidden="1">#REF!</definedName>
    <definedName name="_key2" localSheetId="7" hidden="1">#REF!</definedName>
    <definedName name="_key2" localSheetId="0" hidden="1">#REF!</definedName>
    <definedName name="_key2" localSheetId="1" hidden="1">#REF!</definedName>
    <definedName name="_key2" localSheetId="2" hidden="1">#REF!</definedName>
    <definedName name="_key2" hidden="1">#REF!</definedName>
    <definedName name="_Order1" hidden="1">255</definedName>
    <definedName name="_qk2">#N/A</definedName>
    <definedName name="_Sort" localSheetId="3" hidden="1">#REF!</definedName>
    <definedName name="_Sort" localSheetId="6" hidden="1">#REF!</definedName>
    <definedName name="_Sort" localSheetId="7" hidden="1">#REF!</definedName>
    <definedName name="_Sort" localSheetId="0" hidden="1">#REF!</definedName>
    <definedName name="_Sort" localSheetId="1" hidden="1">#REF!</definedName>
    <definedName name="_Sort" localSheetId="2"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 localSheetId="3">#REF!</definedName>
    <definedName name="bdgfy1" localSheetId="6">#REF!</definedName>
    <definedName name="bdgfy1" localSheetId="7">#REF!</definedName>
    <definedName name="bdgfy1" localSheetId="0">#REF!</definedName>
    <definedName name="bdgfy1" localSheetId="1">#REF!</definedName>
    <definedName name="bdgfy1" localSheetId="2">#REF!</definedName>
    <definedName name="bdgfy1">#REF!</definedName>
    <definedName name="bdgfy2" localSheetId="3">#REF!</definedName>
    <definedName name="bdgfy2" localSheetId="6">#REF!</definedName>
    <definedName name="bdgfy2" localSheetId="7">#REF!</definedName>
    <definedName name="bdgfy2" localSheetId="0">#REF!</definedName>
    <definedName name="bdgfy2" localSheetId="1">#REF!</definedName>
    <definedName name="bdgfy2" localSheetId="2">#REF!</definedName>
    <definedName name="bdgfy2">#REF!</definedName>
    <definedName name="bdgfy3" localSheetId="3">#REF!</definedName>
    <definedName name="bdgfy3" localSheetId="6">#REF!</definedName>
    <definedName name="bdgfy3" localSheetId="7">#REF!</definedName>
    <definedName name="bdgfy3" localSheetId="0">#REF!</definedName>
    <definedName name="bdgfy3" localSheetId="1">#REF!</definedName>
    <definedName name="bdgfy3" localSheetId="2">#REF!</definedName>
    <definedName name="bdgfy3">#REF!</definedName>
    <definedName name="brdfy" localSheetId="3">#REF!</definedName>
    <definedName name="brdfy" localSheetId="6">#REF!</definedName>
    <definedName name="brdfy" localSheetId="7">#REF!</definedName>
    <definedName name="brdfy" localSheetId="0">#REF!</definedName>
    <definedName name="brdfy" localSheetId="1">#REF!</definedName>
    <definedName name="brdfy" localSheetId="2">#REF!</definedName>
    <definedName name="brdfy">#REF!</definedName>
    <definedName name="CC" localSheetId="3">#REF!</definedName>
    <definedName name="CC" localSheetId="6">#REF!</definedName>
    <definedName name="CC" localSheetId="7">#REF!</definedName>
    <definedName name="CC" localSheetId="0">#REF!</definedName>
    <definedName name="CC" localSheetId="1">#REF!</definedName>
    <definedName name="CC" localSheetId="2">#REF!</definedName>
    <definedName name="CC">#REF!</definedName>
    <definedName name="cd">#N/A</definedName>
    <definedName name="chart">#N/A</definedName>
    <definedName name="Countries">Data1!$B$12:$B$38</definedName>
    <definedName name="darn">#N/A</definedName>
    <definedName name="data" localSheetId="3">#REF!</definedName>
    <definedName name="data" localSheetId="6">#REF!</definedName>
    <definedName name="data" localSheetId="7">#REF!</definedName>
    <definedName name="data" localSheetId="0">#REF!</definedName>
    <definedName name="data" localSheetId="1">#REF!</definedName>
    <definedName name="data" localSheetId="2">#REF!</definedName>
    <definedName name="data">#REF!</definedName>
    <definedName name="data2" localSheetId="3">#REF!</definedName>
    <definedName name="data2" localSheetId="6">#REF!</definedName>
    <definedName name="data2" localSheetId="7">#REF!</definedName>
    <definedName name="data2" localSheetId="0">#REF!</definedName>
    <definedName name="data2" localSheetId="1">#REF!</definedName>
    <definedName name="data2" localSheetId="2">#REF!</definedName>
    <definedName name="data2">#REF!</definedName>
    <definedName name="EO" localSheetId="3">#REF!</definedName>
    <definedName name="EO" localSheetId="6">#REF!</definedName>
    <definedName name="EO" localSheetId="7">#REF!</definedName>
    <definedName name="EO" localSheetId="0">#REF!</definedName>
    <definedName name="EO" localSheetId="1">#REF!</definedName>
    <definedName name="EO" localSheetId="2">#REF!</definedName>
    <definedName name="EO">#REF!</definedName>
    <definedName name="ess">#N/A</definedName>
    <definedName name="EU" localSheetId="3">#REF!</definedName>
    <definedName name="EU" localSheetId="6">#REF!</definedName>
    <definedName name="EU" localSheetId="7">#REF!</definedName>
    <definedName name="EU" localSheetId="0">#REF!</definedName>
    <definedName name="EU" localSheetId="1">#REF!</definedName>
    <definedName name="EU" localSheetId="2">#REF!</definedName>
    <definedName name="EU">#REF!</definedName>
    <definedName name="EY" localSheetId="3">#REF!</definedName>
    <definedName name="EY" localSheetId="6">#REF!</definedName>
    <definedName name="EY" localSheetId="7">#REF!</definedName>
    <definedName name="EY" localSheetId="0">#REF!</definedName>
    <definedName name="EY" localSheetId="1">#REF!</definedName>
    <definedName name="EY" localSheetId="2">#REF!</definedName>
    <definedName name="EY">#REF!</definedName>
    <definedName name="FindActuals" localSheetId="3">OFFSET(#REF!,0,0,MATCH("*",#REF!, -1))</definedName>
    <definedName name="FindActuals" localSheetId="6">OFFSET(#REF!,0,0,MATCH("*",#REF!, -1))</definedName>
    <definedName name="FindActuals" localSheetId="7">OFFSET(#REF!,0,0,MATCH("*",#REF!, -1))</definedName>
    <definedName name="FindActuals" localSheetId="0">OFFSET(#REF!,0,0,MATCH("*",#REF!, -1))</definedName>
    <definedName name="FindActuals" localSheetId="1">OFFSET(#REF!,0,0,MATCH("*",#REF!, -1))</definedName>
    <definedName name="FindActuals" localSheetId="2">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3">#REF!</definedName>
    <definedName name="fy_1" localSheetId="6">#REF!</definedName>
    <definedName name="fy_1" localSheetId="7">#REF!</definedName>
    <definedName name="fy_1" localSheetId="0">#REF!</definedName>
    <definedName name="fy_1" localSheetId="1">#REF!</definedName>
    <definedName name="fy_1" localSheetId="2">#REF!</definedName>
    <definedName name="fy_1">#REF!</definedName>
    <definedName name="fy_2" localSheetId="3">#REF!</definedName>
    <definedName name="fy_2" localSheetId="6">#REF!</definedName>
    <definedName name="fy_2" localSheetId="7">#REF!</definedName>
    <definedName name="fy_2" localSheetId="0">#REF!</definedName>
    <definedName name="fy_2" localSheetId="1">#REF!</definedName>
    <definedName name="fy_2" localSheetId="2">#REF!</definedName>
    <definedName name="fy_2">#REF!</definedName>
    <definedName name="fy_3" localSheetId="3">#REF!</definedName>
    <definedName name="fy_3" localSheetId="6">#REF!</definedName>
    <definedName name="fy_3" localSheetId="7">#REF!</definedName>
    <definedName name="fy_3" localSheetId="0">#REF!</definedName>
    <definedName name="fy_3" localSheetId="1">#REF!</definedName>
    <definedName name="fy_3" localSheetId="2">#REF!</definedName>
    <definedName name="fy_3">#REF!</definedName>
    <definedName name="FY97_99_LAR" localSheetId="3">#REF!</definedName>
    <definedName name="FY97_99_LAR" localSheetId="6">#REF!</definedName>
    <definedName name="FY97_99_LAR" localSheetId="7">#REF!</definedName>
    <definedName name="FY97_99_LAR" localSheetId="0">#REF!</definedName>
    <definedName name="FY97_99_LAR" localSheetId="1">#REF!</definedName>
    <definedName name="FY97_99_LAR" localSheetId="2">#REF!</definedName>
    <definedName name="FY97_99_LAR">#REF!</definedName>
    <definedName name="Guarantee" localSheetId="3">OFFSET(#REF!,0,0,MATCH("*",#REF!,-1))</definedName>
    <definedName name="Guarantee" localSheetId="6">OFFSET(#REF!,0,0,MATCH("*",#REF!,-1))</definedName>
    <definedName name="Guarantee" localSheetId="7">OFFSET(#REF!,0,0,MATCH("*",#REF!,-1))</definedName>
    <definedName name="Guarantee" localSheetId="0">OFFSET(#REF!,0,0,MATCH("*",#REF!,-1))</definedName>
    <definedName name="Guarantee" localSheetId="1">OFFSET(#REF!,0,0,MATCH("*",#REF!,-1))</definedName>
    <definedName name="Guarantee" localSheetId="2">OFFSET(#REF!,0,0,MATCH("*",#REF!,-1))</definedName>
    <definedName name="Guarantee">OFFSET(#REF!,0,0,MATCH("*",#REF!,-1))</definedName>
    <definedName name="hlHome" localSheetId="3" hidden="1">#REF!</definedName>
    <definedName name="hlHome" localSheetId="6" hidden="1">#REF!</definedName>
    <definedName name="hlHome" localSheetId="7" hidden="1">#REF!</definedName>
    <definedName name="hlHome" localSheetId="0" hidden="1">#REF!</definedName>
    <definedName name="hlHome" localSheetId="1" hidden="1">#REF!</definedName>
    <definedName name="hlHome" localSheetId="2" hidden="1">#REF!</definedName>
    <definedName name="hlHome" hidden="1">#REF!</definedName>
    <definedName name="key" localSheetId="3" hidden="1">#REF!</definedName>
    <definedName name="key" localSheetId="6" hidden="1">#REF!</definedName>
    <definedName name="key" localSheetId="7" hidden="1">#REF!</definedName>
    <definedName name="key" localSheetId="0" hidden="1">#REF!</definedName>
    <definedName name="key" localSheetId="1" hidden="1">#REF!</definedName>
    <definedName name="key" localSheetId="2" hidden="1">#REF!</definedName>
    <definedName name="key" hidden="1">#REF!</definedName>
    <definedName name="Lending" localSheetId="3">OFFSET(#REF!,0,0,MATCH("*",#REF!, -1))</definedName>
    <definedName name="Lending" localSheetId="6">OFFSET(#REF!,0,0,MATCH("*",#REF!, -1))</definedName>
    <definedName name="Lending" localSheetId="7">OFFSET(#REF!,0,0,MATCH("*",#REF!, -1))</definedName>
    <definedName name="Lending" localSheetId="0">OFFSET(#REF!,0,0,MATCH("*",#REF!, -1))</definedName>
    <definedName name="Lending" localSheetId="1">OFFSET(#REF!,0,0,MATCH("*",#REF!, -1))</definedName>
    <definedName name="Lending" localSheetId="2">OFFSET(#REF!,0,0,MATCH("*",#REF!, -1))</definedName>
    <definedName name="Lending">OFFSET(#REF!,0,0,MATCH("*",#REF!, -1))</definedName>
    <definedName name="LendingMain" localSheetId="3">OFFSET(#REF!,0,0,MATCH("*",#REF!, -1))</definedName>
    <definedName name="LendingMain" localSheetId="6">OFFSET(#REF!,0,0,MATCH("*",#REF!, -1))</definedName>
    <definedName name="LendingMain" localSheetId="7">OFFSET(#REF!,0,0,MATCH("*",#REF!, -1))</definedName>
    <definedName name="LendingMain" localSheetId="0">OFFSET(#REF!,0,0,MATCH("*",#REF!, -1))</definedName>
    <definedName name="LendingMain" localSheetId="1">OFFSET(#REF!,0,0,MATCH("*",#REF!, -1))</definedName>
    <definedName name="LendingMain" localSheetId="2">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 localSheetId="3">#REF!</definedName>
    <definedName name="Mitigation_Sub_sectors" localSheetId="6">#REF!</definedName>
    <definedName name="Mitigation_Sub_sectors" localSheetId="7">#REF!</definedName>
    <definedName name="Mitigation_Sub_sectors" localSheetId="0">#REF!</definedName>
    <definedName name="Mitigation_Sub_sectors" localSheetId="1">#REF!</definedName>
    <definedName name="Mitigation_Sub_sectors" localSheetId="2">#REF!</definedName>
    <definedName name="Mitigation_Sub_sectors">#REF!</definedName>
    <definedName name="qryGUCosts" localSheetId="3">#REF!</definedName>
    <definedName name="qryGUCosts" localSheetId="6">#REF!</definedName>
    <definedName name="qryGUCosts" localSheetId="7">#REF!</definedName>
    <definedName name="qryGUCosts" localSheetId="0">#REF!</definedName>
    <definedName name="qryGUCosts" localSheetId="1">#REF!</definedName>
    <definedName name="qryGUCosts" localSheetId="2">#REF!</definedName>
    <definedName name="qryGUCosts">#REF!</definedName>
    <definedName name="qryPEQ1" localSheetId="3">#REF!</definedName>
    <definedName name="qryPEQ1" localSheetId="6">#REF!</definedName>
    <definedName name="qryPEQ1" localSheetId="7">#REF!</definedName>
    <definedName name="qryPEQ1" localSheetId="0">#REF!</definedName>
    <definedName name="qryPEQ1" localSheetId="1">#REF!</definedName>
    <definedName name="qryPEQ1" localSheetId="2">#REF!</definedName>
    <definedName name="qryPEQ1">#REF!</definedName>
    <definedName name="qryPEQ2" localSheetId="3">#REF!</definedName>
    <definedName name="qryPEQ2" localSheetId="6">#REF!</definedName>
    <definedName name="qryPEQ2" localSheetId="7">#REF!</definedName>
    <definedName name="qryPEQ2" localSheetId="0">#REF!</definedName>
    <definedName name="qryPEQ2" localSheetId="1">#REF!</definedName>
    <definedName name="qryPEQ2" localSheetId="2">#REF!</definedName>
    <definedName name="qryPEQ2">#REF!</definedName>
    <definedName name="qryPEQ3" localSheetId="3">#REF!</definedName>
    <definedName name="qryPEQ3" localSheetId="6">#REF!</definedName>
    <definedName name="qryPEQ3" localSheetId="7">#REF!</definedName>
    <definedName name="qryPEQ3" localSheetId="0">#REF!</definedName>
    <definedName name="qryPEQ3" localSheetId="1">#REF!</definedName>
    <definedName name="qryPEQ3" localSheetId="2">#REF!</definedName>
    <definedName name="qryPEQ3">#REF!</definedName>
    <definedName name="qryPEQ4" localSheetId="3">#REF!</definedName>
    <definedName name="qryPEQ4" localSheetId="6">#REF!</definedName>
    <definedName name="qryPEQ4" localSheetId="7">#REF!</definedName>
    <definedName name="qryPEQ4" localSheetId="0">#REF!</definedName>
    <definedName name="qryPEQ4" localSheetId="1">#REF!</definedName>
    <definedName name="qryPEQ4" localSheetId="2">#REF!</definedName>
    <definedName name="qryPEQ4">#REF!</definedName>
    <definedName name="qryPESector" localSheetId="3">#REF!</definedName>
    <definedName name="qryPESector" localSheetId="6">#REF!</definedName>
    <definedName name="qryPESector" localSheetId="7">#REF!</definedName>
    <definedName name="qryPESector" localSheetId="0">#REF!</definedName>
    <definedName name="qryPESector" localSheetId="1">#REF!</definedName>
    <definedName name="qryPESector" localSheetId="2">#REF!</definedName>
    <definedName name="qryPESector">#REF!</definedName>
    <definedName name="qrySTI" localSheetId="3">#REF!</definedName>
    <definedName name="qrySTI" localSheetId="6">#REF!</definedName>
    <definedName name="qrySTI" localSheetId="7">#REF!</definedName>
    <definedName name="qrySTI" localSheetId="0">#REF!</definedName>
    <definedName name="qrySTI" localSheetId="1">#REF!</definedName>
    <definedName name="qrySTI" localSheetId="2">#REF!</definedName>
    <definedName name="qrySTI">#REF!</definedName>
    <definedName name="Quarter1" localSheetId="3">OFFSET(#REF!,0,0,MATCH("*",#REF!,-1))</definedName>
    <definedName name="Quarter1" localSheetId="6">OFFSET(#REF!,0,0,MATCH("*",#REF!,-1))</definedName>
    <definedName name="Quarter1" localSheetId="7">OFFSET(#REF!,0,0,MATCH("*",#REF!,-1))</definedName>
    <definedName name="Quarter1" localSheetId="0">OFFSET(#REF!,0,0,MATCH("*",#REF!,-1))</definedName>
    <definedName name="Quarter1" localSheetId="1">OFFSET(#REF!,0,0,MATCH("*",#REF!,-1))</definedName>
    <definedName name="Quarter1" localSheetId="2">OFFSET(#REF!,0,0,MATCH("*",#REF!,-1))</definedName>
    <definedName name="Quarter1">OFFSET(#REF!,0,0,MATCH("*",#REF!,-1))</definedName>
    <definedName name="Quarter2" localSheetId="3">OFFSET(#REF!,0,0,MATCH("*",#REF!,-1))</definedName>
    <definedName name="Quarter2" localSheetId="6">OFFSET(#REF!,0,0,MATCH("*",#REF!,-1))</definedName>
    <definedName name="Quarter2" localSheetId="7">OFFSET(#REF!,0,0,MATCH("*",#REF!,-1))</definedName>
    <definedName name="Quarter2" localSheetId="0">OFFSET(#REF!,0,0,MATCH("*",#REF!,-1))</definedName>
    <definedName name="Quarter2" localSheetId="1">OFFSET(#REF!,0,0,MATCH("*",#REF!,-1))</definedName>
    <definedName name="Quarter2" localSheetId="2">OFFSET(#REF!,0,0,MATCH("*",#REF!,-1))</definedName>
    <definedName name="Quarter2">OFFSET(#REF!,0,0,MATCH("*",#REF!,-1))</definedName>
    <definedName name="Quarter3" localSheetId="3">OFFSET(#REF!,0,0,MATCH("*",#REF!,-1))</definedName>
    <definedName name="Quarter3" localSheetId="6">OFFSET(#REF!,0,0,MATCH("*",#REF!,-1))</definedName>
    <definedName name="Quarter3" localSheetId="7">OFFSET(#REF!,0,0,MATCH("*",#REF!,-1))</definedName>
    <definedName name="Quarter3" localSheetId="0">OFFSET(#REF!,0,0,MATCH("*",#REF!,-1))</definedName>
    <definedName name="Quarter3" localSheetId="1">OFFSET(#REF!,0,0,MATCH("*",#REF!,-1))</definedName>
    <definedName name="Quarter3" localSheetId="2">OFFSET(#REF!,0,0,MATCH("*",#REF!,-1))</definedName>
    <definedName name="Quarter3">OFFSET(#REF!,0,0,MATCH("*",#REF!,-1))</definedName>
    <definedName name="Quarter4" localSheetId="3">OFFSET(#REF!,0,0,MATCH("*",#REF!,-1))</definedName>
    <definedName name="Quarter4" localSheetId="6">OFFSET(#REF!,0,0,MATCH("*",#REF!,-1))</definedName>
    <definedName name="Quarter4" localSheetId="7">OFFSET(#REF!,0,0,MATCH("*",#REF!,-1))</definedName>
    <definedName name="Quarter4" localSheetId="0">OFFSET(#REF!,0,0,MATCH("*",#REF!,-1))</definedName>
    <definedName name="Quarter4" localSheetId="1">OFFSET(#REF!,0,0,MATCH("*",#REF!,-1))</definedName>
    <definedName name="Quarter4" localSheetId="2">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 localSheetId="3">#REF!</definedName>
    <definedName name="sctr" localSheetId="6">#REF!</definedName>
    <definedName name="sctr" localSheetId="7">#REF!</definedName>
    <definedName name="sctr" localSheetId="0">#REF!</definedName>
    <definedName name="sctr" localSheetId="1">#REF!</definedName>
    <definedName name="sctr" localSheetId="2">#REF!</definedName>
    <definedName name="sctr">#REF!</definedName>
    <definedName name="sectorboard">'[7]Sector_Board, Network Info'!$C$43:$J$2278</definedName>
    <definedName name="Standby" localSheetId="3">OFFSET(#REF!,0,0,MATCH("*",#REF!,-1))</definedName>
    <definedName name="Standby" localSheetId="6">OFFSET(#REF!,0,0,MATCH("*",#REF!,-1))</definedName>
    <definedName name="Standby" localSheetId="7">OFFSET(#REF!,0,0,MATCH("*",#REF!,-1))</definedName>
    <definedName name="Standby" localSheetId="0">OFFSET(#REF!,0,0,MATCH("*",#REF!,-1))</definedName>
    <definedName name="Standby" localSheetId="1">OFFSET(#REF!,0,0,MATCH("*",#REF!,-1))</definedName>
    <definedName name="Standby" localSheetId="2">OFFSET(#REF!,0,0,MATCH("*",#REF!,-1))</definedName>
    <definedName name="Standby">OFFSET(#REF!,0,0,MATCH("*",#REF!,-1))</definedName>
    <definedName name="Sub_Category_Adaptation" localSheetId="3">#REF!</definedName>
    <definedName name="Sub_Category_Adaptation" localSheetId="6">#REF!</definedName>
    <definedName name="Sub_Category_Adaptation" localSheetId="7">#REF!</definedName>
    <definedName name="Sub_Category_Adaptation" localSheetId="0">#REF!</definedName>
    <definedName name="Sub_Category_Adaptation" localSheetId="1">#REF!</definedName>
    <definedName name="Sub_Category_Adaptation" localSheetId="2">#REF!</definedName>
    <definedName name="Sub_Category_Adaptation">#REF!</definedName>
    <definedName name="Sub_Category_Mitigation" localSheetId="3">#REF!</definedName>
    <definedName name="Sub_Category_Mitigation" localSheetId="6">#REF!</definedName>
    <definedName name="Sub_Category_Mitigation" localSheetId="7">#REF!</definedName>
    <definedName name="Sub_Category_Mitigation" localSheetId="0">#REF!</definedName>
    <definedName name="Sub_Category_Mitigation" localSheetId="1">#REF!</definedName>
    <definedName name="Sub_Category_Mitigation" localSheetId="2">#REF!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 localSheetId="3">#REF!</definedName>
    <definedName name="tblCountry" localSheetId="6">#REF!</definedName>
    <definedName name="tblCountry" localSheetId="7">#REF!</definedName>
    <definedName name="tblCountry" localSheetId="0">#REF!</definedName>
    <definedName name="tblCountry" localSheetId="1">#REF!</definedName>
    <definedName name="tblCountry" localSheetId="2">#REF!</definedName>
    <definedName name="tblCountry">#REF!</definedName>
    <definedName name="totvpubud" localSheetId="3">#REF!</definedName>
    <definedName name="totvpubud" localSheetId="6">#REF!</definedName>
    <definedName name="totvpubud" localSheetId="7">#REF!</definedName>
    <definedName name="totvpubud" localSheetId="0">#REF!</definedName>
    <definedName name="totvpubud" localSheetId="1">#REF!</definedName>
    <definedName name="totvpubud" localSheetId="2">#REF!</definedName>
    <definedName name="totvpubud">#REF!</definedName>
    <definedName name="totvpubudy1" localSheetId="3">#REF!</definedName>
    <definedName name="totvpubudy1" localSheetId="6">#REF!</definedName>
    <definedName name="totvpubudy1" localSheetId="7">#REF!</definedName>
    <definedName name="totvpubudy1" localSheetId="0">#REF!</definedName>
    <definedName name="totvpubudy1" localSheetId="1">#REF!</definedName>
    <definedName name="totvpubudy1" localSheetId="2">#REF!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2" l="1"/>
  <c r="B7" i="11"/>
  <c r="S554" i="1" l="1"/>
  <c r="R554" i="1"/>
  <c r="Q554" i="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4" i="13"/>
  <c r="J33" i="12"/>
  <c r="I33" i="12"/>
  <c r="D111" i="12"/>
  <c r="C110" i="12"/>
  <c r="C111" i="12"/>
  <c r="C112" i="12"/>
  <c r="I34" i="12" l="1"/>
  <c r="J34" i="12"/>
  <c r="H34" i="12"/>
  <c r="D70" i="12" l="1"/>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34" i="12"/>
  <c r="C35" i="12"/>
  <c r="C36" i="12"/>
  <c r="C37" i="12"/>
  <c r="C38" i="12"/>
  <c r="C39" i="12"/>
  <c r="C40" i="12"/>
  <c r="C41" i="12"/>
  <c r="C42" i="12"/>
  <c r="C12" i="12"/>
  <c r="C13" i="12"/>
  <c r="C8" i="12"/>
  <c r="C9" i="12"/>
  <c r="C10" i="12"/>
  <c r="C11" i="12"/>
  <c r="C4" i="12"/>
  <c r="C5" i="12"/>
  <c r="C6" i="12"/>
  <c r="C7" i="12"/>
  <c r="C14" i="12"/>
  <c r="C15" i="12"/>
  <c r="C16" i="12"/>
  <c r="C17" i="12"/>
  <c r="C18" i="12"/>
  <c r="C19" i="12"/>
  <c r="C20" i="12"/>
  <c r="C21" i="12"/>
  <c r="C22" i="12"/>
  <c r="C23" i="12"/>
  <c r="C24" i="12"/>
  <c r="C25" i="12"/>
  <c r="C26" i="12"/>
  <c r="C27" i="12"/>
  <c r="C28" i="12"/>
  <c r="C29" i="12"/>
  <c r="C30" i="12"/>
  <c r="C31" i="12"/>
  <c r="C32" i="12"/>
  <c r="C33" i="12"/>
  <c r="C3" i="12"/>
  <c r="C136" i="12"/>
  <c r="C135" i="12"/>
  <c r="C134" i="12"/>
  <c r="C133" i="12"/>
  <c r="C132" i="12"/>
  <c r="C131"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B89" i="11"/>
  <c r="C85" i="11" s="1"/>
  <c r="F76" i="11"/>
  <c r="E76" i="11"/>
  <c r="D76" i="11"/>
  <c r="C76" i="11"/>
  <c r="B76" i="11"/>
  <c r="F75" i="11"/>
  <c r="E75" i="11"/>
  <c r="D75" i="11"/>
  <c r="C75" i="11"/>
  <c r="B75" i="11"/>
  <c r="F74" i="11"/>
  <c r="E74" i="11"/>
  <c r="D74" i="11"/>
  <c r="C74" i="11"/>
  <c r="B74" i="11"/>
  <c r="F73" i="11"/>
  <c r="E73" i="11"/>
  <c r="D73" i="11"/>
  <c r="C73" i="11"/>
  <c r="B73" i="11"/>
  <c r="F72" i="11"/>
  <c r="E72" i="11"/>
  <c r="D72" i="11"/>
  <c r="C72" i="11"/>
  <c r="C80" i="11" s="1"/>
  <c r="B72" i="11"/>
  <c r="B6" i="11"/>
  <c r="B5" i="11"/>
  <c r="B4" i="11"/>
  <c r="B3" i="11"/>
  <c r="B2" i="11"/>
  <c r="H42" i="9"/>
  <c r="G42" i="9"/>
  <c r="F42" i="9"/>
  <c r="E42" i="9"/>
  <c r="D42" i="9"/>
  <c r="H20" i="9"/>
  <c r="G20" i="9"/>
  <c r="F20" i="9"/>
  <c r="D20" i="9"/>
  <c r="C20" i="9"/>
  <c r="E19" i="9"/>
  <c r="E18" i="9"/>
  <c r="C86" i="11" l="1"/>
  <c r="C87" i="11"/>
  <c r="B80" i="11"/>
  <c r="C88" i="11"/>
  <c r="C83" i="11"/>
  <c r="D80" i="11"/>
  <c r="C82" i="11"/>
  <c r="E80" i="11"/>
  <c r="F80" i="11"/>
  <c r="C84" i="11"/>
  <c r="E20" i="9"/>
  <c r="T554" i="1" l="1"/>
</calcChain>
</file>

<file path=xl/sharedStrings.xml><?xml version="1.0" encoding="utf-8"?>
<sst xmlns="http://schemas.openxmlformats.org/spreadsheetml/2006/main" count="5985" uniqueCount="1268">
  <si>
    <t>Project Number</t>
  </si>
  <si>
    <t>Project Name</t>
  </si>
  <si>
    <r>
      <t xml:space="preserve">Instrument Type </t>
    </r>
    <r>
      <rPr>
        <b/>
        <vertAlign val="superscript"/>
        <sz val="10"/>
        <color theme="1"/>
        <rFont val="Calibri"/>
        <family val="2"/>
        <scheme val="minor"/>
      </rPr>
      <t>(1)</t>
    </r>
  </si>
  <si>
    <t>Country</t>
  </si>
  <si>
    <t>Department</t>
  </si>
  <si>
    <t>Division</t>
  </si>
  <si>
    <t>Approval Year</t>
  </si>
  <si>
    <t>Approval Date</t>
  </si>
  <si>
    <t>Fund Currency</t>
  </si>
  <si>
    <t>Approved Amount</t>
  </si>
  <si>
    <t>Use</t>
  </si>
  <si>
    <t>Mitigation sector</t>
  </si>
  <si>
    <t>Adaptation sector</t>
  </si>
  <si>
    <t>% Only mitigation</t>
  </si>
  <si>
    <t>% Only adaptation</t>
  </si>
  <si>
    <t>% Only Dual-use</t>
  </si>
  <si>
    <t>US$ Mitigation</t>
  </si>
  <si>
    <t>US$ Adaptation</t>
  </si>
  <si>
    <t>US$ Dual-use</t>
  </si>
  <si>
    <t>AR-L1289</t>
  </si>
  <si>
    <t>AR-L1330</t>
  </si>
  <si>
    <t>AR-L1331</t>
  </si>
  <si>
    <t>AR-L1333</t>
  </si>
  <si>
    <t>AR-L1334</t>
  </si>
  <si>
    <t>AR-L1337</t>
  </si>
  <si>
    <t>AR-L1338</t>
  </si>
  <si>
    <t>AR-L1339</t>
  </si>
  <si>
    <t>AR-L1340</t>
  </si>
  <si>
    <t>AR-T1251</t>
  </si>
  <si>
    <t>AR-T1264</t>
  </si>
  <si>
    <t>AR-T1265</t>
  </si>
  <si>
    <t>AR-T1268</t>
  </si>
  <si>
    <t>BA-L1052</t>
  </si>
  <si>
    <t>BA-T1081</t>
  </si>
  <si>
    <t>BA-T1082</t>
  </si>
  <si>
    <t>BH-G0003</t>
  </si>
  <si>
    <t>BH-L1052</t>
  </si>
  <si>
    <t>BH-L1053</t>
  </si>
  <si>
    <t>BH-T1083</t>
  </si>
  <si>
    <t>BH-T1086</t>
  </si>
  <si>
    <t>BH-T1087</t>
  </si>
  <si>
    <t>BH-T1090</t>
  </si>
  <si>
    <t>BH-T1091</t>
  </si>
  <si>
    <t>BL-L1036</t>
  </si>
  <si>
    <t>BL-L1037</t>
  </si>
  <si>
    <t>BL-L1038</t>
  </si>
  <si>
    <t>BL-T1126</t>
  </si>
  <si>
    <t>BL-T1130</t>
  </si>
  <si>
    <t>BL-T1139</t>
  </si>
  <si>
    <t>BL-T1140</t>
  </si>
  <si>
    <t>BL-T1141</t>
  </si>
  <si>
    <t>BL-T1142</t>
  </si>
  <si>
    <t>BL-T1143</t>
  </si>
  <si>
    <t>BL-U0001</t>
  </si>
  <si>
    <t>BO-L1219</t>
  </si>
  <si>
    <t>BO-T1313</t>
  </si>
  <si>
    <t>BO-T1370</t>
  </si>
  <si>
    <t>BO-T1374</t>
  </si>
  <si>
    <t>BO-T1377</t>
  </si>
  <si>
    <t>BR-G1011</t>
  </si>
  <si>
    <t>BR-L1539</t>
  </si>
  <si>
    <t>BR-L1540</t>
  </si>
  <si>
    <t>BR-L1546</t>
  </si>
  <si>
    <t>BR-L1547</t>
  </si>
  <si>
    <t>BR-L1549</t>
  </si>
  <si>
    <t>BR-L1550</t>
  </si>
  <si>
    <t>BR-L1551</t>
  </si>
  <si>
    <t>BR-L1553</t>
  </si>
  <si>
    <t>BR-L1560</t>
  </si>
  <si>
    <t>BR-L1562</t>
  </si>
  <si>
    <t>BR-L1574</t>
  </si>
  <si>
    <t>BR-L1576</t>
  </si>
  <si>
    <t>BR-T1460</t>
  </si>
  <si>
    <t>BR-T1462</t>
  </si>
  <si>
    <t>BR-T1466</t>
  </si>
  <si>
    <t>BR-T1468</t>
  </si>
  <si>
    <t>BR-T1470</t>
  </si>
  <si>
    <t>BR-T1471</t>
  </si>
  <si>
    <t>BR-T1472</t>
  </si>
  <si>
    <t>BR-T1473</t>
  </si>
  <si>
    <t>BR-T1474</t>
  </si>
  <si>
    <t>BR-T1475</t>
  </si>
  <si>
    <t>BR-T1476</t>
  </si>
  <si>
    <t>BR-T1478</t>
  </si>
  <si>
    <t>BR-T1480</t>
  </si>
  <si>
    <t>BR-T1481</t>
  </si>
  <si>
    <t>BR-T1482</t>
  </si>
  <si>
    <t>BR-T1483</t>
  </si>
  <si>
    <t>BR-T1484</t>
  </si>
  <si>
    <t>BR-T1485</t>
  </si>
  <si>
    <t>BR-T1486</t>
  </si>
  <si>
    <t>BR-T1487</t>
  </si>
  <si>
    <t>BR-T1488</t>
  </si>
  <si>
    <t>BR-T1489</t>
  </si>
  <si>
    <t>BR-T1490</t>
  </si>
  <si>
    <t>BR-T1494</t>
  </si>
  <si>
    <t>BR-T1495</t>
  </si>
  <si>
    <t>BR-T1496</t>
  </si>
  <si>
    <t>BR-T1508</t>
  </si>
  <si>
    <t>CH-J0001</t>
  </si>
  <si>
    <t>CH-L1157</t>
  </si>
  <si>
    <t>CH-L1159</t>
  </si>
  <si>
    <t>CH-L1160</t>
  </si>
  <si>
    <t>CH-L1163</t>
  </si>
  <si>
    <t>CH-L1164</t>
  </si>
  <si>
    <t>CH-L1166</t>
  </si>
  <si>
    <t>CH-T1243</t>
  </si>
  <si>
    <t>CH-T1253</t>
  </si>
  <si>
    <t>CH-T1255</t>
  </si>
  <si>
    <t>CH-T1257</t>
  </si>
  <si>
    <t>CH-T1258</t>
  </si>
  <si>
    <t>CH-T1259</t>
  </si>
  <si>
    <t>CH-T1261</t>
  </si>
  <si>
    <t>CH-T1263</t>
  </si>
  <si>
    <t>CH-T1269</t>
  </si>
  <si>
    <t>CO-G1021</t>
  </si>
  <si>
    <t>CO-G1029</t>
  </si>
  <si>
    <t>CO-G1030</t>
  </si>
  <si>
    <t>CO-J0014</t>
  </si>
  <si>
    <t>CO-J0015</t>
  </si>
  <si>
    <t>CO-L1256</t>
  </si>
  <si>
    <t>CO-L1258</t>
  </si>
  <si>
    <t>CO-L1263</t>
  </si>
  <si>
    <t>CO-L1264</t>
  </si>
  <si>
    <t>CO-L1265</t>
  </si>
  <si>
    <t>CO-L1266</t>
  </si>
  <si>
    <t>CO-L1272</t>
  </si>
  <si>
    <t>CO-T1541</t>
  </si>
  <si>
    <t>CO-T1570</t>
  </si>
  <si>
    <t>CO-T1598</t>
  </si>
  <si>
    <t>CO-T1607</t>
  </si>
  <si>
    <t>CO-T1608</t>
  </si>
  <si>
    <t>CO-T1609</t>
  </si>
  <si>
    <t>CO-T1610</t>
  </si>
  <si>
    <t>CO-T1611</t>
  </si>
  <si>
    <t>CO-T1612</t>
  </si>
  <si>
    <t>CO-T1617</t>
  </si>
  <si>
    <t>CO-T1619</t>
  </si>
  <si>
    <t>CO-T1620</t>
  </si>
  <si>
    <t>CO-T1621</t>
  </si>
  <si>
    <t>CO-T1623</t>
  </si>
  <si>
    <t>CO-T1624</t>
  </si>
  <si>
    <t>CO-T1625</t>
  </si>
  <si>
    <t>CO-T1626</t>
  </si>
  <si>
    <t>CO-T1627</t>
  </si>
  <si>
    <t>CO-T1628</t>
  </si>
  <si>
    <t>CO-T1633</t>
  </si>
  <si>
    <t>CO-T1634</t>
  </si>
  <si>
    <t>CO-T1635</t>
  </si>
  <si>
    <t>CO-T1636</t>
  </si>
  <si>
    <t>CO-T1637</t>
  </si>
  <si>
    <t>CO-T1641</t>
  </si>
  <si>
    <t>CO-T1642</t>
  </si>
  <si>
    <t>CO-T1643</t>
  </si>
  <si>
    <t>CO-T1649</t>
  </si>
  <si>
    <t>CO-T1651</t>
  </si>
  <si>
    <t>CR-L1145</t>
  </si>
  <si>
    <t>CR-L1148</t>
  </si>
  <si>
    <t>CR-T1212</t>
  </si>
  <si>
    <t>CR-T1239</t>
  </si>
  <si>
    <t>CR-T1241</t>
  </si>
  <si>
    <t>CR-T1242</t>
  </si>
  <si>
    <t>CR-T1243</t>
  </si>
  <si>
    <t>CR-T1245</t>
  </si>
  <si>
    <t>CR-T1246</t>
  </si>
  <si>
    <t>CR-T1247</t>
  </si>
  <si>
    <t>DR-G0004</t>
  </si>
  <si>
    <t>DR-L1141</t>
  </si>
  <si>
    <t>DR-L1142</t>
  </si>
  <si>
    <t>DR-L1146</t>
  </si>
  <si>
    <t>DR-L1147</t>
  </si>
  <si>
    <t>DR-L1152</t>
  </si>
  <si>
    <t>DR-T1167</t>
  </si>
  <si>
    <t>DR-T1202</t>
  </si>
  <si>
    <t>DR-T1215</t>
  </si>
  <si>
    <t>DR-T1216</t>
  </si>
  <si>
    <t>DR-T1218</t>
  </si>
  <si>
    <t>DR-T1219</t>
  </si>
  <si>
    <t>DR-T1220</t>
  </si>
  <si>
    <t>DR-T1222</t>
  </si>
  <si>
    <t>DR-T1223</t>
  </si>
  <si>
    <t>DR-T1225</t>
  </si>
  <si>
    <t>DR-T1226</t>
  </si>
  <si>
    <t>DR-T1227</t>
  </si>
  <si>
    <t>DR-T1230</t>
  </si>
  <si>
    <t>DR-T1231</t>
  </si>
  <si>
    <t>DR-T1233</t>
  </si>
  <si>
    <t>EC-L1264</t>
  </si>
  <si>
    <t>EC-L1273</t>
  </si>
  <si>
    <t>EC-L1274</t>
  </si>
  <si>
    <t>EC-L1276</t>
  </si>
  <si>
    <t>EC-T1439</t>
  </si>
  <si>
    <t>EC-T1447</t>
  </si>
  <si>
    <t>EC-T1455</t>
  </si>
  <si>
    <t>EC-T1459</t>
  </si>
  <si>
    <t>EC-T1461</t>
  </si>
  <si>
    <t>EC-T1463</t>
  </si>
  <si>
    <t>EC-T1464</t>
  </si>
  <si>
    <t>EC-T1466</t>
  </si>
  <si>
    <t>EC-T1469</t>
  </si>
  <si>
    <t>EC-T1470</t>
  </si>
  <si>
    <t>EC-T1471</t>
  </si>
  <si>
    <t>EC-T1474</t>
  </si>
  <si>
    <t>EC-U0002</t>
  </si>
  <si>
    <t>EC-U0003</t>
  </si>
  <si>
    <t>ES-L1128</t>
  </si>
  <si>
    <t>ES-L1145</t>
  </si>
  <si>
    <t>ES-L1146</t>
  </si>
  <si>
    <t>ES-O0011</t>
  </si>
  <si>
    <t>ES-T1315</t>
  </si>
  <si>
    <t>ES-T1321</t>
  </si>
  <si>
    <t>ES-T1332</t>
  </si>
  <si>
    <t>ES-T1335</t>
  </si>
  <si>
    <t>ES-T1343</t>
  </si>
  <si>
    <t>ES-T1344</t>
  </si>
  <si>
    <t>ES-T1345</t>
  </si>
  <si>
    <t>GU-G1004</t>
  </si>
  <si>
    <t>GU-L1175</t>
  </si>
  <si>
    <t>GU-O0006</t>
  </si>
  <si>
    <t>GU-T1296</t>
  </si>
  <si>
    <t>GU-T1305</t>
  </si>
  <si>
    <t>GU-T1318</t>
  </si>
  <si>
    <t>GU-T1325</t>
  </si>
  <si>
    <t>GU-T1326</t>
  </si>
  <si>
    <t>GU-T1330</t>
  </si>
  <si>
    <t>GY-T1164</t>
  </si>
  <si>
    <t>GY-T1176</t>
  </si>
  <si>
    <t>GY-T1177</t>
  </si>
  <si>
    <t>GY-T1180</t>
  </si>
  <si>
    <t>HA-G1048</t>
  </si>
  <si>
    <t>HA-G1050</t>
  </si>
  <si>
    <t>HA-J0001</t>
  </si>
  <si>
    <t>HA-J0002</t>
  </si>
  <si>
    <t>HA-L1102</t>
  </si>
  <si>
    <t>HA-L1143</t>
  </si>
  <si>
    <t>HA-T1281</t>
  </si>
  <si>
    <t>HA-T1286</t>
  </si>
  <si>
    <t>HA-T1293</t>
  </si>
  <si>
    <t>HA-T1300</t>
  </si>
  <si>
    <t>HA-T1302</t>
  </si>
  <si>
    <t>HO-L1213</t>
  </si>
  <si>
    <t>HO-L1219</t>
  </si>
  <si>
    <t>HO-L1222</t>
  </si>
  <si>
    <t>HO-L1226</t>
  </si>
  <si>
    <t>HO-O0008</t>
  </si>
  <si>
    <t>HO-T1377</t>
  </si>
  <si>
    <t>HO-T1378</t>
  </si>
  <si>
    <t>HO-T1382</t>
  </si>
  <si>
    <t>HO-T1386</t>
  </si>
  <si>
    <t>HO-T1388</t>
  </si>
  <si>
    <t>HO-T1389</t>
  </si>
  <si>
    <t>HO-T1392</t>
  </si>
  <si>
    <t>HO-T1393</t>
  </si>
  <si>
    <t>HO-T1395</t>
  </si>
  <si>
    <t>HO-T1396</t>
  </si>
  <si>
    <t>JA-G1006</t>
  </si>
  <si>
    <t>JA-L1087</t>
  </si>
  <si>
    <t>JA-T1180</t>
  </si>
  <si>
    <t>JA-T1185</t>
  </si>
  <si>
    <t>JA-T1195</t>
  </si>
  <si>
    <t>JA-T1197</t>
  </si>
  <si>
    <t>JA-T1198</t>
  </si>
  <si>
    <t>ME-L1299</t>
  </si>
  <si>
    <t>ME-L1300</t>
  </si>
  <si>
    <t>ME-L1308</t>
  </si>
  <si>
    <t>ME-L1312</t>
  </si>
  <si>
    <t>ME-T1441</t>
  </si>
  <si>
    <t>ME-T1442</t>
  </si>
  <si>
    <t>ME-T1448</t>
  </si>
  <si>
    <t>ME-T1456</t>
  </si>
  <si>
    <t>ME-T1464</t>
  </si>
  <si>
    <t>ME-T1465</t>
  </si>
  <si>
    <t>ME-T1466</t>
  </si>
  <si>
    <t>ME-T1467</t>
  </si>
  <si>
    <t>ME-T1468</t>
  </si>
  <si>
    <t>ME-T1472</t>
  </si>
  <si>
    <t>NI-T1283</t>
  </si>
  <si>
    <t>NI-T1284</t>
  </si>
  <si>
    <t>NI-T1297</t>
  </si>
  <si>
    <t>NI-T1298</t>
  </si>
  <si>
    <t>NI-T1299</t>
  </si>
  <si>
    <t>NI-T1300</t>
  </si>
  <si>
    <t>NI-T1303</t>
  </si>
  <si>
    <t>NI-T1304</t>
  </si>
  <si>
    <t>PE-G1007</t>
  </si>
  <si>
    <t>PE-G1009</t>
  </si>
  <si>
    <t>PE-L1252</t>
  </si>
  <si>
    <t>PE-L1254</t>
  </si>
  <si>
    <t>PE-L1258</t>
  </si>
  <si>
    <t>PE-L1262</t>
  </si>
  <si>
    <t>PE-L1263</t>
  </si>
  <si>
    <t>PE-L1266</t>
  </si>
  <si>
    <t>PE-L1267</t>
  </si>
  <si>
    <t>PE-T1434</t>
  </si>
  <si>
    <t>PE-T1447</t>
  </si>
  <si>
    <t>PE-T1462</t>
  </si>
  <si>
    <t>PE-T1463</t>
  </si>
  <si>
    <t>PE-T1465</t>
  </si>
  <si>
    <t>PE-T1468</t>
  </si>
  <si>
    <t>PE-T1469</t>
  </si>
  <si>
    <t>PE-T1470</t>
  </si>
  <si>
    <t>PE-T1471</t>
  </si>
  <si>
    <t>PE-T1472</t>
  </si>
  <si>
    <t>PE-T1473</t>
  </si>
  <si>
    <t>PE-T1475</t>
  </si>
  <si>
    <t>PE-T1476</t>
  </si>
  <si>
    <t>PE-T1477</t>
  </si>
  <si>
    <t>PE-T1478</t>
  </si>
  <si>
    <t>PE-T1479</t>
  </si>
  <si>
    <t>PE-T1480</t>
  </si>
  <si>
    <t>PE-T1481</t>
  </si>
  <si>
    <t>PE-T1483</t>
  </si>
  <si>
    <t>PE-T1484</t>
  </si>
  <si>
    <t>PE-T1486</t>
  </si>
  <si>
    <t>PE-T1500</t>
  </si>
  <si>
    <t>PE-T1513</t>
  </si>
  <si>
    <t>PN-J0001</t>
  </si>
  <si>
    <t>PN-L1162</t>
  </si>
  <si>
    <t>PN-L1165</t>
  </si>
  <si>
    <t>PN-L1166</t>
  </si>
  <si>
    <t>PN-L1167</t>
  </si>
  <si>
    <t>PN-L1170</t>
  </si>
  <si>
    <t>PN-T1244</t>
  </si>
  <si>
    <t>PN-T1252</t>
  </si>
  <si>
    <t>PN-T1269</t>
  </si>
  <si>
    <t>PN-T1270</t>
  </si>
  <si>
    <t>PN-T1272</t>
  </si>
  <si>
    <t>PN-T1273</t>
  </si>
  <si>
    <t>PN-T1274</t>
  </si>
  <si>
    <t>PN-T1280</t>
  </si>
  <si>
    <t>PN-T1281</t>
  </si>
  <si>
    <t>PN-T1283</t>
  </si>
  <si>
    <t>PN-T1284</t>
  </si>
  <si>
    <t>PN-T1286</t>
  </si>
  <si>
    <t>PN-T1288</t>
  </si>
  <si>
    <t>PN-T1289</t>
  </si>
  <si>
    <t>PN-T1290</t>
  </si>
  <si>
    <t>PR-L1176</t>
  </si>
  <si>
    <t>PR-L1180</t>
  </si>
  <si>
    <t>PR-T1304</t>
  </si>
  <si>
    <t>PR-T1305</t>
  </si>
  <si>
    <t>PR-T1306</t>
  </si>
  <si>
    <t>PR-T1312</t>
  </si>
  <si>
    <t>PR-T1314</t>
  </si>
  <si>
    <t>PR-T1315</t>
  </si>
  <si>
    <t>PR-T1316</t>
  </si>
  <si>
    <t>PR-T1317</t>
  </si>
  <si>
    <t>PR-T1318</t>
  </si>
  <si>
    <t>PR-T1319</t>
  </si>
  <si>
    <t>PR-T1321</t>
  </si>
  <si>
    <t>RG-L1138</t>
  </si>
  <si>
    <t>RG-L1142</t>
  </si>
  <si>
    <t>RG-T3286</t>
  </si>
  <si>
    <t>RG-T3395</t>
  </si>
  <si>
    <t>RG-T3440</t>
  </si>
  <si>
    <t>RG-T3501</t>
  </si>
  <si>
    <t>RG-T3605</t>
  </si>
  <si>
    <t>RG-T3613</t>
  </si>
  <si>
    <t>RG-T3643</t>
  </si>
  <si>
    <t>RG-T3645</t>
  </si>
  <si>
    <t>RG-T3654</t>
  </si>
  <si>
    <t>RG-T3668</t>
  </si>
  <si>
    <t>RG-T3669</t>
  </si>
  <si>
    <t>RG-T3679</t>
  </si>
  <si>
    <t>RG-T3709</t>
  </si>
  <si>
    <t>RG-T3741</t>
  </si>
  <si>
    <t>RG-T3750</t>
  </si>
  <si>
    <t>RG-T3757</t>
  </si>
  <si>
    <t>RG-T3771</t>
  </si>
  <si>
    <t>RG-T3775</t>
  </si>
  <si>
    <t>RG-T3784</t>
  </si>
  <si>
    <t>RG-T3787</t>
  </si>
  <si>
    <t>RG-T3789</t>
  </si>
  <si>
    <t>RG-T3792</t>
  </si>
  <si>
    <t>RG-T3794</t>
  </si>
  <si>
    <t>RG-T3796</t>
  </si>
  <si>
    <t>RG-T3798</t>
  </si>
  <si>
    <t>RG-T3801</t>
  </si>
  <si>
    <t>RG-T3803</t>
  </si>
  <si>
    <t>RG-T3805</t>
  </si>
  <si>
    <t>RG-T3806</t>
  </si>
  <si>
    <t>RG-T3807</t>
  </si>
  <si>
    <t>RG-T3810</t>
  </si>
  <si>
    <t>RG-T3811</t>
  </si>
  <si>
    <t>RG-T3812</t>
  </si>
  <si>
    <t>RG-T3813</t>
  </si>
  <si>
    <t>RG-T3814</t>
  </si>
  <si>
    <t>RG-T3815</t>
  </si>
  <si>
    <t>RG-T3816</t>
  </si>
  <si>
    <t>RG-T3817</t>
  </si>
  <si>
    <t>RG-T3818</t>
  </si>
  <si>
    <t>RG-T3820</t>
  </si>
  <si>
    <t>RG-T3823</t>
  </si>
  <si>
    <t>RG-T3824</t>
  </si>
  <si>
    <t>RG-T3825</t>
  </si>
  <si>
    <t>RG-T3826</t>
  </si>
  <si>
    <t>RG-T3827</t>
  </si>
  <si>
    <t>RG-T3828</t>
  </si>
  <si>
    <t>RG-T3829</t>
  </si>
  <si>
    <t>RG-T3831</t>
  </si>
  <si>
    <t>RG-T3832</t>
  </si>
  <si>
    <t>RG-T3834</t>
  </si>
  <si>
    <t>RG-T3835</t>
  </si>
  <si>
    <t>RG-T3837</t>
  </si>
  <si>
    <t>RG-T3839</t>
  </si>
  <si>
    <t>RG-T3841</t>
  </si>
  <si>
    <t>RG-T3842</t>
  </si>
  <si>
    <t>RG-T3843</t>
  </si>
  <si>
    <t>RG-T3845</t>
  </si>
  <si>
    <t>RG-T3848</t>
  </si>
  <si>
    <t>RG-T3849</t>
  </si>
  <si>
    <t>RG-T3850</t>
  </si>
  <si>
    <t>RG-T3852</t>
  </si>
  <si>
    <t>RG-T3854</t>
  </si>
  <si>
    <t>RG-T3855</t>
  </si>
  <si>
    <t>RG-T3856</t>
  </si>
  <si>
    <t>RG-T3858</t>
  </si>
  <si>
    <t>RG-T3861</t>
  </si>
  <si>
    <t>RG-T3862</t>
  </si>
  <si>
    <t>RG-T3863</t>
  </si>
  <si>
    <t>RG-T3864</t>
  </si>
  <si>
    <t>RG-T3865</t>
  </si>
  <si>
    <t>RG-T3866</t>
  </si>
  <si>
    <t>RG-T3867</t>
  </si>
  <si>
    <t>RG-T3868</t>
  </si>
  <si>
    <t>RG-T3869</t>
  </si>
  <si>
    <t>RG-T3870</t>
  </si>
  <si>
    <t>RG-T3871</t>
  </si>
  <si>
    <t>RG-T3873</t>
  </si>
  <si>
    <t>RG-T3874</t>
  </si>
  <si>
    <t>RG-T3875</t>
  </si>
  <si>
    <t>RG-T3876</t>
  </si>
  <si>
    <t>RG-T3877</t>
  </si>
  <si>
    <t>RG-T3878</t>
  </si>
  <si>
    <t>RG-T3879</t>
  </si>
  <si>
    <t>RG-T3880</t>
  </si>
  <si>
    <t>RG-T3881</t>
  </si>
  <si>
    <t>RG-T3882</t>
  </si>
  <si>
    <t>RG-T3883</t>
  </si>
  <si>
    <t>RG-T3884</t>
  </si>
  <si>
    <t>RG-T3885</t>
  </si>
  <si>
    <t>RG-T3886</t>
  </si>
  <si>
    <t>RG-T3888</t>
  </si>
  <si>
    <t>RG-T3889</t>
  </si>
  <si>
    <t>RG-T3890</t>
  </si>
  <si>
    <t>RG-T3892</t>
  </si>
  <si>
    <t>RG-T3893</t>
  </si>
  <si>
    <t>RG-T3894</t>
  </si>
  <si>
    <t>RG-T3896</t>
  </si>
  <si>
    <t>RG-T3897</t>
  </si>
  <si>
    <t>RG-T3898</t>
  </si>
  <si>
    <t>RG-T3899</t>
  </si>
  <si>
    <t>RG-T3902</t>
  </si>
  <si>
    <t>RG-T3904</t>
  </si>
  <si>
    <t>RG-T3905</t>
  </si>
  <si>
    <t>RG-T3906</t>
  </si>
  <si>
    <t>RG-T3908</t>
  </si>
  <si>
    <t>RG-T3910</t>
  </si>
  <si>
    <t>RG-T3911</t>
  </si>
  <si>
    <t>RG-T3912</t>
  </si>
  <si>
    <t>RG-T3913</t>
  </si>
  <si>
    <t>RG-T3915</t>
  </si>
  <si>
    <t>RG-T3918</t>
  </si>
  <si>
    <t>RG-T3919</t>
  </si>
  <si>
    <t>RG-T3920</t>
  </si>
  <si>
    <t>RG-T3925</t>
  </si>
  <si>
    <t>RG-T3927</t>
  </si>
  <si>
    <t>RG-T3929</t>
  </si>
  <si>
    <t>RG-T3933</t>
  </si>
  <si>
    <t>RG-T3934</t>
  </si>
  <si>
    <t>RG-T3935</t>
  </si>
  <si>
    <t>RG-T3936</t>
  </si>
  <si>
    <t>RG-T3937</t>
  </si>
  <si>
    <t>RG-T3938</t>
  </si>
  <si>
    <t>RG-T3939</t>
  </si>
  <si>
    <t>RG-T3941</t>
  </si>
  <si>
    <t>RG-T3962</t>
  </si>
  <si>
    <t>RG-T3964</t>
  </si>
  <si>
    <t>RG-T3966</t>
  </si>
  <si>
    <t>RG-T3967</t>
  </si>
  <si>
    <t>RG-T3970</t>
  </si>
  <si>
    <t>RG-T3971</t>
  </si>
  <si>
    <t>RG-T3973</t>
  </si>
  <si>
    <t>RG-T3974</t>
  </si>
  <si>
    <t>RG-T3979</t>
  </si>
  <si>
    <t>RG-T3980</t>
  </si>
  <si>
    <t>RG-T3982</t>
  </si>
  <si>
    <t>RG-T3986</t>
  </si>
  <si>
    <t>RG-T3988</t>
  </si>
  <si>
    <t>RG-T3989</t>
  </si>
  <si>
    <t>RG-T3990</t>
  </si>
  <si>
    <t>RG-T3991</t>
  </si>
  <si>
    <t>RG-T3992</t>
  </si>
  <si>
    <t>RG-T3993</t>
  </si>
  <si>
    <t>RG-T3994</t>
  </si>
  <si>
    <t>RG-T3995</t>
  </si>
  <si>
    <t>RG-T3996</t>
  </si>
  <si>
    <t>RG-T3997</t>
  </si>
  <si>
    <t>RG-T3998</t>
  </si>
  <si>
    <t>RG-T3999</t>
  </si>
  <si>
    <t>RG-T4000</t>
  </si>
  <si>
    <t>RG-T4001</t>
  </si>
  <si>
    <t>RG-T4003</t>
  </si>
  <si>
    <t>RG-T4012</t>
  </si>
  <si>
    <t>RG-T4014</t>
  </si>
  <si>
    <t>RG-T4021</t>
  </si>
  <si>
    <t>RG-T4022</t>
  </si>
  <si>
    <t>RG-T4023</t>
  </si>
  <si>
    <t>RG-T4025</t>
  </si>
  <si>
    <t>RG-T4026</t>
  </si>
  <si>
    <t>RG-T4027</t>
  </si>
  <si>
    <t>RG-T4029</t>
  </si>
  <si>
    <t>RG-T4031</t>
  </si>
  <si>
    <t>RG-T4033</t>
  </si>
  <si>
    <t>RG-T4034</t>
  </si>
  <si>
    <t>SU-L1063</t>
  </si>
  <si>
    <t>SU-T1130</t>
  </si>
  <si>
    <t>SU-T1136</t>
  </si>
  <si>
    <t>SU-T1138</t>
  </si>
  <si>
    <t>SU-T1141</t>
  </si>
  <si>
    <t>SU-T1143</t>
  </si>
  <si>
    <t>SU-T1144</t>
  </si>
  <si>
    <t>SU-T1146</t>
  </si>
  <si>
    <t>SU-T1147</t>
  </si>
  <si>
    <t>TT-T1099</t>
  </si>
  <si>
    <t>TT-T1103</t>
  </si>
  <si>
    <t>TT-T1110</t>
  </si>
  <si>
    <t>TT-T1112</t>
  </si>
  <si>
    <t>TT-T1113</t>
  </si>
  <si>
    <t>UR-J0002</t>
  </si>
  <si>
    <t>UR-L1174</t>
  </si>
  <si>
    <t>UR-L1175</t>
  </si>
  <si>
    <t>UR-L1176</t>
  </si>
  <si>
    <t>UR-L1178</t>
  </si>
  <si>
    <t>UR-L1182</t>
  </si>
  <si>
    <t>UR-L1183</t>
  </si>
  <si>
    <t>UR-T1235</t>
  </si>
  <si>
    <t>UR-T1244</t>
  </si>
  <si>
    <t>UR-T1248</t>
  </si>
  <si>
    <t>UR-T1250</t>
  </si>
  <si>
    <t>UR-T1253</t>
  </si>
  <si>
    <t>UR-T1254</t>
  </si>
  <si>
    <t>UR-T1256</t>
  </si>
  <si>
    <t>UR-T1257</t>
  </si>
  <si>
    <t>UR-T1258</t>
  </si>
  <si>
    <t>UR-T1259</t>
  </si>
  <si>
    <t>UR-T1262</t>
  </si>
  <si>
    <t>UR-T1263</t>
  </si>
  <si>
    <t>VE-T1088</t>
  </si>
  <si>
    <t>Water and Sanitation for Small Communities Program - Tranche II (PROAS II)</t>
  </si>
  <si>
    <t>Federal Innovation Program (FIP)</t>
  </si>
  <si>
    <t>Support for Vulnerable Populations through the Argentine Plan to Combat Hunger amid the COVID-19 Pandemic.</t>
  </si>
  <si>
    <t>Program for the Development of the Federal Optic Network (REFEFO)</t>
  </si>
  <si>
    <t>Credit Program for the Reactivation of Production in the Province of San Juan</t>
  </si>
  <si>
    <t>Comprehensive Improvement of GRAL Roca Railway Project, Plaza Constitucion-La Plata Branch": reformulation and additional financing</t>
  </si>
  <si>
    <t>Road safety program in the Buenos Aires Metropolitan Area</t>
  </si>
  <si>
    <t>Program for road infrastructure to support production phase III</t>
  </si>
  <si>
    <t>Program of Strengthening and Integration of Health Networks in the Province of Buenos Aires - PROFIR II</t>
  </si>
  <si>
    <t>Learning Analytics, Artificial Intelligence and Behavioral Sciences for Educational Quality in the post-pandemic of COVID-19</t>
  </si>
  <si>
    <t>Support for the Housing Development Agenda by Assisted Self-Construction Systems</t>
  </si>
  <si>
    <t>Strengthening of Technological Capacities in the Agricultural Sector</t>
  </si>
  <si>
    <t>Innovative Financial instruments for Biodiversity Conservation and Climate Action</t>
  </si>
  <si>
    <t>Sustainable Development Policy Program II</t>
  </si>
  <si>
    <t>Action Plan C&amp;D</t>
  </si>
  <si>
    <t>Support for the Design of Carbon Neutral Strategies in the Context of Energy Transition in Barbados</t>
  </si>
  <si>
    <t>Reconstruction with Resilience in the Energy Sector in The Bahamas</t>
  </si>
  <si>
    <t>Boosting Resilient and Inclusive Growth in The Bahamas II</t>
  </si>
  <si>
    <t>Programme to Support the Health System Strengthening of The Bahamas</t>
  </si>
  <si>
    <t>Reinforcing the Health System of The Bahamas to Respond to the Health Needs of the Population</t>
  </si>
  <si>
    <t>Support for the Mobilization of Private Investment in Resilient Infrastructure</t>
  </si>
  <si>
    <t>Support to Loan BH-U0001 Building a Social and Inclusive Blue Economy in the Bahamas</t>
  </si>
  <si>
    <t>Institutional and Regulatory Strengthening of The Energy Sector</t>
  </si>
  <si>
    <t>Program to Support the Health Sector to Contain and Control Coronavirus and to Mitigate its Effect on Service Provision</t>
  </si>
  <si>
    <t>Global Credit Program for Safeguarding the Productive Sectors and Employment</t>
  </si>
  <si>
    <t>Strengthening Public Expenditure Management in Belize</t>
  </si>
  <si>
    <t>Support to Integrated Water Resources Management</t>
  </si>
  <si>
    <t>Support for the Execution of EQIP II</t>
  </si>
  <si>
    <t>Support to Economic Recovery through Trade and Investment in Belize</t>
  </si>
  <si>
    <t>Operational Support to the Health Sector in Achieving Timely Vaccine Availability and Facilitating Vaccine Accessibility</t>
  </si>
  <si>
    <t>Support Strengthening Public Expenditure Management in Belize</t>
  </si>
  <si>
    <t>Support migration initiatives in Belize</t>
  </si>
  <si>
    <t>Support to the Financing of the Purchase of COVID-19 Vaccine and its Implementation</t>
  </si>
  <si>
    <t>Support for Vulnerable Populations Affected by Coronavirus II</t>
  </si>
  <si>
    <t>Support for the Development and Modernization of Human Resources for Health policies in Bolivia within the Framework of the Program to Improve Accessibility to Maternal and Neonatal Health Services</t>
  </si>
  <si>
    <t>Support for the Economic Reactivation of the Energy Sector</t>
  </si>
  <si>
    <t>Sustainable and Innovative Rural Water, Sanitation and Hygiene (SIRWASH) in Bolivia</t>
  </si>
  <si>
    <t>Program BID-BNDES to Finance the Sustainable and Productive Recovery of Micro, Small and Medium Enterprises (MSMEs)</t>
  </si>
  <si>
    <t>Fiscal Management Modernization Project for the State of Mato Grosso - PROFISCO II - MT</t>
  </si>
  <si>
    <t>Fiscal Management Modernization Project for the State of Alagoas - PROFISCO II AL</t>
  </si>
  <si>
    <t>Integrated Violence Prevention and Reduction Program (PREVIO) of the State of Ceará</t>
  </si>
  <si>
    <t>Federative Program for Smart Public Security (PROSEG-Federativo)</t>
  </si>
  <si>
    <t>Public-Private Partnership and Concessions Preparation Program</t>
  </si>
  <si>
    <t>Fiscal Management Modernization Project for the State of Sergipe – PROFISCO II/SE</t>
  </si>
  <si>
    <t>Program Education for the Future of Paraná's state</t>
  </si>
  <si>
    <t>Sanitation and Environmental Program for the Igarapés of Manaus and the Interior - PROSAMIN</t>
  </si>
  <si>
    <t>Program for Modernization of the Judicial Branch of the State of Ceará (PROMUJUD)</t>
  </si>
  <si>
    <t>Northeast Agricultural Development Support Program - AgroNordeste</t>
  </si>
  <si>
    <t>Pará Sanitation Development Program - PRODESAN PARÁ</t>
  </si>
  <si>
    <t>Program to Finance the Sustainable and Productive Recovery of Micro, Small and Medium Enterprises (MSME)</t>
  </si>
  <si>
    <t>Pilot for modular TVET in São Paulo’s digital industries</t>
  </si>
  <si>
    <t>Low Carbon Agriculture for Avoided Deforestation and Poverty Reduction Phase II - Strengthening Sustainable Value Chains in the Amazon</t>
  </si>
  <si>
    <t>Using Data, Technology, Training, and Behavioral Economics to Improve Efficiency in Education Spending in the Covid-induced Economic Recession in Brazil</t>
  </si>
  <si>
    <t>Leveraging Sustainable Tourism in agricultural landscapes of Northeast of Brazil, in the context of climate change and post-pandemic COVID-19 scenarios</t>
  </si>
  <si>
    <t>Support to the Digital Transformation of Municipalities</t>
  </si>
  <si>
    <t>Brazil Mais Digital Implementation Support - Digital Government Axis</t>
  </si>
  <si>
    <t>Support to the Modernization of the National Justice Council</t>
  </si>
  <si>
    <t>Support to PROSEG-Federativo's Subnational Governments</t>
  </si>
  <si>
    <t>Design of Integral Urban Development Projects for Brazilian Municipalities</t>
  </si>
  <si>
    <t>Improving Innovation, Efficiency and Equality on Educational Systems</t>
  </si>
  <si>
    <t>Support to Government Communities of Practice for an Integrated Response to COVID-19 Challenges in Brazil</t>
  </si>
  <si>
    <t>Sustainable Transport and Logistics in Brazil (InfraLog)</t>
  </si>
  <si>
    <t>Support to the Connectivity Infrastructure Sector of the CCLIP Brasil Mais Digital</t>
  </si>
  <si>
    <t>Support for Public Finance Structural Reforms in Brazil</t>
  </si>
  <si>
    <t>Strategies for labor market recovery in Brazil</t>
  </si>
  <si>
    <t>Support for Sebrae´s Smart Tourism Destinations Program</t>
  </si>
  <si>
    <t>Support for the Development and Implementation of the National Regulation of Basic Sanitation Services of Brazil</t>
  </si>
  <si>
    <t>Innovation technology centers for family agriculture</t>
  </si>
  <si>
    <t>Strengthening the institutional network of development finance institutions in Brazil for a digital, inclusive, diverse, and sustainable recovery.</t>
  </si>
  <si>
    <t>Analysis and Reforms for the Brazilian Federalism in the Post Covid</t>
  </si>
  <si>
    <t>Support for the Development of New Innovation Instruments</t>
  </si>
  <si>
    <t>Financing for the Amazon: Strengthening the Financial Ecosystem for Amazon Bio-Businesses (FinAm</t>
  </si>
  <si>
    <t>Beyond Extraction (Phase II): value chain strengthening around mining in Minas Gerais</t>
  </si>
  <si>
    <t>SIRWASH - Sustainable and Innovative Rural Water, Sanitation and Hygiene in Brazil</t>
  </si>
  <si>
    <t>Strengthening the management of public finances in Brazil</t>
  </si>
  <si>
    <t>Leverage the use of Big Data solutions for Brazilian Smart Cities</t>
  </si>
  <si>
    <t>Scaling-Up Sustainable Debt Capital Markets Financing for Brazil´s Economic Recovery</t>
  </si>
  <si>
    <t>Program for the integration of Vulnerable Neighborhoods</t>
  </si>
  <si>
    <t>Support for Strengthening Chile's Integrity and Transparency Systems</t>
  </si>
  <si>
    <t>Program to Support a Fair, Clean and Sustainable Energy Transition</t>
  </si>
  <si>
    <t>Program to Support Social Equity and Fiscal Sustainability II</t>
  </si>
  <si>
    <t>Digital Transformation and Sustainable Growth</t>
  </si>
  <si>
    <t>Digital transformation and sustainable growth</t>
  </si>
  <si>
    <t>Support to Approach the Integral Promotion of the Indigenous Economy within the COVID-19 context</t>
  </si>
  <si>
    <t>Support for a Fair, Clean and Sustainable Energy Transition in Chile</t>
  </si>
  <si>
    <t>Support for the recovery of the Creative Industries sector in the Context of COVID-19</t>
  </si>
  <si>
    <t>Better Regulation for an Inclusive Business Environment</t>
  </si>
  <si>
    <t>Support for the Development of Urban Transport Technology Solutions</t>
  </si>
  <si>
    <t>Support to the Preparation of the Program for the Integration of Vulnerable Neighborhoods</t>
  </si>
  <si>
    <t>Support to the Implementation of the National Rural Development Policy</t>
  </si>
  <si>
    <t>Support to the Ministry of Housing and Urbanism of Chile in the Anticipation, Measurement and Inclusion of Precarious Settlements through a Cadastre</t>
  </si>
  <si>
    <t>Support to the Digital Transformation and Sustainable Growth Program</t>
  </si>
  <si>
    <t>Promotion of the Forest Economy in Support of the Fight Against Deforestation</t>
  </si>
  <si>
    <t>Adding Value to Mangroves Conservation in Coastal-City Systems</t>
  </si>
  <si>
    <t>Water And Sanitation Supply Models for Dispersed Rural Areas in Guajira</t>
  </si>
  <si>
    <t>Program to support policy reforms for the social and economic inclusion of the Venezuelan migrant population in Colombia</t>
  </si>
  <si>
    <t>Financing to Support Colombia’s Energy Transition</t>
  </si>
  <si>
    <t>Program for the Digital Transformation of Justice in Colombia</t>
  </si>
  <si>
    <t>Program to support the Implementation of the New National Logistics Policy</t>
  </si>
  <si>
    <t>Sustainable Growth and Resilient Program</t>
  </si>
  <si>
    <t>Program for the Consolidation of Private Participation Schemes in Infrastructure</t>
  </si>
  <si>
    <t>Program for the Digital Transformation of the Office of the Comptroller General of the Republic</t>
  </si>
  <si>
    <t>Meaningful Development and Learning Opportunities for Young Venezuelan Children and their Families</t>
  </si>
  <si>
    <t>Capacity-Building for Ethnic Groups to Reduce Deforestation and Improve Forest Management</t>
  </si>
  <si>
    <t>Implementation of Water Resource Management Systems in Support of the Master Plan for the Integrated Management and Sustainable Use of the Magdalena River Basin</t>
  </si>
  <si>
    <t>Support Rural Electrification and the Deployment of Non-Conventional Renewable Energy</t>
  </si>
  <si>
    <t>Design and development of an educational resource allocation system.</t>
  </si>
  <si>
    <t>Design of financial products and sustainability strategy in the Fondo Mujer Emprender</t>
  </si>
  <si>
    <t>Support for the preparation of the Sustainable Growth and Resilience Program</t>
  </si>
  <si>
    <t>Support studies for the formulation of the resilient and sustainable production policy in Colombia</t>
  </si>
  <si>
    <t>Support to the reforms agenda that strengthen Colombia's integration into global value chains and boost economic recovery</t>
  </si>
  <si>
    <t>Support to accelerate business digitization</t>
  </si>
  <si>
    <t>Support to the Program to Improve the Sustainability of the Health system in Colombia with an Inclusive Approach</t>
  </si>
  <si>
    <t>Strengthening innovation capacities for the bioeconomy</t>
  </si>
  <si>
    <t>Support to Social and Productive Inclusion of People with Disabilities</t>
  </si>
  <si>
    <t>Support to a Drinking Water Treatment Pilot Project in the South of La Guajira</t>
  </si>
  <si>
    <t>Towards a Circular Model in the Provision of Public Water and Sanitation Services of the Empresa de Acueducto y Alcantarillado de Bogotá (EAAB), facing the challenges of Climate Change</t>
  </si>
  <si>
    <t>Support for the implementation of the Transformation Program of the Comptroller General of the Republic</t>
  </si>
  <si>
    <t>Support for Financing electricity generation projects with non-conventional renewable energy sources and electric mobility in Colombia</t>
  </si>
  <si>
    <t>Support for the Biodiversity and Urban Equity Program in Barranquilla</t>
  </si>
  <si>
    <t>Strategic and operational strengthening of the National Guarantee Fund of Colombia</t>
  </si>
  <si>
    <t>Governance and Financing for Climate Action in Colombia</t>
  </si>
  <si>
    <t>Strengthening the project design and management skills for Afro-Colombian leaders and organizations (Negros, Afrocolombianos, Raizales, Palenquera - NARP) in Colombia</t>
  </si>
  <si>
    <t>Consolidating Connect to Educate: Multimodal Early Education in Colombia, Phase-II</t>
  </si>
  <si>
    <t>Strategy for the Decarbonization of the Capital Cities of Colombia</t>
  </si>
  <si>
    <t>Support to the DIAN Modernization Program</t>
  </si>
  <si>
    <t>Support to Foster Sports Industry Digitization</t>
  </si>
  <si>
    <t>Public-Private Financing for Youth Employment in Buenaventura</t>
  </si>
  <si>
    <t>Strengthening Environmental Governance of Licensing Processes of Colombia</t>
  </si>
  <si>
    <t>Support the digital transformation of the Special Administrative Unit Migration in Colombia.</t>
  </si>
  <si>
    <t>Supporting the Manzanas del Cuidado Program in the Los Martires area of Bogotá for Migrant Caregivers Women</t>
  </si>
  <si>
    <t>Fiscal Sustainability Support Program II</t>
  </si>
  <si>
    <t>Emergency Program for Fiscal Strengthening and Restoring Growth</t>
  </si>
  <si>
    <t>Program for Strengthening the Competition Authorities</t>
  </si>
  <si>
    <t>Support for the Development of the National Hydrogen Strategy towards a Decarbonized Economy</t>
  </si>
  <si>
    <t>Support for the guiding framework for the responsible and ethical use of Artificial Intelligence in Costa Rica</t>
  </si>
  <si>
    <t>Evaluation of the Effectiveness of Virtual Training for Workers affected by COVID-19</t>
  </si>
  <si>
    <t>Regulatory Improvement for a Competitive Business Environment in Costa Rica</t>
  </si>
  <si>
    <t>Support for the Emergency due to the Storm on the Caribbean of Costa Rica</t>
  </si>
  <si>
    <t>Aging Facility: Development of service prototypes for dependency care and support to caregiving in Costa Rica</t>
  </si>
  <si>
    <t>Integrated Tourism and Urban Development Program for the Colonial City of Santo Domingo</t>
  </si>
  <si>
    <t>Rehabilitation and Expansion of Puerto Manzanillo</t>
  </si>
  <si>
    <t>Program to Strengthen Civil Service Management in the Dominican Republic</t>
  </si>
  <si>
    <t>Power Sector Sustainability and Efficiency Program III</t>
  </si>
  <si>
    <t>Program to Improve Connectivity for Digital Transformation in the Dominican Republic</t>
  </si>
  <si>
    <t>Support to the consolidation of an inclusive social protection system in the Dominican Republic</t>
  </si>
  <si>
    <t>Supporting the implementation of the Dominican Republic's energy efficiency program</t>
  </si>
  <si>
    <t>Support to the Consolidation of Knowledge and Generation of Technological Inputs for the Strengthening of the Civil Service in the Dominican Republic</t>
  </si>
  <si>
    <t>Technical Support for the Comprehensive Reform of the Housing and Urban Planning Sector in the Dominican Republic</t>
  </si>
  <si>
    <t>Support for the development of the Mobility Reform Program, Land Transportation and Road Safety in the Dominican Republic</t>
  </si>
  <si>
    <t>Support for Third Stage of the Electricity Sector Sustainability and Efficiency Program</t>
  </si>
  <si>
    <t>Sustainable Management and Climate Change Adaptation of Irrigation</t>
  </si>
  <si>
    <t>Support for Strengthening Tax Policy and Enhancing the Quality of Public Spending</t>
  </si>
  <si>
    <t>Support to labor market recovery in Dominican Republic through digital transformation</t>
  </si>
  <si>
    <t>Competitiveness and Sustainability Studies for the Destination of Santo Domingo</t>
  </si>
  <si>
    <t>Private Participation in the Electricity Distribution Companies (EDEs) in Dominican Republic</t>
  </si>
  <si>
    <t>Support the Strengthening of the Social Protection Sector in Dominican Republic</t>
  </si>
  <si>
    <t>Support for Conducting a Time Use Survey</t>
  </si>
  <si>
    <t>Dominican Republic: Interinstitutional Strengthening Support on Migration</t>
  </si>
  <si>
    <t>Mainstreaming climate resiliency and green solutions into Dominican recovery investments</t>
  </si>
  <si>
    <t>Program for Equity in Access to Justice and Rehabilitation</t>
  </si>
  <si>
    <t>Social Expenditure Protection and Employment Recovery Support Program</t>
  </si>
  <si>
    <t>Emergency Program for Macroeconomic Sustainability and Social Protection</t>
  </si>
  <si>
    <t>Support for Vulnerable Populations Affected by Coronavirus</t>
  </si>
  <si>
    <t>Ecuador's Large Taxpayers Office</t>
  </si>
  <si>
    <t>Digital infrastructure in Ecuador as a trigger to overcome the effects of COVID</t>
  </si>
  <si>
    <t>Strengthening of Digital Justice</t>
  </si>
  <si>
    <t>Support for the Digitalization of the Infrastructure Operation in Electric Distribution Companies in Ecuador</t>
  </si>
  <si>
    <t>Strengthening Ecuador's National Public Investment System</t>
  </si>
  <si>
    <t>Support for the Response of the Government of Ecuador to Protect Social Spending and Job Recovery</t>
  </si>
  <si>
    <t>Support to the Digital Transformation in Health and Response to COVID-19</t>
  </si>
  <si>
    <t>Supporting the Strengthening of the Ministry of Labor for the Promotion of Green Jobs</t>
  </si>
  <si>
    <t>Support for the Prevention of Youth Violence</t>
  </si>
  <si>
    <t>Support to Promote Integration of Ecuadorian Economy into Global and Regional Value Chains</t>
  </si>
  <si>
    <t>Support for the technological transformation of migration services in Ecuador, for the integration of the migrant population.</t>
  </si>
  <si>
    <t>Program for Development and Economic Recovery in Ecuador</t>
  </si>
  <si>
    <t>Support to the financing of the purchase of COVID-19 vaccines</t>
  </si>
  <si>
    <t>Program for Modernization of the Statistics System of El Salvador</t>
  </si>
  <si>
    <t>Social Digital Connectivity Program</t>
  </si>
  <si>
    <t>Low-Income Housing Finance Program</t>
  </si>
  <si>
    <t>CONTINGENT LOAN FOR NATURAL DISASTER AND
PUBLIC HEALTH EMERGENCIES</t>
  </si>
  <si>
    <t>Support for the Promotion of a Safe, Inclusive and Productive Mobility in El Salvador</t>
  </si>
  <si>
    <t>Model for Social Inclusion of Children with Disabilities in the Education and Health Sector</t>
  </si>
  <si>
    <t>Matching Skills to Thrive in the Digital Platform Economy</t>
  </si>
  <si>
    <t>Support Digital Transformation in El Salvador</t>
  </si>
  <si>
    <t>Innovative Platform for Reducing Landslides and Debris Flows Risk in El Salvador</t>
  </si>
  <si>
    <t>Strengthening the institutional capacity for measuring fiscal risks</t>
  </si>
  <si>
    <t>Efficient Use of Firewood and Alternative Fuels in Indigenous and Rural Communities in Guatemala</t>
  </si>
  <si>
    <t>Program for the Digital Transformation of Guatemala for Inclusive Access to Connectivity</t>
  </si>
  <si>
    <t>PRÉSTAMO CONTINGENTE PARA EMERGENCIAS POR DESASTRES 
NATURALES Y DE SALUD PÚBLICA</t>
  </si>
  <si>
    <t>Structuring and Co-financing of the CA-9 North Corridor</t>
  </si>
  <si>
    <t>Operational Support for the Execution of the PRORISS (GU-L1163)</t>
  </si>
  <si>
    <t>Improving the Pedagogical Skills in Virtual Environments of Trainers Working in Programs for Vulnerable Youth in Guatemala</t>
  </si>
  <si>
    <t>Preventing migration and promoting integration of migrant returnees through sports in Guatemala</t>
  </si>
  <si>
    <t>Renewable Energy Actions in the Energy Matrix in Guyana</t>
  </si>
  <si>
    <t>Guyana Economic Development Strategy</t>
  </si>
  <si>
    <t>Emergency Assistance due to Tropical Storm</t>
  </si>
  <si>
    <t>Battery Energy Storage System to maximize the use of surplus energy from a solar photovoltaic plant located in the Caracol Industrial Park of Haiti.</t>
  </si>
  <si>
    <t>Rural Productivity and Connectivity Program with a Territorial Approach</t>
  </si>
  <si>
    <t>Expansion of Safety Nets for Vulnerable Populations Affected by the Socio-Economic Consequences of Coronavirus</t>
  </si>
  <si>
    <t>Support to the Haiti Education Sector Plan (SHESP)</t>
  </si>
  <si>
    <t>Productive Infrastructure Program V</t>
  </si>
  <si>
    <t>Support to the Project for Support to the Haiti Education Sector Plan (SHESP)</t>
  </si>
  <si>
    <t>Assessing Fragility in Haiti for Resilience and Long-Run Growth</t>
  </si>
  <si>
    <t>Support to the sustainable operation of the Peligre Electric power system</t>
  </si>
  <si>
    <t>Potable Water and Sanitation Program in Honduras</t>
  </si>
  <si>
    <t>Honduras Transportation and Freight Logistics Sector Reform Program III</t>
  </si>
  <si>
    <t>Tropical Storm ETA Emergency Response Program</t>
  </si>
  <si>
    <t>Support for Vulnerable Populations Affected by Coronavirus (COVID-19)</t>
  </si>
  <si>
    <t>Contingent Loan for Natural Disaster and Public Health Emergencies</t>
  </si>
  <si>
    <t>Master plan for Investments to Increase Water Availability for Human Consumption and Agriculture in the Dry Corridor</t>
  </si>
  <si>
    <t>Strategy to support the consolidation of economic recovery and institutional support to accelerate public investment in the context of COVID-19</t>
  </si>
  <si>
    <t>Support for the National Program for Digital Transformation in Education (PNTED)</t>
  </si>
  <si>
    <t>Design of a Program for the Training of Specialists in Intensive Care and Emergencies in Honduras.</t>
  </si>
  <si>
    <t>Capacity Building for the Prevention of Femicide in Honduras</t>
  </si>
  <si>
    <t>Support for the youth employment recovery in Honduras.</t>
  </si>
  <si>
    <t>Support for strengthening and modernization of the Honduras National Post Office</t>
  </si>
  <si>
    <t>Increased investment mobilization for green and resilient recovery with Micro, Small and Medium Enterprises (MSMEs) in Honduras</t>
  </si>
  <si>
    <t>Support for the Second Phase of the Water and Sanitation Services Reform Program in the Central District</t>
  </si>
  <si>
    <t>Boosting Innovation, Growth and Entrepreneurship Ecosystems in Jamaica</t>
  </si>
  <si>
    <t>Strengthening Fiscal Policy and Management Programme to Respond to the Public Health Crisis and Economic Effects of COVID-19 in Jamaica</t>
  </si>
  <si>
    <t>Towards the Digitalization of the Tax Administration in Jamaica</t>
  </si>
  <si>
    <t>Financing Solutions for Social Housing in Jamaica</t>
  </si>
  <si>
    <t>Digital Transformation for School Management</t>
  </si>
  <si>
    <t>Strengthening Implementation and Risk Response of the Skills Development for GSS in Jamaica</t>
  </si>
  <si>
    <t>Public Management and Transparency for Competitiveness</t>
  </si>
  <si>
    <t>Global Credit Program to Support Economic Recovery in Mexico</t>
  </si>
  <si>
    <t>Global Credit Program for the Defense of the Productive Fabric and Economic Recovery</t>
  </si>
  <si>
    <t>FIRST FINANCING PROGRAM URBAN IMPROVEMENT PROGRAM</t>
  </si>
  <si>
    <t>Program for Enhancing the Institutional Capacity of BANCOMEXT to Implement the Program to Support Economic Recovery in Mexico</t>
  </si>
  <si>
    <t>Reshaping TVET for the 4th Industrial Revolution. A new model for the consumption of micro-courses.</t>
  </si>
  <si>
    <t>Support for a Successful Transition to the New Institutions created by the Labor Reform</t>
  </si>
  <si>
    <t>Business Development for Competitiveness and Integration</t>
  </si>
  <si>
    <t>Support for local institutional strengthening for the implementation of the General Law of Human Settlements, Land Management and Urban Development (LGAHOTDU) and its Territorial and Urban Information System (SITU)</t>
  </si>
  <si>
    <t>Improving the Functioning of Financial and Institutional Mechanisms of Pension Systems in Mexico</t>
  </si>
  <si>
    <t>Strengthening Process Quality in Public Childcare Centers in Mexico: Developing and Piloting a Hybrid Quality Assurance System</t>
  </si>
  <si>
    <t>Strengthening Tax Management in Mexico City</t>
  </si>
  <si>
    <t>Support to Accelerate the Business Digital Transition</t>
  </si>
  <si>
    <t>Support for the reduction of urban and social backwardness</t>
  </si>
  <si>
    <t>Support for the Design and Implementation of the IDB Group Strategy with Nicaragua.</t>
  </si>
  <si>
    <t>Baseball Forever: Strengthening Community Integration Through Baseball</t>
  </si>
  <si>
    <t>Promote the Use of Clean Technologies to Support Employment Generation in Vulnerable Groups on the Caribbean Coast</t>
  </si>
  <si>
    <t>Young People Working to Improve Access to Water and Sanitation in Rural Communities in Nicaragua</t>
  </si>
  <si>
    <t>Support for Strengthening the Water and Sanitation Sector in Nicaragua</t>
  </si>
  <si>
    <t>Promoting Youth Employment Through Digital Development</t>
  </si>
  <si>
    <t>Analysis of the Nutritional Status of Student Populations on the Caribbean Coast</t>
  </si>
  <si>
    <t>Program to Promote Sustainable Financing in the Peruvian Amazon Region – Opportunity to Leverage Biobusinesses (Biobusiness Program)</t>
  </si>
  <si>
    <t>Pilot Project: Access to Water and Sanitation to Dispersed Rural Communities -Phase II</t>
  </si>
  <si>
    <t>Road Infrastructure Program for Regional Competitiveness (Proregion 1)</t>
  </si>
  <si>
    <t>Financing Sustainable Electric Transport Solutions</t>
  </si>
  <si>
    <t>Program to support social policies to protect vulnerable population in Peru</t>
  </si>
  <si>
    <t>Innovation, Technological Modernization, and Entrepreneurship Program</t>
  </si>
  <si>
    <t>Project to Improve the Financial Administration of the Public Sector through Digital Transformation.</t>
  </si>
  <si>
    <t>Program to Support Fiscal and Economic Recovery in Peru</t>
  </si>
  <si>
    <t>Applying artificial intelligence (AI) and machine learning to upgrade the IP administration system in Peru</t>
  </si>
  <si>
    <t>New Technologies to Improve Equity and Efficiency in Teacher Assignment in Peru</t>
  </si>
  <si>
    <t>Support for the improvement of subnational fiscal management instruments.</t>
  </si>
  <si>
    <t>Sustainable Development of the Fishing and Aquaculture Sector of Peru</t>
  </si>
  <si>
    <t>Support to the Articulation, Modernization and Digitization of MSMEs</t>
  </si>
  <si>
    <t>Support to Health System Transformation of Peru</t>
  </si>
  <si>
    <t>Support for the Economic Reactivation and Competitiveness of Peru</t>
  </si>
  <si>
    <t>Support for the promotion of foreign trade and investment attraction in the Peruvian export sector</t>
  </si>
  <si>
    <t>Beyond Extraction (Phase II): SME and labor market strengthening in Moquegua, Peru</t>
  </si>
  <si>
    <t>Peru’s Sewage and Wastewater PPP Program</t>
  </si>
  <si>
    <t>Support for the Design and Implementation of Housing and Urban Policy</t>
  </si>
  <si>
    <t>Good Practices in Public-Private Partnsrships (PPP): Program of Wastewater Treatment Plants in Peru</t>
  </si>
  <si>
    <t>Sustainability Analysis for Water and Sanitation Rural Program (PIASAR I) and Support to Preparation of a Water and Sanitation Rural Project Portfolio.</t>
  </si>
  <si>
    <t>Hybrid Learning in Peru: Evaluating the Use of the Platform Conecta Ideas at scale</t>
  </si>
  <si>
    <t>Impact Evaluation of the COVID-19 Emergency Cash Transfers in Peru</t>
  </si>
  <si>
    <t>SIRWASH: Sustainable and Innovative Water and Sanitation Services for Rural Areas in Peru</t>
  </si>
  <si>
    <t>Learning from COVID-19: The Resilience of Female Entrepreneurs</t>
  </si>
  <si>
    <t>Assessment for the Establishment of Habitat Banks in Peru</t>
  </si>
  <si>
    <t>Support for the Design of the Implementation of the National Policy for Higher and Technical Productive Education and for Dialogue with the Education Sector</t>
  </si>
  <si>
    <t>Mainstreaming Climate Change in Perus Innovation Policy for Economic Recovery</t>
  </si>
  <si>
    <t>Fostering Students’ Indigenous Language Skills</t>
  </si>
  <si>
    <t>Incorporation of Climate Resilience into Perus Health System</t>
  </si>
  <si>
    <t>Humanitarian Assistance for the Earthquake in Peru in the Amazonas, Cajamarca, Loreto and San Martin Departments</t>
  </si>
  <si>
    <t>Program for the Improvement in the Efficiency, Quality and Inclusion of the Educational Sector of Panama</t>
  </si>
  <si>
    <t>Program to support gender equality policies II</t>
  </si>
  <si>
    <t>Global Credit Program for Promoting the Sustainability and Economic Recovery of Panama</t>
  </si>
  <si>
    <t>Sustainable and Inclusive Agricultural Innovation Project</t>
  </si>
  <si>
    <t>Economic Diversification and Competitiveness Promotion Program II</t>
  </si>
  <si>
    <t>Immediate Public Health Response to Contain and Control Coronavirus and Mitigate its Impact on Services</t>
  </si>
  <si>
    <t>Support for Innovation in the Management of Social Programs Administered by MIDES</t>
  </si>
  <si>
    <t>Support to the Implementation of the Program to Support Gender Equality Policies - Phase II</t>
  </si>
  <si>
    <t>Support for the Implementation of the Universal Access to Energy Program</t>
  </si>
  <si>
    <t>Support to the Transportation Sector in Panama</t>
  </si>
  <si>
    <t>Improving Public Investment in Primary Health Care for the Indigenous Regions (Comarcas)</t>
  </si>
  <si>
    <t>Support for the Digital Transformation of the Judicial System in Panama</t>
  </si>
  <si>
    <t>Support for the implementation of the Program to Improve Efficiency and Quality in the Education Sector</t>
  </si>
  <si>
    <t>Support for the Implementation of Living Heritage in Panama</t>
  </si>
  <si>
    <t>Improving the Efficiency of Expenditures and Collection in Panama through a Fiscal Ecosystem</t>
  </si>
  <si>
    <t>Emergency Technical Cooperation - Support for the “Tropical Storm N°5” Emergency in Panama</t>
  </si>
  <si>
    <t>Support for Institutional Strengthening to promote green innovation in Panama</t>
  </si>
  <si>
    <t>Support for the Development of a Guarantee Fund in Panama</t>
  </si>
  <si>
    <t>Support to the Energy Transition Agenda in Panamá</t>
  </si>
  <si>
    <t>Program to Strengthen Paraguay’s National Statistics System</t>
  </si>
  <si>
    <t>Program to Support the Transparency Agenda in Paraguay II</t>
  </si>
  <si>
    <t>Support for the Strengthening of Health Surveillance in Paraguay</t>
  </si>
  <si>
    <t>Institutional Strengthening of the Ministry of Finance for Public Sector Transformation</t>
  </si>
  <si>
    <t>Preparation of the strategy for the modernization and updating of the Paraguayan Ministry of Agriculture and Livestock</t>
  </si>
  <si>
    <t>Operational support to the Transparency II Program with Paraguay</t>
  </si>
  <si>
    <t>Support for the Implementation of the Loan of National MSME Plan: Business Development Services to Boost the Productivity of Paraguayan Businesses</t>
  </si>
  <si>
    <t>Support for Strengthening the Science System in Paraguay</t>
  </si>
  <si>
    <t>Support Institutional Strengthening of the Ministry of Public Works of Paraguay</t>
  </si>
  <si>
    <t>Support to Reformulation of the Downtown Redevelopment, Modernization Metropolitan Public Transport, Government Offices Program PR-L1044</t>
  </si>
  <si>
    <t>Support ANDE in the Preparation and Execution of Operations of Clean Energy</t>
  </si>
  <si>
    <t>Electric Mobility as a National Opportunity for Green and Resilient Economic Recovery</t>
  </si>
  <si>
    <t>Regional Integration of the River Plate Basin Countries</t>
  </si>
  <si>
    <t>Program for Building Disaster and Climate Change Resilience in the OECS Countries</t>
  </si>
  <si>
    <t>Accelerating Climate Resilience in the Caribbean</t>
  </si>
  <si>
    <t>Non-Reimbursable Technology Cooperation to Scale-Up Technology Deployment for Urban Mobility in Caribbean Cities</t>
  </si>
  <si>
    <t>Innovation and Socio-Urban Integration for Migrant Population</t>
  </si>
  <si>
    <t>Promoting the Expansion of the Regional Electricity Market of Central America</t>
  </si>
  <si>
    <t>Support to the Structuring and Implementation of Resilience and Restoration Bonds (Resbonds) in the LAC Region</t>
  </si>
  <si>
    <t>Support Public Development Banks to Strength Their Institutional Capacity to Structure and Finance Public-Private Partnerships (PPP)</t>
  </si>
  <si>
    <t>Strengthening of the Administration of Public Debt in Latin America and Caribbean (LAC) Countries</t>
  </si>
  <si>
    <t>Cutting Edge Technical Guidelines to Prepare and Execute Fiscal Management Projects</t>
  </si>
  <si>
    <t>Promoting Identity Management in LAC for Effective COVID-19 Actions</t>
  </si>
  <si>
    <t>Development of Strategies to Guarantee Water, Sanitation and Hygiene in Informal Settlements.</t>
  </si>
  <si>
    <t>Better Data, Smarter Technologies and more Efficient Processes: A Roadmap for Greater Fiscal Transparency to Fight Corruption</t>
  </si>
  <si>
    <t>Securing Fiscal Space in the Time of COVID-19: Tax Relief and Tax Expenditures Capacity Building in LAC</t>
  </si>
  <si>
    <t>PROADAPT Evaluation Program Study</t>
  </si>
  <si>
    <t>Digitization for Inclusive Socio-Economic Development in times of COVID-19</t>
  </si>
  <si>
    <t>Paralympic sport: Latin Americans and Caribbeans together for inclusion</t>
  </si>
  <si>
    <t>Strengthening Evidence-Based Policymaking on Citizen Security and Justice in Latin America and the Caribbean</t>
  </si>
  <si>
    <t>Inclusive Cities for Women and People with Disabilities</t>
  </si>
  <si>
    <t>Inclusive Circular Economy in the Pacific Alliance</t>
  </si>
  <si>
    <t>Setting the Prices Right for Infrastructure Services</t>
  </si>
  <si>
    <t>Circular Lithium: Sustainable Battery Value Chain Solutions</t>
  </si>
  <si>
    <t>Gender and Diversity Mainstreaming in the fiscal area in Latin America and the Caribbean</t>
  </si>
  <si>
    <t>Capacity Building of the Caribbean Tourism Organisation (CTO) to implement community-based tourism clusters and stimulate innovation in the new normal</t>
  </si>
  <si>
    <t>Improving Knowledge to Promote Integration of Regional Policies on International Migration II: Piloting Digital Solutions for Migrant Children</t>
  </si>
  <si>
    <t>Dissemination and Knowledge to the Technical-Vocational Education and Training 's Transformation in Latin America and the Caribbean</t>
  </si>
  <si>
    <t>Agricultural Research Capacities in Central America and Dominican Republic</t>
  </si>
  <si>
    <t>Enabling Energy Storage Markets in LAC for a Resilient, Low-Carbon Multisector Coupling</t>
  </si>
  <si>
    <t>Building Climate Resilience in Latin America and Caribbean through Financial Instruments</t>
  </si>
  <si>
    <t>Support to the Regional Tender Plan for Energy in Response to the Economic Recovery in LAC</t>
  </si>
  <si>
    <t>Scaling Innovative Financing for the Water and Sanitation Sector</t>
  </si>
  <si>
    <t>Support for Community of Practice to Share Practical Experiences in Solving Covid-19 Challenges</t>
  </si>
  <si>
    <t>Social and Productive Digital Infrastructure in Times of Pandemic: Lessons from the case of Spain</t>
  </si>
  <si>
    <t>Gene Editing to Improve Plant and Animal Species</t>
  </si>
  <si>
    <t>Supporting the Design of Long-Term Adaptation Pathways in the Face of Climate Risks in Peru and Colombia</t>
  </si>
  <si>
    <t>Blockchain Innovation in the Caribbean</t>
  </si>
  <si>
    <t>Support Hydro Pumped Storage Development in Latin America</t>
  </si>
  <si>
    <t>Project Development to Enhance Productivity and Innovation and Enabling Business Environment of Blue Economy Industries</t>
  </si>
  <si>
    <t>Acceleration of the Execution Processes of the Transportation Division's Programs</t>
  </si>
  <si>
    <t>Growing Together in the Americas Regional Program</t>
  </si>
  <si>
    <t>ConnectAmericas 2021: Facilitating Inclusive Trade and Nearshoring in LAC</t>
  </si>
  <si>
    <t>Accelerate digitalization in the energy sector</t>
  </si>
  <si>
    <t>Trade facilitation in the Southern Cone through interventions in the field of logistics infrastructure, regulatory ecosystem, and Port Community Systems and their link with the Foreign Trade Single Windows</t>
  </si>
  <si>
    <t>Support for Trade Facilitation and Investment Attraction in Central America</t>
  </si>
  <si>
    <t>Support to promote foreign trade and foreign direct investment as engines of post-pandemic economic recovery</t>
  </si>
  <si>
    <t>Connecting the Caribbean to Digital Regional and Global value Chains</t>
  </si>
  <si>
    <t>Sharing lessons from Korea and LAC experiences for spatial planning, integrated urban development, and housing policies.</t>
  </si>
  <si>
    <t>ECD in the Northern Triangle during the COVID-19 pandemic</t>
  </si>
  <si>
    <t>Preparation of Public-Private Partnerships (PPP) projects for the development of efficient and sustainable infrastructure in small and vulnerable economies in the region (C and D countries</t>
  </si>
  <si>
    <t>Supporting LAC IPAs and EDOs Digital Transformation and investment attractions tools after COVID-19 to strengthen LAC Regional Value Chains</t>
  </si>
  <si>
    <t>Generation and promotion of a renewed and inclusive regional integration agenda for the Americas</t>
  </si>
  <si>
    <t>Strengthening the Pacific Alliance Regional Integration Process</t>
  </si>
  <si>
    <t>Support the implementation of strategic priorities of the Forum for the Progress and Integration of South America (PROSUR)</t>
  </si>
  <si>
    <t>Supporting Vulnerable Students with a Distance Learning Program for Secondary Education Using Digital Platforms</t>
  </si>
  <si>
    <t>Aging Facility: Regional Long-term Care Policy Network in Latin America and the Caribbean</t>
  </si>
  <si>
    <t>Execution support to social infrastructure projects for SCL / SCL portfolio</t>
  </si>
  <si>
    <t>Strengthening Migration Policy Coordination through Applied Knowledge Management</t>
  </si>
  <si>
    <t>Promoting Innovation in the Water, Sanitation and Solid Waste Sector in Latin America and the Caribbean</t>
  </si>
  <si>
    <t>Support in the Execution of Projects and Monitoring of Work Risks in Transportation Projects in Latin America and the Caribbean</t>
  </si>
  <si>
    <t>Reshaping Transport: Gender Equality and Innovation at Play</t>
  </si>
  <si>
    <t>Design of Public Policies for the Transportation Sector with a Focus on the Intersection and Linkage of the Private Sector</t>
  </si>
  <si>
    <t>Support to Caribbean Startups and Innovative Firms within the Blue Economy</t>
  </si>
  <si>
    <t>Support for the Development of Urban Transport Policies and Projects</t>
  </si>
  <si>
    <t>Support to the Public Policy Laboratory in the Transport Sector</t>
  </si>
  <si>
    <t>Gender Disaggregated Data for Financial Inclusion II</t>
  </si>
  <si>
    <t>Technical Support to the Transportation Sector in Argentina and Brazil</t>
  </si>
  <si>
    <t>Payment for Results for More and Better Jobs in Latin America and the Caribbean</t>
  </si>
  <si>
    <t>Technological Innovations to Improve Transparency and Integrity in Latin America and the Caribbean</t>
  </si>
  <si>
    <t>Support for Open Government Policies in Latin America and the Caribbean</t>
  </si>
  <si>
    <t>Strengthening the Integrity of Financial Systems: Improving the Capacity to Prevent Money Laundering and Terrorist Financing IV</t>
  </si>
  <si>
    <t>Regional Observatory of Digital Government</t>
  </si>
  <si>
    <t>Education for the 21st Century: Prosperity, Competition and Innovation in the Digital Era</t>
  </si>
  <si>
    <t>Strategies to improve health outcomes for indigenous and Afro-descendant peoples</t>
  </si>
  <si>
    <t>Promoting Comprehensive Data Policy Frameworks in Latin America and the Caribbean</t>
  </si>
  <si>
    <t>Crime and Violence in the Caribbean: Perception, Data, and Policy</t>
  </si>
  <si>
    <t>Innovation and Knowledge Platform for LAC Cities</t>
  </si>
  <si>
    <t>Fortalecimiento de la Gestión Estratégica de la Evaluación para asegurar los resultados de políticas y programas públicos</t>
  </si>
  <si>
    <t>Strengthening of Infrastructure Management for Services</t>
  </si>
  <si>
    <t>Improving the Comparison of Indicators in Fiscal and Institutional Governance III</t>
  </si>
  <si>
    <t>Strengthening of the Latin America and the Caribbean Observatory for Water and Sanitation (OLAS) and launch of the Research and Development Network</t>
  </si>
  <si>
    <t>Social Listening Observatory</t>
  </si>
  <si>
    <t>Digitalization of Human Resources Management (HRM) and Professionalization of Public Officials from the Korean Experience</t>
  </si>
  <si>
    <t>Generation of Knowledge and Support to Governments in LAC in Cybersecurity</t>
  </si>
  <si>
    <t>Support for the Regional Electricity Interconnection between Colombia and Panama</t>
  </si>
  <si>
    <t>Caribbean Water Utilities Insurance Company (CWUIC)</t>
  </si>
  <si>
    <t>#SinDesperdicio: Food Loss and Waste Reduction Program for Latin America and the Caribbean</t>
  </si>
  <si>
    <t>Support for the Administration and Management of the Source of Innovation: Facility to Promote Innovation in the Water, Sanitation and Solid Waste Sector in LAC</t>
  </si>
  <si>
    <t>Digitalization of Information and Measurement of the Performance of Solid Waste Management within the Framework of the Circular Economy, the SDG, and Climate Change.</t>
  </si>
  <si>
    <t>Strengthening the Response of the Security and Justice Sector to LGBTQ + People</t>
  </si>
  <si>
    <t>Support to Public Policies to Strengthen Pension Systems in the Region</t>
  </si>
  <si>
    <t>Institutional Support to National Development Banks for Green Recovery Investments and Actions</t>
  </si>
  <si>
    <t>Skill Development of Indigenous Girls</t>
  </si>
  <si>
    <t>Using New Technologies to Improve Education Resource Allocation in CID</t>
  </si>
  <si>
    <t>Reviewing Fiduciary Country Systems: Fiduciary Assessments and Impact Evaluations</t>
  </si>
  <si>
    <t>Accelerate Gender Equality in the Energy Sector</t>
  </si>
  <si>
    <t>Strenghtening Country Fiduciary Systems Towards an Increased Use in Bank-Financed Operations</t>
  </si>
  <si>
    <t>Program to Promote Inclusive Infrastructure</t>
  </si>
  <si>
    <t>Using Technology to Identify Skills in LAC</t>
  </si>
  <si>
    <t>Support to Strategic Security and Justice Management to Prevent Youth Gang Involvement and Migration in the Northern Triangle Countries</t>
  </si>
  <si>
    <t>Strengthening Priority Setting in Health and Medicines Price Regulation</t>
  </si>
  <si>
    <t>Advancing Digital States within the Caribbean</t>
  </si>
  <si>
    <t>Zero carbon energy paths in the Caribbean</t>
  </si>
  <si>
    <t>Accelerating the Digitization of SMEs in Latin America and the Caribbean</t>
  </si>
  <si>
    <t>A Green Hydrogen Facility to accelerate Latin America and the Caribbean decarbonization through green recovery</t>
  </si>
  <si>
    <t>Support to the the Employment Action Framework with a Gender Perspectiv</t>
  </si>
  <si>
    <t>COP26 Strategic Roadmap Implementation</t>
  </si>
  <si>
    <t>Support for the Regional Agenda for Integration and logistics in Mesoamerica</t>
  </si>
  <si>
    <t>Volcanic Eruption Emergency Assistance to St. Vincent &amp; the Grenadines through the Caribbean Development Bank</t>
  </si>
  <si>
    <t>Integrated Management of Water Resources in the Pantanal - Upper Paraguay River Basin and in the Lempa River Basin</t>
  </si>
  <si>
    <t>Gender Parity Accelerators: Accelerating Women's Economic Participation Phase 2</t>
  </si>
  <si>
    <t>Sixth Korea-LAC Business Summit</t>
  </si>
  <si>
    <t>Strengthening the Capacities of Small Operators as a Key Aspect for the Sustainability of Water and Sanitation Services in the Region</t>
  </si>
  <si>
    <t>Decarbonization Pathways for Heavy Industry in the LAC Region</t>
  </si>
  <si>
    <t>Scaling up Immunization Capacities in PROSUR Countries</t>
  </si>
  <si>
    <t>Innovation in Planning, Design and Construction of Educational infrastructure</t>
  </si>
  <si>
    <t>Promoting Institutional Capacity Building for the Mainstreaming of the Gender Perspective in Climate and Disaster Risk Management within the Framework of the CCF</t>
  </si>
  <si>
    <t>Knowledge management skills for results</t>
  </si>
  <si>
    <t>Teacher Training on Digital Education and Distance Learning Pedagogies in the Caribbean</t>
  </si>
  <si>
    <t>Multipurpose Silvopastoral Systems and Family Livestock in Peru and Colombia</t>
  </si>
  <si>
    <t>Regional partnerships for the iron-rich beans dissemination in Latin American and Caribbean countries</t>
  </si>
  <si>
    <t>Higher Agricultural Production with Lower Nitrous Oxide Emissions</t>
  </si>
  <si>
    <t>Increased Productivity in Family Agriculture Based on Efficient Management of Water Resources in Rainfed Agriculture</t>
  </si>
  <si>
    <t>Bioprocess to Reduce Cadmium Solubility in the Cocoa Plant’s Rhizosphere</t>
  </si>
  <si>
    <t>Soil Nanofertilizers and Nitrous Oxide Emissions</t>
  </si>
  <si>
    <t>Strengthening Capacities for Prevention and Management of Fusarium wilt of Musaceae in Latin America and the Caribbean</t>
  </si>
  <si>
    <t>Promoting Fiscal Recovery and the Vision 2025 Agenda in the Decentralization and Subnational Government Sector</t>
  </si>
  <si>
    <t>Support to the Network of Public Banks of the Region to strengthen capacities for regional dialogue and knowledge</t>
  </si>
  <si>
    <t>IDB Green and Sustainable Finance Program for LAC</t>
  </si>
  <si>
    <t>Children Affected by Migration in the Northern Triangle</t>
  </si>
  <si>
    <t>Institutional Support for the Consolidation of the Digital Financial Inclusion Ecosystem in Latin America and the Caribbean</t>
  </si>
  <si>
    <t>Organic-carbon sequestration in Latin American and Caribbean soils: Opportunities of Identification and Quantification of Economic and Environmental Impact</t>
  </si>
  <si>
    <t>Fostering Regional Value Chains in Latin America and the Caribbean</t>
  </si>
  <si>
    <t>Strengthening Regional Value Chains in the Northern Triangle countries</t>
  </si>
  <si>
    <t>Promoting Digital Technologies for the LAC Creative Industries</t>
  </si>
  <si>
    <t>Increased investment mobilization for green and resilient recovery with Micro, Small and Medium Enterprises (MSMEs) through National Development Banks (NDBs) support</t>
  </si>
  <si>
    <t>The Role of Public Institutions in Fostering Productivity within the Public Administration and for the Overall Economy</t>
  </si>
  <si>
    <t>Support for the generation of information on the performance of water and sanitation operators for OLAS</t>
  </si>
  <si>
    <t>Support Climate Change Mainstreaming in Central American Countries</t>
  </si>
  <si>
    <t>Hydrogen Decarbonization: Pathways for Green Recovery</t>
  </si>
  <si>
    <t>Fiscal Policy in the Transition to the New Economy in the wake of COVID-19: Lessons from Korea’s Digital and Green New Deal</t>
  </si>
  <si>
    <t>VigiMusa: Latin American and Caribbean Platform for the Phytosanitary Surveillance of Musaceae</t>
  </si>
  <si>
    <t>Articulation of Accreditation Bodies to Strengthen Quality Infrastructure at the Andean level</t>
  </si>
  <si>
    <t>The Caribbean Digital Transformation Institute</t>
  </si>
  <si>
    <t>Fiscal Policy for Climate Change: Support to the Ministries of Finance of Latin America and the Caribbean</t>
  </si>
  <si>
    <t>Model for Strengthening the Institutional Capacities of the Security and Justice Sector to Respond to Human Trafficking in Latin America and the Caribbean with a Gender Perspective and a Digital Approach</t>
  </si>
  <si>
    <t>Regional Integration of the Green Hydrogen Value Chain</t>
  </si>
  <si>
    <t>DIGITAC HUB: Digital Hub for Automotive Freight Transportation</t>
  </si>
  <si>
    <t>Regional Collaborative Platform for the Strengthening of the Circular Economy in the Face of the Post-COVID-19 Recovery and Climate Change Mitigation</t>
  </si>
  <si>
    <t>Circular Economy and Sustainable Management of Plastics in the Countries of the Pacific Alliance</t>
  </si>
  <si>
    <t>Digital Communications Campaign to Attract Foreign Direct Investment to the Caribbean</t>
  </si>
  <si>
    <t>Caring Communities: A Tool for a Life Free of Gender-Based Violence.</t>
  </si>
  <si>
    <t>Strengthening Decision-making in the Control of the COVID-19 Pandemic through Genomic Surveillance in Bolivia, Colombia, Ecuador, and Peru</t>
  </si>
  <si>
    <t>Technology Extension Services (TES) in the Caribbean Blue Economy and Essential Services Sectors</t>
  </si>
  <si>
    <t>Promotion and Field-based Review of Korean Trust Funds (KPK, KPR, KPC, KPS, KIF)</t>
  </si>
  <si>
    <t>Knowledge for Managing Local Pollution in LAC</t>
  </si>
  <si>
    <t>Conflict sensitivity for pro-growth policy making in mining countries</t>
  </si>
  <si>
    <t>The Political Economy of Reform. How to Make Reforms Happen</t>
  </si>
  <si>
    <t>Are IDBG projects transforming communities? Measuring results using innovative methods</t>
  </si>
  <si>
    <t>Mapping Emerging Environmental and Social (E&amp;S) risks: a new methodological approach</t>
  </si>
  <si>
    <t>Laboratory of Digital Social Security</t>
  </si>
  <si>
    <t>Security and Justice Digital Transformation Roadmap for LAC</t>
  </si>
  <si>
    <t>Strategies for climate-smart chains in the Andean region</t>
  </si>
  <si>
    <t>New generation financial products for indigenous populations</t>
  </si>
  <si>
    <t>Behavioral Economics for Policy Design in the Caribbean</t>
  </si>
  <si>
    <t>Dashboard of Transparency and Integrity Policy Developments in Latin America and The Caribbean</t>
  </si>
  <si>
    <t>Support to Safety Nets for Vulnerable Populations in Suriname</t>
  </si>
  <si>
    <t>Promoting Sustainable Forest Management</t>
  </si>
  <si>
    <t>Fiscal Support Programme to Regain Sustainable Growth in Suriname</t>
  </si>
  <si>
    <t>Support the development of solar floating photovoltaic energy in Suriname</t>
  </si>
  <si>
    <t>Support to the Design of Active Labor Market Policies in Suriname</t>
  </si>
  <si>
    <t>Spatial Planning Assessment and Development Support for Suriname</t>
  </si>
  <si>
    <t>Promotion of energy efficiency and distributed generation in Suriname</t>
  </si>
  <si>
    <t>Improving Mobility in Trinidad and Tobago</t>
  </si>
  <si>
    <t>Promoting the Blue Economy for Sustainable Economic Recovery in Tobago</t>
  </si>
  <si>
    <t>Digital Innovations for Sustainable Environmental and Economic Recovery in Trinidad and Tobago</t>
  </si>
  <si>
    <t>Implementation Support for the Support Program for Vulnerable Populations Affected by Coronavirus</t>
  </si>
  <si>
    <t>Gender Equality and Women's Empowerment Program (ProWomen)</t>
  </si>
  <si>
    <t>MSME Digital Transformation Program</t>
  </si>
  <si>
    <t>Program to Strengthen Public Policy and Fiscal Management in Response to the Health and Economic Crisis Caused by COVID-19 In Uruguay II</t>
  </si>
  <si>
    <t>Education for Transformation: Completion of Cycles and New Educational Offerings</t>
  </si>
  <si>
    <t xml:space="preserve">Gender Equality </t>
  </si>
  <si>
    <t>Road Infrastructure Program CVU III</t>
  </si>
  <si>
    <t>Montevideo Urban Sanitation Program (PSU VI)</t>
  </si>
  <si>
    <t>Investment Facilitation in Knowledge-based Goods and Services Sectors</t>
  </si>
  <si>
    <t>High Touch High Tech: Teachers and Artificial Intelligence building an enhanced response to COVID emergency by fostering knowledge and skills</t>
  </si>
  <si>
    <t>Strengthening of the Public Procurement System</t>
  </si>
  <si>
    <t>Support for Educational Dialogue</t>
  </si>
  <si>
    <t>Support to the Ministry of Environment</t>
  </si>
  <si>
    <t>Support for the Design and Implementation of a Technological Strategy for Public Transport in Montevideo</t>
  </si>
  <si>
    <t>Support for the Program for Digital Transformation of SMEs</t>
  </si>
  <si>
    <t>Leveraging Technology and Behavioral Science Insights to Promote Development in the Early Years</t>
  </si>
  <si>
    <t>Strengthening National Economic Statistics</t>
  </si>
  <si>
    <t>Support to the Gender Equality and Womens Empowerment Program (ProWomen)</t>
  </si>
  <si>
    <t>Support for the strengthening of Uruguay's Collective Health Care Institutions</t>
  </si>
  <si>
    <t>Emergency to support the population affected by torrential rains in the State of Merida</t>
  </si>
  <si>
    <t>LON</t>
  </si>
  <si>
    <t>INV</t>
  </si>
  <si>
    <t>TCP</t>
  </si>
  <si>
    <t>PBL</t>
  </si>
  <si>
    <t>IGR</t>
  </si>
  <si>
    <t>GUA</t>
  </si>
  <si>
    <t>GRF</t>
  </si>
  <si>
    <t>CON</t>
  </si>
  <si>
    <t>AR</t>
  </si>
  <si>
    <t>BA</t>
  </si>
  <si>
    <t>BH</t>
  </si>
  <si>
    <t>BL</t>
  </si>
  <si>
    <t>BO</t>
  </si>
  <si>
    <t>BR</t>
  </si>
  <si>
    <t>CH</t>
  </si>
  <si>
    <t>CO</t>
  </si>
  <si>
    <t>CR</t>
  </si>
  <si>
    <t>DR</t>
  </si>
  <si>
    <t>EC</t>
  </si>
  <si>
    <t>ES</t>
  </si>
  <si>
    <t>GU</t>
  </si>
  <si>
    <t>GY</t>
  </si>
  <si>
    <t>HA</t>
  </si>
  <si>
    <t>HO</t>
  </si>
  <si>
    <t>JA</t>
  </si>
  <si>
    <t>ME</t>
  </si>
  <si>
    <t>NI</t>
  </si>
  <si>
    <t>PE</t>
  </si>
  <si>
    <t>PN</t>
  </si>
  <si>
    <t>PR</t>
  </si>
  <si>
    <t>RG</t>
  </si>
  <si>
    <t>SU</t>
  </si>
  <si>
    <t>TT</t>
  </si>
  <si>
    <t>UR</t>
  </si>
  <si>
    <t>VE</t>
  </si>
  <si>
    <t>INE</t>
  </si>
  <si>
    <t>IFD</t>
  </si>
  <si>
    <t>SCL</t>
  </si>
  <si>
    <t>CSD</t>
  </si>
  <si>
    <t>CCB</t>
  </si>
  <si>
    <t>INT</t>
  </si>
  <si>
    <t>CID</t>
  </si>
  <si>
    <t>CAN</t>
  </si>
  <si>
    <t>VPC</t>
  </si>
  <si>
    <t>RES</t>
  </si>
  <si>
    <t>CSC</t>
  </si>
  <si>
    <t>ORP</t>
  </si>
  <si>
    <t>INE/WSA</t>
  </si>
  <si>
    <t>IFD/CTI</t>
  </si>
  <si>
    <t>SCL/SPH</t>
  </si>
  <si>
    <t>IFD/CMF</t>
  </si>
  <si>
    <t>INE/TSP</t>
  </si>
  <si>
    <t>SCL/EDU</t>
  </si>
  <si>
    <t>CSD/HUD</t>
  </si>
  <si>
    <t>CSD/RND</t>
  </si>
  <si>
    <t>CCB/CBA</t>
  </si>
  <si>
    <t>INE/ENE</t>
  </si>
  <si>
    <t>CCB/CBH</t>
  </si>
  <si>
    <t>IFD/FMM</t>
  </si>
  <si>
    <t>INT/TIN</t>
  </si>
  <si>
    <t>CID/CBL</t>
  </si>
  <si>
    <t>SCL/MIG</t>
  </si>
  <si>
    <t>SCL/LMK</t>
  </si>
  <si>
    <t>CAN/CBO</t>
  </si>
  <si>
    <t>IFD/ICS</t>
  </si>
  <si>
    <t>CSD/CCS</t>
  </si>
  <si>
    <t>SCL/GDI</t>
  </si>
  <si>
    <t>CID/CCR</t>
  </si>
  <si>
    <t>CID/CDR</t>
  </si>
  <si>
    <t>CAN/CEC</t>
  </si>
  <si>
    <t>CID/CES</t>
  </si>
  <si>
    <t>CID/CGU</t>
  </si>
  <si>
    <t>CCB/CGY</t>
  </si>
  <si>
    <t>CID/CHA</t>
  </si>
  <si>
    <t>CID/CHO</t>
  </si>
  <si>
    <t>CCB/CJA</t>
  </si>
  <si>
    <t>CID/CNI</t>
  </si>
  <si>
    <t>VPC/PPP</t>
  </si>
  <si>
    <t>CAN/CPE</t>
  </si>
  <si>
    <t>CID/CPN</t>
  </si>
  <si>
    <t>CSC/CPR</t>
  </si>
  <si>
    <t>INT/RIU</t>
  </si>
  <si>
    <t>VPC/FMP</t>
  </si>
  <si>
    <t>ORP/GCM</t>
  </si>
  <si>
    <t>CCB/CSU</t>
  </si>
  <si>
    <t>CCB/CTT</t>
  </si>
  <si>
    <t>INT/INT</t>
  </si>
  <si>
    <t>CSC/CUR</t>
  </si>
  <si>
    <t>12/15/2021</t>
  </si>
  <si>
    <t>12/17/2021</t>
  </si>
  <si>
    <t>07/28/2021</t>
  </si>
  <si>
    <t>12/16/2021</t>
  </si>
  <si>
    <t>12/09/2021</t>
  </si>
  <si>
    <t>12/13/2021</t>
  </si>
  <si>
    <t>12/14/2021</t>
  </si>
  <si>
    <t>12/20/2021</t>
  </si>
  <si>
    <t>USD</t>
  </si>
  <si>
    <t>Water Supply and Wastewater</t>
  </si>
  <si>
    <t>Adaptation</t>
  </si>
  <si>
    <t>Mitigation</t>
  </si>
  <si>
    <t>Dual</t>
  </si>
  <si>
    <t>Buildings, Public Installations and End-Use Energy Efficiency</t>
  </si>
  <si>
    <t>-</t>
  </si>
  <si>
    <t>Cross-Sectoral Activities</t>
  </si>
  <si>
    <t>Agriculture, Forestry, Land Use and Fisheries</t>
  </si>
  <si>
    <t>Coastal and riverine infrastructure (including built flood-protection infrastructure)</t>
  </si>
  <si>
    <t>Energy, transport and other built environment infrastructure</t>
  </si>
  <si>
    <t>Financial services</t>
  </si>
  <si>
    <t>CF</t>
  </si>
  <si>
    <t xml:space="preserve">Cross-Sectoral Activities </t>
  </si>
  <si>
    <t xml:space="preserve">Energy </t>
  </si>
  <si>
    <t>Agricultural and ecological resources</t>
  </si>
  <si>
    <t>Institutional capacity support or technical assistance </t>
  </si>
  <si>
    <t>Transport </t>
  </si>
  <si>
    <t xml:space="preserve">Transport </t>
  </si>
  <si>
    <t>Institutional capacity support or technical assistance</t>
  </si>
  <si>
    <r>
      <t xml:space="preserve">Mitigation and Adaptation Categories </t>
    </r>
    <r>
      <rPr>
        <b/>
        <vertAlign val="superscript"/>
        <sz val="14"/>
        <color theme="0"/>
        <rFont val="Calibri"/>
        <family val="2"/>
        <scheme val="minor"/>
      </rPr>
      <t>(*)</t>
    </r>
  </si>
  <si>
    <t>Water and wastewater systems</t>
  </si>
  <si>
    <t>Other sectors</t>
  </si>
  <si>
    <t>Transport</t>
  </si>
  <si>
    <t>(*) This section excludes IDB Climate Finance categorized as Dual. Disaggregated data on projects with Dual Finance is available in the project-level data.</t>
  </si>
  <si>
    <t>2021 IDB CLIMATE FINANCE BY CATEGORY</t>
  </si>
  <si>
    <t>2021 IDB Mitigation Finance by Category
(US$ million)</t>
  </si>
  <si>
    <t>2021 IDB Adaptation Finance by Category
(US$ million)</t>
  </si>
  <si>
    <t>Row Labels</t>
  </si>
  <si>
    <t>Grand Total</t>
  </si>
  <si>
    <t>Energy</t>
  </si>
  <si>
    <t>Information and Communications Technology (ICT) and Digital Technologies</t>
  </si>
  <si>
    <t>Manufacturing</t>
  </si>
  <si>
    <t>Research, Development and Innovation</t>
  </si>
  <si>
    <t>Solid Waste Management</t>
  </si>
  <si>
    <t>Crop production and food production</t>
  </si>
  <si>
    <t>Contents</t>
  </si>
  <si>
    <t xml:space="preserve"> - Methodology </t>
  </si>
  <si>
    <t xml:space="preserve"> - IDB Climate Finance by Country </t>
  </si>
  <si>
    <t xml:space="preserve"> - IDB Climate Finance by Category</t>
  </si>
  <si>
    <t xml:space="preserve"> - IDB Project Level Data</t>
  </si>
  <si>
    <t>METHODOLOGY</t>
  </si>
  <si>
    <t>IDB</t>
  </si>
  <si>
    <t>Approved Amount 
(US$ million)</t>
  </si>
  <si>
    <t>Climate Finance
(US$ million)</t>
  </si>
  <si>
    <t>Climate Finance
(% of approved amount)</t>
  </si>
  <si>
    <t>Climate Finance according to Use (US$ million)</t>
  </si>
  <si>
    <t>Mitigation Finance</t>
  </si>
  <si>
    <t>Adaptation Finance</t>
  </si>
  <si>
    <r>
      <t xml:space="preserve">Dual Finance </t>
    </r>
    <r>
      <rPr>
        <b/>
        <i/>
        <vertAlign val="superscript"/>
        <sz val="12"/>
        <color theme="1"/>
        <rFont val="Calibri"/>
        <family val="2"/>
        <scheme val="minor"/>
      </rPr>
      <t>(a)</t>
    </r>
  </si>
  <si>
    <r>
      <t xml:space="preserve">Internal Fund </t>
    </r>
    <r>
      <rPr>
        <sz val="8"/>
        <color theme="1"/>
        <rFont val="Calibri"/>
        <family val="2"/>
        <scheme val="minor"/>
      </rPr>
      <t>(b)</t>
    </r>
  </si>
  <si>
    <t>External Funds</t>
  </si>
  <si>
    <t xml:space="preserve">Total </t>
  </si>
  <si>
    <r>
      <rPr>
        <i/>
        <vertAlign val="superscript"/>
        <sz val="11"/>
        <color theme="1" tint="0.14996795556505021"/>
        <rFont val="Calibri"/>
        <family val="2"/>
        <scheme val="minor"/>
      </rPr>
      <t>(a)</t>
    </r>
    <r>
      <rPr>
        <i/>
        <sz val="11"/>
        <color theme="1" tint="0.14999847407452621"/>
        <rFont val="Calibri"/>
        <family val="2"/>
        <scheme val="minor"/>
      </rPr>
      <t xml:space="preserve"> Climate finance is considered "dual finance" when such specific activities have simultaneous mitigation and adaptation benefits </t>
    </r>
  </si>
  <si>
    <r>
      <rPr>
        <i/>
        <vertAlign val="superscript"/>
        <sz val="11"/>
        <color theme="1"/>
        <rFont val="Calibri"/>
        <family val="2"/>
        <scheme val="minor"/>
      </rPr>
      <t>(b)</t>
    </r>
    <r>
      <rPr>
        <i/>
        <sz val="11"/>
        <color theme="1"/>
        <rFont val="Calibri"/>
        <family val="2"/>
        <scheme val="minor"/>
      </rPr>
      <t xml:space="preserve"> Internal funds referes to IDB ordinary capital and external funds managed by the IDB </t>
    </r>
  </si>
  <si>
    <t>Instruments</t>
  </si>
  <si>
    <t>Mitigation Finance
(US$ million)</t>
  </si>
  <si>
    <t>Adaptation Finance
(US$ million)</t>
  </si>
  <si>
    <t>Dual Finance
(US$ million)</t>
  </si>
  <si>
    <t>Investment Loan</t>
  </si>
  <si>
    <t>Policy-based loan</t>
  </si>
  <si>
    <t>Other instruments</t>
  </si>
  <si>
    <t>Advisory Services</t>
  </si>
  <si>
    <t>Investment Grant</t>
  </si>
  <si>
    <t>Argentina</t>
  </si>
  <si>
    <t>Bahamas</t>
  </si>
  <si>
    <t>Barbados</t>
  </si>
  <si>
    <t>Belize</t>
  </si>
  <si>
    <t>Bolivia</t>
  </si>
  <si>
    <t>Brazil</t>
  </si>
  <si>
    <t>Chile</t>
  </si>
  <si>
    <t>Colombia</t>
  </si>
  <si>
    <t>Costa Rica</t>
  </si>
  <si>
    <t>Dominican Republic</t>
  </si>
  <si>
    <t>Ecuador</t>
  </si>
  <si>
    <t>El Salvador</t>
  </si>
  <si>
    <t>Guatemala</t>
  </si>
  <si>
    <t>Guyana</t>
  </si>
  <si>
    <t>Haiti</t>
  </si>
  <si>
    <t>Honduras</t>
  </si>
  <si>
    <t>Jamaica</t>
  </si>
  <si>
    <t>Mexico</t>
  </si>
  <si>
    <t>Nicaragua</t>
  </si>
  <si>
    <t>Panama</t>
  </si>
  <si>
    <t>Paraguay</t>
  </si>
  <si>
    <t>Peru</t>
  </si>
  <si>
    <t>Regional</t>
  </si>
  <si>
    <t>Suriname</t>
  </si>
  <si>
    <t>Trinidad and Tobago</t>
  </si>
  <si>
    <t>Uruguay</t>
  </si>
  <si>
    <t>Venezuela</t>
  </si>
  <si>
    <t>NonCF%</t>
  </si>
  <si>
    <t>CF%</t>
  </si>
  <si>
    <t>COUNTRIES</t>
  </si>
  <si>
    <t>&lt;None&gt;</t>
  </si>
  <si>
    <t>COUNTRIESv2</t>
  </si>
  <si>
    <t>Approved amount
 (US$ million)</t>
  </si>
  <si>
    <t>Climate Finance
 (US$ million)</t>
  </si>
  <si>
    <t>Equity</t>
  </si>
  <si>
    <t>Guarantee</t>
  </si>
  <si>
    <t>Sum of Original Approved Amount</t>
  </si>
  <si>
    <t>Sum of $ Total climate finance</t>
  </si>
  <si>
    <t>Sum of US$ Only Mitigation</t>
  </si>
  <si>
    <t>Sum of US$ Only Adaptation</t>
  </si>
  <si>
    <t>Sum of US$ Dual</t>
  </si>
  <si>
    <t>EFC</t>
  </si>
  <si>
    <t>SDL</t>
  </si>
  <si>
    <t>Mitigation Sector</t>
  </si>
  <si>
    <t>Helper</t>
  </si>
  <si>
    <t>Countries</t>
  </si>
  <si>
    <t xml:space="preserve">Dual </t>
  </si>
  <si>
    <t>Pais seleccionado</t>
  </si>
  <si>
    <t>Adaptation Sector</t>
  </si>
  <si>
    <t>Climate Finance
(%)</t>
  </si>
  <si>
    <t>2021 IDB CLIMATE FINANCE BY COUNTRY</t>
  </si>
  <si>
    <t xml:space="preserve">2021 IDB CLIMATE FINANCE </t>
  </si>
  <si>
    <t>2021 IDB Climate Finance</t>
  </si>
  <si>
    <t>2021 IDB Climate Finance by Financial Instrument</t>
  </si>
  <si>
    <t>IDB Climate Finance 2021</t>
  </si>
  <si>
    <t xml:space="preserve"> - Overview of 2021 IDB Climate Finance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</si>
</sst>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
    <numFmt numFmtId="166" formatCode="0.0%"/>
    <numFmt numFmtId="167" formatCode="##,##0,,"/>
    <numFmt numFmtId="168" formatCode="##,##0.00000,,"/>
  </numFmts>
  <fonts count="41" x14ac:knownFonts="1">
    <font>
      <sz val="11"/>
      <color theme="1"/>
      <name val="Calibri"/>
      <family val="2"/>
      <scheme val="minor"/>
    </font>
    <font>
      <sz val="11"/>
      <color theme="1"/>
      <name val="Calibri"/>
      <family val="2"/>
      <scheme val="minor"/>
    </font>
    <font>
      <b/>
      <sz val="10"/>
      <color theme="0"/>
      <name val="Calibri"/>
      <family val="2"/>
      <scheme val="minor"/>
    </font>
    <font>
      <b/>
      <vertAlign val="superscript"/>
      <sz val="10"/>
      <color theme="1"/>
      <name val="Calibri"/>
      <family val="2"/>
      <scheme val="minor"/>
    </font>
    <font>
      <b/>
      <sz val="11"/>
      <color theme="0"/>
      <name val="Calibri"/>
      <family val="2"/>
      <scheme val="minor"/>
    </font>
    <font>
      <sz val="10"/>
      <color theme="1"/>
      <name val="Tahoma"/>
      <family val="2"/>
    </font>
    <font>
      <b/>
      <sz val="20"/>
      <color theme="1"/>
      <name val="Calibri"/>
      <family val="2"/>
      <scheme val="minor"/>
    </font>
    <font>
      <b/>
      <sz val="14"/>
      <color theme="0"/>
      <name val="Calibri"/>
      <family val="2"/>
      <scheme val="minor"/>
    </font>
    <font>
      <b/>
      <vertAlign val="superscript"/>
      <sz val="14"/>
      <color theme="0"/>
      <name val="Calibri"/>
      <family val="2"/>
      <scheme val="minor"/>
    </font>
    <font>
      <b/>
      <sz val="12"/>
      <color theme="0"/>
      <name val="Calibri"/>
      <family val="2"/>
      <scheme val="minor"/>
    </font>
    <font>
      <sz val="13"/>
      <color theme="1"/>
      <name val="Calibri"/>
      <family val="2"/>
      <scheme val="minor"/>
    </font>
    <font>
      <sz val="10"/>
      <name val="Arial"/>
      <family val="2"/>
    </font>
    <font>
      <sz val="11"/>
      <name val="Calibri"/>
      <family val="2"/>
      <scheme val="minor"/>
    </font>
    <font>
      <i/>
      <sz val="9"/>
      <color theme="1"/>
      <name val="Calibri"/>
      <family val="2"/>
      <scheme val="minor"/>
    </font>
    <font>
      <sz val="11"/>
      <name val="Calibri"/>
      <family val="2"/>
    </font>
    <font>
      <b/>
      <sz val="24"/>
      <color theme="0"/>
      <name val="Calibri"/>
      <family val="2"/>
      <scheme val="minor"/>
    </font>
    <font>
      <sz val="14"/>
      <name val="Calibri"/>
      <family val="2"/>
    </font>
    <font>
      <b/>
      <u/>
      <sz val="20"/>
      <name val="Calibri"/>
      <family val="2"/>
      <scheme val="minor"/>
    </font>
    <font>
      <sz val="14"/>
      <name val="Calibri"/>
      <family val="2"/>
      <scheme val="minor"/>
    </font>
    <font>
      <u/>
      <sz val="10"/>
      <color theme="10"/>
      <name val="Tahoma"/>
      <family val="2"/>
    </font>
    <font>
      <sz val="14"/>
      <color rgb="FF0070C0"/>
      <name val="Calibri"/>
      <family val="2"/>
      <scheme val="minor"/>
    </font>
    <font>
      <b/>
      <sz val="18"/>
      <color theme="1"/>
      <name val="Calibri"/>
      <family val="2"/>
      <scheme val="minor"/>
    </font>
    <font>
      <sz val="10"/>
      <color theme="1"/>
      <name val="Calibri"/>
      <family val="2"/>
      <scheme val="minor"/>
    </font>
    <font>
      <i/>
      <sz val="10"/>
      <color theme="1"/>
      <name val="Calibri"/>
      <family val="2"/>
      <scheme val="minor"/>
    </font>
    <font>
      <b/>
      <sz val="16"/>
      <color theme="0"/>
      <name val="Calibri"/>
      <family val="2"/>
      <scheme val="minor"/>
    </font>
    <font>
      <b/>
      <sz val="12"/>
      <color theme="1"/>
      <name val="Calibri"/>
      <family val="2"/>
      <scheme val="minor"/>
    </font>
    <font>
      <b/>
      <i/>
      <sz val="12"/>
      <color theme="1"/>
      <name val="Calibri"/>
      <family val="2"/>
      <scheme val="minor"/>
    </font>
    <font>
      <b/>
      <i/>
      <vertAlign val="superscript"/>
      <sz val="12"/>
      <color theme="1"/>
      <name val="Calibri"/>
      <family val="2"/>
      <scheme val="minor"/>
    </font>
    <font>
      <sz val="12"/>
      <color theme="1"/>
      <name val="Calibri"/>
      <family val="2"/>
      <scheme val="minor"/>
    </font>
    <font>
      <sz val="8"/>
      <color theme="1"/>
      <name val="Calibri"/>
      <family val="2"/>
      <scheme val="minor"/>
    </font>
    <font>
      <sz val="12"/>
      <name val="Calibri"/>
      <family val="2"/>
      <scheme val="minor"/>
    </font>
    <font>
      <i/>
      <sz val="11"/>
      <color theme="1" tint="0.14999847407452621"/>
      <name val="Calibri"/>
      <family val="2"/>
      <scheme val="minor"/>
    </font>
    <font>
      <i/>
      <vertAlign val="superscript"/>
      <sz val="11"/>
      <color theme="1" tint="0.14996795556505021"/>
      <name val="Calibri"/>
      <family val="2"/>
      <scheme val="minor"/>
    </font>
    <font>
      <i/>
      <sz val="11"/>
      <color theme="1"/>
      <name val="Calibri"/>
      <family val="2"/>
      <scheme val="minor"/>
    </font>
    <font>
      <i/>
      <vertAlign val="superscript"/>
      <sz val="11"/>
      <color theme="1"/>
      <name val="Calibri"/>
      <family val="2"/>
      <scheme val="minor"/>
    </font>
    <font>
      <b/>
      <sz val="12"/>
      <name val="Calibri"/>
      <family val="2"/>
      <scheme val="minor"/>
    </font>
    <font>
      <sz val="10"/>
      <color theme="0" tint="-0.499984740745262"/>
      <name val="Calibri"/>
      <family val="2"/>
      <scheme val="minor"/>
    </font>
    <font>
      <b/>
      <sz val="10"/>
      <color theme="0" tint="-0.499984740745262"/>
      <name val="Calibri"/>
      <family val="2"/>
      <scheme val="minor"/>
    </font>
    <font>
      <b/>
      <sz val="10"/>
      <color theme="1" tint="0.14999847407452621"/>
      <name val="Calibri"/>
      <family val="2"/>
      <scheme val="minor"/>
    </font>
    <font>
      <sz val="10"/>
      <color theme="1" tint="0.14999847407452621"/>
      <name val="Calibri"/>
      <family val="2"/>
      <scheme val="minor"/>
    </font>
    <font>
      <sz val="10"/>
      <color theme="0" tint="-0.34998626667073579"/>
      <name val="Calibri"/>
      <family val="2"/>
      <scheme val="minor"/>
    </font>
  </fonts>
  <fills count="13">
    <fill>
      <patternFill patternType="none"/>
    </fill>
    <fill>
      <patternFill patternType="gray125"/>
    </fill>
    <fill>
      <patternFill patternType="solid">
        <fgColor theme="4"/>
        <bgColor theme="4"/>
      </patternFill>
    </fill>
    <fill>
      <patternFill patternType="solid">
        <fgColor theme="9"/>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rgb="FFE9F2FB"/>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9">
    <border>
      <left/>
      <right/>
      <top/>
      <bottom/>
      <diagonal/>
    </border>
    <border>
      <left/>
      <right/>
      <top style="medium">
        <color theme="1"/>
      </top>
      <bottom style="medium">
        <color theme="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1" fillId="0" borderId="0">
      <alignment vertical="top"/>
    </xf>
    <xf numFmtId="0" fontId="14" fillId="0" borderId="0"/>
    <xf numFmtId="0" fontId="19" fillId="0" borderId="0" applyNumberFormat="0" applyFill="0" applyBorder="0" applyAlignment="0" applyProtection="0"/>
    <xf numFmtId="9" fontId="5" fillId="0" borderId="0" applyFont="0" applyFill="0" applyBorder="0" applyAlignment="0" applyProtection="0"/>
  </cellStyleXfs>
  <cellXfs count="100">
    <xf numFmtId="0" fontId="0" fillId="0" borderId="0" xfId="0"/>
    <xf numFmtId="0" fontId="2" fillId="2"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14" fontId="0" fillId="0" borderId="0" xfId="0" applyNumberFormat="1"/>
    <xf numFmtId="44" fontId="0" fillId="0" borderId="0" xfId="1" applyFont="1"/>
    <xf numFmtId="10" fontId="0" fillId="0" borderId="0" xfId="2" applyNumberFormat="1" applyFont="1"/>
    <xf numFmtId="44" fontId="0" fillId="0" borderId="0" xfId="0" applyNumberFormat="1" applyFill="1"/>
    <xf numFmtId="44" fontId="0" fillId="0" borderId="0" xfId="1" applyFont="1" applyFill="1"/>
    <xf numFmtId="0" fontId="0" fillId="0" borderId="0" xfId="0" applyFill="1"/>
    <xf numFmtId="0" fontId="1" fillId="0" borderId="0" xfId="3" applyFont="1" applyAlignment="1">
      <alignment vertical="center"/>
    </xf>
    <xf numFmtId="0" fontId="10" fillId="0" borderId="0" xfId="3" applyFont="1" applyAlignment="1">
      <alignment vertical="center"/>
    </xf>
    <xf numFmtId="0" fontId="1" fillId="0" borderId="4" xfId="3" applyFont="1" applyBorder="1" applyAlignment="1">
      <alignment horizontal="left" vertical="center" indent="1"/>
    </xf>
    <xf numFmtId="164" fontId="12" fillId="0" borderId="4" xfId="4" applyNumberFormat="1" applyFont="1" applyBorder="1" applyAlignment="1">
      <alignment horizontal="center" vertical="center"/>
    </xf>
    <xf numFmtId="0" fontId="1" fillId="0" borderId="0" xfId="3" applyFont="1" applyAlignment="1">
      <alignment horizontal="left" vertical="center" indent="1"/>
    </xf>
    <xf numFmtId="165" fontId="12" fillId="0" borderId="0" xfId="4" applyNumberFormat="1" applyFont="1" applyAlignment="1">
      <alignment horizontal="center" vertical="center"/>
    </xf>
    <xf numFmtId="0" fontId="13" fillId="0" borderId="0" xfId="3" applyFont="1"/>
    <xf numFmtId="0" fontId="14" fillId="7" borderId="0" xfId="5" applyFill="1"/>
    <xf numFmtId="0" fontId="16" fillId="7" borderId="0" xfId="5" applyFont="1" applyFill="1"/>
    <xf numFmtId="0" fontId="17" fillId="7" borderId="0" xfId="5" applyFont="1" applyFill="1" applyAlignment="1">
      <alignment horizontal="center" vertical="center"/>
    </xf>
    <xf numFmtId="0" fontId="18" fillId="7" borderId="0" xfId="5" applyFont="1" applyFill="1" applyAlignment="1">
      <alignment horizontal="left" indent="1"/>
    </xf>
    <xf numFmtId="0" fontId="20" fillId="7" borderId="0" xfId="6" applyFont="1" applyFill="1" applyAlignment="1">
      <alignment horizontal="left" indent="1"/>
    </xf>
    <xf numFmtId="0" fontId="20" fillId="7" borderId="0" xfId="5" applyFont="1" applyFill="1" applyAlignment="1">
      <alignment horizontal="left" indent="1"/>
    </xf>
    <xf numFmtId="0" fontId="14" fillId="7" borderId="0" xfId="5" applyFill="1" applyAlignment="1">
      <alignment vertical="top" wrapText="1"/>
    </xf>
    <xf numFmtId="0" fontId="20" fillId="7" borderId="0" xfId="5" applyFont="1" applyFill="1" applyAlignment="1">
      <alignment horizontal="left" vertical="top" wrapText="1" indent="1"/>
    </xf>
    <xf numFmtId="0" fontId="14" fillId="7" borderId="0" xfId="5" applyFill="1" applyAlignment="1">
      <alignment horizontal="center"/>
    </xf>
    <xf numFmtId="0" fontId="20" fillId="7" borderId="0" xfId="5" applyFont="1" applyFill="1"/>
    <xf numFmtId="0" fontId="5" fillId="0" borderId="0" xfId="3"/>
    <xf numFmtId="0" fontId="22" fillId="0" borderId="0" xfId="3" applyFont="1"/>
    <xf numFmtId="0" fontId="23" fillId="0" borderId="0" xfId="3" applyFont="1" applyAlignment="1">
      <alignment vertical="center"/>
    </xf>
    <xf numFmtId="165" fontId="30" fillId="0" borderId="4" xfId="4" applyNumberFormat="1" applyFont="1" applyBorder="1" applyAlignment="1">
      <alignment horizontal="center" vertical="center"/>
    </xf>
    <xf numFmtId="165" fontId="25" fillId="8" borderId="4" xfId="4" applyNumberFormat="1" applyFont="1" applyFill="1" applyBorder="1" applyAlignment="1">
      <alignment horizontal="center" vertical="center"/>
    </xf>
    <xf numFmtId="0" fontId="28" fillId="0" borderId="0" xfId="3" applyFont="1" applyAlignment="1">
      <alignment vertical="center"/>
    </xf>
    <xf numFmtId="0" fontId="35" fillId="7" borderId="4" xfId="3" applyFont="1" applyFill="1" applyBorder="1" applyAlignment="1">
      <alignment horizontal="center" vertical="center" wrapText="1"/>
    </xf>
    <xf numFmtId="164" fontId="30" fillId="0" borderId="4" xfId="4" applyNumberFormat="1" applyFont="1" applyBorder="1" applyAlignment="1">
      <alignment horizontal="center" vertical="center"/>
    </xf>
    <xf numFmtId="167" fontId="30" fillId="0" borderId="4" xfId="4" applyNumberFormat="1" applyFont="1" applyBorder="1" applyAlignment="1">
      <alignment horizontal="center" vertical="center"/>
    </xf>
    <xf numFmtId="0" fontId="36" fillId="0" borderId="0" xfId="3" applyFont="1" applyAlignment="1">
      <alignment horizontal="center" vertical="center" wrapText="1"/>
    </xf>
    <xf numFmtId="0" fontId="36" fillId="0" borderId="0" xfId="3" applyFont="1" applyAlignment="1">
      <alignment vertical="center" wrapText="1"/>
    </xf>
    <xf numFmtId="0" fontId="36" fillId="0" borderId="0" xfId="3" applyFont="1" applyAlignment="1">
      <alignment horizontal="center" vertical="center"/>
    </xf>
    <xf numFmtId="9" fontId="36" fillId="0" borderId="0" xfId="7" applyFont="1" applyAlignment="1">
      <alignment horizontal="center" vertical="center"/>
    </xf>
    <xf numFmtId="10" fontId="36" fillId="0" borderId="0" xfId="7" applyNumberFormat="1" applyFont="1" applyAlignment="1">
      <alignment horizontal="center" vertical="center"/>
    </xf>
    <xf numFmtId="0" fontId="36" fillId="0" borderId="0" xfId="3" applyFont="1" applyAlignment="1">
      <alignment vertical="center"/>
    </xf>
    <xf numFmtId="0" fontId="38" fillId="0" borderId="8" xfId="3" applyFont="1" applyBorder="1" applyAlignment="1">
      <alignment horizontal="center" vertical="center"/>
    </xf>
    <xf numFmtId="0" fontId="38" fillId="0" borderId="8" xfId="3" applyFont="1" applyBorder="1" applyAlignment="1">
      <alignment horizontal="center" vertical="center" wrapText="1"/>
    </xf>
    <xf numFmtId="0" fontId="39" fillId="0" borderId="8" xfId="3" applyFont="1" applyBorder="1" applyAlignment="1">
      <alignment horizontal="center" vertical="center"/>
    </xf>
    <xf numFmtId="3" fontId="39" fillId="0" borderId="8" xfId="3" applyNumberFormat="1" applyFont="1" applyBorder="1" applyAlignment="1">
      <alignment horizontal="center" vertical="center"/>
    </xf>
    <xf numFmtId="0" fontId="40" fillId="0" borderId="0" xfId="3" applyFont="1" applyAlignment="1">
      <alignment vertical="center"/>
    </xf>
    <xf numFmtId="3" fontId="40" fillId="0" borderId="0" xfId="3" applyNumberFormat="1" applyFont="1" applyAlignment="1">
      <alignment vertical="center"/>
    </xf>
    <xf numFmtId="165" fontId="39" fillId="0" borderId="8" xfId="4" applyNumberFormat="1" applyFont="1" applyBorder="1" applyAlignment="1">
      <alignment horizontal="center" vertical="center"/>
    </xf>
    <xf numFmtId="166" fontId="39" fillId="0" borderId="8" xfId="7" applyNumberFormat="1" applyFont="1" applyBorder="1" applyAlignment="1">
      <alignment horizontal="center" vertical="center"/>
    </xf>
    <xf numFmtId="10" fontId="39" fillId="0" borderId="8" xfId="7" applyNumberFormat="1" applyFont="1" applyBorder="1" applyAlignment="1">
      <alignment horizontal="center" vertical="center"/>
    </xf>
    <xf numFmtId="165" fontId="40" fillId="0" borderId="0" xfId="4" applyNumberFormat="1" applyFont="1" applyAlignment="1">
      <alignment horizontal="center" vertical="center"/>
    </xf>
    <xf numFmtId="0" fontId="40" fillId="0" borderId="0" xfId="3" applyFont="1" applyAlignment="1">
      <alignment horizontal="center" vertical="center"/>
    </xf>
    <xf numFmtId="0" fontId="39" fillId="0" borderId="0" xfId="3" applyFont="1" applyAlignment="1">
      <alignment horizontal="center" vertical="center"/>
    </xf>
    <xf numFmtId="3" fontId="39" fillId="0" borderId="0" xfId="3" applyNumberFormat="1" applyFont="1" applyAlignment="1">
      <alignment horizontal="center" vertical="center"/>
    </xf>
    <xf numFmtId="166" fontId="39" fillId="0" borderId="0" xfId="7" applyNumberFormat="1" applyFont="1" applyAlignment="1">
      <alignment horizontal="center" vertical="center"/>
    </xf>
    <xf numFmtId="0" fontId="38" fillId="10" borderId="0" xfId="3" applyFont="1" applyFill="1" applyAlignment="1">
      <alignment horizontal="center" vertical="center" wrapText="1"/>
    </xf>
    <xf numFmtId="0" fontId="39" fillId="10" borderId="0" xfId="3" applyFont="1" applyFill="1" applyAlignment="1">
      <alignment horizontal="center" vertical="center"/>
    </xf>
    <xf numFmtId="3" fontId="39" fillId="10" borderId="0" xfId="3" applyNumberFormat="1" applyFont="1" applyFill="1" applyAlignment="1">
      <alignment horizontal="center" vertical="center"/>
    </xf>
    <xf numFmtId="0" fontId="38" fillId="11" borderId="0" xfId="3" applyFont="1" applyFill="1" applyAlignment="1">
      <alignment horizontal="center" vertical="center" wrapText="1"/>
    </xf>
    <xf numFmtId="0" fontId="39" fillId="11" borderId="0" xfId="3" applyFont="1" applyFill="1" applyAlignment="1">
      <alignment horizontal="center" vertical="center"/>
    </xf>
    <xf numFmtId="3" fontId="39" fillId="11" borderId="0" xfId="3" applyNumberFormat="1" applyFont="1" applyFill="1" applyAlignment="1">
      <alignment horizontal="center" vertical="center"/>
    </xf>
    <xf numFmtId="0" fontId="38" fillId="9" borderId="0" xfId="0" applyFont="1" applyFill="1" applyAlignment="1">
      <alignment horizontal="center" vertical="center"/>
    </xf>
    <xf numFmtId="3" fontId="38" fillId="9" borderId="0" xfId="0" applyNumberFormat="1" applyFont="1" applyFill="1" applyAlignment="1">
      <alignment horizontal="center" vertical="center"/>
    </xf>
    <xf numFmtId="0" fontId="39" fillId="0" borderId="0" xfId="0" applyFont="1" applyAlignment="1">
      <alignment horizontal="center" vertical="center"/>
    </xf>
    <xf numFmtId="0" fontId="38" fillId="12" borderId="8" xfId="0" applyFont="1" applyFill="1" applyBorder="1" applyAlignment="1">
      <alignment horizontal="center" vertical="center"/>
    </xf>
    <xf numFmtId="0" fontId="39" fillId="12" borderId="8" xfId="0" applyFont="1" applyFill="1" applyBorder="1" applyAlignment="1">
      <alignment horizontal="center" vertical="center"/>
    </xf>
    <xf numFmtId="0" fontId="4" fillId="6" borderId="4" xfId="3" applyFont="1" applyFill="1" applyBorder="1" applyAlignment="1">
      <alignment horizontal="center" vertical="center" wrapText="1"/>
    </xf>
    <xf numFmtId="0" fontId="1" fillId="0" borderId="4" xfId="3" applyFont="1" applyBorder="1" applyAlignment="1">
      <alignment horizontal="center" vertical="center"/>
    </xf>
    <xf numFmtId="164" fontId="1" fillId="0" borderId="0" xfId="3" applyNumberFormat="1" applyFont="1" applyAlignment="1">
      <alignment vertical="center"/>
    </xf>
    <xf numFmtId="168" fontId="1" fillId="0" borderId="0" xfId="3" applyNumberFormat="1" applyFont="1" applyAlignment="1">
      <alignment vertical="center"/>
    </xf>
    <xf numFmtId="166" fontId="1" fillId="0" borderId="4" xfId="7" applyNumberFormat="1" applyFont="1" applyBorder="1" applyAlignment="1">
      <alignment horizontal="center" vertical="center"/>
    </xf>
    <xf numFmtId="0" fontId="28" fillId="7" borderId="4" xfId="3" applyFont="1" applyFill="1" applyBorder="1" applyAlignment="1">
      <alignment horizontal="center" vertical="center"/>
    </xf>
    <xf numFmtId="165" fontId="30" fillId="7" borderId="4" xfId="4" applyNumberFormat="1" applyFont="1" applyFill="1" applyBorder="1" applyAlignment="1">
      <alignment horizontal="center" vertical="center"/>
    </xf>
    <xf numFmtId="0" fontId="25" fillId="7" borderId="4" xfId="3" applyFont="1" applyFill="1" applyBorder="1" applyAlignment="1">
      <alignment horizontal="center" vertical="center"/>
    </xf>
    <xf numFmtId="165" fontId="25" fillId="7" borderId="4" xfId="4" applyNumberFormat="1" applyFont="1" applyFill="1" applyBorder="1" applyAlignment="1">
      <alignment horizontal="center" vertical="center"/>
    </xf>
    <xf numFmtId="166" fontId="28" fillId="7" borderId="4" xfId="7" applyNumberFormat="1" applyFont="1" applyFill="1" applyBorder="1" applyAlignment="1">
      <alignment horizontal="center" vertical="center"/>
    </xf>
    <xf numFmtId="166" fontId="25" fillId="7" borderId="4" xfId="7" applyNumberFormat="1" applyFont="1" applyFill="1" applyBorder="1" applyAlignment="1">
      <alignment horizontal="center" vertical="center"/>
    </xf>
    <xf numFmtId="44" fontId="0" fillId="0" borderId="0" xfId="0" applyNumberFormat="1"/>
    <xf numFmtId="0" fontId="26" fillId="7" borderId="4" xfId="3" applyFont="1" applyFill="1" applyBorder="1" applyAlignment="1">
      <alignment horizontal="center" vertical="center" wrapText="1"/>
    </xf>
    <xf numFmtId="0" fontId="15" fillId="6" borderId="5" xfId="5" applyFont="1" applyFill="1" applyBorder="1" applyAlignment="1">
      <alignment horizontal="center" vertical="center" wrapText="1"/>
    </xf>
    <xf numFmtId="0" fontId="15" fillId="6" borderId="0" xfId="5" applyFont="1" applyFill="1" applyAlignment="1">
      <alignment horizontal="center" vertical="center" wrapText="1"/>
    </xf>
    <xf numFmtId="0" fontId="21" fillId="4" borderId="0" xfId="3" applyFont="1" applyFill="1" applyAlignment="1">
      <alignment horizontal="left" vertical="center" wrapText="1" indent="2"/>
    </xf>
    <xf numFmtId="0" fontId="25" fillId="8" borderId="4" xfId="3" applyFont="1" applyFill="1" applyBorder="1" applyAlignment="1">
      <alignment horizontal="center" vertical="center"/>
    </xf>
    <xf numFmtId="0" fontId="31" fillId="0" borderId="0" xfId="3" applyFont="1" applyAlignment="1">
      <alignment horizontal="left" vertical="center" wrapText="1" indent="1"/>
    </xf>
    <xf numFmtId="0" fontId="33" fillId="0" borderId="0" xfId="3" applyFont="1" applyAlignment="1">
      <alignment horizontal="left" vertical="center" wrapText="1" indent="1"/>
    </xf>
    <xf numFmtId="0" fontId="24" fillId="6" borderId="6" xfId="3" applyFont="1" applyFill="1" applyBorder="1" applyAlignment="1">
      <alignment horizontal="center" vertical="center" wrapText="1"/>
    </xf>
    <xf numFmtId="0" fontId="24" fillId="6" borderId="7" xfId="3" applyFont="1" applyFill="1" applyBorder="1" applyAlignment="1">
      <alignment horizontal="center" vertical="center" wrapText="1"/>
    </xf>
    <xf numFmtId="0" fontId="35" fillId="7" borderId="4" xfId="3" applyFont="1" applyFill="1" applyBorder="1" applyAlignment="1">
      <alignment horizontal="center" vertical="center" wrapText="1"/>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5" fillId="7" borderId="4" xfId="3" applyFont="1" applyFill="1" applyBorder="1" applyAlignment="1">
      <alignment horizontal="center" vertical="center" wrapText="1"/>
    </xf>
    <xf numFmtId="0" fontId="6" fillId="4" borderId="0" xfId="3" applyFont="1" applyFill="1" applyAlignment="1">
      <alignment horizontal="center" vertical="center" wrapText="1"/>
    </xf>
    <xf numFmtId="0" fontId="24" fillId="6" borderId="4" xfId="3" applyFont="1" applyFill="1" applyBorder="1" applyAlignment="1">
      <alignment horizontal="center" vertical="center"/>
    </xf>
    <xf numFmtId="0" fontId="6" fillId="4" borderId="0" xfId="3" applyFont="1" applyFill="1" applyAlignment="1">
      <alignment horizontal="left" vertical="center" wrapText="1" indent="2"/>
    </xf>
    <xf numFmtId="0" fontId="9" fillId="6" borderId="2" xfId="3" applyFont="1" applyFill="1" applyBorder="1" applyAlignment="1">
      <alignment horizontal="center" vertical="center" wrapText="1"/>
    </xf>
    <xf numFmtId="0" fontId="9" fillId="6" borderId="3" xfId="3" applyFont="1" applyFill="1" applyBorder="1" applyAlignment="1">
      <alignment horizontal="center" vertical="center"/>
    </xf>
    <xf numFmtId="0" fontId="7" fillId="5" borderId="0" xfId="3" applyFont="1" applyFill="1" applyAlignment="1">
      <alignment horizontal="center" vertical="center"/>
    </xf>
    <xf numFmtId="0" fontId="37" fillId="0" borderId="0" xfId="3" applyFont="1" applyAlignment="1">
      <alignment horizontal="center" vertical="center" wrapText="1"/>
    </xf>
  </cellXfs>
  <cellStyles count="8">
    <cellStyle name="Currency" xfId="1" builtinId="4"/>
    <cellStyle name="Hyperlink 2" xfId="6" xr:uid="{AFC853FE-0D8D-48B8-A72B-CDF373879F0D}"/>
    <cellStyle name="Normal" xfId="0" builtinId="0"/>
    <cellStyle name="Normal 14" xfId="4" xr:uid="{0C43F10B-E3E6-4919-99B9-57651E28AE93}"/>
    <cellStyle name="Normal 2" xfId="3" xr:uid="{D2F1C9AB-AF71-4992-94AE-CCE60D3B1966}"/>
    <cellStyle name="Normal 2 2" xfId="5" xr:uid="{6B212868-64F9-40F8-B8FD-B052D517363B}"/>
    <cellStyle name="Percent" xfId="2" builtinId="5"/>
    <cellStyle name="Percent 2" xfId="7" xr:uid="{5B146F82-A70D-42B8-8448-E9009E6497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8.2007183312612239E-2"/>
          <c:w val="0.3768114096032113"/>
          <c:h val="0.84286762674402527"/>
        </c:manualLayout>
      </c:layout>
      <c:pieChart>
        <c:varyColors val="1"/>
        <c:ser>
          <c:idx val="0"/>
          <c:order val="0"/>
          <c:dPt>
            <c:idx val="0"/>
            <c:bubble3D val="0"/>
            <c:spPr>
              <a:solidFill>
                <a:schemeClr val="accent1"/>
              </a:solidFill>
              <a:ln w="19050">
                <a:solidFill>
                  <a:schemeClr val="bg1"/>
                </a:solidFill>
              </a:ln>
              <a:effectLst/>
            </c:spPr>
            <c:extLst>
              <c:ext xmlns:c16="http://schemas.microsoft.com/office/drawing/2014/chart" uri="{C3380CC4-5D6E-409C-BE32-E72D297353CC}">
                <c16:uniqueId val="{00000001-5F4E-4E6E-83DB-8009F7F68750}"/>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5F4E-4E6E-83DB-8009F7F6875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5F4E-4E6E-83DB-8009F7F68750}"/>
              </c:ext>
            </c:extLst>
          </c:dPt>
          <c:dLbls>
            <c:dLbl>
              <c:idx val="0"/>
              <c:layout>
                <c:manualLayout>
                  <c:x val="-0.13179870412943737"/>
                  <c:y val="-4.204420120509702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F4E-4E6E-83DB-8009F7F68750}"/>
                </c:ext>
              </c:extLst>
            </c:dLbl>
            <c:dLbl>
              <c:idx val="1"/>
              <c:layout>
                <c:manualLayout>
                  <c:x val="0.10304207867232597"/>
                  <c:y val="-8.87581219624305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F4E-4E6E-83DB-8009F7F68750}"/>
                </c:ext>
              </c:extLst>
            </c:dLbl>
            <c:dLbl>
              <c:idx val="2"/>
              <c:layout>
                <c:manualLayout>
                  <c:x val="3.9993172281238588E-2"/>
                  <c:y val="0.132853678815673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4E-4E6E-83DB-8009F7F6875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Overview!$F$20:$H$20</c:f>
              <c:numCache>
                <c:formatCode>#,###.0,,</c:formatCode>
                <c:ptCount val="3"/>
                <c:pt idx="0">
                  <c:v>2193583550.6546001</c:v>
                </c:pt>
                <c:pt idx="1">
                  <c:v>1690870741</c:v>
                </c:pt>
                <c:pt idx="2">
                  <c:v>579427579.07099998</c:v>
                </c:pt>
              </c:numCache>
            </c:numRef>
          </c:val>
          <c:extLst>
            <c:ext xmlns:c16="http://schemas.microsoft.com/office/drawing/2014/chart" uri="{C3380CC4-5D6E-409C-BE32-E72D297353CC}">
              <c16:uniqueId val="{00000006-5F4E-4E6E-83DB-8009F7F68750}"/>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ysClr val="windowText" lastClr="000000"/>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8D12-40F7-84F6-51BEE88EB99E}"/>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8D12-40F7-84F6-51BEE88EB99E}"/>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8D12-40F7-84F6-51BEE88EB99E}"/>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8D12-40F7-84F6-51BEE88EB99E}"/>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8D12-40F7-84F6-51BEE88EB99E}"/>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4520-4D8E-865D-09261617072B}"/>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4520-4D8E-865D-09261617072B}"/>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4520-4D8E-865D-09261617072B}"/>
              </c:ext>
            </c:extLst>
          </c:dPt>
          <c:dLbls>
            <c:dLbl>
              <c:idx val="7"/>
              <c:layout>
                <c:manualLayout>
                  <c:x val="-5.3571428571428568E-2"/>
                  <c:y val="-0.1215278110038853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520-4D8E-865D-09261617072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Category'!$E$6:$E$13</c:f>
              <c:strCache>
                <c:ptCount val="8"/>
                <c:pt idx="0">
                  <c:v>Institutional capacity support or technical assistance</c:v>
                </c:pt>
                <c:pt idx="1">
                  <c:v>Agricultural and ecological resources</c:v>
                </c:pt>
                <c:pt idx="2">
                  <c:v>Coastal and riverine infrastructure (including built flood-protection infrastructure)</c:v>
                </c:pt>
                <c:pt idx="3">
                  <c:v>Water and wastewater systems</c:v>
                </c:pt>
                <c:pt idx="4">
                  <c:v>Energy, transport and other built environment infrastructure</c:v>
                </c:pt>
                <c:pt idx="5">
                  <c:v>Other sectors</c:v>
                </c:pt>
                <c:pt idx="6">
                  <c:v>Crop production and food production</c:v>
                </c:pt>
                <c:pt idx="7">
                  <c:v>Financial services</c:v>
                </c:pt>
              </c:strCache>
            </c:strRef>
          </c:cat>
          <c:val>
            <c:numRef>
              <c:f>'By Category'!$F$6:$F$13</c:f>
              <c:numCache>
                <c:formatCode>##,##0.0,,</c:formatCode>
                <c:ptCount val="8"/>
                <c:pt idx="0">
                  <c:v>1122020988</c:v>
                </c:pt>
                <c:pt idx="1">
                  <c:v>155026000</c:v>
                </c:pt>
                <c:pt idx="2">
                  <c:v>131392000</c:v>
                </c:pt>
                <c:pt idx="3">
                  <c:v>115229353</c:v>
                </c:pt>
                <c:pt idx="4">
                  <c:v>95324000</c:v>
                </c:pt>
                <c:pt idx="5">
                  <c:v>45654000</c:v>
                </c:pt>
                <c:pt idx="6">
                  <c:v>25354400</c:v>
                </c:pt>
                <c:pt idx="7">
                  <c:v>870000</c:v>
                </c:pt>
              </c:numCache>
            </c:numRef>
          </c:val>
          <c:extLst>
            <c:ext xmlns:c16="http://schemas.microsoft.com/office/drawing/2014/chart" uri="{C3380CC4-5D6E-409C-BE32-E72D297353CC}">
              <c16:uniqueId val="{0000000A-8D12-40F7-84F6-51BEE88EB99E}"/>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936640732408449"/>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3657135035311E-4"/>
          <c:y val="3.9570734538438651E-2"/>
          <c:w val="0.99352512034385632"/>
          <c:h val="0.9469359224290862"/>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8E-4B49-922D-E2D697079B10}"/>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9C8E-4B49-922D-E2D697079B10}"/>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9C8E-4B49-922D-E2D697079B10}"/>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9C8E-4B49-922D-E2D697079B10}"/>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9C8E-4B49-922D-E2D697079B10}"/>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9C8E-4B49-922D-E2D697079B10}"/>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9C8E-4B49-922D-E2D697079B10}"/>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9C8E-4B49-922D-E2D697079B10}"/>
              </c:ext>
            </c:extLst>
          </c:dPt>
          <c:dLbls>
            <c:dLbl>
              <c:idx val="0"/>
              <c:layout>
                <c:manualLayout>
                  <c:x val="-9.4804099633729794E-2"/>
                  <c:y val="-0.2133401109682492"/>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C8E-4B49-922D-E2D697079B10}"/>
                </c:ext>
              </c:extLst>
            </c:dLbl>
            <c:dLbl>
              <c:idx val="1"/>
              <c:layout>
                <c:manualLayout>
                  <c:x val="0.17703477417300933"/>
                  <c:y val="0.1446839600929980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211D2A31-3E66-4F79-8269-E1A33537BF20}" type="CATEGORYNAME">
                      <a:rPr lang="en-US" sz="1600">
                        <a:solidFill>
                          <a:schemeClr val="bg1"/>
                        </a:solidFill>
                      </a:rPr>
                      <a:pPr>
                        <a:defRPr sz="1600" b="1">
                          <a:solidFill>
                            <a:schemeClr val="bg1"/>
                          </a:solidFill>
                          <a:latin typeface="+mj-lt"/>
                        </a:defRPr>
                      </a:pPr>
                      <a:t>[CATEGORY NAME]</a:t>
                    </a:fld>
                    <a:r>
                      <a:rPr lang="en-US" sz="1600" baseline="0">
                        <a:solidFill>
                          <a:schemeClr val="bg1"/>
                        </a:solidFill>
                      </a:rPr>
                      <a:t>, </a:t>
                    </a:r>
                  </a:p>
                  <a:p>
                    <a:pPr>
                      <a:defRPr sz="1600" b="1">
                        <a:solidFill>
                          <a:schemeClr val="bg1"/>
                        </a:solidFill>
                        <a:latin typeface="+mj-lt"/>
                      </a:defRPr>
                    </a:pPr>
                    <a:fld id="{820E4BA2-8909-4034-8CEC-C2CD8C05599E}" type="PERCENTAGE">
                      <a:rPr lang="en-US" sz="1600" baseline="0">
                        <a:solidFill>
                          <a:schemeClr val="bg1"/>
                        </a:solidFill>
                      </a:rPr>
                      <a:pPr>
                        <a:defRPr sz="16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206211723534557"/>
                      <c:h val="0.22104928658409381"/>
                    </c:manualLayout>
                  </c15:layout>
                  <c15:dlblFieldTable/>
                  <c15:showDataLabelsRange val="0"/>
                </c:ext>
                <c:ext xmlns:c16="http://schemas.microsoft.com/office/drawing/2014/chart" uri="{C3380CC4-5D6E-409C-BE32-E72D297353CC}">
                  <c16:uniqueId val="{00000003-9C8E-4B49-922D-E2D697079B10}"/>
                </c:ext>
              </c:extLst>
            </c:dLbl>
            <c:dLbl>
              <c:idx val="2"/>
              <c:layout>
                <c:manualLayout>
                  <c:x val="-0.12117924677637039"/>
                  <c:y val="0.18251919199742356"/>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57F68574-471A-4F7C-A8FD-A6365FAE5B9C}" type="CATEGORYNAME">
                      <a:rPr lang="en-US" sz="1600"/>
                      <a:pPr>
                        <a:defRPr sz="1600" b="1">
                          <a:solidFill>
                            <a:schemeClr val="bg1"/>
                          </a:solidFill>
                          <a:latin typeface="+mj-lt"/>
                        </a:defRPr>
                      </a:pPr>
                      <a:t>[CATEGORY NAME]</a:t>
                    </a:fld>
                    <a:r>
                      <a:rPr lang="en-US" sz="1600"/>
                      <a:t>, </a:t>
                    </a:r>
                    <a:r>
                      <a:rPr lang="en-US" sz="1600" baseline="0"/>
                      <a:t>
</a:t>
                    </a:r>
                    <a:fld id="{CA8A2685-9F68-4F6D-B0E0-43BD1E336912}"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509206438480905"/>
                      <c:h val="0.22722222222222221"/>
                    </c:manualLayout>
                  </c15:layout>
                  <c15:dlblFieldTable/>
                  <c15:showDataLabelsRange val="0"/>
                </c:ext>
                <c:ext xmlns:c16="http://schemas.microsoft.com/office/drawing/2014/chart" uri="{C3380CC4-5D6E-409C-BE32-E72D297353CC}">
                  <c16:uniqueId val="{00000005-9C8E-4B49-922D-E2D697079B10}"/>
                </c:ext>
              </c:extLst>
            </c:dLbl>
            <c:dLbl>
              <c:idx val="3"/>
              <c:layout>
                <c:manualLayout>
                  <c:x val="-0.14122936092071597"/>
                  <c:y val="-1.5955546035059064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7E449992-CADE-48F2-9CE7-FE7095A48A91}" type="CATEGORYNAME">
                      <a:rPr lang="en-US" sz="1600"/>
                      <a:pPr>
                        <a:defRPr sz="1600" b="1">
                          <a:solidFill>
                            <a:schemeClr val="bg1"/>
                          </a:solidFill>
                          <a:latin typeface="+mj-lt"/>
                        </a:defRPr>
                      </a:pPr>
                      <a:t>[CATEGORY NAME]</a:t>
                    </a:fld>
                    <a:r>
                      <a:rPr lang="en-US" sz="1600"/>
                      <a:t>, </a:t>
                    </a:r>
                    <a:r>
                      <a:rPr lang="en-US" sz="1600" baseline="0"/>
                      <a:t>
</a:t>
                    </a:r>
                    <a:fld id="{F3189862-FD00-47B2-8420-0671552E79CA}"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749694527282537"/>
                      <c:h val="0.23716411859946093"/>
                    </c:manualLayout>
                  </c15:layout>
                  <c15:dlblFieldTable/>
                  <c15:showDataLabelsRange val="0"/>
                </c:ext>
                <c:ext xmlns:c16="http://schemas.microsoft.com/office/drawing/2014/chart" uri="{C3380CC4-5D6E-409C-BE32-E72D297353CC}">
                  <c16:uniqueId val="{00000007-9C8E-4B49-922D-E2D697079B10}"/>
                </c:ext>
              </c:extLst>
            </c:dLbl>
            <c:dLbl>
              <c:idx val="4"/>
              <c:layout>
                <c:manualLayout>
                  <c:x val="-0.1481224000235446"/>
                  <c:y val="1.5406537999444129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4DC43680-D515-4FBF-B5E3-AFDA0CE8C98A}" type="CATEGORYNAME">
                      <a:rPr lang="en-US" sz="1600" baseline="0"/>
                      <a:pPr>
                        <a:defRPr sz="1600" b="1">
                          <a:solidFill>
                            <a:schemeClr val="bg1"/>
                          </a:solidFill>
                          <a:latin typeface="+mj-lt"/>
                        </a:defRPr>
                      </a:pPr>
                      <a:t>[CATEGORY NAME]</a:t>
                    </a:fld>
                    <a:r>
                      <a:rPr lang="en-US" sz="1600" baseline="0"/>
                      <a:t>, </a:t>
                    </a:r>
                    <a:fld id="{2A6C419B-BAFD-41D9-92D1-DBB4CAD63B63}"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084685272348157"/>
                      <c:h val="0.16239020452019884"/>
                    </c:manualLayout>
                  </c15:layout>
                  <c15:dlblFieldTable/>
                  <c15:showDataLabelsRange val="0"/>
                </c:ext>
                <c:ext xmlns:c16="http://schemas.microsoft.com/office/drawing/2014/chart" uri="{C3380CC4-5D6E-409C-BE32-E72D297353CC}">
                  <c16:uniqueId val="{00000009-9C8E-4B49-922D-E2D697079B10}"/>
                </c:ext>
              </c:extLst>
            </c:dLbl>
            <c:dLbl>
              <c:idx val="5"/>
              <c:delete val="1"/>
              <c:extLst>
                <c:ext xmlns:c15="http://schemas.microsoft.com/office/drawing/2012/chart" uri="{CE6537A1-D6FC-4f65-9D91-7224C49458BB}"/>
                <c:ext xmlns:c16="http://schemas.microsoft.com/office/drawing/2014/chart" uri="{C3380CC4-5D6E-409C-BE32-E72D297353CC}">
                  <c16:uniqueId val="{0000000B-9C8E-4B49-922D-E2D697079B10}"/>
                </c:ext>
              </c:extLst>
            </c:dLbl>
            <c:dLbl>
              <c:idx val="7"/>
              <c:delete val="1"/>
              <c:extLst>
                <c:ext xmlns:c15="http://schemas.microsoft.com/office/drawing/2012/chart" uri="{CE6537A1-D6FC-4f65-9D91-7224C49458BB}"/>
                <c:ext xmlns:c16="http://schemas.microsoft.com/office/drawing/2014/chart" uri="{C3380CC4-5D6E-409C-BE32-E72D297353CC}">
                  <c16:uniqueId val="{0000000F-9C8E-4B49-922D-E2D697079B1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Overview!$B$37:$C$41</c:f>
              <c:strCache>
                <c:ptCount val="5"/>
                <c:pt idx="0">
                  <c:v>Investment Loan</c:v>
                </c:pt>
                <c:pt idx="1">
                  <c:v>Policy-based loan</c:v>
                </c:pt>
                <c:pt idx="2">
                  <c:v>Other instruments</c:v>
                </c:pt>
                <c:pt idx="3">
                  <c:v>Advisory Services</c:v>
                </c:pt>
                <c:pt idx="4">
                  <c:v>Investment Grant</c:v>
                </c:pt>
              </c:strCache>
            </c:strRef>
          </c:cat>
          <c:val>
            <c:numRef>
              <c:f>Overview!$E$37:$E$41</c:f>
              <c:numCache>
                <c:formatCode>#,###.0,,</c:formatCode>
                <c:ptCount val="5"/>
                <c:pt idx="0">
                  <c:v>1900231205.3110001</c:v>
                </c:pt>
                <c:pt idx="1">
                  <c:v>1396690000</c:v>
                </c:pt>
                <c:pt idx="2">
                  <c:v>1061720000</c:v>
                </c:pt>
                <c:pt idx="3">
                  <c:v>76921736.620000005</c:v>
                </c:pt>
                <c:pt idx="4">
                  <c:v>28318928.794599999</c:v>
                </c:pt>
              </c:numCache>
            </c:numRef>
          </c:val>
          <c:extLst>
            <c:ext xmlns:c16="http://schemas.microsoft.com/office/drawing/2014/chart" uri="{C3380CC4-5D6E-409C-BE32-E72D297353CC}">
              <c16:uniqueId val="{00000010-9C8E-4B49-922D-E2D697079B10}"/>
            </c:ext>
          </c:extLst>
        </c:ser>
        <c:dLbls>
          <c:showLegendKey val="0"/>
          <c:showVal val="1"/>
          <c:showCatName val="0"/>
          <c:showSerName val="0"/>
          <c:showPercent val="0"/>
          <c:showBubbleSize val="0"/>
          <c:showLeaderLines val="1"/>
        </c:dLbls>
        <c:gapWidth val="180"/>
        <c:splitType val="pos"/>
        <c:splitPos val="2"/>
        <c:secondPieSize val="8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C9DD-4BEC-A236-0C481DF560ED}"/>
              </c:ext>
            </c:extLst>
          </c:dPt>
          <c:dPt>
            <c:idx val="1"/>
            <c:bubble3D val="0"/>
            <c:spPr>
              <a:solidFill>
                <a:srgbClr val="92D050"/>
              </a:solidFill>
              <a:ln w="19050">
                <a:noFill/>
              </a:ln>
              <a:effectLst/>
            </c:spPr>
            <c:extLst>
              <c:ext xmlns:c16="http://schemas.microsoft.com/office/drawing/2014/chart" uri="{C3380CC4-5D6E-409C-BE32-E72D297353CC}">
                <c16:uniqueId val="{00000003-C9DD-4BEC-A236-0C481DF560ED}"/>
              </c:ext>
            </c:extLst>
          </c:dPt>
          <c:dLbls>
            <c:dLbl>
              <c:idx val="0"/>
              <c:delete val="1"/>
              <c:extLst>
                <c:ext xmlns:c15="http://schemas.microsoft.com/office/drawing/2012/chart" uri="{CE6537A1-D6FC-4f65-9D91-7224C49458BB}"/>
                <c:ext xmlns:c16="http://schemas.microsoft.com/office/drawing/2014/chart" uri="{C3380CC4-5D6E-409C-BE32-E72D297353CC}">
                  <c16:uniqueId val="{00000001-C9DD-4BEC-A236-0C481DF560ED}"/>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9DD-4BEC-A236-0C481DF560E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0.81702320079959545</c:v>
                </c:pt>
                <c:pt idx="1">
                  <c:v>0.18297679920040452</c:v>
                </c:pt>
              </c:numCache>
            </c:numRef>
          </c:val>
          <c:extLst>
            <c:ext xmlns:c16="http://schemas.microsoft.com/office/drawing/2014/chart" uri="{C3380CC4-5D6E-409C-BE32-E72D297353CC}">
              <c16:uniqueId val="{00000004-C9DD-4BEC-A236-0C481DF560ED}"/>
            </c:ext>
          </c:extLst>
        </c:ser>
        <c:dLbls>
          <c:showLegendKey val="0"/>
          <c:showVal val="1"/>
          <c:showCatName val="0"/>
          <c:showSerName val="0"/>
          <c:showPercent val="0"/>
          <c:showBubbleSize val="0"/>
          <c:showLeaderLines val="1"/>
        </c:dLbls>
        <c:firstSliceAng val="6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99E7-4965-999A-3620914A76AE}"/>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99E7-4965-999A-3620914A76AE}"/>
              </c:ext>
            </c:extLst>
          </c:dPt>
          <c:dLbls>
            <c:dLbl>
              <c:idx val="0"/>
              <c:delete val="1"/>
              <c:extLst>
                <c:ext xmlns:c15="http://schemas.microsoft.com/office/drawing/2012/chart" uri="{CE6537A1-D6FC-4f65-9D91-7224C49458BB}"/>
                <c:ext xmlns:c16="http://schemas.microsoft.com/office/drawing/2014/chart" uri="{C3380CC4-5D6E-409C-BE32-E72D297353CC}">
                  <c16:uniqueId val="{00000001-99E7-4965-999A-3620914A76AE}"/>
                </c:ext>
              </c:extLst>
            </c:dLbl>
            <c:dLbl>
              <c:idx val="1"/>
              <c:layout>
                <c:manualLayout>
                  <c:x val="-0.18248484915989951"/>
                  <c:y val="0.21645674065059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E7-4965-999A-3620914A76A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0.73867827427807276</c:v>
                </c:pt>
                <c:pt idx="1">
                  <c:v>0.26132172572192724</c:v>
                </c:pt>
              </c:numCache>
            </c:numRef>
          </c:val>
          <c:extLst>
            <c:ext xmlns:c16="http://schemas.microsoft.com/office/drawing/2014/chart" uri="{C3380CC4-5D6E-409C-BE32-E72D297353CC}">
              <c16:uniqueId val="{00000004-99E7-4965-999A-3620914A76AE}"/>
            </c:ext>
          </c:extLst>
        </c:ser>
        <c:dLbls>
          <c:showLegendKey val="0"/>
          <c:showVal val="1"/>
          <c:showCatName val="0"/>
          <c:showSerName val="0"/>
          <c:showPercent val="0"/>
          <c:showBubbleSize val="0"/>
          <c:showLeaderLines val="1"/>
        </c:dLbls>
        <c:firstSliceAng val="9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9586-4C33-A591-45C74118C647}"/>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9586-4C33-A591-45C74118C647}"/>
              </c:ext>
            </c:extLst>
          </c:dPt>
          <c:dLbls>
            <c:dLbl>
              <c:idx val="0"/>
              <c:delete val="1"/>
              <c:extLst>
                <c:ext xmlns:c15="http://schemas.microsoft.com/office/drawing/2012/chart" uri="{CE6537A1-D6FC-4f65-9D91-7224C49458BB}"/>
                <c:ext xmlns:c16="http://schemas.microsoft.com/office/drawing/2014/chart" uri="{C3380CC4-5D6E-409C-BE32-E72D297353CC}">
                  <c16:uniqueId val="{00000001-9586-4C33-A591-45C74118C64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0.70610534715080475</c:v>
                </c:pt>
                <c:pt idx="1">
                  <c:v>0.2938946528491953</c:v>
                </c:pt>
              </c:numCache>
            </c:numRef>
          </c:val>
          <c:extLst>
            <c:ext xmlns:c16="http://schemas.microsoft.com/office/drawing/2014/chart" uri="{C3380CC4-5D6E-409C-BE32-E72D297353CC}">
              <c16:uniqueId val="{00000004-9586-4C33-A591-45C74118C647}"/>
            </c:ext>
          </c:extLst>
        </c:ser>
        <c:dLbls>
          <c:showLegendKey val="0"/>
          <c:showVal val="1"/>
          <c:showCatName val="0"/>
          <c:showSerName val="0"/>
          <c:showPercent val="0"/>
          <c:showBubbleSize val="0"/>
          <c:showLeaderLines val="1"/>
        </c:dLbls>
        <c:firstSliceAng val="10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E93C-4700-B171-74D0980ADE5F}"/>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E93C-4700-B171-74D0980ADE5F}"/>
              </c:ext>
            </c:extLst>
          </c:dPt>
          <c:dLbls>
            <c:dLbl>
              <c:idx val="0"/>
              <c:delete val="1"/>
              <c:extLst>
                <c:ext xmlns:c15="http://schemas.microsoft.com/office/drawing/2012/chart" uri="{CE6537A1-D6FC-4f65-9D91-7224C49458BB}"/>
                <c:ext xmlns:c16="http://schemas.microsoft.com/office/drawing/2014/chart" uri="{C3380CC4-5D6E-409C-BE32-E72D297353CC}">
                  <c16:uniqueId val="{00000001-E93C-4700-B171-74D0980ADE5F}"/>
                </c:ext>
              </c:extLst>
            </c:dLbl>
            <c:dLbl>
              <c:idx val="1"/>
              <c:layout>
                <c:manualLayout>
                  <c:x val="-0.18903853164187809"/>
                  <c:y val="0.18098862642169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3C-4700-B171-74D0980ADE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0.70169721590004752</c:v>
                </c:pt>
                <c:pt idx="1">
                  <c:v>0.29830278409995248</c:v>
                </c:pt>
              </c:numCache>
            </c:numRef>
          </c:val>
          <c:extLst>
            <c:ext xmlns:c16="http://schemas.microsoft.com/office/drawing/2014/chart" uri="{C3380CC4-5D6E-409C-BE32-E72D297353CC}">
              <c16:uniqueId val="{00000004-E93C-4700-B171-74D0980ADE5F}"/>
            </c:ext>
          </c:extLst>
        </c:ser>
        <c:dLbls>
          <c:showLegendKey val="0"/>
          <c:showVal val="1"/>
          <c:showCatName val="0"/>
          <c:showSerName val="0"/>
          <c:showPercent val="0"/>
          <c:showBubbleSize val="0"/>
          <c:showLeaderLines val="1"/>
        </c:dLbls>
        <c:firstSliceAng val="10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55F3-4A77-AD8A-7C46E6C1A24F}"/>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55F3-4A77-AD8A-7C46E6C1A24F}"/>
              </c:ext>
            </c:extLst>
          </c:dPt>
          <c:dLbls>
            <c:dLbl>
              <c:idx val="1"/>
              <c:layout>
                <c:manualLayout>
                  <c:x val="-0.13929395126939381"/>
                  <c:y val="0.1407430004857837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5F3-4A77-AD8A-7C46E6C1A2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Data1!$B$6:$C$6</c:f>
              <c:numCache>
                <c:formatCode>0%</c:formatCode>
                <c:ptCount val="2"/>
                <c:pt idx="0">
                  <c:v>0.85239279911602406</c:v>
                </c:pt>
                <c:pt idx="1">
                  <c:v>0.147607200883976</c:v>
                </c:pt>
              </c:numCache>
            </c:numRef>
          </c:val>
          <c:extLst>
            <c:ext xmlns:c16="http://schemas.microsoft.com/office/drawing/2014/chart" uri="{C3380CC4-5D6E-409C-BE32-E72D297353CC}">
              <c16:uniqueId val="{00000004-55F3-4A77-AD8A-7C46E6C1A24F}"/>
            </c:ext>
          </c:extLst>
        </c:ser>
        <c:dLbls>
          <c:showLegendKey val="0"/>
          <c:showVal val="1"/>
          <c:showCatName val="0"/>
          <c:showSerName val="0"/>
          <c:showPercent val="0"/>
          <c:showBubbleSize val="0"/>
          <c:showLeaderLines val="1"/>
        </c:dLbls>
        <c:firstSliceAng val="5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3E1A-4E8E-BB92-8F9E56349B3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3E1A-4E8E-BB92-8F9E56349B39}"/>
              </c:ext>
            </c:extLst>
          </c:dPt>
          <c:dLbls>
            <c:dLbl>
              <c:idx val="0"/>
              <c:delete val="1"/>
              <c:extLst>
                <c:ext xmlns:c15="http://schemas.microsoft.com/office/drawing/2012/chart" uri="{CE6537A1-D6FC-4f65-9D91-7224C49458BB}"/>
                <c:ext xmlns:c16="http://schemas.microsoft.com/office/drawing/2014/chart" uri="{C3380CC4-5D6E-409C-BE32-E72D297353CC}">
                  <c16:uniqueId val="{00000001-3E1A-4E8E-BB92-8F9E56349B3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Data1!$B$7:$C$7</c:f>
              <c:numCache>
                <c:formatCode>0%</c:formatCode>
                <c:ptCount val="2"/>
                <c:pt idx="0">
                  <c:v>0.70399999999999996</c:v>
                </c:pt>
                <c:pt idx="1">
                  <c:v>0.29599999999999999</c:v>
                </c:pt>
              </c:numCache>
            </c:numRef>
          </c:val>
          <c:extLst>
            <c:ext xmlns:c16="http://schemas.microsoft.com/office/drawing/2014/chart" uri="{C3380CC4-5D6E-409C-BE32-E72D297353CC}">
              <c16:uniqueId val="{00000004-3E1A-4E8E-BB92-8F9E56349B39}"/>
            </c:ext>
          </c:extLst>
        </c:ser>
        <c:dLbls>
          <c:showLegendKey val="0"/>
          <c:showVal val="1"/>
          <c:showCatName val="0"/>
          <c:showSerName val="0"/>
          <c:showPercent val="0"/>
          <c:showBubbleSize val="0"/>
          <c:showLeaderLines val="0"/>
        </c:dLbls>
        <c:firstSliceAng val="5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B45-4CA0-B251-480D23401F6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CB45-4CA0-B251-480D23401F6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CB45-4CA0-B251-480D23401F6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CB45-4CA0-B251-480D23401F6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CB45-4CA0-B251-480D23401F6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CB45-4CA0-B251-480D23401F6F}"/>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C926-44FC-BEFC-03DEF09C2E78}"/>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C926-44FC-BEFC-03DEF09C2E78}"/>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1-C926-44FC-BEFC-03DEF09C2E78}"/>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13-C926-44FC-BEFC-03DEF09C2E78}"/>
              </c:ext>
            </c:extLst>
          </c:dPt>
          <c:dLbls>
            <c:dLbl>
              <c:idx val="9"/>
              <c:layout>
                <c:manualLayout>
                  <c:x val="4.3650793650793648E-2"/>
                  <c:y val="-0.1215278110038853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C926-44FC-BEFC-03DEF09C2E78}"/>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Category'!$B$6:$B$15</c:f>
              <c:strCache>
                <c:ptCount val="10"/>
                <c:pt idx="0">
                  <c:v>Agriculture, Forestry, Land Use and Fisheries</c:v>
                </c:pt>
                <c:pt idx="1">
                  <c:v>Cross-Sectoral Activities</c:v>
                </c:pt>
                <c:pt idx="2">
                  <c:v>Buildings, Public Installations and End-Use Energy Efficiency</c:v>
                </c:pt>
                <c:pt idx="3">
                  <c:v>Information and Communications Technology (ICT) and Digital Technologies</c:v>
                </c:pt>
                <c:pt idx="4">
                  <c:v>Energy</c:v>
                </c:pt>
                <c:pt idx="5">
                  <c:v>Transport</c:v>
                </c:pt>
                <c:pt idx="6">
                  <c:v>Solid Waste Management</c:v>
                </c:pt>
                <c:pt idx="7">
                  <c:v>Water Supply and Wastewater</c:v>
                </c:pt>
                <c:pt idx="8">
                  <c:v>Research, Development and Innovation</c:v>
                </c:pt>
                <c:pt idx="9">
                  <c:v>Manufacturing</c:v>
                </c:pt>
              </c:strCache>
            </c:strRef>
          </c:cat>
          <c:val>
            <c:numRef>
              <c:f>'By Category'!$C$6:$C$15</c:f>
              <c:numCache>
                <c:formatCode>##,##0.0,,</c:formatCode>
                <c:ptCount val="10"/>
                <c:pt idx="0">
                  <c:v>768371098.62</c:v>
                </c:pt>
                <c:pt idx="1">
                  <c:v>615684241.86000001</c:v>
                </c:pt>
                <c:pt idx="2">
                  <c:v>357117698.10000002</c:v>
                </c:pt>
                <c:pt idx="3">
                  <c:v>225609790</c:v>
                </c:pt>
                <c:pt idx="4">
                  <c:v>104803429</c:v>
                </c:pt>
                <c:pt idx="5">
                  <c:v>63451793.074600004</c:v>
                </c:pt>
                <c:pt idx="6">
                  <c:v>45585500</c:v>
                </c:pt>
                <c:pt idx="7">
                  <c:v>12100000</c:v>
                </c:pt>
                <c:pt idx="8">
                  <c:v>560000</c:v>
                </c:pt>
                <c:pt idx="9">
                  <c:v>300000</c:v>
                </c:pt>
              </c:numCache>
            </c:numRef>
          </c:val>
          <c:extLst>
            <c:ext xmlns:c16="http://schemas.microsoft.com/office/drawing/2014/chart" uri="{C3380CC4-5D6E-409C-BE32-E72D297353CC}">
              <c16:uniqueId val="{0000000C-CB45-4CA0-B251-480D23401F6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8175931133608298"/>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2" fmlaLink="#REF!" fmlaRange="[8]Data1!$B$40:$B$66" noThreeD="1" sel="0" val="0"/>
</file>

<file path=xl/ctrlProps/ctrlProp2.xml><?xml version="1.0" encoding="utf-8"?>
<formControlPr xmlns="http://schemas.microsoft.com/office/spreadsheetml/2009/9/main" objectType="Drop" dropStyle="combo" dx="26" fmlaLink="$C$32" fmlaRange="[9]Data1!$B$40:$B$66" noThreeD="1" sel="0"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74083</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6030384"/>
          <a:ext cx="12782550" cy="3005666"/>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chemeClr val="tx1">
                  <a:lumMod val="65000"/>
                  <a:lumOff val="35000"/>
                </a:schemeClr>
              </a:solidFill>
              <a:effectLst/>
              <a:latin typeface="+mn-lt"/>
              <a:ea typeface="+mn-ea"/>
              <a:cs typeface="+mn-cs"/>
            </a:rPr>
            <a:t>Copyright ©</a:t>
          </a:r>
          <a:r>
            <a:rPr lang="en-US" sz="1200" b="1" baseline="0">
              <a:solidFill>
                <a:schemeClr val="tx1">
                  <a:lumMod val="65000"/>
                  <a:lumOff val="35000"/>
                </a:schemeClr>
              </a:solidFill>
              <a:effectLst/>
              <a:latin typeface="+mn-lt"/>
              <a:ea typeface="+mn-ea"/>
              <a:cs typeface="+mn-cs"/>
            </a:rPr>
            <a:t> </a:t>
          </a:r>
          <a:r>
            <a:rPr lang="en-US" sz="1200" b="1">
              <a:solidFill>
                <a:schemeClr val="tx1">
                  <a:lumMod val="65000"/>
                  <a:lumOff val="35000"/>
                </a:schemeClr>
              </a:solidFill>
              <a:effectLst/>
              <a:latin typeface="+mn-lt"/>
              <a:ea typeface="+mn-ea"/>
              <a:cs typeface="+mn-cs"/>
            </a:rPr>
            <a:t>2022 Inter-American Development Bank. </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This work is licensed under a Creative Commons IGO 3.0 Attribution-NonCommercial-NoDerivatives </a:t>
          </a:r>
          <a:r>
            <a:rPr lang="en-US" sz="1200" u="none">
              <a:solidFill>
                <a:schemeClr val="tx1">
                  <a:lumMod val="65000"/>
                  <a:lumOff val="35000"/>
                </a:schemeClr>
              </a:solidFill>
              <a:effectLst/>
              <a:latin typeface="+mn-lt"/>
              <a:ea typeface="+mn-ea"/>
              <a:cs typeface="+mn-cs"/>
            </a:rPr>
            <a:t>license</a:t>
          </a:r>
          <a:r>
            <a:rPr lang="en-US" sz="1200" u="none" baseline="0">
              <a:solidFill>
                <a:schemeClr val="tx1">
                  <a:lumMod val="65000"/>
                  <a:lumOff val="35000"/>
                </a:schemeClr>
              </a:solidFill>
              <a:effectLst/>
              <a:latin typeface="+mn-lt"/>
              <a:ea typeface="+mn-ea"/>
              <a:cs typeface="+mn-cs"/>
            </a:rPr>
            <a:t> (http://creativecommons.org/licenses/by-nc-nd/3.0/igo/legalcode) </a:t>
          </a:r>
          <a:r>
            <a:rPr lang="en-US" sz="1200" u="none">
              <a:solidFill>
                <a:schemeClr val="tx1">
                  <a:lumMod val="65000"/>
                  <a:lumOff val="35000"/>
                </a:schemeClr>
              </a:solidFill>
              <a:effectLst/>
              <a:latin typeface="+mn-lt"/>
              <a:ea typeface="+mn-ea"/>
              <a:cs typeface="+mn-cs"/>
            </a:rPr>
            <a:t>and may be reproduced with attribution to the IDB and for any non-commercial purpose. No derivative work is allowed.</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Any dispute related to the use of the works of the IDB that cannot be settled amicably shall be submitted to arbitration pursuant to the UNCITRAL rules. The use of the IDB’s name for any purpose other than for attribution,</a:t>
          </a:r>
          <a:r>
            <a:rPr lang="en-US" sz="1200" u="none" baseline="0">
              <a:solidFill>
                <a:schemeClr val="tx1">
                  <a:lumMod val="65000"/>
                  <a:lumOff val="35000"/>
                </a:schemeClr>
              </a:solidFill>
              <a:effectLst/>
              <a:latin typeface="+mn-lt"/>
              <a:ea typeface="+mn-ea"/>
              <a:cs typeface="+mn-cs"/>
            </a:rPr>
            <a:t> </a:t>
          </a:r>
          <a:r>
            <a:rPr lang="en-US" sz="1200" u="none">
              <a:solidFill>
                <a:schemeClr val="tx1">
                  <a:lumMod val="65000"/>
                  <a:lumOff val="35000"/>
                </a:schemeClr>
              </a:solidFill>
              <a:effectLst/>
              <a:latin typeface="+mn-lt"/>
              <a:ea typeface="+mn-ea"/>
              <a:cs typeface="+mn-cs"/>
            </a:rPr>
            <a:t>and the use of IDB’s logo shall be subject to a separate written license agreement between the IDB and the user and is not authorized as part of this CC-IGO license.</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Note that link provided above includes additional terms and conditions of the license.</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The results offered in this database/dataset are those compiled by the authors and do not necessarily reflect the views of the Inter-American Development Bank, its Board of Directors, or the countries they represent. </a:t>
          </a:r>
          <a:endParaRPr lang="en-US" sz="1200">
            <a:solidFill>
              <a:schemeClr val="tx1">
                <a:lumMod val="65000"/>
                <a:lumOff val="35000"/>
              </a:schemeClr>
            </a:solidFill>
            <a:effectLst/>
          </a:endParaRPr>
        </a:p>
      </xdr:txBody>
    </xdr:sp>
    <xdr:clientData/>
  </xdr:twoCellAnchor>
  <xdr:twoCellAnchor>
    <xdr:from>
      <xdr:col>0</xdr:col>
      <xdr:colOff>302684</xdr:colOff>
      <xdr:row>38</xdr:row>
      <xdr:rowOff>9106</xdr:rowOff>
    </xdr:from>
    <xdr:to>
      <xdr:col>1</xdr:col>
      <xdr:colOff>577609</xdr:colOff>
      <xdr:row>40</xdr:row>
      <xdr:rowOff>9106</xdr:rowOff>
    </xdr:to>
    <xdr:pic>
      <xdr:nvPicPr>
        <xdr:cNvPr id="3" name="Picture 5" descr="https://libapps.s3.amazonaws.com/customers/1020/images/by-nc-nd.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84" y="8905456"/>
          <a:ext cx="1332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272835</xdr:colOff>
      <xdr:row>8</xdr:row>
      <xdr:rowOff>91862</xdr:rowOff>
    </xdr:from>
    <xdr:to>
      <xdr:col>7</xdr:col>
      <xdr:colOff>920750</xdr:colOff>
      <xdr:row>23</xdr:row>
      <xdr:rowOff>158750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2835" y="1954529"/>
          <a:ext cx="8056248" cy="3760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s-ES_tradnl" sz="1200" b="1" baseline="0">
              <a:solidFill>
                <a:schemeClr val="dk1"/>
              </a:solidFill>
              <a:effectLst/>
              <a:latin typeface="+mn-lt"/>
              <a:ea typeface="+mn-ea"/>
              <a:cs typeface="+mn-cs"/>
            </a:rPr>
            <a:t>Commitment</a:t>
          </a:r>
          <a:r>
            <a:rPr lang="es-ES_tradnl" sz="1200" baseline="0">
              <a:solidFill>
                <a:schemeClr val="dk1"/>
              </a:solidFill>
              <a:effectLst/>
              <a:latin typeface="+mn-lt"/>
              <a:ea typeface="+mn-ea"/>
              <a:cs typeface="+mn-cs"/>
            </a:rPr>
            <a:t>: Under the IDB Group Corporate Results Framework 2020-2023 (https://crf.iadb.org/en), the IDB committed to a climate finance target of 30% of total approved volume. “Climate finance” refers to the financial resources MDBs commit to development projects and the components that enable activities that mitigate and adapt to climate change in developing and emerging economies.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b="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1">
              <a:solidFill>
                <a:schemeClr val="dk1"/>
              </a:solidFill>
              <a:effectLst/>
              <a:latin typeface="+mn-lt"/>
              <a:ea typeface="+mn-ea"/>
              <a:cs typeface="+mn-cs"/>
            </a:rPr>
            <a:t>2021 Results</a:t>
          </a:r>
          <a:r>
            <a:rPr lang="en-US" sz="1200" b="0">
              <a:solidFill>
                <a:schemeClr val="dk1"/>
              </a:solidFill>
              <a:effectLst/>
              <a:latin typeface="+mn-lt"/>
              <a:ea typeface="+mn-ea"/>
              <a:cs typeface="+mn-cs"/>
            </a:rPr>
            <a:t>: The IDB approved US$4.5 billion in climate finance</a:t>
          </a:r>
          <a:r>
            <a:rPr lang="en-US" sz="1200" b="0" baseline="0">
              <a:solidFill>
                <a:schemeClr val="dk1"/>
              </a:solidFill>
              <a:effectLst/>
              <a:latin typeface="+mn-lt"/>
              <a:ea typeface="+mn-ea"/>
              <a:cs typeface="+mn-cs"/>
            </a:rPr>
            <a:t> (</a:t>
          </a:r>
          <a:r>
            <a:rPr lang="en-US" sz="1200" b="0">
              <a:solidFill>
                <a:schemeClr val="dk1"/>
              </a:solidFill>
              <a:effectLst/>
              <a:latin typeface="+mn-lt"/>
              <a:ea typeface="+mn-ea"/>
              <a:cs typeface="+mn-cs"/>
            </a:rPr>
            <a:t>29.6%</a:t>
          </a:r>
          <a:r>
            <a:rPr lang="en-US" sz="1200" b="0" baseline="0">
              <a:solidFill>
                <a:schemeClr val="dk1"/>
              </a:solidFill>
              <a:effectLst/>
              <a:latin typeface="+mn-lt"/>
              <a:ea typeface="+mn-ea"/>
              <a:cs typeface="+mn-cs"/>
            </a:rPr>
            <a:t> of total approvals)</a:t>
          </a:r>
          <a:r>
            <a:rPr lang="en-US" sz="1200" b="0">
              <a:solidFill>
                <a:schemeClr val="dk1"/>
              </a:solidFill>
              <a:effectLst/>
              <a:latin typeface="+mn-lt"/>
              <a:ea typeface="+mn-ea"/>
              <a:cs typeface="+mn-cs"/>
            </a:rPr>
            <a:t>.</a:t>
          </a:r>
          <a:r>
            <a:rPr lang="en-US" sz="1200" b="0" baseline="0">
              <a:solidFill>
                <a:schemeClr val="dk1"/>
              </a:solidFill>
              <a:effectLst/>
              <a:latin typeface="+mn-lt"/>
              <a:ea typeface="+mn-ea"/>
              <a:cs typeface="+mn-cs"/>
            </a:rPr>
            <a:t>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0" baseline="0">
              <a:solidFill>
                <a:schemeClr val="dk1"/>
              </a:solidFill>
              <a:effectLst/>
              <a:latin typeface="+mn-lt"/>
              <a:ea typeface="+mn-ea"/>
              <a:cs typeface="+mn-cs"/>
            </a:rPr>
            <a:t>The IDB Group is composed of two separate legal entities: the IDB and the Inter-American Investment Corporation (IIC), which was rebranded as IDB Invest in 2017. The IDB Lab is a trust fund administered by the IDB and serves a unique function as the IDB Group ’s innovation laboratory. This dataset pertains to the IDB. </a:t>
          </a:r>
          <a:r>
            <a:rPr lang="es-ES_tradnl" sz="1200" baseline="0">
              <a:solidFill>
                <a:schemeClr val="dk1"/>
              </a:solidFill>
              <a:effectLst/>
              <a:latin typeface="+mn-lt"/>
              <a:ea typeface="+mn-ea"/>
              <a:cs typeface="+mn-cs"/>
            </a:rPr>
            <a:t>Climate finance for the entire IDB Group (IDB, IDB Lab, and IDB Invest) in 2021 was US$6.0 billion. </a:t>
          </a:r>
        </a:p>
        <a:p>
          <a:pPr algn="l" fontAlgn="t">
            <a:lnSpc>
              <a:spcPct val="120000"/>
            </a:lnSpc>
          </a:pPr>
          <a:endParaRPr lang="en-US" sz="1400" b="0">
            <a:solidFill>
              <a:schemeClr val="dk1"/>
            </a:solidFill>
            <a:effectLst/>
            <a:latin typeface="+mn-lt"/>
            <a:ea typeface="+mn-ea"/>
            <a:cs typeface="+mn-cs"/>
          </a:endParaRP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256115" y="5908673"/>
          <a:ext cx="1277323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242358" y="9609666"/>
          <a:ext cx="1277154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1557861</xdr:colOff>
      <xdr:row>9</xdr:row>
      <xdr:rowOff>33867</xdr:rowOff>
    </xdr:from>
    <xdr:to>
      <xdr:col>11</xdr:col>
      <xdr:colOff>28221</xdr:colOff>
      <xdr:row>22</xdr:row>
      <xdr:rowOff>35560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8958786" y="2091267"/>
          <a:ext cx="3966285" cy="3106843"/>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1593427</xdr:colOff>
      <xdr:row>22</xdr:row>
      <xdr:rowOff>128905</xdr:rowOff>
    </xdr:from>
    <xdr:to>
      <xdr:col>11</xdr:col>
      <xdr:colOff>84666</xdr:colOff>
      <xdr:row>24</xdr:row>
      <xdr:rowOff>128905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001760" y="5378238"/>
          <a:ext cx="3994573" cy="53975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solidFill>
                <a:sysClr val="windowText" lastClr="000000"/>
              </a:solidFill>
            </a:rPr>
            <a:t>Contact Person:</a:t>
          </a:r>
          <a:r>
            <a:rPr lang="en-US" sz="1200" i="1" baseline="0">
              <a:solidFill>
                <a:sysClr val="windowText" lastClr="000000"/>
              </a:solidFill>
            </a:rPr>
            <a:t> Amy Lewis, amyl@iadb.org</a:t>
          </a:r>
          <a:endParaRPr lang="en-US" sz="1200" i="1">
            <a:solidFill>
              <a:sysClr val="windowText" lastClr="000000"/>
            </a:solidFill>
          </a:endParaRPr>
        </a:p>
      </xdr:txBody>
    </xdr:sp>
    <xdr:clientData/>
  </xdr:twoCellAnchor>
  <xdr:twoCellAnchor editAs="oneCell">
    <xdr:from>
      <xdr:col>0</xdr:col>
      <xdr:colOff>21167</xdr:colOff>
      <xdr:row>0</xdr:row>
      <xdr:rowOff>0</xdr:rowOff>
    </xdr:from>
    <xdr:to>
      <xdr:col>1</xdr:col>
      <xdr:colOff>587374</xdr:colOff>
      <xdr:row>5</xdr:row>
      <xdr:rowOff>59402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67" y="0"/>
          <a:ext cx="1623482" cy="1202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521755"/>
          <a:ext cx="12497858" cy="5314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target to increase climate finance, the IDBG tracks finance provided through loans, grants, technical cooperation, guarantees and equity</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IDBG’s own funds or by external resources managed by the IDBG.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reports is a collaborative effort to disclose and increase the transparency of MDB action on climate change in countries where MDBs operate. By using a common and agreed methodology, MDBs strive to produce robust, reliable and comparable data as an element to identify and estimate MDB contributions to tackle climate change. The 2021 Joint Report is available here:</a:t>
          </a:r>
          <a:r>
            <a:rPr lang="en-US" sz="1400" baseline="0">
              <a:solidFill>
                <a:schemeClr val="dk1"/>
              </a:solidFill>
              <a:effectLst/>
              <a:latin typeface="+mn-lt"/>
              <a:ea typeface="+mn-ea"/>
              <a:cs typeface="+mn-cs"/>
            </a:rPr>
            <a:t> https://idbdocs.iadb.org/wsdocs/getdocument.aspx?docnum=EZSHARE-1107396210-238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b="1" u="none">
              <a:solidFill>
                <a:schemeClr val="dk1"/>
              </a:solidFill>
              <a:effectLst/>
              <a:latin typeface="+mn-lt"/>
              <a:ea typeface="+mn-ea"/>
              <a:cs typeface="+mn-cs"/>
            </a:rPr>
            <a:t>"positive list" of eligible activities</a:t>
          </a:r>
          <a:r>
            <a:rPr lang="en-US" sz="1400" u="none">
              <a:solidFill>
                <a:schemeClr val="dk1"/>
              </a:solidFill>
              <a:effectLst/>
              <a:latin typeface="+mn-lt"/>
              <a:ea typeface="+mn-ea"/>
              <a:cs typeface="+mn-cs"/>
            </a:rPr>
            <a:t> </a:t>
          </a:r>
          <a:r>
            <a:rPr lang="en-US" sz="1400">
              <a:solidFill>
                <a:schemeClr val="dk1"/>
              </a:solidFill>
              <a:effectLst/>
              <a:latin typeface="+mn-lt"/>
              <a:ea typeface="+mn-ea"/>
              <a:cs typeface="+mn-cs"/>
            </a:rPr>
            <a:t>that are compatible with low-emissions development pathways, as provided in Annex C of the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a:t>
          </a:r>
          <a:r>
            <a:rPr lang="en-US" sz="1400" baseline="0">
              <a:solidFill>
                <a:schemeClr val="dk1"/>
              </a:solidFill>
              <a:effectLst/>
              <a:latin typeface="+mn-lt"/>
              <a:ea typeface="+mn-ea"/>
              <a:cs typeface="+mn-cs"/>
            </a:rPr>
            <a:t> is a </a:t>
          </a:r>
          <a:r>
            <a:rPr lang="en-US" sz="1400" b="1" baseline="0">
              <a:solidFill>
                <a:schemeClr val="dk1"/>
              </a:solidFill>
              <a:effectLst/>
              <a:latin typeface="+mn-lt"/>
              <a:ea typeface="+mn-ea"/>
              <a:cs typeface="+mn-cs"/>
            </a:rPr>
            <a:t>three-step approach </a:t>
          </a:r>
          <a:r>
            <a:rPr lang="en-US" sz="1400" baseline="0">
              <a:solidFill>
                <a:schemeClr val="dk1"/>
              </a:solidFill>
              <a:effectLst/>
              <a:latin typeface="+mn-lt"/>
              <a:ea typeface="+mn-ea"/>
              <a:cs typeface="+mn-cs"/>
            </a:rPr>
            <a:t>which requires development operations to </a:t>
          </a:r>
          <a:r>
            <a:rPr lang="en-US" sz="1400">
              <a:solidFill>
                <a:schemeClr val="dk1"/>
              </a:solidFill>
              <a:effectLst/>
              <a:latin typeface="+mn-lt"/>
              <a:ea typeface="+mn-ea"/>
              <a:cs typeface="+mn-cs"/>
            </a:rPr>
            <a:t>(i) describe the project´s specific vulnerability context; (ii) state an explicit intent or</a:t>
          </a:r>
          <a:r>
            <a:rPr lang="en-US" sz="1400" baseline="0">
              <a:solidFill>
                <a:schemeClr val="dk1"/>
              </a:solidFill>
              <a:effectLst/>
              <a:latin typeface="+mn-lt"/>
              <a:ea typeface="+mn-ea"/>
              <a:cs typeface="+mn-cs"/>
            </a:rPr>
            <a:t> objetive </a:t>
          </a:r>
          <a:r>
            <a:rPr lang="en-US" sz="1400">
              <a:solidFill>
                <a:schemeClr val="dk1"/>
              </a:solidFill>
              <a:effectLst/>
              <a:latin typeface="+mn-lt"/>
              <a:ea typeface="+mn-ea"/>
              <a:cs typeface="+mn-cs"/>
            </a:rPr>
            <a:t>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896819</xdr:colOff>
      <xdr:row>1</xdr:row>
      <xdr:rowOff>98072</xdr:rowOff>
    </xdr:from>
    <xdr:to>
      <xdr:col>9</xdr:col>
      <xdr:colOff>282223</xdr:colOff>
      <xdr:row>3</xdr:row>
      <xdr:rowOff>204984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267236" y="606072"/>
          <a:ext cx="12074820" cy="636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volume annually)</a:t>
          </a:r>
          <a:endParaRPr lang="en-US" sz="1500" b="1">
            <a:solidFill>
              <a:schemeClr val="tx1">
                <a:lumMod val="85000"/>
                <a:lumOff val="15000"/>
              </a:schemeClr>
            </a:solidFill>
          </a:endParaRPr>
        </a:p>
      </xdr:txBody>
    </xdr:sp>
    <xdr:clientData/>
  </xdr:twoCellAnchor>
  <xdr:twoCellAnchor>
    <xdr:from>
      <xdr:col>2</xdr:col>
      <xdr:colOff>774696</xdr:colOff>
      <xdr:row>22</xdr:row>
      <xdr:rowOff>8465</xdr:rowOff>
    </xdr:from>
    <xdr:to>
      <xdr:col>6</xdr:col>
      <xdr:colOff>1401230</xdr:colOff>
      <xdr:row>33</xdr:row>
      <xdr:rowOff>189652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1117599</xdr:colOff>
      <xdr:row>43</xdr:row>
      <xdr:rowOff>37535</xdr:rowOff>
    </xdr:from>
    <xdr:to>
      <xdr:col>7</xdr:col>
      <xdr:colOff>1008944</xdr:colOff>
      <xdr:row>58</xdr:row>
      <xdr:rowOff>95954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262089</xdr:colOff>
      <xdr:row>4</xdr:row>
      <xdr:rowOff>114295</xdr:rowOff>
    </xdr:from>
    <xdr:to>
      <xdr:col>8</xdr:col>
      <xdr:colOff>45836</xdr:colOff>
      <xdr:row>12</xdr:row>
      <xdr:rowOff>214487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629482" y="1434188"/>
          <a:ext cx="11880497" cy="2277335"/>
          <a:chOff x="650145" y="1426628"/>
          <a:chExt cx="12476691" cy="2245081"/>
        </a:xfrm>
        <a:solidFill>
          <a:schemeClr val="accent4">
            <a:lumMod val="60000"/>
            <a:lumOff val="40000"/>
          </a:schemeClr>
        </a:solidFill>
      </xdr:grpSpPr>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650145" y="1429743"/>
          <a:ext cx="2743200" cy="20116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028974" y="3397864"/>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516555" y="3412347"/>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3103225" y="1426628"/>
          <a:ext cx="2743200" cy="201168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5543108" y="1427948"/>
          <a:ext cx="2743200" cy="20116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7950808" y="1435008"/>
          <a:ext cx="2743200" cy="201168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2" name="Chart 11">
            <a:extLst>
              <a:ext uri="{FF2B5EF4-FFF2-40B4-BE49-F238E27FC236}">
                <a16:creationId xmlns:a16="http://schemas.microsoft.com/office/drawing/2014/main" id="{00000000-0008-0000-0200-00000C000000}"/>
              </a:ext>
            </a:extLst>
          </xdr:cNvPr>
          <xdr:cNvGraphicFramePr>
            <a:graphicFrameLocks/>
          </xdr:cNvGraphicFramePr>
        </xdr:nvGraphicFramePr>
        <xdr:xfrm>
          <a:off x="10383636" y="1435007"/>
          <a:ext cx="2743200" cy="201168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5961968" y="342072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2018</a:t>
            </a:r>
            <a:endParaRPr lang="en-US" sz="1400" i="0" baseline="30000">
              <a:solidFill>
                <a:sysClr val="windowText" lastClr="000000"/>
              </a:solidFill>
              <a:latin typeface="+mj-lt"/>
            </a:endParaRP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8365667" y="3384126"/>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2019</a:t>
            </a:r>
            <a:endParaRPr lang="en-US" sz="1400" i="0" baseline="30000">
              <a:solidFill>
                <a:sysClr val="windowText" lastClr="000000"/>
              </a:solidFill>
              <a:latin typeface="+mj-lt"/>
            </a:endParaRP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748196" y="337839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2020</a:t>
            </a:r>
            <a:endParaRPr lang="en-US" sz="1400" i="0" baseline="30000">
              <a:solidFill>
                <a:sysClr val="windowText" lastClr="000000"/>
              </a:solidFill>
              <a:latin typeface="+mj-lt"/>
            </a:endParaRPr>
          </a:p>
        </xdr:txBody>
      </xdr:sp>
    </xdr:grpSp>
    <xdr:clientData/>
  </xdr:twoCellAnchor>
  <xdr:twoCellAnchor>
    <xdr:from>
      <xdr:col>7</xdr:col>
      <xdr:colOff>1386418</xdr:colOff>
      <xdr:row>4</xdr:row>
      <xdr:rowOff>137585</xdr:rowOff>
    </xdr:from>
    <xdr:to>
      <xdr:col>9</xdr:col>
      <xdr:colOff>1734754</xdr:colOff>
      <xdr:row>12</xdr:row>
      <xdr:rowOff>7310</xdr:rowOff>
    </xdr:to>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74079</xdr:colOff>
      <xdr:row>11</xdr:row>
      <xdr:rowOff>201084</xdr:rowOff>
    </xdr:from>
    <xdr:to>
      <xdr:col>9</xdr:col>
      <xdr:colOff>1283497</xdr:colOff>
      <xdr:row>12</xdr:row>
      <xdr:rowOff>184331</xdr:rowOff>
    </xdr:to>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12594162" y="3354917"/>
          <a:ext cx="1749168" cy="247831"/>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2021</a:t>
          </a:r>
          <a:endParaRPr lang="en-US" sz="1400" i="0" baseline="30000">
            <a:solidFill>
              <a:sysClr val="windowText" lastClr="000000"/>
            </a:solidFill>
            <a:latin typeface="+mj-l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35</xdr:row>
          <xdr:rowOff>0</xdr:rowOff>
        </xdr:from>
        <xdr:to>
          <xdr:col>3</xdr:col>
          <xdr:colOff>361950</xdr:colOff>
          <xdr:row>35</xdr:row>
          <xdr:rowOff>228600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65264</xdr:colOff>
      <xdr:row>15</xdr:row>
      <xdr:rowOff>158744</xdr:rowOff>
    </xdr:from>
    <xdr:to>
      <xdr:col>3</xdr:col>
      <xdr:colOff>482953</xdr:colOff>
      <xdr:row>33</xdr:row>
      <xdr:rowOff>48677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8023" y="4253399"/>
          <a:ext cx="6811482" cy="3524761"/>
          <a:chOff x="542059" y="2289918"/>
          <a:chExt cx="5860076" cy="2926080"/>
        </a:xfrm>
      </xdr:grpSpPr>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Mitigation Finance:</a:t>
            </a:r>
          </a:p>
          <a:p>
            <a:pPr algn="ctr"/>
            <a:r>
              <a:rPr lang="en-US" sz="1400" b="0" cap="small" baseline="0">
                <a:latin typeface="+mj-lt"/>
              </a:rPr>
              <a:t>US$2,193.6 Million </a:t>
            </a:r>
            <a:endParaRPr lang="en-US" sz="1400" b="0" cap="small">
              <a:latin typeface="+mj-lt"/>
            </a:endParaRPr>
          </a:p>
        </xdr:txBody>
      </xdr:sp>
    </xdr:grpSp>
    <xdr:clientData/>
  </xdr:twoCellAnchor>
  <xdr:twoCellAnchor>
    <xdr:from>
      <xdr:col>3</xdr:col>
      <xdr:colOff>1241778</xdr:colOff>
      <xdr:row>15</xdr:row>
      <xdr:rowOff>127003</xdr:rowOff>
    </xdr:from>
    <xdr:to>
      <xdr:col>6</xdr:col>
      <xdr:colOff>163689</xdr:colOff>
      <xdr:row>33</xdr:row>
      <xdr:rowOff>16936</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7898330" y="4221658"/>
          <a:ext cx="7242600" cy="3524761"/>
          <a:chOff x="542059" y="2289918"/>
          <a:chExt cx="5860076" cy="2926080"/>
        </a:xfrm>
      </xdr:grpSpPr>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Adaptation Finance:</a:t>
            </a:r>
          </a:p>
          <a:p>
            <a:pPr algn="ctr"/>
            <a:r>
              <a:rPr lang="en-US" sz="1400" b="0" cap="small" baseline="0">
                <a:latin typeface="+mj-lt"/>
              </a:rPr>
              <a:t>US$1,690.9 Million </a:t>
            </a:r>
            <a:endParaRPr lang="en-US" sz="1400" b="0" cap="small">
              <a:latin typeface="+mj-l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104775</xdr:colOff>
          <xdr:row>35</xdr:row>
          <xdr:rowOff>0</xdr:rowOff>
        </xdr:from>
        <xdr:to>
          <xdr:col>3</xdr:col>
          <xdr:colOff>361950</xdr:colOff>
          <xdr:row>35</xdr:row>
          <xdr:rowOff>228600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OSSEMARYY\Documents\CF%20Tracking\Databases\To%20publish\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MORANDI\AppData\Roaming\Microsoft\Excel\2020-IDB-Climate-Finance-%20(2)%20(version%20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MORANDI\Downloads\2020-IDB-Climate-Financ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 val="IDBG 2018 CF"/>
      <sheetName val="2018 IDBG CF by Categories"/>
      <sheetName val="2018 IDBG CF by Fund"/>
      <sheetName val="2018 IDBG CF by Country"/>
      <sheetName val="By VPC 2016-2018"/>
      <sheetName val="Timeline"/>
      <sheetName val="2017-2018 CF"/>
      <sheetName val="cross-support"/>
      <sheetName val="By Instru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 sheetId="10">
        <row r="4">
          <cell r="B4">
            <v>74380900</v>
          </cell>
        </row>
      </sheetData>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ethodology"/>
      <sheetName val="Overview"/>
      <sheetName val="By Country"/>
      <sheetName val="By Category"/>
      <sheetName val="IDB Project-level Data "/>
      <sheetName val="Data1"/>
      <sheetName val="Dat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ethodology"/>
      <sheetName val="Overview"/>
      <sheetName val="By Country"/>
      <sheetName val="By Category"/>
      <sheetName val="IDB Project-level Data "/>
      <sheetName val="Data1"/>
      <sheetName val="Data2"/>
    </sheetNames>
    <sheetDataSet>
      <sheetData sheetId="0"/>
      <sheetData sheetId="1"/>
      <sheetData sheetId="2"/>
      <sheetData sheetId="3"/>
      <sheetData sheetId="4">
        <row r="32">
          <cell r="C32">
            <v>12</v>
          </cell>
        </row>
      </sheetData>
      <sheetData sheetId="5"/>
      <sheetData sheetId="6">
        <row r="40">
          <cell r="A40">
            <v>1</v>
          </cell>
          <cell r="B40" t="str">
            <v>Argentina</v>
          </cell>
        </row>
        <row r="41">
          <cell r="A41">
            <v>2</v>
          </cell>
          <cell r="B41" t="str">
            <v>Bahamas</v>
          </cell>
        </row>
        <row r="42">
          <cell r="A42">
            <v>3</v>
          </cell>
          <cell r="B42" t="str">
            <v>Barbados</v>
          </cell>
        </row>
        <row r="43">
          <cell r="A43">
            <v>4</v>
          </cell>
          <cell r="B43" t="str">
            <v>Belize</v>
          </cell>
        </row>
        <row r="44">
          <cell r="A44">
            <v>5</v>
          </cell>
          <cell r="B44" t="str">
            <v>Bolivia</v>
          </cell>
        </row>
        <row r="45">
          <cell r="A45">
            <v>6</v>
          </cell>
          <cell r="B45" t="str">
            <v>Brazil</v>
          </cell>
        </row>
        <row r="46">
          <cell r="A46">
            <v>7</v>
          </cell>
          <cell r="B46" t="str">
            <v>Chile</v>
          </cell>
        </row>
        <row r="47">
          <cell r="A47">
            <v>8</v>
          </cell>
          <cell r="B47" t="str">
            <v>Colombia</v>
          </cell>
        </row>
        <row r="48">
          <cell r="A48">
            <v>9</v>
          </cell>
          <cell r="B48" t="str">
            <v>Costa Rica</v>
          </cell>
        </row>
        <row r="49">
          <cell r="A49">
            <v>10</v>
          </cell>
          <cell r="B49" t="str">
            <v>Dominican Republic</v>
          </cell>
        </row>
        <row r="50">
          <cell r="A50">
            <v>11</v>
          </cell>
          <cell r="B50" t="str">
            <v>Ecuador</v>
          </cell>
        </row>
        <row r="51">
          <cell r="A51">
            <v>12</v>
          </cell>
          <cell r="B51" t="str">
            <v>El Salvador</v>
          </cell>
        </row>
        <row r="52">
          <cell r="A52">
            <v>13</v>
          </cell>
          <cell r="B52" t="str">
            <v>Guatemala</v>
          </cell>
        </row>
        <row r="53">
          <cell r="A53">
            <v>14</v>
          </cell>
          <cell r="B53" t="str">
            <v>Guyana</v>
          </cell>
        </row>
        <row r="54">
          <cell r="A54">
            <v>15</v>
          </cell>
          <cell r="B54" t="str">
            <v>Haiti</v>
          </cell>
        </row>
        <row r="55">
          <cell r="A55">
            <v>16</v>
          </cell>
          <cell r="B55" t="str">
            <v>Honduras</v>
          </cell>
        </row>
        <row r="56">
          <cell r="A56">
            <v>17</v>
          </cell>
          <cell r="B56" t="str">
            <v>Jamaica</v>
          </cell>
        </row>
        <row r="57">
          <cell r="A57">
            <v>18</v>
          </cell>
          <cell r="B57" t="str">
            <v>Mexico</v>
          </cell>
        </row>
        <row r="58">
          <cell r="A58">
            <v>19</v>
          </cell>
          <cell r="B58" t="str">
            <v>Nicaragua</v>
          </cell>
        </row>
        <row r="59">
          <cell r="A59">
            <v>20</v>
          </cell>
          <cell r="B59" t="str">
            <v>Panama</v>
          </cell>
        </row>
        <row r="60">
          <cell r="A60">
            <v>21</v>
          </cell>
          <cell r="B60" t="str">
            <v>Paraguay</v>
          </cell>
        </row>
        <row r="61">
          <cell r="A61">
            <v>22</v>
          </cell>
          <cell r="B61" t="str">
            <v>Peru</v>
          </cell>
        </row>
        <row r="62">
          <cell r="A62">
            <v>23</v>
          </cell>
          <cell r="B62" t="str">
            <v>Regional</v>
          </cell>
        </row>
        <row r="63">
          <cell r="A63">
            <v>24</v>
          </cell>
          <cell r="B63" t="str">
            <v>Suriname</v>
          </cell>
        </row>
        <row r="64">
          <cell r="A64">
            <v>25</v>
          </cell>
          <cell r="B64" t="str">
            <v>Trinidad and Tobago</v>
          </cell>
        </row>
        <row r="65">
          <cell r="A65">
            <v>26</v>
          </cell>
          <cell r="B65" t="str">
            <v>Uruguay</v>
          </cell>
        </row>
        <row r="66">
          <cell r="A66">
            <v>27</v>
          </cell>
          <cell r="B66" t="str">
            <v>Venezuela</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9A99-8C9A-4D1F-8238-08D011719E0A}">
  <sheetPr codeName="Sheet1">
    <tabColor theme="0"/>
  </sheetPr>
  <dimension ref="A5:M34"/>
  <sheetViews>
    <sheetView showGridLines="0" showRowColHeaders="0" tabSelected="1" topLeftCell="A12" zoomScale="90" zoomScaleNormal="90" workbookViewId="0">
      <selection activeCell="I13" sqref="I13"/>
    </sheetView>
  </sheetViews>
  <sheetFormatPr defaultColWidth="8.85546875" defaultRowHeight="18" customHeight="1" x14ac:dyDescent="0.25"/>
  <cols>
    <col min="1" max="7" width="15.85546875" style="18" customWidth="1"/>
    <col min="8" max="8" width="27.42578125" style="18" customWidth="1"/>
    <col min="9" max="9" width="32" style="18" customWidth="1"/>
    <col min="10" max="10" width="10.85546875" style="18" customWidth="1"/>
    <col min="11" max="11" width="12.140625" style="18" customWidth="1"/>
    <col min="12" max="57" width="15.85546875" style="18" customWidth="1"/>
    <col min="58" max="16384" width="8.85546875" style="18"/>
  </cols>
  <sheetData>
    <row r="5" spans="1:11" ht="18" customHeight="1" thickBot="1" x14ac:dyDescent="0.3"/>
    <row r="6" spans="1:11" ht="18" customHeight="1" x14ac:dyDescent="0.25">
      <c r="A6" s="81" t="s">
        <v>1266</v>
      </c>
      <c r="B6" s="81"/>
      <c r="C6" s="81"/>
      <c r="D6" s="81"/>
      <c r="E6" s="81"/>
      <c r="F6" s="81"/>
      <c r="G6" s="81"/>
      <c r="H6" s="81"/>
      <c r="I6" s="81"/>
      <c r="J6" s="81"/>
      <c r="K6" s="81"/>
    </row>
    <row r="7" spans="1:11" ht="18" customHeight="1" x14ac:dyDescent="0.25">
      <c r="A7" s="82"/>
      <c r="B7" s="82"/>
      <c r="C7" s="82"/>
      <c r="D7" s="82"/>
      <c r="E7" s="82"/>
      <c r="F7" s="82"/>
      <c r="G7" s="82"/>
      <c r="H7" s="82"/>
      <c r="I7" s="82"/>
      <c r="J7" s="82"/>
      <c r="K7" s="82"/>
    </row>
    <row r="8" spans="1:11" ht="18" customHeight="1" x14ac:dyDescent="0.25">
      <c r="A8" s="82"/>
      <c r="B8" s="82"/>
      <c r="C8" s="82"/>
      <c r="D8" s="82"/>
      <c r="E8" s="82"/>
      <c r="F8" s="82"/>
      <c r="G8" s="82"/>
      <c r="H8" s="82"/>
      <c r="I8" s="82"/>
      <c r="J8" s="82"/>
      <c r="K8" s="82"/>
    </row>
    <row r="10" spans="1:11" ht="18" customHeight="1" x14ac:dyDescent="0.3">
      <c r="H10" s="19"/>
    </row>
    <row r="11" spans="1:11" ht="24" customHeight="1" x14ac:dyDescent="0.25">
      <c r="I11" s="20" t="s">
        <v>1184</v>
      </c>
    </row>
    <row r="12" spans="1:11" ht="18" customHeight="1" x14ac:dyDescent="0.3">
      <c r="I12" s="21"/>
    </row>
    <row r="13" spans="1:11" ht="18" customHeight="1" x14ac:dyDescent="0.3">
      <c r="I13" s="22" t="s">
        <v>1185</v>
      </c>
    </row>
    <row r="14" spans="1:11" ht="18" customHeight="1" x14ac:dyDescent="0.3">
      <c r="I14" s="23"/>
    </row>
    <row r="15" spans="1:11" ht="18" customHeight="1" x14ac:dyDescent="0.3">
      <c r="I15" s="22" t="s">
        <v>1267</v>
      </c>
    </row>
    <row r="16" spans="1:11" ht="18" customHeight="1" x14ac:dyDescent="0.25">
      <c r="A16" s="24"/>
      <c r="B16" s="24"/>
      <c r="C16" s="24"/>
      <c r="D16" s="24"/>
      <c r="E16" s="24"/>
      <c r="F16" s="24"/>
      <c r="G16" s="24"/>
      <c r="I16" s="25"/>
      <c r="K16" s="24"/>
    </row>
    <row r="17" spans="1:11" ht="18" customHeight="1" x14ac:dyDescent="0.3">
      <c r="I17" s="22" t="s">
        <v>1186</v>
      </c>
    </row>
    <row r="18" spans="1:11" ht="18" customHeight="1" x14ac:dyDescent="0.25">
      <c r="A18" s="24"/>
      <c r="B18" s="24"/>
      <c r="C18" s="24"/>
      <c r="D18" s="24"/>
      <c r="E18" s="24"/>
      <c r="F18" s="24"/>
      <c r="G18" s="24"/>
      <c r="I18" s="25"/>
      <c r="K18" s="24"/>
    </row>
    <row r="19" spans="1:11" ht="18" customHeight="1" x14ac:dyDescent="0.3">
      <c r="A19" s="26"/>
      <c r="I19" s="22" t="s">
        <v>1187</v>
      </c>
    </row>
    <row r="20" spans="1:11" ht="18" customHeight="1" x14ac:dyDescent="0.3">
      <c r="I20" s="27"/>
    </row>
    <row r="21" spans="1:11" ht="18" customHeight="1" x14ac:dyDescent="0.3">
      <c r="I21" s="22" t="s">
        <v>1188</v>
      </c>
    </row>
    <row r="22" spans="1:11" ht="23.1" customHeight="1" x14ac:dyDescent="0.3">
      <c r="H22" s="19"/>
    </row>
    <row r="23" spans="1:11" ht="24" customHeight="1" x14ac:dyDescent="0.25"/>
    <row r="34" spans="13:13" ht="18" customHeight="1" x14ac:dyDescent="0.25">
      <c r="M34" s="28"/>
    </row>
  </sheetData>
  <mergeCells count="1">
    <mergeCell ref="A6:K8"/>
  </mergeCells>
  <hyperlinks>
    <hyperlink ref="I13" location="Methodology!A1" display=" - Methodology " xr:uid="{A042176B-B2D1-4DF9-92DA-3734C17DB5F9}"/>
    <hyperlink ref="I21" location="'IDB Project-level Data '!A1" display=" - IDB Project Level Data" xr:uid="{E3895128-4823-478B-97EA-33960C149E9D}"/>
    <hyperlink ref="I15" location="Overview!A1" display=" - Overview of 2019 IDB Group Climate Finance " xr:uid="{BF4565C6-5D7E-4752-8380-89F11C807473}"/>
    <hyperlink ref="I17" location="'By country'!A1" display=" - Country Data " xr:uid="{C221C704-E97D-480D-AA77-6ED04720EEF7}"/>
    <hyperlink ref="I19" location="'By category'!A1" display=" - Category Data" xr:uid="{01801F1C-510C-4E31-89E9-F62BA29C11F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0D45F-4281-4573-A9E7-8FD30B814728}">
  <sheetPr codeName="Sheet2">
    <tabColor theme="0"/>
  </sheetPr>
  <dimension ref="A1:I29"/>
  <sheetViews>
    <sheetView showGridLines="0" showRowColHeaders="0" zoomScale="90" zoomScaleNormal="90" workbookViewId="0">
      <selection sqref="A1:I1"/>
    </sheetView>
  </sheetViews>
  <sheetFormatPr defaultColWidth="8.85546875" defaultRowHeight="12.75" x14ac:dyDescent="0.2"/>
  <cols>
    <col min="1" max="1" width="5.85546875" style="29" customWidth="1"/>
    <col min="2" max="8" width="24" style="29" customWidth="1"/>
    <col min="9" max="9" width="19.140625" style="29" customWidth="1"/>
    <col min="10" max="23" width="20" style="29" customWidth="1"/>
    <col min="24" max="16384" width="8.85546875" style="29"/>
  </cols>
  <sheetData>
    <row r="1" spans="1:9" ht="40.35" customHeight="1" x14ac:dyDescent="0.2">
      <c r="A1" s="83" t="s">
        <v>1189</v>
      </c>
      <c r="B1" s="83"/>
      <c r="C1" s="83"/>
      <c r="D1" s="83"/>
      <c r="E1" s="83"/>
      <c r="F1" s="83"/>
      <c r="G1" s="83"/>
      <c r="H1" s="83"/>
      <c r="I1" s="83"/>
    </row>
    <row r="2" spans="1:9" ht="16.350000000000001" customHeight="1" x14ac:dyDescent="0.2"/>
    <row r="3" spans="1:9" ht="16.350000000000001" customHeight="1" x14ac:dyDescent="0.2"/>
    <row r="4" spans="1:9" ht="16.350000000000001" customHeight="1" x14ac:dyDescent="0.2"/>
    <row r="5" spans="1:9" ht="16.350000000000001" customHeight="1" x14ac:dyDescent="0.2"/>
    <row r="6" spans="1:9" ht="16.350000000000001" customHeight="1" x14ac:dyDescent="0.2"/>
    <row r="7" spans="1:9" ht="16.350000000000001" customHeight="1" x14ac:dyDescent="0.2"/>
    <row r="8" spans="1:9" ht="16.350000000000001" customHeight="1" x14ac:dyDescent="0.2"/>
    <row r="9" spans="1:9" ht="16.350000000000001" customHeight="1" x14ac:dyDescent="0.2"/>
    <row r="10" spans="1:9" ht="16.350000000000001" customHeight="1" x14ac:dyDescent="0.2"/>
    <row r="11" spans="1:9" ht="16.350000000000001" customHeight="1" x14ac:dyDescent="0.2"/>
    <row r="12" spans="1:9" ht="16.350000000000001" customHeight="1" x14ac:dyDescent="0.2"/>
    <row r="13" spans="1:9" ht="16.350000000000001" customHeight="1" x14ac:dyDescent="0.2"/>
    <row r="14" spans="1:9" ht="16.350000000000001" customHeight="1" x14ac:dyDescent="0.2"/>
    <row r="15" spans="1:9" ht="16.350000000000001" customHeight="1" x14ac:dyDescent="0.2"/>
    <row r="16" spans="1:9" ht="16.350000000000001" customHeight="1" x14ac:dyDescent="0.2"/>
    <row r="17" ht="16.350000000000001" customHeight="1" x14ac:dyDescent="0.2"/>
    <row r="18" ht="16.350000000000001" customHeight="1" x14ac:dyDescent="0.2"/>
    <row r="19" ht="16.350000000000001" customHeight="1" x14ac:dyDescent="0.2"/>
    <row r="20" ht="16.350000000000001" customHeight="1" x14ac:dyDescent="0.2"/>
    <row r="21" ht="16.350000000000001" customHeight="1" x14ac:dyDescent="0.2"/>
    <row r="22" ht="16.350000000000001" customHeight="1" x14ac:dyDescent="0.2"/>
    <row r="23" ht="16.350000000000001" customHeight="1" x14ac:dyDescent="0.2"/>
    <row r="24" ht="16.350000000000001" customHeight="1" x14ac:dyDescent="0.2"/>
    <row r="25" ht="16.350000000000001" customHeight="1" x14ac:dyDescent="0.2"/>
    <row r="26" ht="16.350000000000001" customHeight="1" x14ac:dyDescent="0.2"/>
    <row r="27" ht="16.350000000000001" customHeight="1" x14ac:dyDescent="0.2"/>
    <row r="28" ht="16.350000000000001" customHeight="1" x14ac:dyDescent="0.2"/>
    <row r="29" ht="16.350000000000001" customHeight="1" x14ac:dyDescent="0.2"/>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F8B2-3087-49ED-BA0D-EAEC113D0C75}">
  <sheetPr codeName="Sheet3">
    <tabColor theme="8" tint="0.79998168889431442"/>
  </sheetPr>
  <dimension ref="A1:J42"/>
  <sheetViews>
    <sheetView showGridLines="0" showRowColHeaders="0" topLeftCell="A33" zoomScale="70" zoomScaleNormal="70" workbookViewId="0">
      <selection activeCell="H42" sqref="F42:H42"/>
    </sheetView>
  </sheetViews>
  <sheetFormatPr defaultColWidth="21.85546875" defaultRowHeight="21" customHeight="1" x14ac:dyDescent="0.25"/>
  <cols>
    <col min="1" max="1" width="5.5703125" style="11" customWidth="1"/>
    <col min="2" max="8" width="26" style="11" customWidth="1"/>
    <col min="9" max="9" width="8.140625" style="11" customWidth="1"/>
    <col min="10" max="12" width="26" style="11" customWidth="1"/>
    <col min="13" max="16384" width="21.85546875" style="11"/>
  </cols>
  <sheetData>
    <row r="1" spans="1:10" ht="40.35" customHeight="1" x14ac:dyDescent="0.25">
      <c r="A1" s="93" t="s">
        <v>1263</v>
      </c>
      <c r="B1" s="93"/>
      <c r="C1" s="93"/>
      <c r="D1" s="93"/>
      <c r="E1" s="93"/>
      <c r="F1" s="93"/>
      <c r="G1" s="93"/>
      <c r="H1" s="93"/>
      <c r="I1" s="93"/>
      <c r="J1" s="93"/>
    </row>
    <row r="13" spans="1:10" ht="21" customHeight="1" x14ac:dyDescent="0.25">
      <c r="B13" s="30"/>
    </row>
    <row r="14" spans="1:10" ht="29.1" customHeight="1" x14ac:dyDescent="0.25"/>
    <row r="15" spans="1:10" ht="26.65" customHeight="1" x14ac:dyDescent="0.25">
      <c r="B15" s="94" t="s">
        <v>1264</v>
      </c>
      <c r="C15" s="94"/>
      <c r="D15" s="94"/>
      <c r="E15" s="94"/>
      <c r="F15" s="94"/>
      <c r="G15" s="94"/>
      <c r="H15" s="94"/>
    </row>
    <row r="16" spans="1:10" ht="21" customHeight="1" x14ac:dyDescent="0.25">
      <c r="B16" s="92" t="s">
        <v>1190</v>
      </c>
      <c r="C16" s="92" t="s">
        <v>1191</v>
      </c>
      <c r="D16" s="92" t="s">
        <v>1192</v>
      </c>
      <c r="E16" s="92" t="s">
        <v>1193</v>
      </c>
      <c r="F16" s="92" t="s">
        <v>1194</v>
      </c>
      <c r="G16" s="92"/>
      <c r="H16" s="92"/>
    </row>
    <row r="17" spans="2:8" ht="21" customHeight="1" x14ac:dyDescent="0.25">
      <c r="B17" s="92"/>
      <c r="C17" s="92"/>
      <c r="D17" s="92"/>
      <c r="E17" s="92"/>
      <c r="F17" s="80" t="s">
        <v>1195</v>
      </c>
      <c r="G17" s="80" t="s">
        <v>1196</v>
      </c>
      <c r="H17" s="80" t="s">
        <v>1197</v>
      </c>
    </row>
    <row r="18" spans="2:8" ht="22.35" customHeight="1" x14ac:dyDescent="0.25">
      <c r="B18" s="73" t="s">
        <v>1198</v>
      </c>
      <c r="C18" s="74">
        <v>14635148753</v>
      </c>
      <c r="D18" s="74">
        <v>4168686038.5500002</v>
      </c>
      <c r="E18" s="77">
        <f>D18/C18</f>
        <v>0.28484070158121749</v>
      </c>
      <c r="F18" s="74">
        <v>1931355185.55</v>
      </c>
      <c r="G18" s="74">
        <v>1686253753</v>
      </c>
      <c r="H18" s="74">
        <v>551077100</v>
      </c>
    </row>
    <row r="19" spans="2:8" ht="22.35" customHeight="1" x14ac:dyDescent="0.25">
      <c r="B19" s="73" t="s">
        <v>1199</v>
      </c>
      <c r="C19" s="74">
        <v>442728739.31</v>
      </c>
      <c r="D19" s="74">
        <v>295195832.17560005</v>
      </c>
      <c r="E19" s="77">
        <f t="shared" ref="E19" si="0">D19/C19</f>
        <v>0.66676455799022127</v>
      </c>
      <c r="F19" s="74">
        <v>262228365.10460001</v>
      </c>
      <c r="G19" s="74">
        <v>4616988</v>
      </c>
      <c r="H19" s="74">
        <v>28350479.070999999</v>
      </c>
    </row>
    <row r="20" spans="2:8" ht="22.35" customHeight="1" x14ac:dyDescent="0.25">
      <c r="B20" s="75" t="s">
        <v>1200</v>
      </c>
      <c r="C20" s="76">
        <f>SUM(C18:C19)</f>
        <v>15077877492.309999</v>
      </c>
      <c r="D20" s="76">
        <f>SUM(D18:D19)</f>
        <v>4463881870.7256002</v>
      </c>
      <c r="E20" s="78">
        <f>D20/C20</f>
        <v>0.29605505635672286</v>
      </c>
      <c r="F20" s="76">
        <f>SUM(F18:F19)</f>
        <v>2193583550.6546001</v>
      </c>
      <c r="G20" s="76">
        <f>SUM(G18:G19)</f>
        <v>1690870741</v>
      </c>
      <c r="H20" s="76">
        <f>SUM(H18:H19)</f>
        <v>579427579.07099998</v>
      </c>
    </row>
    <row r="21" spans="2:8" ht="26.65" customHeight="1" x14ac:dyDescent="0.25">
      <c r="B21" s="85" t="s">
        <v>1201</v>
      </c>
      <c r="C21" s="86"/>
      <c r="D21" s="86"/>
      <c r="E21" s="86"/>
      <c r="F21" s="86"/>
      <c r="G21" s="86"/>
      <c r="H21" s="86"/>
    </row>
    <row r="22" spans="2:8" ht="26.65" customHeight="1" x14ac:dyDescent="0.25">
      <c r="B22" s="86" t="s">
        <v>1202</v>
      </c>
      <c r="C22" s="86"/>
      <c r="D22" s="86"/>
      <c r="E22" s="86"/>
      <c r="F22" s="86"/>
      <c r="G22" s="86"/>
      <c r="H22" s="86"/>
    </row>
    <row r="23" spans="2:8" ht="19.350000000000001" customHeight="1" x14ac:dyDescent="0.25"/>
    <row r="24" spans="2:8" ht="21" customHeight="1" x14ac:dyDescent="0.25">
      <c r="B24" s="33"/>
      <c r="C24" s="33"/>
      <c r="D24" s="33"/>
      <c r="E24" s="33"/>
      <c r="F24" s="33"/>
      <c r="G24" s="33"/>
      <c r="H24" s="33"/>
    </row>
    <row r="25" spans="2:8" ht="29.1" customHeight="1" x14ac:dyDescent="0.25">
      <c r="G25" s="33"/>
      <c r="H25" s="33"/>
    </row>
    <row r="26" spans="2:8" ht="41.1" customHeight="1" x14ac:dyDescent="0.25">
      <c r="G26" s="33"/>
      <c r="H26" s="33"/>
    </row>
    <row r="27" spans="2:8" ht="22.35" customHeight="1" x14ac:dyDescent="0.25">
      <c r="G27" s="33"/>
      <c r="H27" s="33"/>
    </row>
    <row r="28" spans="2:8" ht="22.35" customHeight="1" x14ac:dyDescent="0.25">
      <c r="G28" s="33"/>
      <c r="H28" s="33"/>
    </row>
    <row r="29" spans="2:8" ht="22.35" customHeight="1" x14ac:dyDescent="0.25">
      <c r="G29" s="33"/>
      <c r="H29" s="33"/>
    </row>
    <row r="30" spans="2:8" ht="22.35" customHeight="1" x14ac:dyDescent="0.25">
      <c r="G30" s="33"/>
      <c r="H30" s="33"/>
    </row>
    <row r="31" spans="2:8" ht="22.35" customHeight="1" x14ac:dyDescent="0.25">
      <c r="G31" s="33"/>
      <c r="H31" s="33"/>
    </row>
    <row r="32" spans="2:8" ht="22.35" customHeight="1" x14ac:dyDescent="0.25">
      <c r="G32" s="33"/>
      <c r="H32" s="33"/>
    </row>
    <row r="33" spans="2:8" ht="22.35" customHeight="1" x14ac:dyDescent="0.25">
      <c r="G33" s="33"/>
      <c r="H33" s="33"/>
    </row>
    <row r="34" spans="2:8" ht="29.1" customHeight="1" x14ac:dyDescent="0.25">
      <c r="G34" s="33"/>
      <c r="H34" s="33"/>
    </row>
    <row r="35" spans="2:8" ht="26.65" customHeight="1" x14ac:dyDescent="0.25">
      <c r="B35" s="87" t="s">
        <v>1265</v>
      </c>
      <c r="C35" s="88"/>
      <c r="D35" s="88"/>
      <c r="E35" s="88"/>
      <c r="F35" s="88"/>
      <c r="G35" s="88"/>
      <c r="H35" s="88"/>
    </row>
    <row r="36" spans="2:8" ht="37.35" customHeight="1" x14ac:dyDescent="0.25">
      <c r="B36" s="89" t="s">
        <v>1203</v>
      </c>
      <c r="C36" s="89"/>
      <c r="D36" s="34" t="s">
        <v>1191</v>
      </c>
      <c r="E36" s="34" t="s">
        <v>1192</v>
      </c>
      <c r="F36" s="34" t="s">
        <v>1204</v>
      </c>
      <c r="G36" s="34" t="s">
        <v>1205</v>
      </c>
      <c r="H36" s="34" t="s">
        <v>1206</v>
      </c>
    </row>
    <row r="37" spans="2:8" ht="21" customHeight="1" x14ac:dyDescent="0.25">
      <c r="B37" s="90" t="s">
        <v>1207</v>
      </c>
      <c r="C37" s="91"/>
      <c r="D37" s="31">
        <v>7526697559.6900005</v>
      </c>
      <c r="E37" s="31">
        <v>1900231205.3110001</v>
      </c>
      <c r="F37" s="35">
        <v>902512366.24000001</v>
      </c>
      <c r="G37" s="35">
        <v>545554400</v>
      </c>
      <c r="H37" s="35">
        <v>452164439.07099998</v>
      </c>
    </row>
    <row r="38" spans="2:8" ht="21" customHeight="1" x14ac:dyDescent="0.25">
      <c r="B38" s="90" t="s">
        <v>1208</v>
      </c>
      <c r="C38" s="91"/>
      <c r="D38" s="31">
        <v>5978480000</v>
      </c>
      <c r="E38" s="31">
        <v>1396690000</v>
      </c>
      <c r="F38" s="35">
        <v>1210730000</v>
      </c>
      <c r="G38" s="35">
        <v>85710000</v>
      </c>
      <c r="H38" s="35">
        <v>100250000</v>
      </c>
    </row>
    <row r="39" spans="2:8" ht="21" customHeight="1" x14ac:dyDescent="0.25">
      <c r="B39" s="90" t="s">
        <v>1209</v>
      </c>
      <c r="C39" s="91"/>
      <c r="D39" s="31">
        <v>1365726260</v>
      </c>
      <c r="E39" s="31">
        <v>1061720000</v>
      </c>
      <c r="F39" s="35">
        <v>10968000</v>
      </c>
      <c r="G39" s="35">
        <v>1049252000</v>
      </c>
      <c r="H39" s="36">
        <v>1500000</v>
      </c>
    </row>
    <row r="40" spans="2:8" ht="21" customHeight="1" x14ac:dyDescent="0.25">
      <c r="B40" s="90" t="s">
        <v>1210</v>
      </c>
      <c r="C40" s="91"/>
      <c r="D40" s="31">
        <v>177476418.62</v>
      </c>
      <c r="E40" s="31">
        <v>76921736.620000005</v>
      </c>
      <c r="F40" s="35">
        <v>45389255.619999997</v>
      </c>
      <c r="G40" s="35">
        <v>10354341</v>
      </c>
      <c r="H40" s="35">
        <v>21178140</v>
      </c>
    </row>
    <row r="41" spans="2:8" ht="21" customHeight="1" x14ac:dyDescent="0.25">
      <c r="B41" s="90" t="s">
        <v>1211</v>
      </c>
      <c r="C41" s="91"/>
      <c r="D41" s="31">
        <v>29497254</v>
      </c>
      <c r="E41" s="31">
        <v>28318928.794599999</v>
      </c>
      <c r="F41" s="35">
        <v>23983928.794600002</v>
      </c>
      <c r="G41" s="35">
        <v>0</v>
      </c>
      <c r="H41" s="35">
        <v>4335000</v>
      </c>
    </row>
    <row r="42" spans="2:8" ht="21" customHeight="1" x14ac:dyDescent="0.25">
      <c r="B42" s="84" t="s">
        <v>1200</v>
      </c>
      <c r="C42" s="84"/>
      <c r="D42" s="32">
        <f>SUM(D37:D41)</f>
        <v>15077877492.310001</v>
      </c>
      <c r="E42" s="32">
        <f>SUM(E37:E41)</f>
        <v>4463881870.7255993</v>
      </c>
      <c r="F42" s="32">
        <f>SUM(F37:F41)</f>
        <v>2193583550.6546001</v>
      </c>
      <c r="G42" s="32">
        <f>SUM(G37:G41)</f>
        <v>1690870741</v>
      </c>
      <c r="H42" s="32">
        <f>SUM(H37:H41)</f>
        <v>579427579.07099998</v>
      </c>
    </row>
  </sheetData>
  <mergeCells count="17">
    <mergeCell ref="F16:H16"/>
    <mergeCell ref="A1:J1"/>
    <mergeCell ref="B39:C39"/>
    <mergeCell ref="B40:C40"/>
    <mergeCell ref="B41:C41"/>
    <mergeCell ref="B15:H15"/>
    <mergeCell ref="B16:B17"/>
    <mergeCell ref="C16:C17"/>
    <mergeCell ref="D16:D17"/>
    <mergeCell ref="E16:E17"/>
    <mergeCell ref="B42:C42"/>
    <mergeCell ref="B21:H21"/>
    <mergeCell ref="B22:H22"/>
    <mergeCell ref="B35:H35"/>
    <mergeCell ref="B36:C36"/>
    <mergeCell ref="B37:C37"/>
    <mergeCell ref="B38:C3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A860-E6D8-4604-B29B-64340A5C281A}">
  <sheetPr codeName="Sheet4">
    <tabColor theme="8" tint="0.79998168889431442"/>
  </sheetPr>
  <dimension ref="A1:I33"/>
  <sheetViews>
    <sheetView showGridLines="0" showRowColHeaders="0" topLeftCell="A2" zoomScale="90" zoomScaleNormal="90" workbookViewId="0">
      <selection activeCell="E32" sqref="E32"/>
    </sheetView>
  </sheetViews>
  <sheetFormatPr defaultColWidth="20.85546875" defaultRowHeight="21" customHeight="1" x14ac:dyDescent="0.25"/>
  <cols>
    <col min="1" max="1" width="3.85546875" style="11" customWidth="1"/>
    <col min="2" max="12" width="26.85546875" style="11" customWidth="1"/>
    <col min="13" max="16384" width="20.85546875" style="11"/>
  </cols>
  <sheetData>
    <row r="1" spans="1:9" ht="40.35" customHeight="1" x14ac:dyDescent="0.25">
      <c r="A1" s="95" t="s">
        <v>1262</v>
      </c>
      <c r="B1" s="95"/>
      <c r="C1" s="95"/>
      <c r="D1" s="95"/>
      <c r="E1" s="95"/>
      <c r="F1" s="95"/>
      <c r="G1" s="95"/>
      <c r="H1" s="95"/>
    </row>
    <row r="2" spans="1:9" s="33" customFormat="1" ht="28.35" customHeight="1" x14ac:dyDescent="0.25">
      <c r="A2" s="11"/>
      <c r="B2" s="11"/>
      <c r="C2" s="11"/>
      <c r="D2" s="11"/>
      <c r="E2" s="11"/>
      <c r="F2" s="11"/>
      <c r="G2" s="11"/>
      <c r="H2" s="11"/>
      <c r="I2" s="11"/>
    </row>
    <row r="3" spans="1:9" ht="15" customHeight="1" x14ac:dyDescent="0.25">
      <c r="B3" s="68" t="s">
        <v>3</v>
      </c>
      <c r="C3" s="68" t="s">
        <v>1191</v>
      </c>
      <c r="D3" s="68" t="s">
        <v>1192</v>
      </c>
      <c r="E3" s="68" t="s">
        <v>1261</v>
      </c>
      <c r="F3" s="68" t="s">
        <v>1204</v>
      </c>
      <c r="G3" s="68" t="s">
        <v>1205</v>
      </c>
      <c r="H3" s="68" t="s">
        <v>1206</v>
      </c>
    </row>
    <row r="4" spans="1:9" ht="38.1" customHeight="1" x14ac:dyDescent="0.25">
      <c r="B4" s="69" t="s">
        <v>1212</v>
      </c>
      <c r="C4" s="14">
        <v>1569261645</v>
      </c>
      <c r="D4" s="14">
        <v>361803045</v>
      </c>
      <c r="E4" s="72">
        <f>D4/C4</f>
        <v>0.23055622760728342</v>
      </c>
      <c r="F4" s="14">
        <v>200213045</v>
      </c>
      <c r="G4" s="14">
        <v>119740000</v>
      </c>
      <c r="H4" s="14">
        <v>41850000</v>
      </c>
    </row>
    <row r="5" spans="1:9" ht="18" customHeight="1" x14ac:dyDescent="0.25">
      <c r="B5" s="69" t="s">
        <v>1213</v>
      </c>
      <c r="C5" s="14">
        <v>190795537</v>
      </c>
      <c r="D5" s="14">
        <v>125946989</v>
      </c>
      <c r="E5" s="72">
        <f t="shared" ref="E5:E30" si="0">D5/C5</f>
        <v>0.66011496380022772</v>
      </c>
      <c r="F5" s="14">
        <v>108110989</v>
      </c>
      <c r="G5" s="14">
        <v>48000</v>
      </c>
      <c r="H5" s="14">
        <v>17788000</v>
      </c>
    </row>
    <row r="6" spans="1:9" ht="18" customHeight="1" x14ac:dyDescent="0.25">
      <c r="B6" s="69" t="s">
        <v>1214</v>
      </c>
      <c r="C6" s="14">
        <v>100774520</v>
      </c>
      <c r="D6" s="14">
        <v>86110000</v>
      </c>
      <c r="E6" s="72">
        <f t="shared" si="0"/>
        <v>0.8544818670433757</v>
      </c>
      <c r="F6" s="14">
        <v>400000</v>
      </c>
      <c r="G6" s="14">
        <v>85710000</v>
      </c>
      <c r="H6" s="14">
        <v>0</v>
      </c>
    </row>
    <row r="7" spans="1:9" ht="18" customHeight="1" x14ac:dyDescent="0.25">
      <c r="B7" s="69" t="s">
        <v>1215</v>
      </c>
      <c r="C7" s="14">
        <v>29537272</v>
      </c>
      <c r="D7" s="14">
        <v>5374000</v>
      </c>
      <c r="E7" s="72">
        <f t="shared" si="0"/>
        <v>0.18193961852672108</v>
      </c>
      <c r="F7" s="14">
        <v>624000</v>
      </c>
      <c r="G7" s="14">
        <v>250000</v>
      </c>
      <c r="H7" s="14">
        <v>4500000</v>
      </c>
    </row>
    <row r="8" spans="1:9" ht="18" customHeight="1" x14ac:dyDescent="0.25">
      <c r="B8" s="69" t="s">
        <v>1216</v>
      </c>
      <c r="C8" s="14">
        <v>502006599</v>
      </c>
      <c r="D8" s="14">
        <v>644000</v>
      </c>
      <c r="E8" s="72">
        <f t="shared" si="0"/>
        <v>1.2828516622746626E-3</v>
      </c>
      <c r="F8" s="14">
        <v>644000</v>
      </c>
      <c r="G8" s="14">
        <v>0</v>
      </c>
      <c r="H8" s="14">
        <v>0</v>
      </c>
    </row>
    <row r="9" spans="1:9" ht="18" customHeight="1" x14ac:dyDescent="0.25">
      <c r="B9" s="69" t="s">
        <v>1217</v>
      </c>
      <c r="C9" s="14">
        <v>1144805900</v>
      </c>
      <c r="D9" s="14">
        <v>413739928.55000001</v>
      </c>
      <c r="E9" s="72">
        <f t="shared" si="0"/>
        <v>0.3614061812137761</v>
      </c>
      <c r="F9" s="14">
        <v>111792928.55</v>
      </c>
      <c r="G9" s="14">
        <v>46752000</v>
      </c>
      <c r="H9" s="14">
        <v>255195000</v>
      </c>
    </row>
    <row r="10" spans="1:9" ht="18" customHeight="1" x14ac:dyDescent="0.25">
      <c r="B10" s="69" t="s">
        <v>1218</v>
      </c>
      <c r="C10" s="14">
        <v>1123285262</v>
      </c>
      <c r="D10" s="14">
        <v>181912262</v>
      </c>
      <c r="E10" s="72">
        <f t="shared" si="0"/>
        <v>0.16194662936831089</v>
      </c>
      <c r="F10" s="14">
        <v>73434262</v>
      </c>
      <c r="G10" s="14">
        <v>76428000</v>
      </c>
      <c r="H10" s="14">
        <v>32050000</v>
      </c>
    </row>
    <row r="11" spans="1:9" ht="18" customHeight="1" x14ac:dyDescent="0.25">
      <c r="B11" s="69" t="s">
        <v>1219</v>
      </c>
      <c r="C11" s="14">
        <v>1344247418.6900001</v>
      </c>
      <c r="D11" s="14">
        <v>882564937.69000006</v>
      </c>
      <c r="E11" s="72">
        <f t="shared" si="0"/>
        <v>0.65654947550509701</v>
      </c>
      <c r="F11" s="14">
        <v>868666437.69000006</v>
      </c>
      <c r="G11" s="14">
        <v>400000</v>
      </c>
      <c r="H11" s="14">
        <v>13498500</v>
      </c>
    </row>
    <row r="12" spans="1:9" ht="18" customHeight="1" x14ac:dyDescent="0.25">
      <c r="B12" s="69" t="s">
        <v>1220</v>
      </c>
      <c r="C12" s="14">
        <v>502475497</v>
      </c>
      <c r="D12" s="14">
        <v>45950000</v>
      </c>
      <c r="E12" s="72">
        <f t="shared" si="0"/>
        <v>9.1447245237512548E-2</v>
      </c>
      <c r="F12" s="14">
        <v>0</v>
      </c>
      <c r="G12" s="14">
        <v>0</v>
      </c>
      <c r="H12" s="14">
        <v>45950000</v>
      </c>
    </row>
    <row r="13" spans="1:9" ht="18" customHeight="1" x14ac:dyDescent="0.25">
      <c r="B13" s="69" t="s">
        <v>1221</v>
      </c>
      <c r="C13" s="14">
        <v>603372093</v>
      </c>
      <c r="D13" s="14">
        <v>247034339.79460001</v>
      </c>
      <c r="E13" s="72">
        <f t="shared" si="0"/>
        <v>0.40942287961369139</v>
      </c>
      <c r="F13" s="14">
        <v>204004339.79460001</v>
      </c>
      <c r="G13" s="14">
        <v>42830000</v>
      </c>
      <c r="H13" s="14">
        <v>200000</v>
      </c>
    </row>
    <row r="14" spans="1:9" ht="18" customHeight="1" x14ac:dyDescent="0.25">
      <c r="B14" s="69" t="s">
        <v>1222</v>
      </c>
      <c r="C14" s="14">
        <v>1512206316</v>
      </c>
      <c r="D14" s="14">
        <v>76985500</v>
      </c>
      <c r="E14" s="72">
        <f t="shared" si="0"/>
        <v>5.0909389271457058E-2</v>
      </c>
      <c r="F14" s="14">
        <v>65510500</v>
      </c>
      <c r="G14" s="14">
        <v>11475000</v>
      </c>
      <c r="H14" s="14">
        <v>0</v>
      </c>
    </row>
    <row r="15" spans="1:9" ht="18" customHeight="1" x14ac:dyDescent="0.25">
      <c r="B15" s="69" t="s">
        <v>1223</v>
      </c>
      <c r="C15" s="14">
        <v>581583473</v>
      </c>
      <c r="D15" s="14">
        <v>415110600</v>
      </c>
      <c r="E15" s="72">
        <f t="shared" si="0"/>
        <v>0.71375927836931496</v>
      </c>
      <c r="F15" s="14">
        <v>64515000</v>
      </c>
      <c r="G15" s="14">
        <v>300300000</v>
      </c>
      <c r="H15" s="14">
        <v>50295600</v>
      </c>
    </row>
    <row r="16" spans="1:9" ht="18" customHeight="1" x14ac:dyDescent="0.25">
      <c r="B16" s="69" t="s">
        <v>1224</v>
      </c>
      <c r="C16" s="14">
        <v>484954076</v>
      </c>
      <c r="D16" s="14">
        <v>474932000</v>
      </c>
      <c r="E16" s="72">
        <f t="shared" si="0"/>
        <v>0.97933396893441105</v>
      </c>
      <c r="F16" s="14">
        <v>74482000</v>
      </c>
      <c r="G16" s="14">
        <v>400450000</v>
      </c>
      <c r="H16" s="14">
        <v>0</v>
      </c>
    </row>
    <row r="17" spans="2:8" ht="18" customHeight="1" x14ac:dyDescent="0.25">
      <c r="B17" s="69" t="s">
        <v>1225</v>
      </c>
      <c r="C17" s="14">
        <v>4283863</v>
      </c>
      <c r="D17" s="14">
        <v>1700000</v>
      </c>
      <c r="E17" s="72">
        <f t="shared" si="0"/>
        <v>0.39683808749252719</v>
      </c>
      <c r="F17" s="14">
        <v>1500000</v>
      </c>
      <c r="G17" s="14">
        <v>200000</v>
      </c>
      <c r="H17" s="14">
        <v>0</v>
      </c>
    </row>
    <row r="18" spans="2:8" ht="18" customHeight="1" x14ac:dyDescent="0.25">
      <c r="B18" s="69" t="s">
        <v>1226</v>
      </c>
      <c r="C18" s="14">
        <v>269694684</v>
      </c>
      <c r="D18" s="14">
        <v>105031880</v>
      </c>
      <c r="E18" s="72">
        <f t="shared" si="0"/>
        <v>0.38944735002637276</v>
      </c>
      <c r="F18" s="14">
        <v>48025500</v>
      </c>
      <c r="G18" s="14">
        <v>54470000</v>
      </c>
      <c r="H18" s="14">
        <v>2536380</v>
      </c>
    </row>
    <row r="19" spans="2:8" ht="18" customHeight="1" x14ac:dyDescent="0.25">
      <c r="B19" s="69" t="s">
        <v>1227</v>
      </c>
      <c r="C19" s="14">
        <v>629118675</v>
      </c>
      <c r="D19" s="14">
        <v>332271000</v>
      </c>
      <c r="E19" s="72">
        <f t="shared" si="0"/>
        <v>0.52815313422384103</v>
      </c>
      <c r="F19" s="14">
        <v>15560000</v>
      </c>
      <c r="G19" s="14">
        <v>315408000</v>
      </c>
      <c r="H19" s="14">
        <v>1303000</v>
      </c>
    </row>
    <row r="20" spans="2:8" ht="18" customHeight="1" x14ac:dyDescent="0.25">
      <c r="B20" s="69" t="s">
        <v>1228</v>
      </c>
      <c r="C20" s="14">
        <v>84827895</v>
      </c>
      <c r="D20" s="14">
        <v>1985959.071</v>
      </c>
      <c r="E20" s="72">
        <f t="shared" si="0"/>
        <v>2.341162740157586E-2</v>
      </c>
      <c r="F20" s="14">
        <v>0</v>
      </c>
      <c r="G20" s="14">
        <v>0</v>
      </c>
      <c r="H20" s="14">
        <v>1985959.071</v>
      </c>
    </row>
    <row r="21" spans="2:8" ht="18" customHeight="1" x14ac:dyDescent="0.25">
      <c r="B21" s="69" t="s">
        <v>1229</v>
      </c>
      <c r="C21" s="14">
        <v>1522500000</v>
      </c>
      <c r="D21" s="14">
        <v>392822600</v>
      </c>
      <c r="E21" s="72">
        <f t="shared" si="0"/>
        <v>0.25801155993431857</v>
      </c>
      <c r="F21" s="14">
        <v>241222600</v>
      </c>
      <c r="G21" s="14">
        <v>145440000</v>
      </c>
      <c r="H21" s="14">
        <v>6160000</v>
      </c>
    </row>
    <row r="22" spans="2:8" ht="18" customHeight="1" x14ac:dyDescent="0.25">
      <c r="B22" s="69" t="s">
        <v>1230</v>
      </c>
      <c r="C22" s="14">
        <v>2736015</v>
      </c>
      <c r="D22" s="14">
        <v>614353</v>
      </c>
      <c r="E22" s="72">
        <f t="shared" si="0"/>
        <v>0.22454299409908207</v>
      </c>
      <c r="F22" s="14">
        <v>275000</v>
      </c>
      <c r="G22" s="14">
        <v>339353</v>
      </c>
      <c r="H22" s="14">
        <v>0</v>
      </c>
    </row>
    <row r="23" spans="2:8" ht="18" customHeight="1" x14ac:dyDescent="0.25">
      <c r="B23" s="69" t="s">
        <v>1231</v>
      </c>
      <c r="C23" s="14">
        <v>296504308</v>
      </c>
      <c r="D23" s="14">
        <v>49514400</v>
      </c>
      <c r="E23" s="72">
        <f t="shared" si="0"/>
        <v>0.16699386371141697</v>
      </c>
      <c r="F23" s="14">
        <v>610000</v>
      </c>
      <c r="G23" s="14">
        <v>25354399.999999996</v>
      </c>
      <c r="H23" s="14">
        <v>23550000</v>
      </c>
    </row>
    <row r="24" spans="2:8" ht="18" customHeight="1" x14ac:dyDescent="0.25">
      <c r="B24" s="69" t="s">
        <v>1232</v>
      </c>
      <c r="C24" s="14">
        <v>1439463500</v>
      </c>
      <c r="D24" s="14">
        <v>2788250</v>
      </c>
      <c r="E24" s="72">
        <f t="shared" si="0"/>
        <v>1.9370063916174325E-3</v>
      </c>
      <c r="F24" s="14">
        <v>2118250</v>
      </c>
      <c r="G24" s="14">
        <v>0</v>
      </c>
      <c r="H24" s="14">
        <v>670000</v>
      </c>
    </row>
    <row r="25" spans="2:8" ht="18" customHeight="1" x14ac:dyDescent="0.25">
      <c r="B25" s="69" t="s">
        <v>1233</v>
      </c>
      <c r="C25" s="14">
        <v>539790190</v>
      </c>
      <c r="D25" s="14">
        <v>142168800</v>
      </c>
      <c r="E25" s="72">
        <f t="shared" si="0"/>
        <v>0.26337788761963238</v>
      </c>
      <c r="F25" s="14">
        <v>88895800</v>
      </c>
      <c r="G25" s="14">
        <v>2603000</v>
      </c>
      <c r="H25" s="14">
        <v>50670000</v>
      </c>
    </row>
    <row r="26" spans="2:8" ht="18" customHeight="1" x14ac:dyDescent="0.25">
      <c r="B26" s="69" t="s">
        <v>1234</v>
      </c>
      <c r="C26" s="14">
        <v>224316634.12</v>
      </c>
      <c r="D26" s="14">
        <v>67678226.620000005</v>
      </c>
      <c r="E26" s="72">
        <f t="shared" si="0"/>
        <v>0.30170846172644955</v>
      </c>
      <c r="F26" s="14">
        <v>15256098.619999999</v>
      </c>
      <c r="G26" s="14">
        <v>45596988</v>
      </c>
      <c r="H26" s="14">
        <v>6825140</v>
      </c>
    </row>
    <row r="27" spans="2:8" ht="18" customHeight="1" x14ac:dyDescent="0.25">
      <c r="B27" s="69" t="s">
        <v>1235</v>
      </c>
      <c r="C27" s="14">
        <v>31849224</v>
      </c>
      <c r="D27" s="14">
        <v>850000</v>
      </c>
      <c r="E27" s="72">
        <f t="shared" si="0"/>
        <v>2.668824835418282E-2</v>
      </c>
      <c r="F27" s="14">
        <v>550000</v>
      </c>
      <c r="G27" s="14">
        <v>300000</v>
      </c>
      <c r="H27" s="14">
        <v>0</v>
      </c>
    </row>
    <row r="28" spans="2:8" ht="18" customHeight="1" x14ac:dyDescent="0.25">
      <c r="B28" s="69" t="s">
        <v>1236</v>
      </c>
      <c r="C28" s="14">
        <v>1109656</v>
      </c>
      <c r="D28" s="14">
        <v>100000</v>
      </c>
      <c r="E28" s="72">
        <f t="shared" si="0"/>
        <v>9.0118018557102386E-2</v>
      </c>
      <c r="F28" s="14">
        <v>100000</v>
      </c>
      <c r="G28" s="14">
        <v>0</v>
      </c>
      <c r="H28" s="14">
        <v>0</v>
      </c>
    </row>
    <row r="29" spans="2:8" ht="18" customHeight="1" x14ac:dyDescent="0.25">
      <c r="B29" s="69" t="s">
        <v>1237</v>
      </c>
      <c r="C29" s="14">
        <v>342637168.5</v>
      </c>
      <c r="D29" s="14">
        <v>48248800</v>
      </c>
      <c r="E29" s="72">
        <f t="shared" si="0"/>
        <v>0.14081601307652647</v>
      </c>
      <c r="F29" s="14">
        <v>7072800</v>
      </c>
      <c r="G29" s="14">
        <v>16776000</v>
      </c>
      <c r="H29" s="14">
        <v>24400000</v>
      </c>
    </row>
    <row r="30" spans="2:8" ht="18" customHeight="1" x14ac:dyDescent="0.25">
      <c r="B30" s="69" t="s">
        <v>1238</v>
      </c>
      <c r="C30" s="14">
        <v>200000</v>
      </c>
      <c r="D30" s="14">
        <v>0</v>
      </c>
      <c r="E30" s="72">
        <f t="shared" si="0"/>
        <v>0</v>
      </c>
      <c r="F30" s="14">
        <v>0</v>
      </c>
      <c r="G30" s="14">
        <v>0</v>
      </c>
      <c r="H30" s="14">
        <v>0</v>
      </c>
    </row>
    <row r="31" spans="2:8" ht="18" customHeight="1" x14ac:dyDescent="0.25"/>
    <row r="32" spans="2:8" ht="21" customHeight="1" x14ac:dyDescent="0.25">
      <c r="C32" s="70"/>
      <c r="D32" s="70"/>
      <c r="E32" s="70"/>
      <c r="F32" s="70"/>
      <c r="G32" s="70"/>
      <c r="H32" s="70"/>
    </row>
    <row r="33" spans="6:8" ht="21" customHeight="1" x14ac:dyDescent="0.25">
      <c r="F33" s="71"/>
      <c r="G33" s="71"/>
      <c r="H33" s="71"/>
    </row>
  </sheetData>
  <autoFilter ref="B3:H30" xr:uid="{4BC9143E-445F-4AAE-BA7B-F4FA0BD5EEEE}"/>
  <dataConsolidate/>
  <mergeCells count="1">
    <mergeCell ref="A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AA818-FC1E-4C84-8A3D-9239276FF18E}">
  <sheetPr codeName="Sheet5">
    <tabColor theme="8" tint="0.79998168889431442"/>
  </sheetPr>
  <dimension ref="A1:G57"/>
  <sheetViews>
    <sheetView showGridLines="0" topLeftCell="A5" zoomScale="87" zoomScaleNormal="87" workbookViewId="0">
      <selection activeCell="C15" activeCellId="1" sqref="F6:F13 C6:C15"/>
    </sheetView>
  </sheetViews>
  <sheetFormatPr defaultColWidth="22" defaultRowHeight="16.350000000000001" customHeight="1" x14ac:dyDescent="0.25"/>
  <cols>
    <col min="1" max="1" width="4" style="11" customWidth="1"/>
    <col min="2" max="2" width="72.85546875" style="11" customWidth="1"/>
    <col min="3" max="3" width="23" style="11" customWidth="1"/>
    <col min="4" max="4" width="21.28515625" style="11" customWidth="1"/>
    <col min="5" max="5" width="80.42578125" style="11" customWidth="1"/>
    <col min="6" max="6" width="23" style="11" customWidth="1"/>
    <col min="7" max="16384" width="22" style="11"/>
  </cols>
  <sheetData>
    <row r="1" spans="1:7" ht="40.35" customHeight="1" x14ac:dyDescent="0.25">
      <c r="A1" s="93" t="s">
        <v>1173</v>
      </c>
      <c r="B1" s="93"/>
      <c r="C1" s="93"/>
      <c r="D1" s="93"/>
      <c r="E1" s="93"/>
      <c r="F1" s="93"/>
      <c r="G1" s="93"/>
    </row>
    <row r="2" spans="1:7" ht="15.6" customHeight="1" x14ac:dyDescent="0.25"/>
    <row r="3" spans="1:7" ht="29.1" customHeight="1" x14ac:dyDescent="0.25">
      <c r="A3" s="98" t="s">
        <v>1168</v>
      </c>
      <c r="B3" s="98"/>
      <c r="C3" s="98"/>
      <c r="D3" s="98"/>
      <c r="E3" s="98"/>
      <c r="F3" s="98"/>
      <c r="G3" s="98"/>
    </row>
    <row r="4" spans="1:7" ht="17.100000000000001" customHeight="1" x14ac:dyDescent="0.25"/>
    <row r="5" spans="1:7" ht="42" customHeight="1" x14ac:dyDescent="0.25">
      <c r="B5" s="96" t="s">
        <v>1174</v>
      </c>
      <c r="C5" s="97"/>
      <c r="D5" s="12"/>
      <c r="E5" s="96" t="s">
        <v>1175</v>
      </c>
      <c r="F5" s="97"/>
    </row>
    <row r="6" spans="1:7" ht="18" customHeight="1" x14ac:dyDescent="0.25">
      <c r="B6" s="13" t="s">
        <v>1156</v>
      </c>
      <c r="C6" s="14">
        <v>768371098.62</v>
      </c>
      <c r="E6" s="13" t="s">
        <v>1167</v>
      </c>
      <c r="F6" s="14">
        <v>1122020988</v>
      </c>
    </row>
    <row r="7" spans="1:7" ht="18" customHeight="1" x14ac:dyDescent="0.25">
      <c r="B7" s="13" t="s">
        <v>1155</v>
      </c>
      <c r="C7" s="14">
        <v>615684241.86000001</v>
      </c>
      <c r="E7" s="13" t="s">
        <v>1163</v>
      </c>
      <c r="F7" s="14">
        <v>155026000</v>
      </c>
    </row>
    <row r="8" spans="1:7" ht="18" customHeight="1" x14ac:dyDescent="0.25">
      <c r="B8" s="13" t="s">
        <v>1153</v>
      </c>
      <c r="C8" s="14">
        <v>357117698.10000002</v>
      </c>
      <c r="E8" s="13" t="s">
        <v>1157</v>
      </c>
      <c r="F8" s="14">
        <v>131392000</v>
      </c>
    </row>
    <row r="9" spans="1:7" ht="18" customHeight="1" x14ac:dyDescent="0.25">
      <c r="B9" s="13" t="s">
        <v>1179</v>
      </c>
      <c r="C9" s="14">
        <v>225609790</v>
      </c>
      <c r="E9" s="13" t="s">
        <v>1169</v>
      </c>
      <c r="F9" s="14">
        <v>115229353</v>
      </c>
    </row>
    <row r="10" spans="1:7" ht="18" customHeight="1" x14ac:dyDescent="0.25">
      <c r="B10" s="13" t="s">
        <v>1178</v>
      </c>
      <c r="C10" s="14">
        <v>104803429</v>
      </c>
      <c r="E10" s="13" t="s">
        <v>1158</v>
      </c>
      <c r="F10" s="14">
        <v>95324000</v>
      </c>
    </row>
    <row r="11" spans="1:7" ht="18" customHeight="1" x14ac:dyDescent="0.25">
      <c r="B11" s="13" t="s">
        <v>1171</v>
      </c>
      <c r="C11" s="14">
        <v>63451793.074600004</v>
      </c>
      <c r="E11" s="13" t="s">
        <v>1170</v>
      </c>
      <c r="F11" s="14">
        <v>45654000</v>
      </c>
    </row>
    <row r="12" spans="1:7" ht="18" customHeight="1" x14ac:dyDescent="0.25">
      <c r="B12" s="13" t="s">
        <v>1182</v>
      </c>
      <c r="C12" s="14">
        <v>45585500</v>
      </c>
      <c r="E12" s="13" t="s">
        <v>1183</v>
      </c>
      <c r="F12" s="14">
        <v>25354400</v>
      </c>
    </row>
    <row r="13" spans="1:7" ht="18" customHeight="1" x14ac:dyDescent="0.25">
      <c r="B13" s="13" t="s">
        <v>1149</v>
      </c>
      <c r="C13" s="14">
        <v>12100000</v>
      </c>
      <c r="E13" s="13" t="s">
        <v>1159</v>
      </c>
      <c r="F13" s="14">
        <v>870000</v>
      </c>
    </row>
    <row r="14" spans="1:7" ht="18" customHeight="1" x14ac:dyDescent="0.25">
      <c r="B14" s="13" t="s">
        <v>1181</v>
      </c>
      <c r="C14" s="14">
        <v>560000</v>
      </c>
    </row>
    <row r="15" spans="1:7" ht="18" customHeight="1" x14ac:dyDescent="0.25">
      <c r="B15" s="13" t="s">
        <v>1180</v>
      </c>
      <c r="C15" s="14">
        <v>300000</v>
      </c>
    </row>
    <row r="16" spans="1:7" ht="16.350000000000001" customHeight="1" x14ac:dyDescent="0.25">
      <c r="B16" s="15"/>
      <c r="C16" s="16"/>
    </row>
    <row r="17" spans="2:3" ht="16.350000000000001" customHeight="1" x14ac:dyDescent="0.25">
      <c r="B17" s="15"/>
      <c r="C17" s="16"/>
    </row>
    <row r="18" spans="2:3" ht="16.350000000000001" customHeight="1" x14ac:dyDescent="0.25">
      <c r="B18" s="15"/>
      <c r="C18" s="16"/>
    </row>
    <row r="19" spans="2:3" ht="16.350000000000001" customHeight="1" x14ac:dyDescent="0.25">
      <c r="B19" s="15"/>
      <c r="C19" s="16"/>
    </row>
    <row r="20" spans="2:3" ht="16.350000000000001" customHeight="1" x14ac:dyDescent="0.25">
      <c r="B20" s="15"/>
      <c r="C20" s="16"/>
    </row>
    <row r="21" spans="2:3" ht="16.350000000000001" customHeight="1" x14ac:dyDescent="0.25">
      <c r="B21" s="15"/>
      <c r="C21" s="16"/>
    </row>
    <row r="22" spans="2:3" ht="16.350000000000001" customHeight="1" x14ac:dyDescent="0.25">
      <c r="B22" s="15"/>
      <c r="C22" s="16"/>
    </row>
    <row r="23" spans="2:3" ht="16.350000000000001" customHeight="1" x14ac:dyDescent="0.25">
      <c r="B23" s="15"/>
      <c r="C23" s="16"/>
    </row>
    <row r="24" spans="2:3" ht="16.350000000000001" customHeight="1" x14ac:dyDescent="0.25">
      <c r="B24" s="15"/>
      <c r="C24" s="16"/>
    </row>
    <row r="25" spans="2:3" ht="16.350000000000001" customHeight="1" x14ac:dyDescent="0.25">
      <c r="B25" s="15"/>
      <c r="C25" s="16"/>
    </row>
    <row r="26" spans="2:3" ht="16.350000000000001" customHeight="1" x14ac:dyDescent="0.25">
      <c r="B26" s="15"/>
      <c r="C26" s="16"/>
    </row>
    <row r="27" spans="2:3" ht="16.350000000000001" customHeight="1" x14ac:dyDescent="0.25">
      <c r="B27" s="15"/>
      <c r="C27" s="16"/>
    </row>
    <row r="28" spans="2:3" ht="16.350000000000001" customHeight="1" x14ac:dyDescent="0.25">
      <c r="B28" s="15"/>
      <c r="C28" s="16"/>
    </row>
    <row r="29" spans="2:3" ht="16.350000000000001" customHeight="1" x14ac:dyDescent="0.25">
      <c r="B29" s="15"/>
      <c r="C29" s="16"/>
    </row>
    <row r="30" spans="2:3" ht="16.350000000000001" customHeight="1" x14ac:dyDescent="0.25">
      <c r="B30" s="15"/>
      <c r="C30" s="16"/>
    </row>
    <row r="31" spans="2:3" ht="16.350000000000001" customHeight="1" x14ac:dyDescent="0.25">
      <c r="B31" s="15"/>
      <c r="C31" s="16"/>
    </row>
    <row r="32" spans="2:3" ht="16.350000000000001" customHeight="1" x14ac:dyDescent="0.25">
      <c r="C32" s="11">
        <v>0</v>
      </c>
    </row>
    <row r="33" spans="2:2" ht="22.5" customHeight="1" x14ac:dyDescent="0.25"/>
    <row r="34" spans="2:2" ht="35.65" customHeight="1" x14ac:dyDescent="0.2">
      <c r="B34" s="17" t="s">
        <v>1172</v>
      </c>
    </row>
    <row r="35" spans="2:2" ht="20.100000000000001" customHeight="1" x14ac:dyDescent="0.25"/>
    <row r="36" spans="2:2" ht="36" customHeight="1" x14ac:dyDescent="0.25"/>
    <row r="37" spans="2:2" ht="18" customHeight="1" x14ac:dyDescent="0.25"/>
    <row r="38" spans="2:2" ht="18" customHeight="1" x14ac:dyDescent="0.25"/>
    <row r="39" spans="2:2" ht="18" customHeight="1" x14ac:dyDescent="0.25"/>
    <row r="40" spans="2:2" ht="18" customHeight="1" x14ac:dyDescent="0.25"/>
    <row r="41" spans="2:2" ht="18" customHeight="1" x14ac:dyDescent="0.25"/>
    <row r="42" spans="2:2" ht="18" customHeight="1" x14ac:dyDescent="0.25"/>
    <row r="43" spans="2:2" ht="18" customHeight="1" x14ac:dyDescent="0.25"/>
    <row r="44" spans="2:2" ht="18" customHeight="1" x14ac:dyDescent="0.25"/>
    <row r="45" spans="2:2" ht="18" customHeight="1" x14ac:dyDescent="0.25"/>
    <row r="46" spans="2:2" ht="18" customHeight="1" x14ac:dyDescent="0.25"/>
    <row r="47" spans="2:2" ht="18" customHeight="1" x14ac:dyDescent="0.25"/>
    <row r="48" spans="2:2" ht="18" customHeight="1" x14ac:dyDescent="0.25"/>
    <row r="49" ht="35.65" customHeight="1" x14ac:dyDescent="0.25"/>
    <row r="50" ht="18" customHeight="1" x14ac:dyDescent="0.25"/>
    <row r="51" ht="18" customHeight="1" x14ac:dyDescent="0.25"/>
    <row r="52" ht="15" x14ac:dyDescent="0.25"/>
    <row r="53" ht="18" customHeight="1" x14ac:dyDescent="0.25"/>
    <row r="54" ht="18" customHeight="1" x14ac:dyDescent="0.25"/>
    <row r="55" ht="18" customHeight="1" x14ac:dyDescent="0.25"/>
    <row r="56" ht="18" customHeight="1" x14ac:dyDescent="0.25"/>
    <row r="57" ht="18" customHeight="1" x14ac:dyDescent="0.25"/>
  </sheetData>
  <mergeCells count="4">
    <mergeCell ref="A1:G1"/>
    <mergeCell ref="B5:C5"/>
    <mergeCell ref="E5:F5"/>
    <mergeCell ref="A3:G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104775</xdr:colOff>
                    <xdr:row>35</xdr:row>
                    <xdr:rowOff>0</xdr:rowOff>
                  </from>
                  <to>
                    <xdr:col>3</xdr:col>
                    <xdr:colOff>361950</xdr:colOff>
                    <xdr:row>35</xdr:row>
                    <xdr:rowOff>228600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2</xdr:col>
                    <xdr:colOff>104775</xdr:colOff>
                    <xdr:row>35</xdr:row>
                    <xdr:rowOff>0</xdr:rowOff>
                  </from>
                  <to>
                    <xdr:col>3</xdr:col>
                    <xdr:colOff>361950</xdr:colOff>
                    <xdr:row>35</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T557"/>
  <sheetViews>
    <sheetView workbookViewId="0">
      <pane ySplit="1" topLeftCell="A2" activePane="bottomLeft" state="frozen"/>
      <selection pane="bottomLeft" activeCell="A11" sqref="A11"/>
    </sheetView>
  </sheetViews>
  <sheetFormatPr defaultColWidth="15.7109375" defaultRowHeight="15" x14ac:dyDescent="0.25"/>
  <cols>
    <col min="1" max="1" width="14.42578125" customWidth="1"/>
    <col min="3" max="3" width="7.85546875" customWidth="1"/>
    <col min="4" max="4" width="4.7109375" customWidth="1"/>
    <col min="5" max="5" width="8.28515625" customWidth="1"/>
    <col min="6" max="6" width="12.140625" customWidth="1"/>
    <col min="7" max="7" width="9.7109375" customWidth="1"/>
    <col min="8" max="8" width="11.28515625" customWidth="1"/>
    <col min="9" max="9" width="8.28515625" customWidth="1"/>
    <col min="10" max="10" width="16.28515625" bestFit="1" customWidth="1"/>
    <col min="12" max="12" width="26.140625" customWidth="1"/>
    <col min="13" max="13" width="19.140625" customWidth="1"/>
    <col min="17" max="18" width="18" bestFit="1" customWidth="1"/>
    <col min="19" max="19" width="16.28515625" bestFit="1" customWidth="1"/>
    <col min="20" max="20" width="18" style="10" bestFit="1" customWidth="1"/>
  </cols>
  <sheetData>
    <row r="1" spans="1:20" ht="41.25" thickBot="1" x14ac:dyDescent="0.3">
      <c r="A1" s="1" t="s">
        <v>0</v>
      </c>
      <c r="B1" s="1" t="s">
        <v>1</v>
      </c>
      <c r="C1" s="1" t="s">
        <v>2</v>
      </c>
      <c r="D1" s="1" t="s">
        <v>3</v>
      </c>
      <c r="E1" s="1" t="s">
        <v>4</v>
      </c>
      <c r="F1" s="1" t="s">
        <v>5</v>
      </c>
      <c r="G1" s="1" t="s">
        <v>6</v>
      </c>
      <c r="H1" s="1" t="s">
        <v>7</v>
      </c>
      <c r="I1" s="1" t="s">
        <v>8</v>
      </c>
      <c r="J1" s="1" t="s">
        <v>9</v>
      </c>
      <c r="K1" s="2" t="s">
        <v>10</v>
      </c>
      <c r="L1" s="3" t="s">
        <v>11</v>
      </c>
      <c r="M1" s="3" t="s">
        <v>12</v>
      </c>
      <c r="N1" s="2" t="s">
        <v>13</v>
      </c>
      <c r="O1" s="2" t="s">
        <v>14</v>
      </c>
      <c r="P1" s="2" t="s">
        <v>15</v>
      </c>
      <c r="Q1" s="4" t="s">
        <v>16</v>
      </c>
      <c r="R1" s="4" t="s">
        <v>17</v>
      </c>
      <c r="S1" s="4" t="s">
        <v>18</v>
      </c>
      <c r="T1" s="4" t="s">
        <v>1160</v>
      </c>
    </row>
    <row r="2" spans="1:20" x14ac:dyDescent="0.25">
      <c r="A2" t="s">
        <v>19</v>
      </c>
      <c r="B2" t="s">
        <v>549</v>
      </c>
      <c r="C2" t="s">
        <v>1052</v>
      </c>
      <c r="D2" t="s">
        <v>1060</v>
      </c>
      <c r="E2" t="s">
        <v>1087</v>
      </c>
      <c r="F2" t="s">
        <v>1099</v>
      </c>
      <c r="G2">
        <v>2021</v>
      </c>
      <c r="H2" s="5">
        <v>44356</v>
      </c>
      <c r="I2" t="s">
        <v>1148</v>
      </c>
      <c r="J2" s="6">
        <v>200000000</v>
      </c>
      <c r="K2" t="s">
        <v>1150</v>
      </c>
      <c r="L2" t="s">
        <v>1154</v>
      </c>
      <c r="M2" t="s">
        <v>1169</v>
      </c>
      <c r="N2" s="7">
        <v>0</v>
      </c>
      <c r="O2" s="7">
        <v>0.48620000000000002</v>
      </c>
      <c r="P2" s="7">
        <v>0</v>
      </c>
      <c r="Q2" s="6">
        <v>0</v>
      </c>
      <c r="R2" s="6">
        <v>97240000</v>
      </c>
      <c r="S2" s="6">
        <v>0</v>
      </c>
      <c r="T2" s="8">
        <v>97240000</v>
      </c>
    </row>
    <row r="3" spans="1:20" x14ac:dyDescent="0.25">
      <c r="A3" t="s">
        <v>19</v>
      </c>
      <c r="B3" t="s">
        <v>549</v>
      </c>
      <c r="C3" t="s">
        <v>1052</v>
      </c>
      <c r="D3" t="s">
        <v>1060</v>
      </c>
      <c r="E3" t="s">
        <v>1087</v>
      </c>
      <c r="F3" t="s">
        <v>1099</v>
      </c>
      <c r="G3">
        <v>2021</v>
      </c>
      <c r="H3" s="5">
        <v>44356</v>
      </c>
      <c r="I3" t="s">
        <v>1148</v>
      </c>
      <c r="J3" s="6">
        <v>200000000</v>
      </c>
      <c r="K3" t="s">
        <v>1151</v>
      </c>
      <c r="L3" t="s">
        <v>1149</v>
      </c>
      <c r="M3" t="s">
        <v>1154</v>
      </c>
      <c r="N3" s="7">
        <v>2.8199999999999999E-2</v>
      </c>
      <c r="O3" s="7">
        <v>0</v>
      </c>
      <c r="P3" s="7">
        <v>0</v>
      </c>
      <c r="Q3" s="6">
        <v>5640000</v>
      </c>
      <c r="R3" s="6">
        <v>0</v>
      </c>
      <c r="S3" s="6"/>
      <c r="T3" s="8">
        <v>5640000</v>
      </c>
    </row>
    <row r="4" spans="1:20" x14ac:dyDescent="0.25">
      <c r="A4" t="s">
        <v>20</v>
      </c>
      <c r="B4" t="s">
        <v>550</v>
      </c>
      <c r="C4" t="s">
        <v>1052</v>
      </c>
      <c r="D4" t="s">
        <v>1060</v>
      </c>
      <c r="E4" t="s">
        <v>1088</v>
      </c>
      <c r="F4" t="s">
        <v>1100</v>
      </c>
      <c r="G4">
        <v>2021</v>
      </c>
      <c r="H4" s="5">
        <v>44377</v>
      </c>
      <c r="I4" t="s">
        <v>1148</v>
      </c>
      <c r="J4" s="6">
        <v>230000000</v>
      </c>
      <c r="K4" t="s">
        <v>1152</v>
      </c>
      <c r="L4" t="s">
        <v>1181</v>
      </c>
      <c r="M4" t="s">
        <v>1167</v>
      </c>
      <c r="N4" s="7">
        <v>0</v>
      </c>
      <c r="O4" s="7">
        <v>0</v>
      </c>
      <c r="P4" s="7">
        <v>9.1999999999999998E-2</v>
      </c>
      <c r="Q4" s="6">
        <v>0</v>
      </c>
      <c r="R4" s="6">
        <v>0</v>
      </c>
      <c r="S4" s="6">
        <v>21160000</v>
      </c>
      <c r="T4" s="8">
        <v>21160000</v>
      </c>
    </row>
    <row r="5" spans="1:20" x14ac:dyDescent="0.25">
      <c r="A5" t="s">
        <v>20</v>
      </c>
      <c r="B5" t="s">
        <v>550</v>
      </c>
      <c r="C5" t="s">
        <v>1052</v>
      </c>
      <c r="D5" t="s">
        <v>1060</v>
      </c>
      <c r="E5" t="s">
        <v>1088</v>
      </c>
      <c r="F5" t="s">
        <v>1100</v>
      </c>
      <c r="G5">
        <v>2021</v>
      </c>
      <c r="H5" s="5">
        <v>44377</v>
      </c>
      <c r="I5" t="s">
        <v>1148</v>
      </c>
      <c r="J5" s="6">
        <v>230000000</v>
      </c>
      <c r="K5" t="s">
        <v>1151</v>
      </c>
      <c r="L5" t="s">
        <v>1153</v>
      </c>
      <c r="M5" t="s">
        <v>1154</v>
      </c>
      <c r="N5" s="7">
        <v>4.5499999999999999E-2</v>
      </c>
      <c r="O5" s="7">
        <v>0</v>
      </c>
      <c r="P5" s="7">
        <v>0</v>
      </c>
      <c r="Q5" s="6">
        <v>10465000</v>
      </c>
      <c r="R5" s="6">
        <v>0</v>
      </c>
      <c r="S5" s="6">
        <v>0</v>
      </c>
      <c r="T5" s="8">
        <v>10465000</v>
      </c>
    </row>
    <row r="6" spans="1:20" x14ac:dyDescent="0.25">
      <c r="A6" t="s">
        <v>21</v>
      </c>
      <c r="B6" t="s">
        <v>551</v>
      </c>
      <c r="C6" t="s">
        <v>1052</v>
      </c>
      <c r="D6" t="s">
        <v>1060</v>
      </c>
      <c r="E6" t="s">
        <v>1089</v>
      </c>
      <c r="F6" t="s">
        <v>1101</v>
      </c>
      <c r="G6">
        <v>2021</v>
      </c>
      <c r="H6" s="5">
        <v>44377</v>
      </c>
      <c r="I6" t="s">
        <v>1148</v>
      </c>
      <c r="J6" s="6">
        <v>200000000</v>
      </c>
      <c r="K6" t="s">
        <v>1154</v>
      </c>
      <c r="L6" t="s">
        <v>1154</v>
      </c>
      <c r="M6" t="s">
        <v>1154</v>
      </c>
      <c r="N6" s="7">
        <v>0</v>
      </c>
      <c r="O6" s="7">
        <v>0</v>
      </c>
      <c r="P6" s="7">
        <v>0</v>
      </c>
      <c r="Q6" s="6">
        <v>0</v>
      </c>
      <c r="R6" s="6">
        <v>0</v>
      </c>
      <c r="S6" s="6">
        <v>0</v>
      </c>
      <c r="T6" s="8">
        <v>0</v>
      </c>
    </row>
    <row r="7" spans="1:20" x14ac:dyDescent="0.25">
      <c r="A7" t="s">
        <v>22</v>
      </c>
      <c r="B7" t="s">
        <v>552</v>
      </c>
      <c r="C7" t="s">
        <v>1052</v>
      </c>
      <c r="D7" t="s">
        <v>1060</v>
      </c>
      <c r="E7" t="s">
        <v>1088</v>
      </c>
      <c r="F7" t="s">
        <v>1102</v>
      </c>
      <c r="G7">
        <v>2021</v>
      </c>
      <c r="H7" s="5">
        <v>44482</v>
      </c>
      <c r="I7" t="s">
        <v>1148</v>
      </c>
      <c r="J7" s="6">
        <v>100000000</v>
      </c>
      <c r="K7" t="s">
        <v>1151</v>
      </c>
      <c r="L7" t="s">
        <v>1179</v>
      </c>
      <c r="M7" t="s">
        <v>1154</v>
      </c>
      <c r="N7" s="7">
        <v>9.8900000000000002E-2</v>
      </c>
      <c r="O7" s="7">
        <v>0</v>
      </c>
      <c r="P7" s="7">
        <v>0</v>
      </c>
      <c r="Q7" s="6">
        <v>9890000</v>
      </c>
      <c r="R7" s="6">
        <v>0</v>
      </c>
      <c r="S7" s="6">
        <v>0</v>
      </c>
      <c r="T7" s="8">
        <v>9890000</v>
      </c>
    </row>
    <row r="8" spans="1:20" x14ac:dyDescent="0.25">
      <c r="A8" t="s">
        <v>23</v>
      </c>
      <c r="B8" t="s">
        <v>553</v>
      </c>
      <c r="C8" t="s">
        <v>1052</v>
      </c>
      <c r="D8" t="s">
        <v>1060</v>
      </c>
      <c r="E8" t="s">
        <v>1088</v>
      </c>
      <c r="F8" t="s">
        <v>1102</v>
      </c>
      <c r="G8">
        <v>2021</v>
      </c>
      <c r="H8" s="5">
        <v>44455</v>
      </c>
      <c r="I8" t="s">
        <v>1148</v>
      </c>
      <c r="J8" s="6">
        <v>58000000</v>
      </c>
      <c r="K8" t="s">
        <v>1151</v>
      </c>
      <c r="L8" t="s">
        <v>1155</v>
      </c>
      <c r="M8" t="s">
        <v>1154</v>
      </c>
      <c r="N8" s="7">
        <v>0.1293</v>
      </c>
      <c r="O8" s="7">
        <v>0</v>
      </c>
      <c r="P8" s="7">
        <v>0</v>
      </c>
      <c r="Q8" s="6">
        <v>7499400</v>
      </c>
      <c r="R8" s="6">
        <v>0</v>
      </c>
      <c r="S8" s="6">
        <v>0</v>
      </c>
      <c r="T8" s="8">
        <v>7499400</v>
      </c>
    </row>
    <row r="9" spans="1:20" x14ac:dyDescent="0.25">
      <c r="A9" t="s">
        <v>24</v>
      </c>
      <c r="B9" t="s">
        <v>554</v>
      </c>
      <c r="C9" t="s">
        <v>1052</v>
      </c>
      <c r="D9" t="s">
        <v>1060</v>
      </c>
      <c r="E9" t="s">
        <v>1087</v>
      </c>
      <c r="F9" t="s">
        <v>1103</v>
      </c>
      <c r="G9">
        <v>2021</v>
      </c>
      <c r="H9" s="5">
        <v>44412</v>
      </c>
      <c r="I9" t="s">
        <v>1148</v>
      </c>
      <c r="J9" s="6">
        <v>130000000</v>
      </c>
      <c r="K9" t="s">
        <v>1151</v>
      </c>
      <c r="L9" t="s">
        <v>1153</v>
      </c>
      <c r="M9" t="s">
        <v>1154</v>
      </c>
      <c r="N9" s="7">
        <v>0.99990000000000001</v>
      </c>
      <c r="O9" s="7">
        <v>0</v>
      </c>
      <c r="P9" s="7">
        <v>0</v>
      </c>
      <c r="Q9" s="6">
        <v>129987000</v>
      </c>
      <c r="R9" s="6">
        <v>0</v>
      </c>
      <c r="S9" s="6">
        <v>0</v>
      </c>
      <c r="T9" s="8">
        <v>129987000</v>
      </c>
    </row>
    <row r="10" spans="1:20" x14ac:dyDescent="0.25">
      <c r="A10" t="s">
        <v>25</v>
      </c>
      <c r="B10" t="s">
        <v>555</v>
      </c>
      <c r="C10" t="s">
        <v>1052</v>
      </c>
      <c r="D10" t="s">
        <v>1060</v>
      </c>
      <c r="E10" t="s">
        <v>1087</v>
      </c>
      <c r="F10" t="s">
        <v>1103</v>
      </c>
      <c r="G10">
        <v>2021</v>
      </c>
      <c r="H10" s="5">
        <v>44524</v>
      </c>
      <c r="I10" t="s">
        <v>1148</v>
      </c>
      <c r="J10" s="6">
        <v>200000000</v>
      </c>
      <c r="K10" t="s">
        <v>1152</v>
      </c>
      <c r="L10" t="s">
        <v>1171</v>
      </c>
      <c r="M10" t="s">
        <v>1158</v>
      </c>
      <c r="N10" s="7">
        <v>0</v>
      </c>
      <c r="O10" s="7">
        <v>0</v>
      </c>
      <c r="P10" s="7">
        <v>0.1018</v>
      </c>
      <c r="Q10" s="6">
        <v>0</v>
      </c>
      <c r="R10" s="6">
        <v>0</v>
      </c>
      <c r="S10" s="6">
        <v>20360000</v>
      </c>
      <c r="T10" s="8">
        <v>20360000</v>
      </c>
    </row>
    <row r="11" spans="1:20" x14ac:dyDescent="0.25">
      <c r="A11" t="s">
        <v>26</v>
      </c>
      <c r="B11" t="s">
        <v>556</v>
      </c>
      <c r="C11" t="s">
        <v>1052</v>
      </c>
      <c r="D11" t="s">
        <v>1060</v>
      </c>
      <c r="E11" t="s">
        <v>1087</v>
      </c>
      <c r="F11" t="s">
        <v>1103</v>
      </c>
      <c r="G11">
        <v>2021</v>
      </c>
      <c r="H11" s="5">
        <v>44491</v>
      </c>
      <c r="I11" t="s">
        <v>1148</v>
      </c>
      <c r="J11" s="6">
        <v>150000000</v>
      </c>
      <c r="K11" t="s">
        <v>1150</v>
      </c>
      <c r="L11" t="s">
        <v>1154</v>
      </c>
      <c r="M11" t="s">
        <v>1167</v>
      </c>
      <c r="N11" s="7">
        <v>0</v>
      </c>
      <c r="O11" s="7">
        <v>0.15</v>
      </c>
      <c r="P11" s="7">
        <v>0</v>
      </c>
      <c r="Q11" s="6">
        <v>0</v>
      </c>
      <c r="R11" s="6">
        <v>22500000</v>
      </c>
      <c r="S11" s="6">
        <v>0</v>
      </c>
      <c r="T11" s="8">
        <v>22500000</v>
      </c>
    </row>
    <row r="12" spans="1:20" x14ac:dyDescent="0.25">
      <c r="A12" t="s">
        <v>27</v>
      </c>
      <c r="B12" t="s">
        <v>557</v>
      </c>
      <c r="C12" t="s">
        <v>1052</v>
      </c>
      <c r="D12" t="s">
        <v>1060</v>
      </c>
      <c r="E12" t="s">
        <v>1089</v>
      </c>
      <c r="F12" t="s">
        <v>1101</v>
      </c>
      <c r="G12">
        <v>2021</v>
      </c>
      <c r="H12" s="5">
        <v>44531</v>
      </c>
      <c r="I12" t="s">
        <v>1148</v>
      </c>
      <c r="J12" s="6">
        <v>300000000</v>
      </c>
      <c r="K12" t="s">
        <v>1151</v>
      </c>
      <c r="L12" t="s">
        <v>1153</v>
      </c>
      <c r="M12" t="s">
        <v>1154</v>
      </c>
      <c r="N12" s="7">
        <v>0.12</v>
      </c>
      <c r="O12" s="7">
        <v>0</v>
      </c>
      <c r="P12" s="7">
        <v>0</v>
      </c>
      <c r="Q12" s="6">
        <v>36000000</v>
      </c>
      <c r="R12" s="6">
        <v>0</v>
      </c>
      <c r="S12" s="6">
        <v>0</v>
      </c>
      <c r="T12" s="8">
        <v>36000000</v>
      </c>
    </row>
    <row r="13" spans="1:20" x14ac:dyDescent="0.25">
      <c r="A13" t="s">
        <v>28</v>
      </c>
      <c r="B13" t="s">
        <v>558</v>
      </c>
      <c r="C13" t="s">
        <v>1054</v>
      </c>
      <c r="D13" t="s">
        <v>1060</v>
      </c>
      <c r="E13" t="s">
        <v>1089</v>
      </c>
      <c r="F13" t="s">
        <v>1104</v>
      </c>
      <c r="G13">
        <v>2021</v>
      </c>
      <c r="H13" s="5">
        <v>44529</v>
      </c>
      <c r="I13" t="s">
        <v>1148</v>
      </c>
      <c r="J13" s="6">
        <v>200000</v>
      </c>
      <c r="K13" t="s">
        <v>1154</v>
      </c>
      <c r="L13" t="s">
        <v>1154</v>
      </c>
      <c r="M13" t="s">
        <v>1154</v>
      </c>
      <c r="N13" s="7">
        <v>0</v>
      </c>
      <c r="O13" s="7">
        <v>0</v>
      </c>
      <c r="P13" s="7">
        <v>0</v>
      </c>
      <c r="Q13" s="6">
        <v>0</v>
      </c>
      <c r="R13" s="6">
        <v>0</v>
      </c>
      <c r="S13" s="6">
        <v>0</v>
      </c>
      <c r="T13" s="8">
        <v>0</v>
      </c>
    </row>
    <row r="14" spans="1:20" x14ac:dyDescent="0.25">
      <c r="A14" t="s">
        <v>29</v>
      </c>
      <c r="B14" t="s">
        <v>559</v>
      </c>
      <c r="C14" t="s">
        <v>1054</v>
      </c>
      <c r="D14" t="s">
        <v>1060</v>
      </c>
      <c r="E14" t="s">
        <v>1090</v>
      </c>
      <c r="F14" t="s">
        <v>1105</v>
      </c>
      <c r="G14">
        <v>2021</v>
      </c>
      <c r="H14" s="5">
        <v>44531</v>
      </c>
      <c r="I14" t="s">
        <v>1148</v>
      </c>
      <c r="J14" s="6">
        <v>231645</v>
      </c>
      <c r="K14" t="s">
        <v>1151</v>
      </c>
      <c r="L14" t="s">
        <v>1155</v>
      </c>
      <c r="M14" t="s">
        <v>1154</v>
      </c>
      <c r="N14" s="7">
        <v>1</v>
      </c>
      <c r="O14" s="7">
        <v>0</v>
      </c>
      <c r="P14" s="7">
        <v>0</v>
      </c>
      <c r="Q14" s="6">
        <v>231645</v>
      </c>
      <c r="R14" s="6">
        <v>0</v>
      </c>
      <c r="S14" s="6">
        <v>0</v>
      </c>
      <c r="T14" s="8">
        <v>231645</v>
      </c>
    </row>
    <row r="15" spans="1:20" x14ac:dyDescent="0.25">
      <c r="A15" t="s">
        <v>30</v>
      </c>
      <c r="B15" t="s">
        <v>560</v>
      </c>
      <c r="C15" t="s">
        <v>1054</v>
      </c>
      <c r="D15" t="s">
        <v>1060</v>
      </c>
      <c r="E15" t="s">
        <v>1090</v>
      </c>
      <c r="F15" t="s">
        <v>1106</v>
      </c>
      <c r="G15">
        <v>2021</v>
      </c>
      <c r="H15" s="5">
        <v>44539</v>
      </c>
      <c r="I15" t="s">
        <v>1148</v>
      </c>
      <c r="J15" s="6">
        <v>500000</v>
      </c>
      <c r="K15" t="s">
        <v>1151</v>
      </c>
      <c r="L15" t="s">
        <v>1156</v>
      </c>
      <c r="M15" t="s">
        <v>1154</v>
      </c>
      <c r="N15" s="7">
        <v>1</v>
      </c>
      <c r="O15" s="7">
        <v>0</v>
      </c>
      <c r="P15" s="7">
        <v>0</v>
      </c>
      <c r="Q15" s="6">
        <v>500000</v>
      </c>
      <c r="R15" s="6">
        <v>0</v>
      </c>
      <c r="S15" s="6">
        <v>0</v>
      </c>
      <c r="T15" s="8">
        <v>500000</v>
      </c>
    </row>
    <row r="16" spans="1:20" x14ac:dyDescent="0.25">
      <c r="A16" t="s">
        <v>31</v>
      </c>
      <c r="B16" t="s">
        <v>561</v>
      </c>
      <c r="C16" t="s">
        <v>1054</v>
      </c>
      <c r="D16" t="s">
        <v>1060</v>
      </c>
      <c r="E16" t="s">
        <v>1088</v>
      </c>
      <c r="F16" t="s">
        <v>1102</v>
      </c>
      <c r="G16">
        <v>2021</v>
      </c>
      <c r="H16" s="5">
        <v>44540</v>
      </c>
      <c r="I16" t="s">
        <v>1148</v>
      </c>
      <c r="J16" s="6">
        <v>330000</v>
      </c>
      <c r="K16" t="s">
        <v>1152</v>
      </c>
      <c r="L16" t="s">
        <v>1155</v>
      </c>
      <c r="M16" t="s">
        <v>1170</v>
      </c>
      <c r="N16" s="7">
        <v>0</v>
      </c>
      <c r="O16" s="7">
        <v>0</v>
      </c>
      <c r="P16" s="7">
        <v>1</v>
      </c>
      <c r="Q16" s="6">
        <v>0</v>
      </c>
      <c r="R16" s="6">
        <v>0</v>
      </c>
      <c r="S16" s="6">
        <v>330000</v>
      </c>
      <c r="T16" s="8">
        <v>330000</v>
      </c>
    </row>
    <row r="17" spans="1:20" x14ac:dyDescent="0.25">
      <c r="A17" t="s">
        <v>32</v>
      </c>
      <c r="B17" t="s">
        <v>562</v>
      </c>
      <c r="C17" t="s">
        <v>1052</v>
      </c>
      <c r="D17" t="s">
        <v>1061</v>
      </c>
      <c r="E17" t="s">
        <v>1090</v>
      </c>
      <c r="F17" t="s">
        <v>1105</v>
      </c>
      <c r="G17">
        <v>2021</v>
      </c>
      <c r="H17" s="5">
        <v>44538</v>
      </c>
      <c r="I17" t="s">
        <v>1148</v>
      </c>
      <c r="J17" s="6">
        <v>100000000</v>
      </c>
      <c r="K17" t="s">
        <v>1150</v>
      </c>
      <c r="L17" t="s">
        <v>1154</v>
      </c>
      <c r="M17" t="s">
        <v>1157</v>
      </c>
      <c r="N17" s="7">
        <v>0</v>
      </c>
      <c r="O17" s="7">
        <v>0.85709999999999997</v>
      </c>
      <c r="P17" s="7">
        <v>0</v>
      </c>
      <c r="Q17" s="6">
        <v>0</v>
      </c>
      <c r="R17" s="6">
        <v>85710000</v>
      </c>
      <c r="S17" s="6">
        <v>0</v>
      </c>
      <c r="T17" s="8">
        <v>85710000</v>
      </c>
    </row>
    <row r="18" spans="1:20" x14ac:dyDescent="0.25">
      <c r="A18" t="s">
        <v>33</v>
      </c>
      <c r="B18" t="s">
        <v>563</v>
      </c>
      <c r="C18" t="s">
        <v>1054</v>
      </c>
      <c r="D18" t="s">
        <v>1061</v>
      </c>
      <c r="E18" t="s">
        <v>1091</v>
      </c>
      <c r="F18" t="s">
        <v>1107</v>
      </c>
      <c r="G18">
        <v>2021</v>
      </c>
      <c r="H18" s="5">
        <v>44200</v>
      </c>
      <c r="I18" t="s">
        <v>1148</v>
      </c>
      <c r="J18" s="6">
        <v>374520</v>
      </c>
      <c r="K18" t="s">
        <v>1154</v>
      </c>
      <c r="L18" t="s">
        <v>1154</v>
      </c>
      <c r="M18" t="s">
        <v>1154</v>
      </c>
      <c r="N18" s="7">
        <v>0</v>
      </c>
      <c r="O18" s="7">
        <v>0</v>
      </c>
      <c r="P18" s="7">
        <v>0</v>
      </c>
      <c r="Q18" s="6">
        <v>0</v>
      </c>
      <c r="R18" s="6">
        <v>0</v>
      </c>
      <c r="S18" s="6">
        <v>0</v>
      </c>
      <c r="T18" s="8">
        <v>0</v>
      </c>
    </row>
    <row r="19" spans="1:20" x14ac:dyDescent="0.25">
      <c r="A19" t="s">
        <v>34</v>
      </c>
      <c r="B19" t="s">
        <v>564</v>
      </c>
      <c r="C19" t="s">
        <v>1054</v>
      </c>
      <c r="D19" t="s">
        <v>1061</v>
      </c>
      <c r="E19" t="s">
        <v>1087</v>
      </c>
      <c r="F19" t="s">
        <v>1108</v>
      </c>
      <c r="G19">
        <v>2021</v>
      </c>
      <c r="H19" s="5">
        <v>44498</v>
      </c>
      <c r="I19" t="s">
        <v>1148</v>
      </c>
      <c r="J19" s="6">
        <v>400000</v>
      </c>
      <c r="K19" t="s">
        <v>1151</v>
      </c>
      <c r="L19" t="s">
        <v>1155</v>
      </c>
      <c r="M19" t="s">
        <v>1154</v>
      </c>
      <c r="N19" s="7">
        <v>1</v>
      </c>
      <c r="O19" s="7">
        <v>0</v>
      </c>
      <c r="P19" s="7">
        <v>0</v>
      </c>
      <c r="Q19" s="6">
        <v>400000</v>
      </c>
      <c r="R19" s="6">
        <v>0</v>
      </c>
      <c r="S19" s="6">
        <v>0</v>
      </c>
      <c r="T19" s="8">
        <v>400000</v>
      </c>
    </row>
    <row r="20" spans="1:20" x14ac:dyDescent="0.25">
      <c r="A20" t="s">
        <v>35</v>
      </c>
      <c r="B20" t="s">
        <v>565</v>
      </c>
      <c r="C20" t="s">
        <v>1056</v>
      </c>
      <c r="D20" t="s">
        <v>1062</v>
      </c>
      <c r="E20" t="s">
        <v>1087</v>
      </c>
      <c r="F20" t="s">
        <v>1108</v>
      </c>
      <c r="G20">
        <v>2021</v>
      </c>
      <c r="H20" s="5">
        <v>44343</v>
      </c>
      <c r="I20" t="s">
        <v>1148</v>
      </c>
      <c r="J20" s="6">
        <v>9010989</v>
      </c>
      <c r="K20" t="s">
        <v>1151</v>
      </c>
      <c r="L20" t="s">
        <v>1178</v>
      </c>
      <c r="M20" t="s">
        <v>1154</v>
      </c>
      <c r="N20" s="7">
        <v>1</v>
      </c>
      <c r="O20" s="7">
        <v>0</v>
      </c>
      <c r="P20" s="7">
        <v>0</v>
      </c>
      <c r="Q20" s="6">
        <v>9010989</v>
      </c>
      <c r="R20" s="6">
        <v>0</v>
      </c>
      <c r="S20" s="6">
        <v>0</v>
      </c>
      <c r="T20" s="8">
        <v>9010989</v>
      </c>
    </row>
    <row r="21" spans="1:20" x14ac:dyDescent="0.25">
      <c r="A21" t="s">
        <v>36</v>
      </c>
      <c r="B21" t="s">
        <v>566</v>
      </c>
      <c r="C21" t="s">
        <v>1052</v>
      </c>
      <c r="D21" t="s">
        <v>1062</v>
      </c>
      <c r="E21" t="s">
        <v>1088</v>
      </c>
      <c r="F21" t="s">
        <v>1100</v>
      </c>
      <c r="G21">
        <v>2021</v>
      </c>
      <c r="H21" s="5">
        <v>44342</v>
      </c>
      <c r="I21" t="s">
        <v>1148</v>
      </c>
      <c r="J21" s="6">
        <v>140000000</v>
      </c>
      <c r="K21" t="s">
        <v>1151</v>
      </c>
      <c r="L21" t="s">
        <v>1155</v>
      </c>
      <c r="M21" t="s">
        <v>1154</v>
      </c>
      <c r="N21" s="7">
        <v>0.68</v>
      </c>
      <c r="O21" s="7">
        <v>0</v>
      </c>
      <c r="P21" s="7">
        <v>0</v>
      </c>
      <c r="Q21" s="6">
        <v>95200000</v>
      </c>
      <c r="R21" s="6">
        <v>0</v>
      </c>
      <c r="S21" s="6">
        <v>0</v>
      </c>
      <c r="T21" s="8">
        <v>95200000</v>
      </c>
    </row>
    <row r="22" spans="1:20" x14ac:dyDescent="0.25">
      <c r="A22" t="s">
        <v>36</v>
      </c>
      <c r="B22" t="s">
        <v>566</v>
      </c>
      <c r="C22" t="s">
        <v>1052</v>
      </c>
      <c r="D22" t="s">
        <v>1062</v>
      </c>
      <c r="E22" t="s">
        <v>1088</v>
      </c>
      <c r="F22" t="s">
        <v>1100</v>
      </c>
      <c r="G22">
        <v>2021</v>
      </c>
      <c r="H22" s="5">
        <v>44342</v>
      </c>
      <c r="I22" t="s">
        <v>1148</v>
      </c>
      <c r="J22" s="6">
        <v>140000000</v>
      </c>
      <c r="K22" t="s">
        <v>1151</v>
      </c>
      <c r="L22" t="s">
        <v>1156</v>
      </c>
      <c r="M22" t="s">
        <v>1154</v>
      </c>
      <c r="N22" s="7">
        <v>0.02</v>
      </c>
      <c r="O22" s="7">
        <v>0</v>
      </c>
      <c r="P22" s="7">
        <v>0</v>
      </c>
      <c r="Q22" s="6">
        <v>2800000</v>
      </c>
      <c r="R22" s="6">
        <v>0</v>
      </c>
      <c r="S22" s="6">
        <v>0</v>
      </c>
      <c r="T22" s="8">
        <v>2800000</v>
      </c>
    </row>
    <row r="23" spans="1:20" x14ac:dyDescent="0.25">
      <c r="A23" t="s">
        <v>37</v>
      </c>
      <c r="B23" t="s">
        <v>567</v>
      </c>
      <c r="C23" t="s">
        <v>1052</v>
      </c>
      <c r="D23" t="s">
        <v>1062</v>
      </c>
      <c r="E23" t="s">
        <v>1089</v>
      </c>
      <c r="F23" t="s">
        <v>1101</v>
      </c>
      <c r="G23">
        <v>2021</v>
      </c>
      <c r="H23" s="5">
        <v>44377</v>
      </c>
      <c r="I23" t="s">
        <v>1148</v>
      </c>
      <c r="J23" s="6">
        <v>40000000</v>
      </c>
      <c r="K23" t="s">
        <v>1152</v>
      </c>
      <c r="L23" t="s">
        <v>1178</v>
      </c>
      <c r="M23" t="s">
        <v>1170</v>
      </c>
      <c r="N23" s="7">
        <v>0</v>
      </c>
      <c r="O23" s="7">
        <v>0</v>
      </c>
      <c r="P23" s="7">
        <v>0.44469999999999998</v>
      </c>
      <c r="Q23" s="6">
        <v>0</v>
      </c>
      <c r="R23" s="6">
        <v>0</v>
      </c>
      <c r="S23" s="6">
        <v>17788000</v>
      </c>
      <c r="T23" s="8">
        <v>17788000</v>
      </c>
    </row>
    <row r="24" spans="1:20" x14ac:dyDescent="0.25">
      <c r="A24" t="s">
        <v>38</v>
      </c>
      <c r="B24" t="s">
        <v>568</v>
      </c>
      <c r="C24" t="s">
        <v>1054</v>
      </c>
      <c r="D24" t="s">
        <v>1062</v>
      </c>
      <c r="E24" t="s">
        <v>1089</v>
      </c>
      <c r="F24" t="s">
        <v>1101</v>
      </c>
      <c r="G24">
        <v>2021</v>
      </c>
      <c r="H24" s="5">
        <v>44396</v>
      </c>
      <c r="I24" t="s">
        <v>1148</v>
      </c>
      <c r="J24" s="6">
        <v>300000</v>
      </c>
      <c r="K24" t="s">
        <v>1150</v>
      </c>
      <c r="L24" t="s">
        <v>1154</v>
      </c>
      <c r="M24" t="s">
        <v>1167</v>
      </c>
      <c r="N24" s="7">
        <v>0</v>
      </c>
      <c r="O24" s="7">
        <v>0.16</v>
      </c>
      <c r="P24" s="7">
        <v>0</v>
      </c>
      <c r="Q24" s="6">
        <v>0</v>
      </c>
      <c r="R24" s="6">
        <v>48000</v>
      </c>
      <c r="S24" s="6">
        <v>0</v>
      </c>
      <c r="T24" s="8">
        <v>48000</v>
      </c>
    </row>
    <row r="25" spans="1:20" x14ac:dyDescent="0.25">
      <c r="A25" t="s">
        <v>39</v>
      </c>
      <c r="B25" t="s">
        <v>563</v>
      </c>
      <c r="C25" t="s">
        <v>1054</v>
      </c>
      <c r="D25" t="s">
        <v>1062</v>
      </c>
      <c r="E25" t="s">
        <v>1091</v>
      </c>
      <c r="F25" t="s">
        <v>1109</v>
      </c>
      <c r="G25">
        <v>2021</v>
      </c>
      <c r="H25" s="5">
        <v>44200</v>
      </c>
      <c r="I25" t="s">
        <v>1148</v>
      </c>
      <c r="J25" s="6">
        <v>384548</v>
      </c>
      <c r="K25" t="s">
        <v>1154</v>
      </c>
      <c r="L25" t="s">
        <v>1154</v>
      </c>
      <c r="M25" t="s">
        <v>1154</v>
      </c>
      <c r="N25" s="7">
        <v>0</v>
      </c>
      <c r="O25" s="7">
        <v>0</v>
      </c>
      <c r="P25" s="7">
        <v>0</v>
      </c>
      <c r="Q25" s="6">
        <v>0</v>
      </c>
      <c r="R25" s="6">
        <v>0</v>
      </c>
      <c r="S25" s="6">
        <v>0</v>
      </c>
      <c r="T25" s="8">
        <v>0</v>
      </c>
    </row>
    <row r="26" spans="1:20" x14ac:dyDescent="0.25">
      <c r="A26" t="s">
        <v>40</v>
      </c>
      <c r="B26" t="s">
        <v>569</v>
      </c>
      <c r="C26" t="s">
        <v>1054</v>
      </c>
      <c r="D26" t="s">
        <v>1062</v>
      </c>
      <c r="E26" t="s">
        <v>1087</v>
      </c>
      <c r="F26" t="s">
        <v>1108</v>
      </c>
      <c r="G26">
        <v>2021</v>
      </c>
      <c r="H26" s="5">
        <v>44307</v>
      </c>
      <c r="I26" t="s">
        <v>1148</v>
      </c>
      <c r="J26" s="6">
        <v>750000</v>
      </c>
      <c r="K26" t="s">
        <v>1151</v>
      </c>
      <c r="L26" t="s">
        <v>1155</v>
      </c>
      <c r="M26" t="s">
        <v>1154</v>
      </c>
      <c r="N26" s="7">
        <v>1</v>
      </c>
      <c r="O26" s="7">
        <v>0</v>
      </c>
      <c r="P26" s="7">
        <v>0</v>
      </c>
      <c r="Q26" s="6">
        <v>750000</v>
      </c>
      <c r="R26" s="6">
        <v>0</v>
      </c>
      <c r="S26" s="6">
        <v>0</v>
      </c>
      <c r="T26" s="8">
        <v>750000</v>
      </c>
    </row>
    <row r="27" spans="1:20" x14ac:dyDescent="0.25">
      <c r="A27" t="s">
        <v>41</v>
      </c>
      <c r="B27" t="s">
        <v>570</v>
      </c>
      <c r="C27" t="s">
        <v>1054</v>
      </c>
      <c r="D27" t="s">
        <v>1062</v>
      </c>
      <c r="E27" t="s">
        <v>1088</v>
      </c>
      <c r="F27" t="s">
        <v>1100</v>
      </c>
      <c r="G27">
        <v>2021</v>
      </c>
      <c r="H27" s="5">
        <v>44490</v>
      </c>
      <c r="I27" t="s">
        <v>1148</v>
      </c>
      <c r="J27" s="6">
        <v>200000</v>
      </c>
      <c r="K27" t="s">
        <v>1151</v>
      </c>
      <c r="L27" t="s">
        <v>1155</v>
      </c>
      <c r="M27" t="s">
        <v>1154</v>
      </c>
      <c r="N27" s="7">
        <v>1</v>
      </c>
      <c r="O27" s="7">
        <v>0</v>
      </c>
      <c r="P27" s="7">
        <v>0</v>
      </c>
      <c r="Q27" s="6">
        <v>200000</v>
      </c>
      <c r="R27" s="6">
        <v>0</v>
      </c>
      <c r="S27" s="6">
        <v>0</v>
      </c>
      <c r="T27" s="8">
        <v>200000</v>
      </c>
    </row>
    <row r="28" spans="1:20" x14ac:dyDescent="0.25">
      <c r="A28" t="s">
        <v>42</v>
      </c>
      <c r="B28" t="s">
        <v>571</v>
      </c>
      <c r="C28" t="s">
        <v>1054</v>
      </c>
      <c r="D28" t="s">
        <v>1062</v>
      </c>
      <c r="E28" t="s">
        <v>1087</v>
      </c>
      <c r="F28" t="s">
        <v>1108</v>
      </c>
      <c r="G28">
        <v>2021</v>
      </c>
      <c r="H28" s="5">
        <v>44545</v>
      </c>
      <c r="I28" t="s">
        <v>1148</v>
      </c>
      <c r="J28" s="6">
        <v>150000</v>
      </c>
      <c r="K28" t="s">
        <v>1151</v>
      </c>
      <c r="L28" t="s">
        <v>1155</v>
      </c>
      <c r="M28" t="s">
        <v>1154</v>
      </c>
      <c r="N28" s="7">
        <v>1</v>
      </c>
      <c r="O28" s="7">
        <v>0</v>
      </c>
      <c r="P28" s="7">
        <v>0</v>
      </c>
      <c r="Q28" s="6">
        <v>150000</v>
      </c>
      <c r="R28" s="6">
        <v>0</v>
      </c>
      <c r="S28" s="6">
        <v>0</v>
      </c>
      <c r="T28" s="8">
        <v>150000</v>
      </c>
    </row>
    <row r="29" spans="1:20" x14ac:dyDescent="0.25">
      <c r="A29" t="s">
        <v>43</v>
      </c>
      <c r="B29" t="s">
        <v>572</v>
      </c>
      <c r="C29" t="s">
        <v>1052</v>
      </c>
      <c r="D29" t="s">
        <v>1063</v>
      </c>
      <c r="E29" t="s">
        <v>1089</v>
      </c>
      <c r="F29" t="s">
        <v>1101</v>
      </c>
      <c r="G29">
        <v>2021</v>
      </c>
      <c r="H29" s="5">
        <v>44265</v>
      </c>
      <c r="I29" t="s">
        <v>1148</v>
      </c>
      <c r="J29" s="6">
        <v>2862740</v>
      </c>
      <c r="K29" t="s">
        <v>1154</v>
      </c>
      <c r="L29" t="s">
        <v>1154</v>
      </c>
      <c r="M29" t="s">
        <v>1154</v>
      </c>
      <c r="N29" s="7">
        <v>0</v>
      </c>
      <c r="O29" s="7">
        <v>0</v>
      </c>
      <c r="P29" s="7">
        <v>0</v>
      </c>
      <c r="Q29" s="6">
        <v>0</v>
      </c>
      <c r="R29" s="6">
        <v>0</v>
      </c>
      <c r="S29" s="6">
        <v>0</v>
      </c>
      <c r="T29" s="8">
        <v>0</v>
      </c>
    </row>
    <row r="30" spans="1:20" x14ac:dyDescent="0.25">
      <c r="A30" t="s">
        <v>44</v>
      </c>
      <c r="B30" t="s">
        <v>573</v>
      </c>
      <c r="C30" t="s">
        <v>1052</v>
      </c>
      <c r="D30" t="s">
        <v>1063</v>
      </c>
      <c r="E30" t="s">
        <v>1088</v>
      </c>
      <c r="F30" t="s">
        <v>1102</v>
      </c>
      <c r="G30">
        <v>2021</v>
      </c>
      <c r="H30" s="5">
        <v>44412</v>
      </c>
      <c r="I30" t="s">
        <v>1148</v>
      </c>
      <c r="J30" s="6">
        <v>15000000</v>
      </c>
      <c r="K30" t="s">
        <v>1152</v>
      </c>
      <c r="L30" t="s">
        <v>1155</v>
      </c>
      <c r="M30" t="s">
        <v>1167</v>
      </c>
      <c r="N30" s="7">
        <v>0</v>
      </c>
      <c r="O30" s="7">
        <v>0</v>
      </c>
      <c r="P30" s="7">
        <v>0.3</v>
      </c>
      <c r="Q30" s="6">
        <v>0</v>
      </c>
      <c r="R30" s="6">
        <v>0</v>
      </c>
      <c r="S30" s="6">
        <v>4500000</v>
      </c>
      <c r="T30" s="8">
        <v>4500000</v>
      </c>
    </row>
    <row r="31" spans="1:20" x14ac:dyDescent="0.25">
      <c r="A31" t="s">
        <v>45</v>
      </c>
      <c r="B31" t="s">
        <v>574</v>
      </c>
      <c r="C31" t="s">
        <v>1052</v>
      </c>
      <c r="D31" t="s">
        <v>1063</v>
      </c>
      <c r="E31" t="s">
        <v>1088</v>
      </c>
      <c r="F31" t="s">
        <v>1110</v>
      </c>
      <c r="G31">
        <v>2021</v>
      </c>
      <c r="H31" s="5">
        <v>44468</v>
      </c>
      <c r="I31" t="s">
        <v>1148</v>
      </c>
      <c r="J31" s="6">
        <v>8000000</v>
      </c>
      <c r="K31" t="s">
        <v>1151</v>
      </c>
      <c r="L31" t="s">
        <v>1179</v>
      </c>
      <c r="M31" t="s">
        <v>1154</v>
      </c>
      <c r="N31" s="7">
        <v>2.23E-2</v>
      </c>
      <c r="O31" s="7">
        <v>0</v>
      </c>
      <c r="P31" s="7">
        <v>0</v>
      </c>
      <c r="Q31" s="6">
        <v>178400</v>
      </c>
      <c r="R31" s="6">
        <v>0</v>
      </c>
      <c r="S31" s="6">
        <v>0</v>
      </c>
      <c r="T31" s="8">
        <v>178400</v>
      </c>
    </row>
    <row r="32" spans="1:20" x14ac:dyDescent="0.25">
      <c r="A32" t="s">
        <v>45</v>
      </c>
      <c r="B32" t="s">
        <v>574</v>
      </c>
      <c r="C32" t="s">
        <v>1052</v>
      </c>
      <c r="D32" t="s">
        <v>1063</v>
      </c>
      <c r="E32" t="s">
        <v>1088</v>
      </c>
      <c r="F32" t="s">
        <v>1110</v>
      </c>
      <c r="G32">
        <v>2021</v>
      </c>
      <c r="H32" s="5">
        <v>44468</v>
      </c>
      <c r="I32" t="s">
        <v>1148</v>
      </c>
      <c r="J32" s="6">
        <v>8000000</v>
      </c>
      <c r="K32" t="s">
        <v>1151</v>
      </c>
      <c r="L32" t="s">
        <v>1161</v>
      </c>
      <c r="M32" t="s">
        <v>1154</v>
      </c>
      <c r="N32" s="7">
        <v>5.57E-2</v>
      </c>
      <c r="O32" s="7">
        <v>0</v>
      </c>
      <c r="P32" s="7">
        <v>0</v>
      </c>
      <c r="Q32" s="6">
        <v>445600</v>
      </c>
      <c r="R32" s="6">
        <v>0</v>
      </c>
      <c r="S32" s="6">
        <v>0</v>
      </c>
      <c r="T32" s="8">
        <v>445600</v>
      </c>
    </row>
    <row r="33" spans="1:20" x14ac:dyDescent="0.25">
      <c r="A33" t="s">
        <v>46</v>
      </c>
      <c r="B33" t="s">
        <v>575</v>
      </c>
      <c r="C33" t="s">
        <v>1054</v>
      </c>
      <c r="D33" t="s">
        <v>1063</v>
      </c>
      <c r="E33" t="s">
        <v>1087</v>
      </c>
      <c r="F33" t="s">
        <v>1099</v>
      </c>
      <c r="G33">
        <v>2021</v>
      </c>
      <c r="H33" s="5">
        <v>44536</v>
      </c>
      <c r="I33" t="s">
        <v>1148</v>
      </c>
      <c r="J33" s="6">
        <v>250000</v>
      </c>
      <c r="K33" t="s">
        <v>1150</v>
      </c>
      <c r="L33" t="s">
        <v>1154</v>
      </c>
      <c r="M33" t="s">
        <v>1169</v>
      </c>
      <c r="N33" s="7">
        <v>0</v>
      </c>
      <c r="O33" s="7">
        <v>1</v>
      </c>
      <c r="P33" s="7">
        <v>0</v>
      </c>
      <c r="Q33" s="6">
        <v>0</v>
      </c>
      <c r="R33" s="6">
        <v>250000</v>
      </c>
      <c r="S33" s="6">
        <v>0</v>
      </c>
      <c r="T33" s="8">
        <v>250000</v>
      </c>
    </row>
    <row r="34" spans="1:20" x14ac:dyDescent="0.25">
      <c r="A34" t="s">
        <v>47</v>
      </c>
      <c r="B34" t="s">
        <v>576</v>
      </c>
      <c r="C34" t="s">
        <v>1054</v>
      </c>
      <c r="D34" t="s">
        <v>1063</v>
      </c>
      <c r="E34" t="s">
        <v>1089</v>
      </c>
      <c r="F34" t="s">
        <v>1104</v>
      </c>
      <c r="G34">
        <v>2021</v>
      </c>
      <c r="H34" s="5">
        <v>44426</v>
      </c>
      <c r="I34" t="s">
        <v>1148</v>
      </c>
      <c r="J34" s="6">
        <v>150000</v>
      </c>
      <c r="K34" t="s">
        <v>1154</v>
      </c>
      <c r="L34" t="s">
        <v>1154</v>
      </c>
      <c r="M34" t="s">
        <v>1154</v>
      </c>
      <c r="N34" s="7">
        <v>0</v>
      </c>
      <c r="O34" s="7">
        <v>0</v>
      </c>
      <c r="P34" s="7">
        <v>0</v>
      </c>
      <c r="Q34" s="6">
        <v>0</v>
      </c>
      <c r="R34" s="6">
        <v>0</v>
      </c>
      <c r="S34" s="6">
        <v>0</v>
      </c>
      <c r="T34" s="8">
        <v>0</v>
      </c>
    </row>
    <row r="35" spans="1:20" x14ac:dyDescent="0.25">
      <c r="A35" t="s">
        <v>48</v>
      </c>
      <c r="B35" t="s">
        <v>577</v>
      </c>
      <c r="C35" t="s">
        <v>1054</v>
      </c>
      <c r="D35" t="s">
        <v>1063</v>
      </c>
      <c r="E35" t="s">
        <v>1092</v>
      </c>
      <c r="F35" t="s">
        <v>1111</v>
      </c>
      <c r="G35">
        <v>2021</v>
      </c>
      <c r="H35" s="5">
        <v>44512</v>
      </c>
      <c r="I35" t="s">
        <v>1148</v>
      </c>
      <c r="J35" s="6">
        <v>150000</v>
      </c>
      <c r="K35" t="s">
        <v>1154</v>
      </c>
      <c r="L35" t="s">
        <v>1154</v>
      </c>
      <c r="M35" t="s">
        <v>1154</v>
      </c>
      <c r="N35" s="7">
        <v>0</v>
      </c>
      <c r="O35" s="7">
        <v>0</v>
      </c>
      <c r="P35" s="7">
        <v>0</v>
      </c>
      <c r="Q35" s="6">
        <v>0</v>
      </c>
      <c r="R35" s="6">
        <v>0</v>
      </c>
      <c r="S35" s="6">
        <v>0</v>
      </c>
      <c r="T35" s="8">
        <v>0</v>
      </c>
    </row>
    <row r="36" spans="1:20" x14ac:dyDescent="0.25">
      <c r="A36" t="s">
        <v>49</v>
      </c>
      <c r="B36" t="s">
        <v>563</v>
      </c>
      <c r="C36" t="s">
        <v>1054</v>
      </c>
      <c r="D36" t="s">
        <v>1063</v>
      </c>
      <c r="E36" t="s">
        <v>1093</v>
      </c>
      <c r="F36" t="s">
        <v>1112</v>
      </c>
      <c r="G36">
        <v>2021</v>
      </c>
      <c r="H36" s="5">
        <v>44200</v>
      </c>
      <c r="I36" t="s">
        <v>1148</v>
      </c>
      <c r="J36" s="6">
        <v>487272</v>
      </c>
      <c r="K36" t="s">
        <v>1154</v>
      </c>
      <c r="L36" t="s">
        <v>1154</v>
      </c>
      <c r="M36" t="s">
        <v>1154</v>
      </c>
      <c r="N36" s="7">
        <v>0</v>
      </c>
      <c r="O36" s="7">
        <v>0</v>
      </c>
      <c r="P36" s="7">
        <v>0</v>
      </c>
      <c r="Q36" s="6">
        <v>0</v>
      </c>
      <c r="R36" s="6">
        <v>0</v>
      </c>
      <c r="S36" s="6">
        <v>0</v>
      </c>
      <c r="T36" s="8">
        <v>0</v>
      </c>
    </row>
    <row r="37" spans="1:20" x14ac:dyDescent="0.25">
      <c r="A37" t="s">
        <v>50</v>
      </c>
      <c r="B37" t="s">
        <v>578</v>
      </c>
      <c r="C37" t="s">
        <v>1054</v>
      </c>
      <c r="D37" t="s">
        <v>1063</v>
      </c>
      <c r="E37" t="s">
        <v>1089</v>
      </c>
      <c r="F37" t="s">
        <v>1101</v>
      </c>
      <c r="G37">
        <v>2021</v>
      </c>
      <c r="H37" s="5">
        <v>44469</v>
      </c>
      <c r="I37" t="s">
        <v>1148</v>
      </c>
      <c r="J37" s="6">
        <v>200000</v>
      </c>
      <c r="K37" t="s">
        <v>1154</v>
      </c>
      <c r="L37" t="s">
        <v>1154</v>
      </c>
      <c r="M37" t="s">
        <v>1154</v>
      </c>
      <c r="N37" s="7">
        <v>0</v>
      </c>
      <c r="O37" s="7">
        <v>0</v>
      </c>
      <c r="P37" s="7">
        <v>0</v>
      </c>
      <c r="Q37" s="6">
        <v>0</v>
      </c>
      <c r="R37" s="6">
        <v>0</v>
      </c>
      <c r="S37" s="6">
        <v>0</v>
      </c>
      <c r="T37" s="8">
        <v>0</v>
      </c>
    </row>
    <row r="38" spans="1:20" x14ac:dyDescent="0.25">
      <c r="A38" t="s">
        <v>51</v>
      </c>
      <c r="B38" t="s">
        <v>579</v>
      </c>
      <c r="C38" t="s">
        <v>1054</v>
      </c>
      <c r="D38" t="s">
        <v>1063</v>
      </c>
      <c r="E38" t="s">
        <v>1088</v>
      </c>
      <c r="F38" t="s">
        <v>1110</v>
      </c>
      <c r="G38">
        <v>2021</v>
      </c>
      <c r="H38" s="5">
        <v>44522</v>
      </c>
      <c r="I38" t="s">
        <v>1148</v>
      </c>
      <c r="J38" s="6">
        <v>150000</v>
      </c>
      <c r="K38" t="s">
        <v>1154</v>
      </c>
      <c r="L38" t="s">
        <v>1154</v>
      </c>
      <c r="M38" t="s">
        <v>1154</v>
      </c>
      <c r="N38" s="7">
        <v>0</v>
      </c>
      <c r="O38" s="7">
        <v>0</v>
      </c>
      <c r="P38" s="7">
        <v>0</v>
      </c>
      <c r="Q38" s="6">
        <v>0</v>
      </c>
      <c r="R38" s="6">
        <v>0</v>
      </c>
      <c r="S38" s="6">
        <v>0</v>
      </c>
      <c r="T38" s="8">
        <v>0</v>
      </c>
    </row>
    <row r="39" spans="1:20" x14ac:dyDescent="0.25">
      <c r="A39" t="s">
        <v>52</v>
      </c>
      <c r="B39" t="s">
        <v>580</v>
      </c>
      <c r="C39" t="s">
        <v>1054</v>
      </c>
      <c r="D39" t="s">
        <v>1063</v>
      </c>
      <c r="E39" t="s">
        <v>1089</v>
      </c>
      <c r="F39" t="s">
        <v>1113</v>
      </c>
      <c r="G39">
        <v>2021</v>
      </c>
      <c r="H39" s="5">
        <v>44538</v>
      </c>
      <c r="I39" t="s">
        <v>1148</v>
      </c>
      <c r="J39" s="6">
        <v>150000</v>
      </c>
      <c r="K39" t="s">
        <v>1154</v>
      </c>
      <c r="L39" t="s">
        <v>1154</v>
      </c>
      <c r="M39" t="s">
        <v>1154</v>
      </c>
      <c r="N39" s="7">
        <v>0</v>
      </c>
      <c r="O39" s="7">
        <v>0</v>
      </c>
      <c r="P39" s="7">
        <v>0</v>
      </c>
      <c r="Q39" s="6">
        <v>0</v>
      </c>
      <c r="R39" s="6">
        <v>0</v>
      </c>
      <c r="S39" s="6">
        <v>0</v>
      </c>
      <c r="T39" s="8">
        <v>0</v>
      </c>
    </row>
    <row r="40" spans="1:20" x14ac:dyDescent="0.25">
      <c r="A40" t="s">
        <v>53</v>
      </c>
      <c r="B40" t="s">
        <v>581</v>
      </c>
      <c r="C40" t="s">
        <v>1057</v>
      </c>
      <c r="D40" t="s">
        <v>1063</v>
      </c>
      <c r="E40" t="s">
        <v>1089</v>
      </c>
      <c r="F40" t="s">
        <v>1101</v>
      </c>
      <c r="G40">
        <v>2021</v>
      </c>
      <c r="H40" s="5">
        <v>44265</v>
      </c>
      <c r="I40" t="s">
        <v>1148</v>
      </c>
      <c r="J40" s="6">
        <v>2137260</v>
      </c>
      <c r="K40" t="s">
        <v>1154</v>
      </c>
      <c r="L40" t="s">
        <v>1154</v>
      </c>
      <c r="M40" t="s">
        <v>1154</v>
      </c>
      <c r="N40" s="7">
        <v>0</v>
      </c>
      <c r="O40" s="7">
        <v>0</v>
      </c>
      <c r="P40" s="7">
        <v>0</v>
      </c>
      <c r="Q40" s="6">
        <v>0</v>
      </c>
      <c r="R40" s="6">
        <v>0</v>
      </c>
      <c r="S40" s="6">
        <v>0</v>
      </c>
      <c r="T40" s="8">
        <v>0</v>
      </c>
    </row>
    <row r="41" spans="1:20" x14ac:dyDescent="0.25">
      <c r="A41" t="s">
        <v>54</v>
      </c>
      <c r="B41" t="s">
        <v>582</v>
      </c>
      <c r="C41" t="s">
        <v>1052</v>
      </c>
      <c r="D41" t="s">
        <v>1064</v>
      </c>
      <c r="E41" t="s">
        <v>1089</v>
      </c>
      <c r="F41" t="s">
        <v>1114</v>
      </c>
      <c r="G41">
        <v>2021</v>
      </c>
      <c r="H41" s="5">
        <v>44489</v>
      </c>
      <c r="I41" t="s">
        <v>1148</v>
      </c>
      <c r="J41" s="6">
        <v>500000000</v>
      </c>
      <c r="K41" t="s">
        <v>1154</v>
      </c>
      <c r="L41" t="s">
        <v>1154</v>
      </c>
      <c r="M41" t="s">
        <v>1154</v>
      </c>
      <c r="N41" s="7">
        <v>0</v>
      </c>
      <c r="O41" s="7">
        <v>0</v>
      </c>
      <c r="P41" s="7">
        <v>0</v>
      </c>
      <c r="Q41" s="6">
        <v>0</v>
      </c>
      <c r="R41" s="6">
        <v>0</v>
      </c>
      <c r="S41" s="6">
        <v>0</v>
      </c>
      <c r="T41" s="8">
        <v>0</v>
      </c>
    </row>
    <row r="42" spans="1:20" x14ac:dyDescent="0.25">
      <c r="A42" t="s">
        <v>55</v>
      </c>
      <c r="B42" t="s">
        <v>583</v>
      </c>
      <c r="C42" t="s">
        <v>1054</v>
      </c>
      <c r="D42" t="s">
        <v>1064</v>
      </c>
      <c r="E42" t="s">
        <v>1089</v>
      </c>
      <c r="F42" t="s">
        <v>1101</v>
      </c>
      <c r="G42">
        <v>2021</v>
      </c>
      <c r="H42" s="5">
        <v>44396</v>
      </c>
      <c r="I42" t="s">
        <v>1148</v>
      </c>
      <c r="J42" s="6">
        <v>500000</v>
      </c>
      <c r="K42" t="s">
        <v>1154</v>
      </c>
      <c r="L42" t="s">
        <v>1154</v>
      </c>
      <c r="M42" t="s">
        <v>1154</v>
      </c>
      <c r="N42" s="7">
        <v>0</v>
      </c>
      <c r="O42" s="7">
        <v>0</v>
      </c>
      <c r="P42" s="7">
        <v>0</v>
      </c>
      <c r="Q42" s="6">
        <v>0</v>
      </c>
      <c r="R42" s="6">
        <v>0</v>
      </c>
      <c r="S42" s="6">
        <v>0</v>
      </c>
      <c r="T42" s="8">
        <v>0</v>
      </c>
    </row>
    <row r="43" spans="1:20" x14ac:dyDescent="0.25">
      <c r="A43" t="s">
        <v>56</v>
      </c>
      <c r="B43" t="s">
        <v>584</v>
      </c>
      <c r="C43" t="s">
        <v>1054</v>
      </c>
      <c r="D43" t="s">
        <v>1064</v>
      </c>
      <c r="E43" t="s">
        <v>1087</v>
      </c>
      <c r="F43" t="s">
        <v>1108</v>
      </c>
      <c r="G43">
        <v>2021</v>
      </c>
      <c r="H43" s="5">
        <v>44459</v>
      </c>
      <c r="I43" t="s">
        <v>1148</v>
      </c>
      <c r="J43" s="6">
        <v>300000</v>
      </c>
      <c r="K43" t="s">
        <v>1151</v>
      </c>
      <c r="L43" t="s">
        <v>1180</v>
      </c>
      <c r="M43" t="s">
        <v>1154</v>
      </c>
      <c r="N43" s="7">
        <v>1</v>
      </c>
      <c r="O43" s="7">
        <v>0</v>
      </c>
      <c r="P43" s="7">
        <v>0</v>
      </c>
      <c r="Q43" s="6">
        <v>300000</v>
      </c>
      <c r="R43" s="6">
        <v>0</v>
      </c>
      <c r="S43" s="6">
        <v>0</v>
      </c>
      <c r="T43" s="8">
        <v>300000</v>
      </c>
    </row>
    <row r="44" spans="1:20" x14ac:dyDescent="0.25">
      <c r="A44" t="s">
        <v>57</v>
      </c>
      <c r="B44" t="s">
        <v>563</v>
      </c>
      <c r="C44" t="s">
        <v>1054</v>
      </c>
      <c r="D44" t="s">
        <v>1064</v>
      </c>
      <c r="E44" t="s">
        <v>1094</v>
      </c>
      <c r="F44" t="s">
        <v>1115</v>
      </c>
      <c r="G44">
        <v>2021</v>
      </c>
      <c r="H44" s="5">
        <v>44200</v>
      </c>
      <c r="I44" t="s">
        <v>1148</v>
      </c>
      <c r="J44" s="6">
        <v>862599</v>
      </c>
      <c r="K44" t="s">
        <v>1154</v>
      </c>
      <c r="L44" t="s">
        <v>1154</v>
      </c>
      <c r="M44" t="s">
        <v>1154</v>
      </c>
      <c r="N44" s="7">
        <v>0</v>
      </c>
      <c r="O44" s="7">
        <v>0</v>
      </c>
      <c r="P44" s="7">
        <v>0</v>
      </c>
      <c r="Q44" s="6">
        <v>0</v>
      </c>
      <c r="R44" s="6">
        <v>0</v>
      </c>
      <c r="S44" s="6">
        <v>0</v>
      </c>
      <c r="T44" s="8">
        <v>0</v>
      </c>
    </row>
    <row r="45" spans="1:20" x14ac:dyDescent="0.25">
      <c r="A45" t="s">
        <v>58</v>
      </c>
      <c r="B45" t="s">
        <v>585</v>
      </c>
      <c r="C45" t="s">
        <v>1054</v>
      </c>
      <c r="D45" t="s">
        <v>1064</v>
      </c>
      <c r="E45" t="s">
        <v>1087</v>
      </c>
      <c r="F45" t="s">
        <v>1099</v>
      </c>
      <c r="G45">
        <v>2021</v>
      </c>
      <c r="H45" s="5">
        <v>44508</v>
      </c>
      <c r="I45" t="s">
        <v>1148</v>
      </c>
      <c r="J45" s="6">
        <v>344000</v>
      </c>
      <c r="K45" t="s">
        <v>1151</v>
      </c>
      <c r="L45" t="s">
        <v>1149</v>
      </c>
      <c r="M45" t="s">
        <v>1154</v>
      </c>
      <c r="N45" s="7">
        <v>1</v>
      </c>
      <c r="O45" s="7">
        <v>0</v>
      </c>
      <c r="P45" s="7">
        <v>0</v>
      </c>
      <c r="Q45" s="6">
        <v>344000</v>
      </c>
      <c r="R45" s="6">
        <v>0</v>
      </c>
      <c r="S45" s="6">
        <v>0</v>
      </c>
      <c r="T45" s="8">
        <v>344000</v>
      </c>
    </row>
    <row r="46" spans="1:20" x14ac:dyDescent="0.25">
      <c r="A46" t="s">
        <v>59</v>
      </c>
      <c r="B46" t="s">
        <v>586</v>
      </c>
      <c r="C46" t="s">
        <v>1056</v>
      </c>
      <c r="D46" t="s">
        <v>1065</v>
      </c>
      <c r="E46" t="s">
        <v>1088</v>
      </c>
      <c r="F46" t="s">
        <v>1102</v>
      </c>
      <c r="G46">
        <v>2021</v>
      </c>
      <c r="H46" s="5">
        <v>44545</v>
      </c>
      <c r="I46" t="s">
        <v>1148</v>
      </c>
      <c r="J46" s="6">
        <v>5000000</v>
      </c>
      <c r="K46" t="s">
        <v>1152</v>
      </c>
      <c r="L46" t="s">
        <v>1155</v>
      </c>
      <c r="M46" t="s">
        <v>1159</v>
      </c>
      <c r="N46" s="7">
        <v>0</v>
      </c>
      <c r="O46" s="7">
        <v>0</v>
      </c>
      <c r="P46" s="7">
        <v>0.3</v>
      </c>
      <c r="Q46" s="6">
        <v>0</v>
      </c>
      <c r="R46" s="6">
        <v>0</v>
      </c>
      <c r="S46" s="6">
        <v>1500000</v>
      </c>
      <c r="T46" s="8">
        <v>1500000</v>
      </c>
    </row>
    <row r="47" spans="1:20" x14ac:dyDescent="0.25">
      <c r="A47" t="s">
        <v>60</v>
      </c>
      <c r="B47" t="s">
        <v>587</v>
      </c>
      <c r="C47" t="s">
        <v>1052</v>
      </c>
      <c r="D47" t="s">
        <v>1065</v>
      </c>
      <c r="E47" t="s">
        <v>1088</v>
      </c>
      <c r="F47" t="s">
        <v>1110</v>
      </c>
      <c r="G47">
        <v>2021</v>
      </c>
      <c r="H47" s="5">
        <v>44503</v>
      </c>
      <c r="I47" t="s">
        <v>1148</v>
      </c>
      <c r="J47" s="6">
        <v>56279900</v>
      </c>
      <c r="K47" t="s">
        <v>1151</v>
      </c>
      <c r="L47" t="s">
        <v>1155</v>
      </c>
      <c r="M47" t="s">
        <v>1154</v>
      </c>
      <c r="N47" s="7">
        <v>6.83E-2</v>
      </c>
      <c r="O47" s="7">
        <v>0</v>
      </c>
      <c r="P47" s="7">
        <v>0</v>
      </c>
      <c r="Q47" s="6">
        <v>3843917.17</v>
      </c>
      <c r="R47" s="6">
        <v>0</v>
      </c>
      <c r="S47" s="6">
        <v>0</v>
      </c>
      <c r="T47" s="8">
        <v>3843917.17</v>
      </c>
    </row>
    <row r="48" spans="1:20" x14ac:dyDescent="0.25">
      <c r="A48" t="s">
        <v>60</v>
      </c>
      <c r="B48" t="s">
        <v>587</v>
      </c>
      <c r="C48" t="s">
        <v>1052</v>
      </c>
      <c r="D48" t="s">
        <v>1065</v>
      </c>
      <c r="E48" t="s">
        <v>1088</v>
      </c>
      <c r="F48" t="s">
        <v>1110</v>
      </c>
      <c r="G48">
        <v>2021</v>
      </c>
      <c r="H48" s="5">
        <v>44503</v>
      </c>
      <c r="I48" t="s">
        <v>1148</v>
      </c>
      <c r="J48" s="6">
        <v>56279900</v>
      </c>
      <c r="K48" t="s">
        <v>1151</v>
      </c>
      <c r="L48" t="s">
        <v>1153</v>
      </c>
      <c r="M48" t="s">
        <v>1154</v>
      </c>
      <c r="N48" s="7">
        <v>0.12620000000000001</v>
      </c>
      <c r="O48" s="7">
        <v>0</v>
      </c>
      <c r="P48" s="7">
        <v>0</v>
      </c>
      <c r="Q48" s="6">
        <v>7102523.3800000008</v>
      </c>
      <c r="R48" s="6">
        <v>0</v>
      </c>
      <c r="S48" s="6">
        <v>0</v>
      </c>
      <c r="T48" s="8">
        <v>7102523.3800000008</v>
      </c>
    </row>
    <row r="49" spans="1:20" x14ac:dyDescent="0.25">
      <c r="A49" t="s">
        <v>61</v>
      </c>
      <c r="B49" t="s">
        <v>588</v>
      </c>
      <c r="C49" t="s">
        <v>1052</v>
      </c>
      <c r="D49" t="s">
        <v>1065</v>
      </c>
      <c r="E49" t="s">
        <v>1088</v>
      </c>
      <c r="F49" t="s">
        <v>1110</v>
      </c>
      <c r="G49">
        <v>2021</v>
      </c>
      <c r="H49" s="5">
        <v>44454</v>
      </c>
      <c r="I49" t="s">
        <v>1148</v>
      </c>
      <c r="J49" s="6">
        <v>36000000</v>
      </c>
      <c r="K49" t="s">
        <v>1151</v>
      </c>
      <c r="L49" t="s">
        <v>1179</v>
      </c>
      <c r="M49" t="s">
        <v>1154</v>
      </c>
      <c r="N49" s="7">
        <v>0.16750000000000001</v>
      </c>
      <c r="O49" s="7">
        <v>0</v>
      </c>
      <c r="P49" s="7">
        <v>0</v>
      </c>
      <c r="Q49" s="6">
        <v>6030000</v>
      </c>
      <c r="R49" s="6">
        <v>0</v>
      </c>
      <c r="S49" s="6">
        <v>0</v>
      </c>
      <c r="T49" s="8">
        <v>6030000</v>
      </c>
    </row>
    <row r="50" spans="1:20" x14ac:dyDescent="0.25">
      <c r="A50" t="s">
        <v>62</v>
      </c>
      <c r="B50" t="s">
        <v>589</v>
      </c>
      <c r="C50" t="s">
        <v>1052</v>
      </c>
      <c r="D50" t="s">
        <v>1065</v>
      </c>
      <c r="E50" t="s">
        <v>1088</v>
      </c>
      <c r="F50" t="s">
        <v>1116</v>
      </c>
      <c r="G50">
        <v>2021</v>
      </c>
      <c r="H50" s="5">
        <v>44267</v>
      </c>
      <c r="I50" t="s">
        <v>1148</v>
      </c>
      <c r="J50" s="6">
        <v>52156000</v>
      </c>
      <c r="K50" t="s">
        <v>1154</v>
      </c>
      <c r="L50" t="s">
        <v>1154</v>
      </c>
      <c r="M50" t="s">
        <v>1154</v>
      </c>
      <c r="N50" s="7">
        <v>0</v>
      </c>
      <c r="O50" s="7">
        <v>0</v>
      </c>
      <c r="P50" s="7">
        <v>0</v>
      </c>
      <c r="Q50" s="6">
        <v>0</v>
      </c>
      <c r="R50" s="6">
        <v>0</v>
      </c>
      <c r="S50" s="6">
        <v>0</v>
      </c>
      <c r="T50" s="8">
        <v>0</v>
      </c>
    </row>
    <row r="51" spans="1:20" x14ac:dyDescent="0.25">
      <c r="A51" t="s">
        <v>63</v>
      </c>
      <c r="B51" t="s">
        <v>590</v>
      </c>
      <c r="C51" t="s">
        <v>1052</v>
      </c>
      <c r="D51" t="s">
        <v>1065</v>
      </c>
      <c r="E51" t="s">
        <v>1088</v>
      </c>
      <c r="F51" t="s">
        <v>1116</v>
      </c>
      <c r="G51">
        <v>2021</v>
      </c>
      <c r="H51" s="5">
        <v>44496</v>
      </c>
      <c r="I51" t="s">
        <v>1148</v>
      </c>
      <c r="J51" s="6">
        <v>150000000</v>
      </c>
      <c r="K51" t="s">
        <v>1154</v>
      </c>
      <c r="L51" t="s">
        <v>1154</v>
      </c>
      <c r="M51" t="s">
        <v>1154</v>
      </c>
      <c r="N51" s="7">
        <v>0</v>
      </c>
      <c r="O51" s="7">
        <v>0</v>
      </c>
      <c r="P51" s="7">
        <v>0</v>
      </c>
      <c r="Q51" s="6">
        <v>0</v>
      </c>
      <c r="R51" s="6">
        <v>0</v>
      </c>
      <c r="S51" s="6">
        <v>0</v>
      </c>
      <c r="T51" s="8">
        <v>0</v>
      </c>
    </row>
    <row r="52" spans="1:20" x14ac:dyDescent="0.25">
      <c r="A52" t="s">
        <v>64</v>
      </c>
      <c r="B52" t="s">
        <v>591</v>
      </c>
      <c r="C52" t="s">
        <v>1052</v>
      </c>
      <c r="D52" t="s">
        <v>1065</v>
      </c>
      <c r="E52" t="s">
        <v>1088</v>
      </c>
      <c r="F52" t="s">
        <v>1102</v>
      </c>
      <c r="G52">
        <v>2021</v>
      </c>
      <c r="H52" s="5">
        <v>44209</v>
      </c>
      <c r="I52" t="s">
        <v>1148</v>
      </c>
      <c r="J52" s="6">
        <v>20000000</v>
      </c>
      <c r="K52" t="s">
        <v>1152</v>
      </c>
      <c r="L52" t="s">
        <v>1155</v>
      </c>
      <c r="M52" t="s">
        <v>1167</v>
      </c>
      <c r="N52" s="7">
        <v>0</v>
      </c>
      <c r="O52" s="7">
        <v>0</v>
      </c>
      <c r="P52" s="7">
        <v>0.2</v>
      </c>
      <c r="Q52" s="6">
        <v>0</v>
      </c>
      <c r="R52" s="6">
        <v>0</v>
      </c>
      <c r="S52" s="6">
        <v>4000000</v>
      </c>
      <c r="T52" s="8">
        <v>4000000</v>
      </c>
    </row>
    <row r="53" spans="1:20" x14ac:dyDescent="0.25">
      <c r="A53" t="s">
        <v>65</v>
      </c>
      <c r="B53" t="s">
        <v>592</v>
      </c>
      <c r="C53" t="s">
        <v>1052</v>
      </c>
      <c r="D53" t="s">
        <v>1065</v>
      </c>
      <c r="E53" t="s">
        <v>1088</v>
      </c>
      <c r="F53" t="s">
        <v>1110</v>
      </c>
      <c r="G53">
        <v>2021</v>
      </c>
      <c r="H53" s="5">
        <v>44519</v>
      </c>
      <c r="I53" t="s">
        <v>1148</v>
      </c>
      <c r="J53" s="6">
        <v>27900000</v>
      </c>
      <c r="K53" t="s">
        <v>1151</v>
      </c>
      <c r="L53" t="s">
        <v>1179</v>
      </c>
      <c r="M53" t="s">
        <v>1154</v>
      </c>
      <c r="N53" s="7">
        <v>5.0099999999999999E-2</v>
      </c>
      <c r="O53" s="7">
        <v>0</v>
      </c>
      <c r="P53" s="7">
        <v>0</v>
      </c>
      <c r="Q53" s="6">
        <v>1397790</v>
      </c>
      <c r="R53" s="6">
        <v>0</v>
      </c>
      <c r="S53" s="6">
        <v>0</v>
      </c>
      <c r="T53" s="8">
        <v>1397790</v>
      </c>
    </row>
    <row r="54" spans="1:20" x14ac:dyDescent="0.25">
      <c r="A54" t="s">
        <v>65</v>
      </c>
      <c r="B54" t="s">
        <v>592</v>
      </c>
      <c r="C54" t="s">
        <v>1052</v>
      </c>
      <c r="D54" t="s">
        <v>1065</v>
      </c>
      <c r="E54" t="s">
        <v>1088</v>
      </c>
      <c r="F54" t="s">
        <v>1110</v>
      </c>
      <c r="G54">
        <v>2021</v>
      </c>
      <c r="H54" s="5">
        <v>44519</v>
      </c>
      <c r="I54" t="s">
        <v>1148</v>
      </c>
      <c r="J54" s="6">
        <v>27900000</v>
      </c>
      <c r="K54" t="s">
        <v>1151</v>
      </c>
      <c r="L54" t="s">
        <v>1155</v>
      </c>
      <c r="M54" t="s">
        <v>1154</v>
      </c>
      <c r="N54" s="7">
        <v>3.27E-2</v>
      </c>
      <c r="O54" s="7">
        <v>0</v>
      </c>
      <c r="P54" s="7">
        <v>0</v>
      </c>
      <c r="Q54" s="6">
        <v>912330</v>
      </c>
      <c r="R54" s="6">
        <v>0</v>
      </c>
      <c r="S54" s="6">
        <v>0</v>
      </c>
      <c r="T54" s="8">
        <v>912330</v>
      </c>
    </row>
    <row r="55" spans="1:20" x14ac:dyDescent="0.25">
      <c r="A55" t="s">
        <v>65</v>
      </c>
      <c r="B55" t="s">
        <v>592</v>
      </c>
      <c r="C55" t="s">
        <v>1052</v>
      </c>
      <c r="D55" t="s">
        <v>1065</v>
      </c>
      <c r="E55" t="s">
        <v>1088</v>
      </c>
      <c r="F55" t="s">
        <v>1110</v>
      </c>
      <c r="G55">
        <v>2021</v>
      </c>
      <c r="H55" s="5">
        <v>44519</v>
      </c>
      <c r="I55" t="s">
        <v>1148</v>
      </c>
      <c r="J55" s="6">
        <v>27900000</v>
      </c>
      <c r="K55" t="s">
        <v>1151</v>
      </c>
      <c r="L55" t="s">
        <v>1162</v>
      </c>
      <c r="M55" t="s">
        <v>1154</v>
      </c>
      <c r="N55" s="7">
        <v>9.5999999999999992E-3</v>
      </c>
      <c r="O55" s="7">
        <v>0</v>
      </c>
      <c r="P55" s="7">
        <v>0</v>
      </c>
      <c r="Q55" s="6">
        <v>267840</v>
      </c>
      <c r="R55" s="6">
        <v>0</v>
      </c>
      <c r="S55" s="6">
        <v>0</v>
      </c>
      <c r="T55" s="8">
        <v>267840</v>
      </c>
    </row>
    <row r="56" spans="1:20" x14ac:dyDescent="0.25">
      <c r="A56" t="s">
        <v>66</v>
      </c>
      <c r="B56" t="s">
        <v>593</v>
      </c>
      <c r="C56" t="s">
        <v>1052</v>
      </c>
      <c r="D56" t="s">
        <v>1065</v>
      </c>
      <c r="E56" t="s">
        <v>1089</v>
      </c>
      <c r="F56" t="s">
        <v>1104</v>
      </c>
      <c r="G56">
        <v>2021</v>
      </c>
      <c r="H56" s="5">
        <v>44529</v>
      </c>
      <c r="I56" t="s">
        <v>1148</v>
      </c>
      <c r="J56" s="6">
        <v>90560000</v>
      </c>
      <c r="K56" t="s">
        <v>1151</v>
      </c>
      <c r="L56" t="s">
        <v>1153</v>
      </c>
      <c r="M56" t="s">
        <v>1154</v>
      </c>
      <c r="N56" s="7">
        <v>0.68630000000000002</v>
      </c>
      <c r="O56" s="7">
        <v>0</v>
      </c>
      <c r="P56" s="7">
        <v>0</v>
      </c>
      <c r="Q56" s="6">
        <v>62151328</v>
      </c>
      <c r="R56" s="6">
        <v>0</v>
      </c>
      <c r="S56" s="6">
        <v>0</v>
      </c>
      <c r="T56" s="8">
        <v>62151328</v>
      </c>
    </row>
    <row r="57" spans="1:20" x14ac:dyDescent="0.25">
      <c r="A57" t="s">
        <v>67</v>
      </c>
      <c r="B57" t="s">
        <v>594</v>
      </c>
      <c r="C57" t="s">
        <v>1052</v>
      </c>
      <c r="D57" t="s">
        <v>1065</v>
      </c>
      <c r="E57" t="s">
        <v>1087</v>
      </c>
      <c r="F57" t="s">
        <v>1099</v>
      </c>
      <c r="G57">
        <v>2021</v>
      </c>
      <c r="H57" s="5">
        <v>44531</v>
      </c>
      <c r="I57" t="s">
        <v>1148</v>
      </c>
      <c r="J57" s="6">
        <v>80000000</v>
      </c>
      <c r="K57" t="s">
        <v>1151</v>
      </c>
      <c r="L57" t="s">
        <v>1149</v>
      </c>
      <c r="M57" t="s">
        <v>1154</v>
      </c>
      <c r="N57" s="7">
        <v>7.2700000000000001E-2</v>
      </c>
      <c r="O57" s="7">
        <v>0</v>
      </c>
      <c r="P57" s="7">
        <v>0</v>
      </c>
      <c r="Q57" s="6">
        <v>5816000</v>
      </c>
      <c r="R57" s="6">
        <v>0</v>
      </c>
      <c r="S57" s="6">
        <v>0</v>
      </c>
      <c r="T57" s="8">
        <v>5816000</v>
      </c>
    </row>
    <row r="58" spans="1:20" x14ac:dyDescent="0.25">
      <c r="A58" t="s">
        <v>67</v>
      </c>
      <c r="B58" t="s">
        <v>594</v>
      </c>
      <c r="C58" t="s">
        <v>1052</v>
      </c>
      <c r="D58" t="s">
        <v>1065</v>
      </c>
      <c r="E58" t="s">
        <v>1087</v>
      </c>
      <c r="F58" t="s">
        <v>1099</v>
      </c>
      <c r="G58">
        <v>2021</v>
      </c>
      <c r="H58" s="5">
        <v>44531</v>
      </c>
      <c r="I58" t="s">
        <v>1148</v>
      </c>
      <c r="J58" s="6">
        <v>80000000</v>
      </c>
      <c r="K58" t="s">
        <v>1150</v>
      </c>
      <c r="L58" t="s">
        <v>1154</v>
      </c>
      <c r="M58" t="s">
        <v>1157</v>
      </c>
      <c r="N58" s="7">
        <v>0</v>
      </c>
      <c r="O58" s="7">
        <v>0.56440000000000001</v>
      </c>
      <c r="P58" s="7">
        <v>0</v>
      </c>
      <c r="Q58" s="6">
        <v>0</v>
      </c>
      <c r="R58" s="6">
        <v>45152000</v>
      </c>
      <c r="S58" s="6">
        <v>0</v>
      </c>
      <c r="T58" s="8">
        <v>45152000</v>
      </c>
    </row>
    <row r="59" spans="1:20" x14ac:dyDescent="0.25">
      <c r="A59" t="s">
        <v>67</v>
      </c>
      <c r="B59" t="s">
        <v>594</v>
      </c>
      <c r="C59" t="s">
        <v>1052</v>
      </c>
      <c r="D59" t="s">
        <v>1065</v>
      </c>
      <c r="E59" t="s">
        <v>1087</v>
      </c>
      <c r="F59" t="s">
        <v>1099</v>
      </c>
      <c r="G59">
        <v>2021</v>
      </c>
      <c r="H59" s="5">
        <v>44531</v>
      </c>
      <c r="I59" t="s">
        <v>1148</v>
      </c>
      <c r="J59" s="6">
        <v>80000000</v>
      </c>
      <c r="K59" t="s">
        <v>1150</v>
      </c>
      <c r="L59" t="s">
        <v>1154</v>
      </c>
      <c r="M59" t="s">
        <v>1163</v>
      </c>
      <c r="N59" s="7">
        <v>0</v>
      </c>
      <c r="O59" s="7">
        <v>0.02</v>
      </c>
      <c r="P59" s="7">
        <v>0</v>
      </c>
      <c r="Q59" s="6">
        <v>0</v>
      </c>
      <c r="R59" s="6">
        <v>1600000</v>
      </c>
      <c r="S59" s="6">
        <v>0</v>
      </c>
      <c r="T59" s="8">
        <v>1600000</v>
      </c>
    </row>
    <row r="60" spans="1:20" x14ac:dyDescent="0.25">
      <c r="A60" t="s">
        <v>68</v>
      </c>
      <c r="B60" t="s">
        <v>595</v>
      </c>
      <c r="C60" t="s">
        <v>1052</v>
      </c>
      <c r="D60" t="s">
        <v>1065</v>
      </c>
      <c r="E60" t="s">
        <v>1088</v>
      </c>
      <c r="F60" t="s">
        <v>1116</v>
      </c>
      <c r="G60">
        <v>2021</v>
      </c>
      <c r="H60" s="5">
        <v>44293</v>
      </c>
      <c r="I60" t="s">
        <v>1148</v>
      </c>
      <c r="J60" s="6">
        <v>28000000</v>
      </c>
      <c r="K60" t="s">
        <v>1151</v>
      </c>
      <c r="L60" t="s">
        <v>1179</v>
      </c>
      <c r="M60" t="s">
        <v>1154</v>
      </c>
      <c r="N60" s="7">
        <v>0.4254</v>
      </c>
      <c r="O60" s="7">
        <v>0</v>
      </c>
      <c r="P60" s="7">
        <v>0</v>
      </c>
      <c r="Q60" s="6">
        <v>11911200</v>
      </c>
      <c r="R60" s="6">
        <v>0</v>
      </c>
      <c r="S60" s="6">
        <v>0</v>
      </c>
      <c r="T60" s="8">
        <v>11911200</v>
      </c>
    </row>
    <row r="61" spans="1:20" x14ac:dyDescent="0.25">
      <c r="A61" t="s">
        <v>69</v>
      </c>
      <c r="B61" t="s">
        <v>596</v>
      </c>
      <c r="C61" t="s">
        <v>1052</v>
      </c>
      <c r="D61" t="s">
        <v>1065</v>
      </c>
      <c r="E61" t="s">
        <v>1090</v>
      </c>
      <c r="F61" t="s">
        <v>1106</v>
      </c>
      <c r="G61">
        <v>2021</v>
      </c>
      <c r="H61" s="5">
        <v>44538</v>
      </c>
      <c r="I61" t="s">
        <v>1148</v>
      </c>
      <c r="J61" s="6">
        <v>230000000</v>
      </c>
      <c r="K61" t="s">
        <v>1152</v>
      </c>
      <c r="L61" t="s">
        <v>1156</v>
      </c>
      <c r="M61" t="s">
        <v>1163</v>
      </c>
      <c r="N61" s="7">
        <v>0</v>
      </c>
      <c r="O61" s="7">
        <v>0</v>
      </c>
      <c r="P61" s="7">
        <v>0.60850000000000004</v>
      </c>
      <c r="Q61" s="6">
        <v>0</v>
      </c>
      <c r="R61" s="6">
        <v>0</v>
      </c>
      <c r="S61" s="6">
        <v>139955000</v>
      </c>
      <c r="T61" s="8">
        <v>139955000</v>
      </c>
    </row>
    <row r="62" spans="1:20" x14ac:dyDescent="0.25">
      <c r="A62" t="s">
        <v>70</v>
      </c>
      <c r="B62" t="s">
        <v>597</v>
      </c>
      <c r="C62" t="s">
        <v>1052</v>
      </c>
      <c r="D62" t="s">
        <v>1065</v>
      </c>
      <c r="E62" t="s">
        <v>1087</v>
      </c>
      <c r="F62" t="s">
        <v>1099</v>
      </c>
      <c r="G62">
        <v>2021</v>
      </c>
      <c r="H62" s="5">
        <v>44538</v>
      </c>
      <c r="I62" t="s">
        <v>1148</v>
      </c>
      <c r="J62" s="6">
        <v>100000000</v>
      </c>
      <c r="K62" t="s">
        <v>1152</v>
      </c>
      <c r="L62" t="s">
        <v>1149</v>
      </c>
      <c r="M62" t="s">
        <v>1169</v>
      </c>
      <c r="N62" s="7">
        <v>0</v>
      </c>
      <c r="O62" s="7">
        <v>0</v>
      </c>
      <c r="P62" s="7">
        <v>0.34439999999999998</v>
      </c>
      <c r="Q62" s="6">
        <v>0</v>
      </c>
      <c r="R62" s="6">
        <v>0</v>
      </c>
      <c r="S62" s="6">
        <v>34440000</v>
      </c>
      <c r="T62" s="8">
        <v>34440000</v>
      </c>
    </row>
    <row r="63" spans="1:20" x14ac:dyDescent="0.25">
      <c r="A63" t="s">
        <v>71</v>
      </c>
      <c r="B63" t="s">
        <v>598</v>
      </c>
      <c r="C63" t="s">
        <v>1052</v>
      </c>
      <c r="D63" t="s">
        <v>1065</v>
      </c>
      <c r="E63" t="s">
        <v>1088</v>
      </c>
      <c r="F63" t="s">
        <v>1102</v>
      </c>
      <c r="G63">
        <v>2021</v>
      </c>
      <c r="H63" s="5">
        <v>44545</v>
      </c>
      <c r="I63" t="s">
        <v>1148</v>
      </c>
      <c r="J63" s="6">
        <v>250000000</v>
      </c>
      <c r="K63" t="s">
        <v>1152</v>
      </c>
      <c r="L63" t="s">
        <v>1155</v>
      </c>
      <c r="M63" t="s">
        <v>1159</v>
      </c>
      <c r="N63" s="7">
        <v>0</v>
      </c>
      <c r="O63" s="7">
        <v>0</v>
      </c>
      <c r="P63" s="7">
        <v>0.3</v>
      </c>
      <c r="Q63" s="6">
        <v>0</v>
      </c>
      <c r="R63" s="6">
        <v>0</v>
      </c>
      <c r="S63" s="6">
        <v>75000000</v>
      </c>
      <c r="T63" s="8">
        <v>75000000</v>
      </c>
    </row>
    <row r="64" spans="1:20" x14ac:dyDescent="0.25">
      <c r="A64" t="s">
        <v>72</v>
      </c>
      <c r="B64" t="s">
        <v>599</v>
      </c>
      <c r="C64" t="s">
        <v>1054</v>
      </c>
      <c r="D64" t="s">
        <v>1065</v>
      </c>
      <c r="E64" t="s">
        <v>1089</v>
      </c>
      <c r="F64" t="s">
        <v>1114</v>
      </c>
      <c r="G64">
        <v>2021</v>
      </c>
      <c r="H64" s="5">
        <v>44203</v>
      </c>
      <c r="I64" t="s">
        <v>1148</v>
      </c>
      <c r="J64" s="6">
        <v>600000</v>
      </c>
      <c r="K64" t="s">
        <v>1154</v>
      </c>
      <c r="L64" t="s">
        <v>1154</v>
      </c>
      <c r="M64" t="s">
        <v>1154</v>
      </c>
      <c r="N64" s="7">
        <v>0</v>
      </c>
      <c r="O64" s="7">
        <v>0</v>
      </c>
      <c r="P64" s="7">
        <v>0</v>
      </c>
      <c r="Q64" s="6">
        <v>0</v>
      </c>
      <c r="R64" s="6">
        <v>0</v>
      </c>
      <c r="S64" s="6">
        <v>0</v>
      </c>
      <c r="T64" s="8">
        <v>0</v>
      </c>
    </row>
    <row r="65" spans="1:20" x14ac:dyDescent="0.25">
      <c r="A65" t="s">
        <v>73</v>
      </c>
      <c r="B65" t="s">
        <v>600</v>
      </c>
      <c r="C65" t="s">
        <v>1054</v>
      </c>
      <c r="D65" t="s">
        <v>1065</v>
      </c>
      <c r="E65" t="s">
        <v>1090</v>
      </c>
      <c r="F65" t="s">
        <v>1106</v>
      </c>
      <c r="G65">
        <v>2021</v>
      </c>
      <c r="H65" s="5">
        <v>44497</v>
      </c>
      <c r="I65" t="s">
        <v>1148</v>
      </c>
      <c r="J65" s="6">
        <v>9630000</v>
      </c>
      <c r="K65" t="s">
        <v>1151</v>
      </c>
      <c r="L65" t="s">
        <v>1155</v>
      </c>
      <c r="M65" t="s">
        <v>1154</v>
      </c>
      <c r="N65" s="7">
        <v>1</v>
      </c>
      <c r="O65" s="7">
        <v>0</v>
      </c>
      <c r="P65" s="7">
        <v>0</v>
      </c>
      <c r="Q65" s="6">
        <v>9630000</v>
      </c>
      <c r="R65" s="6">
        <v>0</v>
      </c>
      <c r="S65" s="6">
        <v>0</v>
      </c>
      <c r="T65" s="8">
        <v>9630000</v>
      </c>
    </row>
    <row r="66" spans="1:20" x14ac:dyDescent="0.25">
      <c r="A66" t="s">
        <v>74</v>
      </c>
      <c r="B66" t="s">
        <v>601</v>
      </c>
      <c r="C66" t="s">
        <v>1054</v>
      </c>
      <c r="D66" t="s">
        <v>1065</v>
      </c>
      <c r="E66" t="s">
        <v>1089</v>
      </c>
      <c r="F66" t="s">
        <v>1101</v>
      </c>
      <c r="G66">
        <v>2021</v>
      </c>
      <c r="H66" s="5">
        <v>44294</v>
      </c>
      <c r="I66" t="s">
        <v>1148</v>
      </c>
      <c r="J66" s="6">
        <v>300000</v>
      </c>
      <c r="K66" t="s">
        <v>1154</v>
      </c>
      <c r="L66" t="s">
        <v>1154</v>
      </c>
      <c r="M66" t="s">
        <v>1154</v>
      </c>
      <c r="N66" s="7">
        <v>0</v>
      </c>
      <c r="O66" s="7">
        <v>0</v>
      </c>
      <c r="P66" s="7">
        <v>0</v>
      </c>
      <c r="Q66" s="6">
        <v>0</v>
      </c>
      <c r="R66" s="6">
        <v>0</v>
      </c>
      <c r="S66" s="6">
        <v>0</v>
      </c>
      <c r="T66" s="8">
        <v>0</v>
      </c>
    </row>
    <row r="67" spans="1:20" x14ac:dyDescent="0.25">
      <c r="A67" t="s">
        <v>75</v>
      </c>
      <c r="B67" t="s">
        <v>602</v>
      </c>
      <c r="C67" t="s">
        <v>1054</v>
      </c>
      <c r="D67" t="s">
        <v>1065</v>
      </c>
      <c r="E67" t="s">
        <v>1090</v>
      </c>
      <c r="F67" t="s">
        <v>1106</v>
      </c>
      <c r="G67">
        <v>2021</v>
      </c>
      <c r="H67" s="5">
        <v>44363</v>
      </c>
      <c r="I67" t="s">
        <v>1148</v>
      </c>
      <c r="J67" s="6">
        <v>340000</v>
      </c>
      <c r="K67" t="s">
        <v>1151</v>
      </c>
      <c r="L67" t="s">
        <v>1155</v>
      </c>
      <c r="M67" t="s">
        <v>1154</v>
      </c>
      <c r="N67" s="7">
        <v>1</v>
      </c>
      <c r="O67" s="7">
        <v>0</v>
      </c>
      <c r="P67" s="7">
        <v>0</v>
      </c>
      <c r="Q67" s="6">
        <v>340000</v>
      </c>
      <c r="R67" s="6">
        <v>0</v>
      </c>
      <c r="S67" s="6">
        <v>0</v>
      </c>
      <c r="T67" s="8">
        <v>340000</v>
      </c>
    </row>
    <row r="68" spans="1:20" x14ac:dyDescent="0.25">
      <c r="A68" t="s">
        <v>76</v>
      </c>
      <c r="B68" t="s">
        <v>603</v>
      </c>
      <c r="C68" t="s">
        <v>1054</v>
      </c>
      <c r="D68" t="s">
        <v>1065</v>
      </c>
      <c r="E68" t="s">
        <v>1088</v>
      </c>
      <c r="F68" t="s">
        <v>1116</v>
      </c>
      <c r="G68">
        <v>2021</v>
      </c>
      <c r="H68" s="5">
        <v>44398</v>
      </c>
      <c r="I68" t="s">
        <v>1148</v>
      </c>
      <c r="J68" s="6">
        <v>150000</v>
      </c>
      <c r="K68" t="s">
        <v>1154</v>
      </c>
      <c r="L68" t="s">
        <v>1154</v>
      </c>
      <c r="M68" t="s">
        <v>1154</v>
      </c>
      <c r="N68" s="7">
        <v>0</v>
      </c>
      <c r="O68" s="7">
        <v>0</v>
      </c>
      <c r="P68" s="7">
        <v>0</v>
      </c>
      <c r="Q68" s="6">
        <v>0</v>
      </c>
      <c r="R68" s="6">
        <v>0</v>
      </c>
      <c r="S68" s="6">
        <v>0</v>
      </c>
      <c r="T68" s="8">
        <v>0</v>
      </c>
    </row>
    <row r="69" spans="1:20" x14ac:dyDescent="0.25">
      <c r="A69" t="s">
        <v>77</v>
      </c>
      <c r="B69" t="s">
        <v>604</v>
      </c>
      <c r="C69" t="s">
        <v>1054</v>
      </c>
      <c r="D69" t="s">
        <v>1065</v>
      </c>
      <c r="E69" t="s">
        <v>1088</v>
      </c>
      <c r="F69" t="s">
        <v>1116</v>
      </c>
      <c r="G69">
        <v>2021</v>
      </c>
      <c r="H69" s="5">
        <v>44403</v>
      </c>
      <c r="I69" t="s">
        <v>1148</v>
      </c>
      <c r="J69" s="6">
        <v>250000</v>
      </c>
      <c r="K69" t="s">
        <v>1154</v>
      </c>
      <c r="L69" t="s">
        <v>1154</v>
      </c>
      <c r="M69" t="s">
        <v>1154</v>
      </c>
      <c r="N69" s="7">
        <v>0</v>
      </c>
      <c r="O69" s="7">
        <v>0</v>
      </c>
      <c r="P69" s="7">
        <v>0</v>
      </c>
      <c r="Q69" s="6">
        <v>0</v>
      </c>
      <c r="R69" s="6">
        <v>0</v>
      </c>
      <c r="S69" s="6">
        <v>0</v>
      </c>
      <c r="T69" s="8">
        <v>0</v>
      </c>
    </row>
    <row r="70" spans="1:20" x14ac:dyDescent="0.25">
      <c r="A70" t="s">
        <v>78</v>
      </c>
      <c r="B70" t="s">
        <v>605</v>
      </c>
      <c r="C70" t="s">
        <v>1054</v>
      </c>
      <c r="D70" t="s">
        <v>1065</v>
      </c>
      <c r="E70" t="s">
        <v>1088</v>
      </c>
      <c r="F70" t="s">
        <v>1116</v>
      </c>
      <c r="G70">
        <v>2021</v>
      </c>
      <c r="H70" s="5">
        <v>44421</v>
      </c>
      <c r="I70" t="s">
        <v>1148</v>
      </c>
      <c r="J70" s="6">
        <v>150000</v>
      </c>
      <c r="K70" t="s">
        <v>1154</v>
      </c>
      <c r="L70" t="s">
        <v>1154</v>
      </c>
      <c r="M70" t="s">
        <v>1154</v>
      </c>
      <c r="N70" s="7">
        <v>0</v>
      </c>
      <c r="O70" s="7">
        <v>0</v>
      </c>
      <c r="P70" s="7">
        <v>0</v>
      </c>
      <c r="Q70" s="6">
        <v>0</v>
      </c>
      <c r="R70" s="6">
        <v>0</v>
      </c>
      <c r="S70" s="6">
        <v>0</v>
      </c>
      <c r="T70" s="8">
        <v>0</v>
      </c>
    </row>
    <row r="71" spans="1:20" x14ac:dyDescent="0.25">
      <c r="A71" t="s">
        <v>79</v>
      </c>
      <c r="B71" t="s">
        <v>606</v>
      </c>
      <c r="C71" t="s">
        <v>1054</v>
      </c>
      <c r="D71" t="s">
        <v>1065</v>
      </c>
      <c r="E71" t="s">
        <v>1088</v>
      </c>
      <c r="F71" t="s">
        <v>1116</v>
      </c>
      <c r="G71">
        <v>2021</v>
      </c>
      <c r="H71" s="5">
        <v>44481</v>
      </c>
      <c r="I71" t="s">
        <v>1148</v>
      </c>
      <c r="J71" s="6">
        <v>150000</v>
      </c>
      <c r="K71" t="s">
        <v>1154</v>
      </c>
      <c r="L71" t="s">
        <v>1154</v>
      </c>
      <c r="M71" t="s">
        <v>1154</v>
      </c>
      <c r="N71" s="7">
        <v>0</v>
      </c>
      <c r="O71" s="7">
        <v>0</v>
      </c>
      <c r="P71" s="7">
        <v>0</v>
      </c>
      <c r="Q71" s="6">
        <v>0</v>
      </c>
      <c r="R71" s="6">
        <v>0</v>
      </c>
      <c r="S71" s="6">
        <v>0</v>
      </c>
      <c r="T71" s="8">
        <v>0</v>
      </c>
    </row>
    <row r="72" spans="1:20" x14ac:dyDescent="0.25">
      <c r="A72" t="s">
        <v>80</v>
      </c>
      <c r="B72" t="s">
        <v>607</v>
      </c>
      <c r="C72" t="s">
        <v>1054</v>
      </c>
      <c r="D72" t="s">
        <v>1065</v>
      </c>
      <c r="E72" t="s">
        <v>1090</v>
      </c>
      <c r="F72" t="s">
        <v>1105</v>
      </c>
      <c r="G72">
        <v>2021</v>
      </c>
      <c r="H72" s="5">
        <v>44413</v>
      </c>
      <c r="I72" t="s">
        <v>1148</v>
      </c>
      <c r="J72" s="6">
        <v>450000</v>
      </c>
      <c r="K72" t="s">
        <v>1154</v>
      </c>
      <c r="L72" t="s">
        <v>1154</v>
      </c>
      <c r="M72" t="s">
        <v>1154</v>
      </c>
      <c r="N72" s="7">
        <v>0</v>
      </c>
      <c r="O72" s="7">
        <v>0</v>
      </c>
      <c r="P72" s="7">
        <v>0</v>
      </c>
      <c r="Q72" s="6">
        <v>0</v>
      </c>
      <c r="R72" s="6">
        <v>0</v>
      </c>
      <c r="S72" s="6">
        <v>0</v>
      </c>
      <c r="T72" s="8">
        <v>0</v>
      </c>
    </row>
    <row r="73" spans="1:20" x14ac:dyDescent="0.25">
      <c r="A73" t="s">
        <v>81</v>
      </c>
      <c r="B73" t="s">
        <v>608</v>
      </c>
      <c r="C73" t="s">
        <v>1054</v>
      </c>
      <c r="D73" t="s">
        <v>1065</v>
      </c>
      <c r="E73" t="s">
        <v>1089</v>
      </c>
      <c r="F73" t="s">
        <v>1104</v>
      </c>
      <c r="G73">
        <v>2021</v>
      </c>
      <c r="H73" s="5">
        <v>44532</v>
      </c>
      <c r="I73" t="s">
        <v>1148</v>
      </c>
      <c r="J73" s="6">
        <v>350000</v>
      </c>
      <c r="K73" t="s">
        <v>1154</v>
      </c>
      <c r="L73" t="s">
        <v>1154</v>
      </c>
      <c r="M73" t="s">
        <v>1154</v>
      </c>
      <c r="N73" s="7">
        <v>0</v>
      </c>
      <c r="O73" s="7">
        <v>0</v>
      </c>
      <c r="P73" s="7">
        <v>0</v>
      </c>
      <c r="Q73" s="6">
        <v>0</v>
      </c>
      <c r="R73" s="6">
        <v>0</v>
      </c>
      <c r="S73" s="6">
        <v>0</v>
      </c>
      <c r="T73" s="8">
        <v>0</v>
      </c>
    </row>
    <row r="74" spans="1:20" x14ac:dyDescent="0.25">
      <c r="A74" t="s">
        <v>82</v>
      </c>
      <c r="B74" t="s">
        <v>609</v>
      </c>
      <c r="C74" t="s">
        <v>1054</v>
      </c>
      <c r="D74" t="s">
        <v>1065</v>
      </c>
      <c r="E74" t="s">
        <v>1089</v>
      </c>
      <c r="F74" t="s">
        <v>1101</v>
      </c>
      <c r="G74">
        <v>2021</v>
      </c>
      <c r="H74" s="5">
        <v>44208</v>
      </c>
      <c r="I74" t="s">
        <v>1148</v>
      </c>
      <c r="J74" s="6">
        <v>150000</v>
      </c>
      <c r="K74" t="s">
        <v>1154</v>
      </c>
      <c r="L74" t="s">
        <v>1154</v>
      </c>
      <c r="M74" t="s">
        <v>1154</v>
      </c>
      <c r="N74" s="7">
        <v>0</v>
      </c>
      <c r="O74" s="7">
        <v>0</v>
      </c>
      <c r="P74" s="7">
        <v>0</v>
      </c>
      <c r="Q74" s="6">
        <v>0</v>
      </c>
      <c r="R74" s="6">
        <v>0</v>
      </c>
      <c r="S74" s="6">
        <v>0</v>
      </c>
      <c r="T74" s="8">
        <v>0</v>
      </c>
    </row>
    <row r="75" spans="1:20" x14ac:dyDescent="0.25">
      <c r="A75" t="s">
        <v>83</v>
      </c>
      <c r="B75" t="s">
        <v>610</v>
      </c>
      <c r="C75" t="s">
        <v>1054</v>
      </c>
      <c r="D75" t="s">
        <v>1065</v>
      </c>
      <c r="E75" t="s">
        <v>1090</v>
      </c>
      <c r="F75" t="s">
        <v>1117</v>
      </c>
      <c r="G75">
        <v>2021</v>
      </c>
      <c r="H75" s="5">
        <v>44375</v>
      </c>
      <c r="I75" t="s">
        <v>1148</v>
      </c>
      <c r="J75" s="6">
        <v>800000</v>
      </c>
      <c r="K75" t="s">
        <v>1151</v>
      </c>
      <c r="L75" t="s">
        <v>1155</v>
      </c>
      <c r="M75" t="s">
        <v>1154</v>
      </c>
      <c r="N75" s="7">
        <v>1</v>
      </c>
      <c r="O75" s="7">
        <v>0</v>
      </c>
      <c r="P75" s="7">
        <v>0</v>
      </c>
      <c r="Q75" s="6">
        <v>800000</v>
      </c>
      <c r="R75" s="6">
        <v>0</v>
      </c>
      <c r="S75" s="6">
        <v>0</v>
      </c>
      <c r="T75" s="8">
        <v>800000</v>
      </c>
    </row>
    <row r="76" spans="1:20" x14ac:dyDescent="0.25">
      <c r="A76" t="s">
        <v>84</v>
      </c>
      <c r="B76" t="s">
        <v>611</v>
      </c>
      <c r="C76" t="s">
        <v>1054</v>
      </c>
      <c r="D76" t="s">
        <v>1065</v>
      </c>
      <c r="E76" t="s">
        <v>1088</v>
      </c>
      <c r="F76" t="s">
        <v>1102</v>
      </c>
      <c r="G76">
        <v>2021</v>
      </c>
      <c r="H76" s="5">
        <v>44370</v>
      </c>
      <c r="I76" t="s">
        <v>1148</v>
      </c>
      <c r="J76" s="6">
        <v>300000</v>
      </c>
      <c r="K76" t="s">
        <v>1154</v>
      </c>
      <c r="L76" t="s">
        <v>1154</v>
      </c>
      <c r="M76" t="s">
        <v>1154</v>
      </c>
      <c r="N76" s="7">
        <v>0</v>
      </c>
      <c r="O76" s="7">
        <v>0</v>
      </c>
      <c r="P76" s="7">
        <v>0</v>
      </c>
      <c r="Q76" s="6">
        <v>0</v>
      </c>
      <c r="R76" s="6">
        <v>0</v>
      </c>
      <c r="S76" s="6">
        <v>0</v>
      </c>
      <c r="T76" s="8">
        <v>0</v>
      </c>
    </row>
    <row r="77" spans="1:20" x14ac:dyDescent="0.25">
      <c r="A77" t="s">
        <v>85</v>
      </c>
      <c r="B77" t="s">
        <v>612</v>
      </c>
      <c r="C77" t="s">
        <v>1054</v>
      </c>
      <c r="D77" t="s">
        <v>1065</v>
      </c>
      <c r="E77" t="s">
        <v>1088</v>
      </c>
      <c r="F77" t="s">
        <v>1110</v>
      </c>
      <c r="G77">
        <v>2021</v>
      </c>
      <c r="H77" s="5">
        <v>44421</v>
      </c>
      <c r="I77" t="s">
        <v>1148</v>
      </c>
      <c r="J77" s="6">
        <v>300000</v>
      </c>
      <c r="K77" t="s">
        <v>1154</v>
      </c>
      <c r="L77" t="s">
        <v>1154</v>
      </c>
      <c r="M77" t="s">
        <v>1154</v>
      </c>
      <c r="N77" s="7">
        <v>0</v>
      </c>
      <c r="O77" s="7">
        <v>0</v>
      </c>
      <c r="P77" s="7">
        <v>0</v>
      </c>
      <c r="Q77" s="6">
        <v>0</v>
      </c>
      <c r="R77" s="6">
        <v>0</v>
      </c>
      <c r="S77" s="6">
        <v>0</v>
      </c>
      <c r="T77" s="8">
        <v>0</v>
      </c>
    </row>
    <row r="78" spans="1:20" x14ac:dyDescent="0.25">
      <c r="A78" t="s">
        <v>86</v>
      </c>
      <c r="B78" t="s">
        <v>613</v>
      </c>
      <c r="C78" t="s">
        <v>1054</v>
      </c>
      <c r="D78" t="s">
        <v>1065</v>
      </c>
      <c r="E78" t="s">
        <v>1089</v>
      </c>
      <c r="F78" t="s">
        <v>1114</v>
      </c>
      <c r="G78">
        <v>2021</v>
      </c>
      <c r="H78" s="5">
        <v>44418</v>
      </c>
      <c r="I78" t="s">
        <v>1148</v>
      </c>
      <c r="J78" s="6">
        <v>200000</v>
      </c>
      <c r="K78" t="s">
        <v>1154</v>
      </c>
      <c r="L78" t="s">
        <v>1154</v>
      </c>
      <c r="M78" t="s">
        <v>1154</v>
      </c>
      <c r="N78" s="7">
        <v>0</v>
      </c>
      <c r="O78" s="7">
        <v>0</v>
      </c>
      <c r="P78" s="7">
        <v>0</v>
      </c>
      <c r="Q78" s="6">
        <v>0</v>
      </c>
      <c r="R78" s="6">
        <v>0</v>
      </c>
      <c r="S78" s="6">
        <v>0</v>
      </c>
      <c r="T78" s="8">
        <v>0</v>
      </c>
    </row>
    <row r="79" spans="1:20" x14ac:dyDescent="0.25">
      <c r="A79" t="s">
        <v>87</v>
      </c>
      <c r="B79" t="s">
        <v>614</v>
      </c>
      <c r="C79" t="s">
        <v>1054</v>
      </c>
      <c r="D79" t="s">
        <v>1065</v>
      </c>
      <c r="E79" t="s">
        <v>1090</v>
      </c>
      <c r="F79" t="s">
        <v>1106</v>
      </c>
      <c r="G79">
        <v>2021</v>
      </c>
      <c r="H79" s="5">
        <v>44435</v>
      </c>
      <c r="I79" t="s">
        <v>1148</v>
      </c>
      <c r="J79" s="6">
        <v>500000</v>
      </c>
      <c r="K79" t="s">
        <v>1154</v>
      </c>
      <c r="L79" t="s">
        <v>1154</v>
      </c>
      <c r="M79" t="s">
        <v>1154</v>
      </c>
      <c r="N79" s="7">
        <v>0</v>
      </c>
      <c r="O79" s="7">
        <v>0</v>
      </c>
      <c r="P79" s="7">
        <v>0</v>
      </c>
      <c r="Q79" s="6">
        <v>0</v>
      </c>
      <c r="R79" s="6">
        <v>0</v>
      </c>
      <c r="S79" s="6">
        <v>0</v>
      </c>
      <c r="T79" s="8">
        <v>0</v>
      </c>
    </row>
    <row r="80" spans="1:20" x14ac:dyDescent="0.25">
      <c r="A80" t="s">
        <v>88</v>
      </c>
      <c r="B80" t="s">
        <v>615</v>
      </c>
      <c r="C80" t="s">
        <v>1054</v>
      </c>
      <c r="D80" t="s">
        <v>1065</v>
      </c>
      <c r="E80" t="s">
        <v>1087</v>
      </c>
      <c r="F80" t="s">
        <v>1099</v>
      </c>
      <c r="G80">
        <v>2021</v>
      </c>
      <c r="H80" s="5">
        <v>44453</v>
      </c>
      <c r="I80" t="s">
        <v>1148</v>
      </c>
      <c r="J80" s="6">
        <v>600000</v>
      </c>
      <c r="K80" t="s">
        <v>1154</v>
      </c>
      <c r="L80" t="s">
        <v>1154</v>
      </c>
      <c r="M80" t="s">
        <v>1154</v>
      </c>
      <c r="N80" s="7">
        <v>0</v>
      </c>
      <c r="O80" s="7">
        <v>0</v>
      </c>
      <c r="P80" s="7">
        <v>0</v>
      </c>
      <c r="Q80" s="6">
        <v>0</v>
      </c>
      <c r="R80" s="6">
        <v>0</v>
      </c>
      <c r="S80" s="6">
        <v>0</v>
      </c>
      <c r="T80" s="8">
        <v>0</v>
      </c>
    </row>
    <row r="81" spans="1:20" x14ac:dyDescent="0.25">
      <c r="A81" t="s">
        <v>89</v>
      </c>
      <c r="B81" t="s">
        <v>616</v>
      </c>
      <c r="C81" t="s">
        <v>1054</v>
      </c>
      <c r="D81" t="s">
        <v>1065</v>
      </c>
      <c r="E81" t="s">
        <v>1090</v>
      </c>
      <c r="F81" t="s">
        <v>1106</v>
      </c>
      <c r="G81">
        <v>2021</v>
      </c>
      <c r="H81" s="5">
        <v>44435</v>
      </c>
      <c r="I81" t="s">
        <v>1148</v>
      </c>
      <c r="J81" s="6">
        <v>400000</v>
      </c>
      <c r="K81" t="s">
        <v>1151</v>
      </c>
      <c r="L81" t="s">
        <v>1156</v>
      </c>
      <c r="M81" t="s">
        <v>1154</v>
      </c>
      <c r="N81" s="7">
        <v>1</v>
      </c>
      <c r="O81" s="7">
        <v>0</v>
      </c>
      <c r="P81" s="7">
        <v>0</v>
      </c>
      <c r="Q81" s="6">
        <v>400000</v>
      </c>
      <c r="R81" s="6">
        <v>0</v>
      </c>
      <c r="S81" s="6">
        <v>0</v>
      </c>
      <c r="T81" s="8">
        <v>400000</v>
      </c>
    </row>
    <row r="82" spans="1:20" x14ac:dyDescent="0.25">
      <c r="A82" t="s">
        <v>90</v>
      </c>
      <c r="B82" t="s">
        <v>617</v>
      </c>
      <c r="C82" t="s">
        <v>1054</v>
      </c>
      <c r="D82" t="s">
        <v>1065</v>
      </c>
      <c r="E82" t="s">
        <v>1088</v>
      </c>
      <c r="F82" t="s">
        <v>1102</v>
      </c>
      <c r="G82">
        <v>2021</v>
      </c>
      <c r="H82" s="5">
        <v>44522</v>
      </c>
      <c r="I82" t="s">
        <v>1148</v>
      </c>
      <c r="J82" s="6">
        <v>150000</v>
      </c>
      <c r="K82" t="s">
        <v>1154</v>
      </c>
      <c r="L82" t="s">
        <v>1154</v>
      </c>
      <c r="M82" t="s">
        <v>1154</v>
      </c>
      <c r="N82" s="7">
        <v>0</v>
      </c>
      <c r="O82" s="7">
        <v>0</v>
      </c>
      <c r="P82" s="7">
        <v>0</v>
      </c>
      <c r="Q82" s="6">
        <v>0</v>
      </c>
      <c r="R82" s="6">
        <v>0</v>
      </c>
      <c r="S82" s="6">
        <v>0</v>
      </c>
      <c r="T82" s="8">
        <v>0</v>
      </c>
    </row>
    <row r="83" spans="1:20" x14ac:dyDescent="0.25">
      <c r="A83" t="s">
        <v>91</v>
      </c>
      <c r="B83" t="s">
        <v>618</v>
      </c>
      <c r="C83" t="s">
        <v>1054</v>
      </c>
      <c r="D83" t="s">
        <v>1065</v>
      </c>
      <c r="E83" t="s">
        <v>1088</v>
      </c>
      <c r="F83" t="s">
        <v>1110</v>
      </c>
      <c r="G83">
        <v>2021</v>
      </c>
      <c r="H83" s="5">
        <v>44453</v>
      </c>
      <c r="I83" t="s">
        <v>1148</v>
      </c>
      <c r="J83" s="6">
        <v>200000</v>
      </c>
      <c r="K83" t="s">
        <v>1154</v>
      </c>
      <c r="L83" t="s">
        <v>1154</v>
      </c>
      <c r="M83" t="s">
        <v>1154</v>
      </c>
      <c r="N83" s="7">
        <v>0</v>
      </c>
      <c r="O83" s="7">
        <v>0</v>
      </c>
      <c r="P83" s="7">
        <v>0</v>
      </c>
      <c r="Q83" s="6">
        <v>0</v>
      </c>
      <c r="R83" s="6">
        <v>0</v>
      </c>
      <c r="S83" s="6">
        <v>0</v>
      </c>
      <c r="T83" s="8">
        <v>0</v>
      </c>
    </row>
    <row r="84" spans="1:20" x14ac:dyDescent="0.25">
      <c r="A84" t="s">
        <v>92</v>
      </c>
      <c r="B84" t="s">
        <v>619</v>
      </c>
      <c r="C84" t="s">
        <v>1054</v>
      </c>
      <c r="D84" t="s">
        <v>1065</v>
      </c>
      <c r="E84" t="s">
        <v>1088</v>
      </c>
      <c r="F84" t="s">
        <v>1100</v>
      </c>
      <c r="G84">
        <v>2021</v>
      </c>
      <c r="H84" s="5">
        <v>44406</v>
      </c>
      <c r="I84" t="s">
        <v>1148</v>
      </c>
      <c r="J84" s="6">
        <v>350000</v>
      </c>
      <c r="K84" t="s">
        <v>1154</v>
      </c>
      <c r="L84" t="s">
        <v>1154</v>
      </c>
      <c r="M84" t="s">
        <v>1154</v>
      </c>
      <c r="N84" s="7">
        <v>0</v>
      </c>
      <c r="O84" s="7">
        <v>0</v>
      </c>
      <c r="P84" s="7">
        <v>0</v>
      </c>
      <c r="Q84" s="6">
        <v>0</v>
      </c>
      <c r="R84" s="6">
        <v>0</v>
      </c>
      <c r="S84" s="6">
        <v>0</v>
      </c>
      <c r="T84" s="8">
        <v>0</v>
      </c>
    </row>
    <row r="85" spans="1:20" x14ac:dyDescent="0.25">
      <c r="A85" t="s">
        <v>93</v>
      </c>
      <c r="B85" t="s">
        <v>620</v>
      </c>
      <c r="C85" t="s">
        <v>1054</v>
      </c>
      <c r="D85" t="s">
        <v>1065</v>
      </c>
      <c r="E85" t="s">
        <v>1090</v>
      </c>
      <c r="F85" t="s">
        <v>1117</v>
      </c>
      <c r="G85">
        <v>2021</v>
      </c>
      <c r="H85" s="5">
        <v>44454</v>
      </c>
      <c r="I85" t="s">
        <v>1148</v>
      </c>
      <c r="J85" s="6">
        <v>300000</v>
      </c>
      <c r="K85" t="s">
        <v>1152</v>
      </c>
      <c r="L85" t="s">
        <v>1155</v>
      </c>
      <c r="M85" t="s">
        <v>1167</v>
      </c>
      <c r="N85" s="7">
        <v>0</v>
      </c>
      <c r="O85" s="7">
        <v>0</v>
      </c>
      <c r="P85" s="7">
        <v>1</v>
      </c>
      <c r="Q85" s="6">
        <v>0</v>
      </c>
      <c r="R85" s="6">
        <v>0</v>
      </c>
      <c r="S85" s="6">
        <v>300000</v>
      </c>
      <c r="T85" s="8">
        <v>300000</v>
      </c>
    </row>
    <row r="86" spans="1:20" x14ac:dyDescent="0.25">
      <c r="A86" t="s">
        <v>94</v>
      </c>
      <c r="B86" t="s">
        <v>621</v>
      </c>
      <c r="C86" t="s">
        <v>1054</v>
      </c>
      <c r="D86" t="s">
        <v>1065</v>
      </c>
      <c r="E86" t="s">
        <v>1087</v>
      </c>
      <c r="F86" t="s">
        <v>1087</v>
      </c>
      <c r="G86">
        <v>2021</v>
      </c>
      <c r="H86" s="5">
        <v>44435</v>
      </c>
      <c r="I86" t="s">
        <v>1148</v>
      </c>
      <c r="J86" s="6">
        <v>600000</v>
      </c>
      <c r="K86" t="s">
        <v>1154</v>
      </c>
      <c r="L86" t="s">
        <v>1154</v>
      </c>
      <c r="M86" t="s">
        <v>1154</v>
      </c>
      <c r="N86" s="7">
        <v>0</v>
      </c>
      <c r="O86" s="7">
        <v>0</v>
      </c>
      <c r="P86" s="7">
        <v>0</v>
      </c>
      <c r="Q86" s="6">
        <v>0</v>
      </c>
      <c r="R86" s="6">
        <v>0</v>
      </c>
      <c r="S86" s="6">
        <v>0</v>
      </c>
      <c r="T86" s="8">
        <v>0</v>
      </c>
    </row>
    <row r="87" spans="1:20" x14ac:dyDescent="0.25">
      <c r="A87" t="s">
        <v>95</v>
      </c>
      <c r="B87" t="s">
        <v>622</v>
      </c>
      <c r="C87" t="s">
        <v>1054</v>
      </c>
      <c r="D87" t="s">
        <v>1065</v>
      </c>
      <c r="E87" t="s">
        <v>1087</v>
      </c>
      <c r="F87" t="s">
        <v>1099</v>
      </c>
      <c r="G87">
        <v>2021</v>
      </c>
      <c r="H87" s="5">
        <v>44498</v>
      </c>
      <c r="I87" t="s">
        <v>1148</v>
      </c>
      <c r="J87" s="6">
        <v>875000</v>
      </c>
      <c r="K87" t="s">
        <v>1151</v>
      </c>
      <c r="L87" t="s">
        <v>1155</v>
      </c>
      <c r="M87" t="s">
        <v>1154</v>
      </c>
      <c r="N87" s="7">
        <v>1</v>
      </c>
      <c r="O87" s="7">
        <v>0</v>
      </c>
      <c r="P87" s="7">
        <v>0</v>
      </c>
      <c r="Q87" s="6">
        <v>875000</v>
      </c>
      <c r="R87" s="6">
        <v>0</v>
      </c>
      <c r="S87" s="6">
        <v>0</v>
      </c>
      <c r="T87" s="8">
        <v>875000</v>
      </c>
    </row>
    <row r="88" spans="1:20" x14ac:dyDescent="0.25">
      <c r="A88" t="s">
        <v>96</v>
      </c>
      <c r="B88" t="s">
        <v>623</v>
      </c>
      <c r="C88" t="s">
        <v>1054</v>
      </c>
      <c r="D88" t="s">
        <v>1065</v>
      </c>
      <c r="E88" t="s">
        <v>1088</v>
      </c>
      <c r="F88" t="s">
        <v>1110</v>
      </c>
      <c r="G88">
        <v>2021</v>
      </c>
      <c r="H88" s="5">
        <v>44510</v>
      </c>
      <c r="I88" t="s">
        <v>1148</v>
      </c>
      <c r="J88" s="6">
        <v>300000</v>
      </c>
      <c r="K88" t="s">
        <v>1154</v>
      </c>
      <c r="L88" t="s">
        <v>1154</v>
      </c>
      <c r="M88" t="s">
        <v>1154</v>
      </c>
      <c r="N88" s="7">
        <v>0</v>
      </c>
      <c r="O88" s="7">
        <v>0</v>
      </c>
      <c r="P88" s="7">
        <v>0</v>
      </c>
      <c r="Q88" s="6">
        <v>0</v>
      </c>
      <c r="R88" s="6">
        <v>0</v>
      </c>
      <c r="S88" s="6">
        <v>0</v>
      </c>
      <c r="T88" s="8">
        <v>0</v>
      </c>
    </row>
    <row r="89" spans="1:20" x14ac:dyDescent="0.25">
      <c r="A89" t="s">
        <v>97</v>
      </c>
      <c r="B89" t="s">
        <v>624</v>
      </c>
      <c r="C89" t="s">
        <v>1054</v>
      </c>
      <c r="D89" t="s">
        <v>1065</v>
      </c>
      <c r="E89" t="s">
        <v>1090</v>
      </c>
      <c r="F89" t="s">
        <v>1105</v>
      </c>
      <c r="G89">
        <v>2021</v>
      </c>
      <c r="H89" s="5">
        <v>44531</v>
      </c>
      <c r="I89" t="s">
        <v>1148</v>
      </c>
      <c r="J89" s="6">
        <v>200000</v>
      </c>
      <c r="K89" t="s">
        <v>1154</v>
      </c>
      <c r="L89" t="s">
        <v>1154</v>
      </c>
      <c r="M89" t="s">
        <v>1154</v>
      </c>
      <c r="N89" s="7">
        <v>0</v>
      </c>
      <c r="O89" s="7">
        <v>0</v>
      </c>
      <c r="P89" s="7">
        <v>0</v>
      </c>
      <c r="Q89" s="6">
        <v>0</v>
      </c>
      <c r="R89" s="6">
        <v>0</v>
      </c>
      <c r="S89" s="6">
        <v>0</v>
      </c>
      <c r="T89" s="8">
        <v>0</v>
      </c>
    </row>
    <row r="90" spans="1:20" x14ac:dyDescent="0.25">
      <c r="A90" t="s">
        <v>98</v>
      </c>
      <c r="B90" t="s">
        <v>625</v>
      </c>
      <c r="C90" t="s">
        <v>1054</v>
      </c>
      <c r="D90" t="s">
        <v>1065</v>
      </c>
      <c r="E90" t="s">
        <v>1088</v>
      </c>
      <c r="F90" t="s">
        <v>1102</v>
      </c>
      <c r="G90">
        <v>2021</v>
      </c>
      <c r="H90" s="5">
        <v>44531</v>
      </c>
      <c r="I90" t="s">
        <v>1148</v>
      </c>
      <c r="J90" s="6">
        <v>315000</v>
      </c>
      <c r="K90" t="s">
        <v>1151</v>
      </c>
      <c r="L90" t="s">
        <v>1155</v>
      </c>
      <c r="M90" t="s">
        <v>1154</v>
      </c>
      <c r="N90" s="7">
        <v>1</v>
      </c>
      <c r="O90" s="7">
        <v>0</v>
      </c>
      <c r="P90" s="7">
        <v>0</v>
      </c>
      <c r="Q90" s="6">
        <v>315000</v>
      </c>
      <c r="R90" s="6">
        <v>0</v>
      </c>
      <c r="S90" s="6">
        <v>0</v>
      </c>
      <c r="T90" s="8">
        <v>315000</v>
      </c>
    </row>
    <row r="91" spans="1:20" x14ac:dyDescent="0.25">
      <c r="A91" t="s">
        <v>99</v>
      </c>
      <c r="B91" t="s">
        <v>626</v>
      </c>
      <c r="C91" t="s">
        <v>1058</v>
      </c>
      <c r="D91" t="s">
        <v>1066</v>
      </c>
      <c r="E91" t="s">
        <v>1090</v>
      </c>
      <c r="F91" t="s">
        <v>1105</v>
      </c>
      <c r="G91">
        <v>2021</v>
      </c>
      <c r="H91" s="5">
        <v>44405</v>
      </c>
      <c r="I91" t="s">
        <v>1148</v>
      </c>
      <c r="J91" s="6">
        <v>20000000</v>
      </c>
      <c r="K91" t="s">
        <v>1151</v>
      </c>
      <c r="L91" t="s">
        <v>1153</v>
      </c>
      <c r="M91" t="s">
        <v>1154</v>
      </c>
      <c r="N91" s="7">
        <v>0.5484</v>
      </c>
      <c r="O91" s="7">
        <v>0</v>
      </c>
      <c r="P91" s="7">
        <v>0</v>
      </c>
      <c r="Q91" s="6">
        <v>10968000</v>
      </c>
      <c r="R91" s="6">
        <v>0</v>
      </c>
      <c r="S91" s="6">
        <v>0</v>
      </c>
      <c r="T91" s="8">
        <v>10968000</v>
      </c>
    </row>
    <row r="92" spans="1:20" x14ac:dyDescent="0.25">
      <c r="A92" t="s">
        <v>99</v>
      </c>
      <c r="B92" t="s">
        <v>626</v>
      </c>
      <c r="C92" t="s">
        <v>1058</v>
      </c>
      <c r="D92" t="s">
        <v>1066</v>
      </c>
      <c r="E92" t="s">
        <v>1090</v>
      </c>
      <c r="F92" t="s">
        <v>1105</v>
      </c>
      <c r="G92">
        <v>2021</v>
      </c>
      <c r="H92" s="5">
        <v>44405</v>
      </c>
      <c r="I92" t="s">
        <v>1148</v>
      </c>
      <c r="J92" s="6">
        <v>20000000</v>
      </c>
      <c r="K92" t="s">
        <v>1150</v>
      </c>
      <c r="L92" t="s">
        <v>1154</v>
      </c>
      <c r="M92" t="s">
        <v>1164</v>
      </c>
      <c r="N92" s="7">
        <v>0</v>
      </c>
      <c r="O92" s="7">
        <v>0.1799</v>
      </c>
      <c r="P92" s="7">
        <v>0</v>
      </c>
      <c r="Q92" s="6">
        <v>0</v>
      </c>
      <c r="R92" s="6">
        <v>3598000</v>
      </c>
      <c r="S92" s="6">
        <v>0</v>
      </c>
      <c r="T92" s="8">
        <v>3598000</v>
      </c>
    </row>
    <row r="93" spans="1:20" x14ac:dyDescent="0.25">
      <c r="A93" t="s">
        <v>100</v>
      </c>
      <c r="B93" t="s">
        <v>627</v>
      </c>
      <c r="C93" t="s">
        <v>1052</v>
      </c>
      <c r="D93" t="s">
        <v>1066</v>
      </c>
      <c r="E93" t="s">
        <v>1088</v>
      </c>
      <c r="F93" t="s">
        <v>1116</v>
      </c>
      <c r="G93">
        <v>2021</v>
      </c>
      <c r="H93" s="5">
        <v>44391</v>
      </c>
      <c r="I93" t="s">
        <v>1148</v>
      </c>
      <c r="J93" s="6">
        <v>50000000</v>
      </c>
      <c r="K93" t="s">
        <v>1154</v>
      </c>
      <c r="L93" t="s">
        <v>1154</v>
      </c>
      <c r="M93" t="s">
        <v>1154</v>
      </c>
      <c r="N93" s="7">
        <v>0</v>
      </c>
      <c r="O93" s="7">
        <v>0</v>
      </c>
      <c r="P93" s="7">
        <v>0</v>
      </c>
      <c r="Q93" s="6">
        <v>0</v>
      </c>
      <c r="R93" s="6">
        <v>0</v>
      </c>
      <c r="S93" s="6">
        <v>0</v>
      </c>
      <c r="T93" s="8">
        <v>0</v>
      </c>
    </row>
    <row r="94" spans="1:20" x14ac:dyDescent="0.25">
      <c r="A94" t="s">
        <v>101</v>
      </c>
      <c r="B94" t="s">
        <v>628</v>
      </c>
      <c r="C94" t="s">
        <v>1052</v>
      </c>
      <c r="D94" t="s">
        <v>1066</v>
      </c>
      <c r="E94" t="s">
        <v>1087</v>
      </c>
      <c r="F94" t="s">
        <v>1108</v>
      </c>
      <c r="G94">
        <v>2021</v>
      </c>
      <c r="H94" s="5">
        <v>44349</v>
      </c>
      <c r="I94" t="s">
        <v>1148</v>
      </c>
      <c r="J94" s="6">
        <v>50000000</v>
      </c>
      <c r="K94" t="s">
        <v>1151</v>
      </c>
      <c r="L94" t="s">
        <v>1155</v>
      </c>
      <c r="M94" t="s">
        <v>1154</v>
      </c>
      <c r="N94" s="7">
        <v>0.63639999999999997</v>
      </c>
      <c r="O94" s="7">
        <v>0</v>
      </c>
      <c r="P94" s="7">
        <v>0</v>
      </c>
      <c r="Q94" s="6">
        <v>31820000</v>
      </c>
      <c r="R94" s="6">
        <v>0</v>
      </c>
      <c r="S94" s="6">
        <v>0</v>
      </c>
      <c r="T94" s="8">
        <v>31820000</v>
      </c>
    </row>
    <row r="95" spans="1:20" x14ac:dyDescent="0.25">
      <c r="A95" t="s">
        <v>102</v>
      </c>
      <c r="B95" t="s">
        <v>629</v>
      </c>
      <c r="C95" t="s">
        <v>1052</v>
      </c>
      <c r="D95" t="s">
        <v>1066</v>
      </c>
      <c r="E95" t="s">
        <v>1088</v>
      </c>
      <c r="F95" t="s">
        <v>1110</v>
      </c>
      <c r="G95">
        <v>2021</v>
      </c>
      <c r="H95" s="5">
        <v>44391</v>
      </c>
      <c r="I95" t="s">
        <v>1148</v>
      </c>
      <c r="J95" s="6">
        <v>500000000</v>
      </c>
      <c r="K95" t="s">
        <v>1152</v>
      </c>
      <c r="L95" t="s">
        <v>1155</v>
      </c>
      <c r="M95" t="s">
        <v>1167</v>
      </c>
      <c r="N95" s="7">
        <v>0</v>
      </c>
      <c r="O95" s="7">
        <v>0</v>
      </c>
      <c r="P95" s="7">
        <v>6.25E-2</v>
      </c>
      <c r="Q95" s="6">
        <v>0</v>
      </c>
      <c r="R95" s="6">
        <v>0</v>
      </c>
      <c r="S95" s="6">
        <v>31250000</v>
      </c>
      <c r="T95" s="8">
        <v>31250000</v>
      </c>
    </row>
    <row r="96" spans="1:20" x14ac:dyDescent="0.25">
      <c r="A96" t="s">
        <v>103</v>
      </c>
      <c r="B96" t="s">
        <v>626</v>
      </c>
      <c r="C96" t="s">
        <v>1052</v>
      </c>
      <c r="D96" t="s">
        <v>1066</v>
      </c>
      <c r="E96" t="s">
        <v>1090</v>
      </c>
      <c r="F96" t="s">
        <v>1105</v>
      </c>
      <c r="G96">
        <v>2021</v>
      </c>
      <c r="H96" s="5">
        <v>44405</v>
      </c>
      <c r="I96" t="s">
        <v>1148</v>
      </c>
      <c r="J96" s="6">
        <v>100000000</v>
      </c>
      <c r="K96" t="s">
        <v>1150</v>
      </c>
      <c r="L96" t="s">
        <v>1154</v>
      </c>
      <c r="M96" t="s">
        <v>1167</v>
      </c>
      <c r="N96" s="7">
        <v>0</v>
      </c>
      <c r="O96" s="7">
        <v>0.72829999999999995</v>
      </c>
      <c r="P96" s="7">
        <v>0</v>
      </c>
      <c r="Q96" s="6">
        <v>0</v>
      </c>
      <c r="R96" s="6">
        <v>72830000</v>
      </c>
      <c r="S96" s="6">
        <v>0</v>
      </c>
      <c r="T96" s="8">
        <v>72830000</v>
      </c>
    </row>
    <row r="97" spans="1:20" x14ac:dyDescent="0.25">
      <c r="A97" t="s">
        <v>104</v>
      </c>
      <c r="B97" t="s">
        <v>630</v>
      </c>
      <c r="C97" t="s">
        <v>1052</v>
      </c>
      <c r="D97" t="s">
        <v>1066</v>
      </c>
      <c r="E97" t="s">
        <v>1088</v>
      </c>
      <c r="F97" t="s">
        <v>1102</v>
      </c>
      <c r="G97">
        <v>2021</v>
      </c>
      <c r="H97" s="5">
        <v>44545</v>
      </c>
      <c r="I97" t="s">
        <v>1148</v>
      </c>
      <c r="J97" s="6">
        <v>100000000</v>
      </c>
      <c r="K97" t="s">
        <v>1151</v>
      </c>
      <c r="L97" t="s">
        <v>1155</v>
      </c>
      <c r="M97" t="s">
        <v>1154</v>
      </c>
      <c r="N97" s="7">
        <v>0.2424</v>
      </c>
      <c r="O97" s="7">
        <v>0</v>
      </c>
      <c r="P97" s="7">
        <v>0</v>
      </c>
      <c r="Q97" s="6">
        <v>24240000</v>
      </c>
      <c r="R97" s="6">
        <v>0</v>
      </c>
      <c r="S97" s="6">
        <v>0</v>
      </c>
      <c r="T97" s="8">
        <v>24240000</v>
      </c>
    </row>
    <row r="98" spans="1:20" x14ac:dyDescent="0.25">
      <c r="A98" t="s">
        <v>105</v>
      </c>
      <c r="B98" t="s">
        <v>631</v>
      </c>
      <c r="C98" t="s">
        <v>1052</v>
      </c>
      <c r="D98" t="s">
        <v>1066</v>
      </c>
      <c r="E98" t="s">
        <v>1089</v>
      </c>
      <c r="F98" t="s">
        <v>1114</v>
      </c>
      <c r="G98">
        <v>2021</v>
      </c>
      <c r="H98" s="5">
        <v>44545</v>
      </c>
      <c r="I98" t="s">
        <v>1148</v>
      </c>
      <c r="J98" s="6">
        <v>300000000</v>
      </c>
      <c r="K98" t="s">
        <v>1151</v>
      </c>
      <c r="L98" t="s">
        <v>1155</v>
      </c>
      <c r="M98" t="s">
        <v>1154</v>
      </c>
      <c r="N98" s="7">
        <v>1.77E-2</v>
      </c>
      <c r="O98" s="7">
        <v>0</v>
      </c>
      <c r="P98" s="7">
        <v>0</v>
      </c>
      <c r="Q98" s="6">
        <v>5310000</v>
      </c>
      <c r="R98" s="6">
        <v>0</v>
      </c>
      <c r="S98" s="6">
        <v>0</v>
      </c>
      <c r="T98" s="8">
        <v>5310000</v>
      </c>
    </row>
    <row r="99" spans="1:20" x14ac:dyDescent="0.25">
      <c r="A99" t="s">
        <v>106</v>
      </c>
      <c r="B99" t="s">
        <v>632</v>
      </c>
      <c r="C99" t="s">
        <v>1054</v>
      </c>
      <c r="D99" t="s">
        <v>1066</v>
      </c>
      <c r="E99" t="s">
        <v>1088</v>
      </c>
      <c r="F99" t="s">
        <v>1100</v>
      </c>
      <c r="G99">
        <v>2021</v>
      </c>
      <c r="H99" s="5">
        <v>44207</v>
      </c>
      <c r="I99" t="s">
        <v>1148</v>
      </c>
      <c r="J99" s="6">
        <v>500000</v>
      </c>
      <c r="K99" t="s">
        <v>1154</v>
      </c>
      <c r="L99" t="s">
        <v>1154</v>
      </c>
      <c r="M99" t="s">
        <v>1154</v>
      </c>
      <c r="N99" s="7">
        <v>0</v>
      </c>
      <c r="O99" s="7">
        <v>0</v>
      </c>
      <c r="P99" s="7">
        <v>0</v>
      </c>
      <c r="Q99" s="6">
        <v>0</v>
      </c>
      <c r="R99" s="6">
        <v>0</v>
      </c>
      <c r="S99" s="6">
        <v>0</v>
      </c>
      <c r="T99" s="8">
        <v>0</v>
      </c>
    </row>
    <row r="100" spans="1:20" x14ac:dyDescent="0.25">
      <c r="A100" t="s">
        <v>107</v>
      </c>
      <c r="B100" t="s">
        <v>633</v>
      </c>
      <c r="C100" t="s">
        <v>1054</v>
      </c>
      <c r="D100" t="s">
        <v>1066</v>
      </c>
      <c r="E100" t="s">
        <v>1087</v>
      </c>
      <c r="F100" t="s">
        <v>1108</v>
      </c>
      <c r="G100">
        <v>2021</v>
      </c>
      <c r="H100" s="5">
        <v>44466</v>
      </c>
      <c r="I100" t="s">
        <v>1148</v>
      </c>
      <c r="J100" s="6">
        <v>800000</v>
      </c>
      <c r="K100" t="s">
        <v>1151</v>
      </c>
      <c r="L100" t="s">
        <v>1155</v>
      </c>
      <c r="M100" t="s">
        <v>1154</v>
      </c>
      <c r="N100" s="7">
        <v>1</v>
      </c>
      <c r="O100" s="7">
        <v>0</v>
      </c>
      <c r="P100" s="7">
        <v>0</v>
      </c>
      <c r="Q100" s="6">
        <v>800000</v>
      </c>
      <c r="R100" s="6">
        <v>0</v>
      </c>
      <c r="S100" s="6">
        <v>0</v>
      </c>
      <c r="T100" s="8">
        <v>800000</v>
      </c>
    </row>
    <row r="101" spans="1:20" x14ac:dyDescent="0.25">
      <c r="A101" t="s">
        <v>108</v>
      </c>
      <c r="B101" t="s">
        <v>634</v>
      </c>
      <c r="C101" t="s">
        <v>1054</v>
      </c>
      <c r="D101" t="s">
        <v>1066</v>
      </c>
      <c r="E101" t="s">
        <v>1088</v>
      </c>
      <c r="F101" t="s">
        <v>1100</v>
      </c>
      <c r="G101">
        <v>2021</v>
      </c>
      <c r="H101" s="5">
        <v>44529</v>
      </c>
      <c r="I101" t="s">
        <v>1148</v>
      </c>
      <c r="J101" s="6">
        <v>150000</v>
      </c>
      <c r="K101" t="s">
        <v>1154</v>
      </c>
      <c r="L101" t="s">
        <v>1154</v>
      </c>
      <c r="M101" t="s">
        <v>1154</v>
      </c>
      <c r="N101" s="7">
        <v>0</v>
      </c>
      <c r="O101" s="7">
        <v>0</v>
      </c>
      <c r="P101" s="7">
        <v>0</v>
      </c>
      <c r="Q101" s="6">
        <v>0</v>
      </c>
      <c r="R101" s="6">
        <v>0</v>
      </c>
      <c r="S101" s="6">
        <v>0</v>
      </c>
      <c r="T101" s="8">
        <v>0</v>
      </c>
    </row>
    <row r="102" spans="1:20" x14ac:dyDescent="0.25">
      <c r="A102" t="s">
        <v>109</v>
      </c>
      <c r="B102" t="s">
        <v>635</v>
      </c>
      <c r="C102" t="s">
        <v>1054</v>
      </c>
      <c r="D102" t="s">
        <v>1066</v>
      </c>
      <c r="E102" t="s">
        <v>1088</v>
      </c>
      <c r="F102" t="s">
        <v>1116</v>
      </c>
      <c r="G102">
        <v>2021</v>
      </c>
      <c r="H102" s="5">
        <v>44419</v>
      </c>
      <c r="I102" t="s">
        <v>1148</v>
      </c>
      <c r="J102" s="6">
        <v>150000</v>
      </c>
      <c r="K102" t="s">
        <v>1154</v>
      </c>
      <c r="L102" t="s">
        <v>1154</v>
      </c>
      <c r="M102" t="s">
        <v>1154</v>
      </c>
      <c r="N102" s="7">
        <v>0</v>
      </c>
      <c r="O102" s="7">
        <v>0</v>
      </c>
      <c r="P102" s="7">
        <v>0</v>
      </c>
      <c r="Q102" s="6">
        <v>0</v>
      </c>
      <c r="R102" s="6">
        <v>0</v>
      </c>
      <c r="S102" s="6">
        <v>0</v>
      </c>
      <c r="T102" s="8">
        <v>0</v>
      </c>
    </row>
    <row r="103" spans="1:20" x14ac:dyDescent="0.25">
      <c r="A103" t="s">
        <v>110</v>
      </c>
      <c r="B103" t="s">
        <v>636</v>
      </c>
      <c r="C103" t="s">
        <v>1054</v>
      </c>
      <c r="D103" t="s">
        <v>1066</v>
      </c>
      <c r="E103" t="s">
        <v>1087</v>
      </c>
      <c r="F103" t="s">
        <v>1103</v>
      </c>
      <c r="G103">
        <v>2021</v>
      </c>
      <c r="H103" s="5">
        <v>44530</v>
      </c>
      <c r="I103" t="s">
        <v>1148</v>
      </c>
      <c r="J103" s="6">
        <v>200000</v>
      </c>
      <c r="K103" t="s">
        <v>1151</v>
      </c>
      <c r="L103" t="s">
        <v>1171</v>
      </c>
      <c r="M103" t="s">
        <v>1154</v>
      </c>
      <c r="N103" s="7">
        <v>1</v>
      </c>
      <c r="O103" s="7">
        <v>0</v>
      </c>
      <c r="P103" s="7">
        <v>0</v>
      </c>
      <c r="Q103" s="6">
        <v>200000</v>
      </c>
      <c r="R103" s="6">
        <v>0</v>
      </c>
      <c r="S103" s="6">
        <v>0</v>
      </c>
      <c r="T103" s="8">
        <v>200000</v>
      </c>
    </row>
    <row r="104" spans="1:20" x14ac:dyDescent="0.25">
      <c r="A104" t="s">
        <v>111</v>
      </c>
      <c r="B104" t="s">
        <v>637</v>
      </c>
      <c r="C104" t="s">
        <v>1054</v>
      </c>
      <c r="D104" t="s">
        <v>1066</v>
      </c>
      <c r="E104" t="s">
        <v>1090</v>
      </c>
      <c r="F104" t="s">
        <v>1105</v>
      </c>
      <c r="G104">
        <v>2021</v>
      </c>
      <c r="H104" s="5">
        <v>44421</v>
      </c>
      <c r="I104" t="s">
        <v>1148</v>
      </c>
      <c r="J104" s="6">
        <v>800000</v>
      </c>
      <c r="K104" t="s">
        <v>1152</v>
      </c>
      <c r="L104" t="s">
        <v>1155</v>
      </c>
      <c r="M104" t="s">
        <v>1167</v>
      </c>
      <c r="N104" s="7">
        <v>0</v>
      </c>
      <c r="O104" s="7">
        <v>0</v>
      </c>
      <c r="P104" s="7">
        <v>1</v>
      </c>
      <c r="Q104" s="6">
        <v>0</v>
      </c>
      <c r="R104" s="6">
        <v>0</v>
      </c>
      <c r="S104" s="6">
        <v>800000</v>
      </c>
      <c r="T104" s="8">
        <v>800000</v>
      </c>
    </row>
    <row r="105" spans="1:20" x14ac:dyDescent="0.25">
      <c r="A105" t="s">
        <v>112</v>
      </c>
      <c r="B105" t="s">
        <v>638</v>
      </c>
      <c r="C105" t="s">
        <v>1054</v>
      </c>
      <c r="D105" t="s">
        <v>1066</v>
      </c>
      <c r="E105" t="s">
        <v>1090</v>
      </c>
      <c r="F105" t="s">
        <v>1106</v>
      </c>
      <c r="G105">
        <v>2021</v>
      </c>
      <c r="H105" s="5">
        <v>44404</v>
      </c>
      <c r="I105" t="s">
        <v>1148</v>
      </c>
      <c r="J105" s="6">
        <v>400000</v>
      </c>
      <c r="K105" t="s">
        <v>1154</v>
      </c>
      <c r="L105" t="s">
        <v>1154</v>
      </c>
      <c r="M105" t="s">
        <v>1154</v>
      </c>
      <c r="N105" s="7">
        <v>0</v>
      </c>
      <c r="O105" s="7">
        <v>0</v>
      </c>
      <c r="P105" s="7">
        <v>0</v>
      </c>
      <c r="Q105" s="6">
        <v>0</v>
      </c>
      <c r="R105" s="6">
        <v>0</v>
      </c>
      <c r="S105" s="6">
        <v>0</v>
      </c>
      <c r="T105" s="8">
        <v>0</v>
      </c>
    </row>
    <row r="106" spans="1:20" x14ac:dyDescent="0.25">
      <c r="A106" t="s">
        <v>113</v>
      </c>
      <c r="B106" t="s">
        <v>639</v>
      </c>
      <c r="C106" t="s">
        <v>1054</v>
      </c>
      <c r="D106" t="s">
        <v>1066</v>
      </c>
      <c r="E106" t="s">
        <v>1090</v>
      </c>
      <c r="F106" t="s">
        <v>1105</v>
      </c>
      <c r="G106">
        <v>2021</v>
      </c>
      <c r="H106" s="5">
        <v>44469</v>
      </c>
      <c r="I106" t="s">
        <v>1148</v>
      </c>
      <c r="J106" s="6">
        <v>189000</v>
      </c>
      <c r="K106" t="s">
        <v>1154</v>
      </c>
      <c r="L106" t="s">
        <v>1154</v>
      </c>
      <c r="M106" t="s">
        <v>1154</v>
      </c>
      <c r="N106" s="7">
        <v>0</v>
      </c>
      <c r="O106" s="7">
        <v>0</v>
      </c>
      <c r="P106" s="7">
        <v>0</v>
      </c>
      <c r="Q106" s="6">
        <v>0</v>
      </c>
      <c r="R106" s="6">
        <v>0</v>
      </c>
      <c r="S106" s="6">
        <v>0</v>
      </c>
      <c r="T106" s="8">
        <v>0</v>
      </c>
    </row>
    <row r="107" spans="1:20" x14ac:dyDescent="0.25">
      <c r="A107" t="s">
        <v>114</v>
      </c>
      <c r="B107" t="s">
        <v>640</v>
      </c>
      <c r="C107" t="s">
        <v>1054</v>
      </c>
      <c r="D107" t="s">
        <v>1066</v>
      </c>
      <c r="E107" t="s">
        <v>1089</v>
      </c>
      <c r="F107" t="s">
        <v>1114</v>
      </c>
      <c r="G107">
        <v>2021</v>
      </c>
      <c r="H107" s="5">
        <v>44522</v>
      </c>
      <c r="I107" t="s">
        <v>1148</v>
      </c>
      <c r="J107" s="6">
        <v>96262</v>
      </c>
      <c r="K107" t="s">
        <v>1151</v>
      </c>
      <c r="L107" t="s">
        <v>1155</v>
      </c>
      <c r="M107" t="s">
        <v>1154</v>
      </c>
      <c r="N107" s="7">
        <v>1</v>
      </c>
      <c r="O107" s="7">
        <v>0</v>
      </c>
      <c r="P107" s="7">
        <v>0</v>
      </c>
      <c r="Q107" s="6">
        <v>96262</v>
      </c>
      <c r="R107" s="6">
        <v>0</v>
      </c>
      <c r="S107" s="6">
        <v>0</v>
      </c>
      <c r="T107" s="8">
        <v>96262</v>
      </c>
    </row>
    <row r="108" spans="1:20" x14ac:dyDescent="0.25">
      <c r="A108" t="s">
        <v>115</v>
      </c>
      <c r="B108" t="s">
        <v>641</v>
      </c>
      <c r="C108" t="s">
        <v>1056</v>
      </c>
      <c r="D108" t="s">
        <v>1067</v>
      </c>
      <c r="E108" t="s">
        <v>1090</v>
      </c>
      <c r="F108" t="s">
        <v>1106</v>
      </c>
      <c r="G108">
        <v>2021</v>
      </c>
      <c r="H108" s="5">
        <v>44523</v>
      </c>
      <c r="I108" t="s">
        <v>1148</v>
      </c>
      <c r="J108" s="6">
        <v>1835000</v>
      </c>
      <c r="K108" t="s">
        <v>1152</v>
      </c>
      <c r="L108" t="s">
        <v>1156</v>
      </c>
      <c r="M108" t="s">
        <v>1163</v>
      </c>
      <c r="N108" s="7">
        <v>0</v>
      </c>
      <c r="O108" s="7">
        <v>0</v>
      </c>
      <c r="P108" s="7">
        <v>1</v>
      </c>
      <c r="Q108" s="6">
        <v>0</v>
      </c>
      <c r="R108" s="6">
        <v>0</v>
      </c>
      <c r="S108" s="6">
        <v>1835000</v>
      </c>
      <c r="T108" s="8">
        <v>1835000</v>
      </c>
    </row>
    <row r="109" spans="1:20" x14ac:dyDescent="0.25">
      <c r="A109" t="s">
        <v>116</v>
      </c>
      <c r="B109" t="s">
        <v>642</v>
      </c>
      <c r="C109" t="s">
        <v>1056</v>
      </c>
      <c r="D109" t="s">
        <v>1067</v>
      </c>
      <c r="E109" t="s">
        <v>1090</v>
      </c>
      <c r="F109" t="s">
        <v>1105</v>
      </c>
      <c r="G109">
        <v>2021</v>
      </c>
      <c r="H109" s="5">
        <v>44341</v>
      </c>
      <c r="I109" t="s">
        <v>1148</v>
      </c>
      <c r="J109" s="6">
        <v>2500000</v>
      </c>
      <c r="K109" t="s">
        <v>1152</v>
      </c>
      <c r="L109" t="s">
        <v>1156</v>
      </c>
      <c r="M109" t="s">
        <v>1163</v>
      </c>
      <c r="N109" s="7">
        <v>0</v>
      </c>
      <c r="O109" s="7">
        <v>0</v>
      </c>
      <c r="P109" s="7">
        <v>1</v>
      </c>
      <c r="Q109" s="6">
        <v>0</v>
      </c>
      <c r="R109" s="6">
        <v>0</v>
      </c>
      <c r="S109" s="6">
        <v>2500000</v>
      </c>
      <c r="T109" s="6">
        <v>2500000</v>
      </c>
    </row>
    <row r="110" spans="1:20" x14ac:dyDescent="0.25">
      <c r="A110" t="s">
        <v>117</v>
      </c>
      <c r="B110" t="s">
        <v>643</v>
      </c>
      <c r="C110" t="s">
        <v>1056</v>
      </c>
      <c r="D110" t="s">
        <v>1067</v>
      </c>
      <c r="E110" t="s">
        <v>1087</v>
      </c>
      <c r="F110" t="s">
        <v>1099</v>
      </c>
      <c r="G110">
        <v>2021</v>
      </c>
      <c r="H110" s="5">
        <v>44398</v>
      </c>
      <c r="I110" t="s">
        <v>1148</v>
      </c>
      <c r="J110" s="6">
        <v>769903</v>
      </c>
      <c r="K110" t="s">
        <v>1154</v>
      </c>
      <c r="L110" t="s">
        <v>1154</v>
      </c>
      <c r="M110" t="s">
        <v>1154</v>
      </c>
      <c r="N110" s="7">
        <v>0</v>
      </c>
      <c r="O110" s="7">
        <v>0</v>
      </c>
      <c r="P110" s="7">
        <v>0</v>
      </c>
      <c r="Q110" s="6">
        <v>0</v>
      </c>
      <c r="R110" s="6">
        <v>0</v>
      </c>
      <c r="S110" s="6">
        <v>0</v>
      </c>
      <c r="T110" s="8">
        <v>0</v>
      </c>
    </row>
    <row r="111" spans="1:20" x14ac:dyDescent="0.25">
      <c r="A111" t="s">
        <v>118</v>
      </c>
      <c r="B111" t="s">
        <v>644</v>
      </c>
      <c r="C111" t="s">
        <v>1058</v>
      </c>
      <c r="D111" t="s">
        <v>1067</v>
      </c>
      <c r="E111" t="s">
        <v>1089</v>
      </c>
      <c r="F111" t="s">
        <v>1113</v>
      </c>
      <c r="G111">
        <v>2021</v>
      </c>
      <c r="H111" s="5">
        <v>44503</v>
      </c>
      <c r="I111" t="s">
        <v>1148</v>
      </c>
      <c r="J111" s="6">
        <v>17589000</v>
      </c>
      <c r="K111" t="s">
        <v>1154</v>
      </c>
      <c r="L111" t="s">
        <v>1154</v>
      </c>
      <c r="M111" t="s">
        <v>1154</v>
      </c>
      <c r="N111" s="7">
        <v>0</v>
      </c>
      <c r="O111" s="7">
        <v>0</v>
      </c>
      <c r="P111" s="7">
        <v>0</v>
      </c>
      <c r="Q111" s="6">
        <v>0</v>
      </c>
      <c r="R111" s="6">
        <v>0</v>
      </c>
      <c r="S111" s="6">
        <v>0</v>
      </c>
      <c r="T111" s="8">
        <v>0</v>
      </c>
    </row>
    <row r="112" spans="1:20" x14ac:dyDescent="0.25">
      <c r="A112" t="s">
        <v>119</v>
      </c>
      <c r="B112" t="s">
        <v>645</v>
      </c>
      <c r="C112" t="s">
        <v>1056</v>
      </c>
      <c r="D112" t="s">
        <v>1067</v>
      </c>
      <c r="E112" t="s">
        <v>1087</v>
      </c>
      <c r="F112" t="s">
        <v>1108</v>
      </c>
      <c r="G112">
        <v>2021</v>
      </c>
      <c r="H112" s="5" t="s">
        <v>1141</v>
      </c>
      <c r="I112" t="s">
        <v>1148</v>
      </c>
      <c r="J112" s="6">
        <v>1500000</v>
      </c>
      <c r="K112" t="s">
        <v>1151</v>
      </c>
      <c r="L112" t="s">
        <v>1155</v>
      </c>
      <c r="M112" t="s">
        <v>1154</v>
      </c>
      <c r="N112" s="7">
        <v>1</v>
      </c>
      <c r="O112" s="7">
        <v>0</v>
      </c>
      <c r="P112" s="7">
        <v>0</v>
      </c>
      <c r="Q112" s="6">
        <v>1500000</v>
      </c>
      <c r="R112" s="6">
        <v>0</v>
      </c>
      <c r="S112" s="6">
        <v>0</v>
      </c>
      <c r="T112" s="8">
        <v>1500000</v>
      </c>
    </row>
    <row r="113" spans="1:20" x14ac:dyDescent="0.25">
      <c r="A113" t="s">
        <v>120</v>
      </c>
      <c r="B113" t="s">
        <v>646</v>
      </c>
      <c r="C113" t="s">
        <v>1052</v>
      </c>
      <c r="D113" t="s">
        <v>1067</v>
      </c>
      <c r="E113" t="s">
        <v>1088</v>
      </c>
      <c r="F113" t="s">
        <v>1116</v>
      </c>
      <c r="G113">
        <v>2021</v>
      </c>
      <c r="H113" s="5">
        <v>44356</v>
      </c>
      <c r="I113" t="s">
        <v>1148</v>
      </c>
      <c r="J113" s="6">
        <v>100000000</v>
      </c>
      <c r="K113" t="s">
        <v>1151</v>
      </c>
      <c r="L113" t="s">
        <v>1179</v>
      </c>
      <c r="M113" t="s">
        <v>1154</v>
      </c>
      <c r="N113" s="7">
        <v>0.47499999999999998</v>
      </c>
      <c r="O113" s="7">
        <v>0</v>
      </c>
      <c r="P113" s="7">
        <v>0</v>
      </c>
      <c r="Q113" s="6">
        <v>47500000</v>
      </c>
      <c r="R113" s="6">
        <v>0</v>
      </c>
      <c r="S113" s="6">
        <v>0</v>
      </c>
      <c r="T113" s="8">
        <v>47500000</v>
      </c>
    </row>
    <row r="114" spans="1:20" x14ac:dyDescent="0.25">
      <c r="A114" t="s">
        <v>121</v>
      </c>
      <c r="B114" t="s">
        <v>645</v>
      </c>
      <c r="C114" t="s">
        <v>1052</v>
      </c>
      <c r="D114" t="s">
        <v>1067</v>
      </c>
      <c r="E114" t="s">
        <v>1087</v>
      </c>
      <c r="F114" t="s">
        <v>1108</v>
      </c>
      <c r="G114">
        <v>2021</v>
      </c>
      <c r="H114" s="5">
        <v>44545</v>
      </c>
      <c r="I114" t="s">
        <v>1148</v>
      </c>
      <c r="J114" s="6">
        <v>47074937.689999998</v>
      </c>
      <c r="K114" t="s">
        <v>1151</v>
      </c>
      <c r="L114" t="s">
        <v>1155</v>
      </c>
      <c r="M114" t="s">
        <v>1154</v>
      </c>
      <c r="N114" s="7">
        <v>1</v>
      </c>
      <c r="O114" s="7">
        <v>0</v>
      </c>
      <c r="P114" s="7">
        <v>0</v>
      </c>
      <c r="Q114" s="6">
        <v>47074937.689999998</v>
      </c>
      <c r="R114" s="6">
        <v>0</v>
      </c>
      <c r="S114" s="6">
        <v>0</v>
      </c>
      <c r="T114" s="8">
        <v>47074937.689999998</v>
      </c>
    </row>
    <row r="115" spans="1:20" x14ac:dyDescent="0.25">
      <c r="A115" t="s">
        <v>122</v>
      </c>
      <c r="B115" t="s">
        <v>647</v>
      </c>
      <c r="C115" t="s">
        <v>1052</v>
      </c>
      <c r="D115" t="s">
        <v>1067</v>
      </c>
      <c r="E115" t="s">
        <v>1092</v>
      </c>
      <c r="F115" t="s">
        <v>1111</v>
      </c>
      <c r="G115">
        <v>2021</v>
      </c>
      <c r="H115" s="5">
        <v>44265</v>
      </c>
      <c r="I115" t="s">
        <v>1148</v>
      </c>
      <c r="J115" s="6">
        <v>15000000</v>
      </c>
      <c r="K115" t="s">
        <v>1151</v>
      </c>
      <c r="L115" t="s">
        <v>1165</v>
      </c>
      <c r="M115" t="s">
        <v>1154</v>
      </c>
      <c r="N115" s="7">
        <v>0.58240000000000003</v>
      </c>
      <c r="O115" s="7">
        <v>0</v>
      </c>
      <c r="P115" s="7">
        <v>0</v>
      </c>
      <c r="Q115" s="6">
        <v>8736000</v>
      </c>
      <c r="R115" s="6">
        <v>0</v>
      </c>
      <c r="S115" s="6">
        <v>0</v>
      </c>
      <c r="T115" s="8">
        <v>8736000</v>
      </c>
    </row>
    <row r="116" spans="1:20" x14ac:dyDescent="0.25">
      <c r="A116" t="s">
        <v>122</v>
      </c>
      <c r="B116" t="s">
        <v>647</v>
      </c>
      <c r="C116" t="s">
        <v>1052</v>
      </c>
      <c r="D116" t="s">
        <v>1067</v>
      </c>
      <c r="E116" t="s">
        <v>1092</v>
      </c>
      <c r="F116" t="s">
        <v>1111</v>
      </c>
      <c r="G116">
        <v>2021</v>
      </c>
      <c r="H116" s="5">
        <v>44265</v>
      </c>
      <c r="I116" t="s">
        <v>1148</v>
      </c>
      <c r="J116" s="6">
        <v>15000000</v>
      </c>
      <c r="K116" t="s">
        <v>1152</v>
      </c>
      <c r="L116" t="s">
        <v>1155</v>
      </c>
      <c r="M116" t="s">
        <v>1167</v>
      </c>
      <c r="N116" s="7">
        <v>0</v>
      </c>
      <c r="O116" s="7">
        <v>0</v>
      </c>
      <c r="P116" s="7">
        <v>0.12790000000000001</v>
      </c>
      <c r="Q116" s="6">
        <v>0</v>
      </c>
      <c r="R116" s="6">
        <v>0</v>
      </c>
      <c r="S116" s="6">
        <v>1918500.0000000002</v>
      </c>
      <c r="T116" s="8">
        <v>1918500.0000000002</v>
      </c>
    </row>
    <row r="117" spans="1:20" x14ac:dyDescent="0.25">
      <c r="A117" t="s">
        <v>123</v>
      </c>
      <c r="B117" t="s">
        <v>648</v>
      </c>
      <c r="C117" t="s">
        <v>1052</v>
      </c>
      <c r="D117" t="s">
        <v>1067</v>
      </c>
      <c r="E117" t="s">
        <v>1090</v>
      </c>
      <c r="F117" t="s">
        <v>1106</v>
      </c>
      <c r="G117">
        <v>2021</v>
      </c>
      <c r="H117" s="5">
        <v>44510</v>
      </c>
      <c r="I117" t="s">
        <v>1148</v>
      </c>
      <c r="J117" s="6">
        <v>800000000</v>
      </c>
      <c r="K117" t="s">
        <v>1151</v>
      </c>
      <c r="L117" t="s">
        <v>1155</v>
      </c>
      <c r="M117" t="s">
        <v>1154</v>
      </c>
      <c r="N117" s="7">
        <v>0.91749999999999998</v>
      </c>
      <c r="O117" s="7">
        <v>0</v>
      </c>
      <c r="P117" s="7">
        <v>0</v>
      </c>
      <c r="Q117" s="6">
        <v>734000000</v>
      </c>
      <c r="R117" s="6">
        <v>0</v>
      </c>
      <c r="S117" s="6">
        <v>0</v>
      </c>
      <c r="T117" s="8">
        <v>734000000</v>
      </c>
    </row>
    <row r="118" spans="1:20" x14ac:dyDescent="0.25">
      <c r="A118" t="s">
        <v>123</v>
      </c>
      <c r="B118" t="s">
        <v>648</v>
      </c>
      <c r="C118" t="s">
        <v>1052</v>
      </c>
      <c r="D118" t="s">
        <v>1067</v>
      </c>
      <c r="E118" t="s">
        <v>1090</v>
      </c>
      <c r="F118" t="s">
        <v>1106</v>
      </c>
      <c r="G118">
        <v>2021</v>
      </c>
      <c r="H118" s="5">
        <v>44510</v>
      </c>
      <c r="I118" t="s">
        <v>1148</v>
      </c>
      <c r="J118" s="6">
        <v>800000000</v>
      </c>
      <c r="K118" t="s">
        <v>1151</v>
      </c>
      <c r="L118" t="s">
        <v>1156</v>
      </c>
      <c r="M118" t="s">
        <v>1154</v>
      </c>
      <c r="N118" s="7">
        <v>0.02</v>
      </c>
      <c r="O118" s="7">
        <v>0</v>
      </c>
      <c r="P118" s="7">
        <v>0</v>
      </c>
      <c r="Q118" s="6">
        <v>16000000</v>
      </c>
      <c r="R118" s="6">
        <v>0</v>
      </c>
      <c r="S118" s="6">
        <v>0</v>
      </c>
      <c r="T118" s="8">
        <v>16000000</v>
      </c>
    </row>
    <row r="119" spans="1:20" x14ac:dyDescent="0.25">
      <c r="A119" t="s">
        <v>124</v>
      </c>
      <c r="B119" t="s">
        <v>649</v>
      </c>
      <c r="C119" t="s">
        <v>1052</v>
      </c>
      <c r="D119" t="s">
        <v>1067</v>
      </c>
      <c r="E119" t="s">
        <v>1087</v>
      </c>
      <c r="F119" t="s">
        <v>1103</v>
      </c>
      <c r="G119">
        <v>2021</v>
      </c>
      <c r="H119" s="5">
        <v>44369</v>
      </c>
      <c r="I119" t="s">
        <v>1148</v>
      </c>
      <c r="J119" s="6">
        <v>15000000</v>
      </c>
      <c r="K119" t="s">
        <v>1152</v>
      </c>
      <c r="L119" t="s">
        <v>1155</v>
      </c>
      <c r="M119" t="s">
        <v>1167</v>
      </c>
      <c r="N119" s="7">
        <v>0</v>
      </c>
      <c r="O119" s="7">
        <v>0</v>
      </c>
      <c r="P119" s="7">
        <v>5.8999999999999997E-2</v>
      </c>
      <c r="Q119" s="6">
        <v>0</v>
      </c>
      <c r="R119" s="6">
        <v>0</v>
      </c>
      <c r="S119" s="6">
        <v>885000</v>
      </c>
      <c r="T119" s="8">
        <v>885000</v>
      </c>
    </row>
    <row r="120" spans="1:20" x14ac:dyDescent="0.25">
      <c r="A120" t="s">
        <v>124</v>
      </c>
      <c r="B120" t="s">
        <v>649</v>
      </c>
      <c r="C120" t="s">
        <v>1052</v>
      </c>
      <c r="D120" t="s">
        <v>1067</v>
      </c>
      <c r="E120" t="s">
        <v>1087</v>
      </c>
      <c r="F120" t="s">
        <v>1103</v>
      </c>
      <c r="G120">
        <v>2021</v>
      </c>
      <c r="H120" s="5">
        <v>44369</v>
      </c>
      <c r="I120" t="s">
        <v>1148</v>
      </c>
      <c r="J120" s="6">
        <v>15000000</v>
      </c>
      <c r="K120" t="s">
        <v>1151</v>
      </c>
      <c r="L120" t="s">
        <v>1155</v>
      </c>
      <c r="M120" t="s">
        <v>1154</v>
      </c>
      <c r="N120" s="7">
        <v>0.26329999999999998</v>
      </c>
      <c r="O120" s="7">
        <v>0</v>
      </c>
      <c r="P120" s="7">
        <v>0</v>
      </c>
      <c r="Q120" s="6">
        <v>3949499.9999999995</v>
      </c>
      <c r="R120" s="6">
        <v>0</v>
      </c>
      <c r="S120" s="6">
        <v>0</v>
      </c>
      <c r="T120" s="8">
        <v>3949499.9999999995</v>
      </c>
    </row>
    <row r="121" spans="1:20" x14ac:dyDescent="0.25">
      <c r="A121" t="s">
        <v>125</v>
      </c>
      <c r="B121" t="s">
        <v>650</v>
      </c>
      <c r="C121" t="s">
        <v>1052</v>
      </c>
      <c r="D121" t="s">
        <v>1067</v>
      </c>
      <c r="E121" t="s">
        <v>1088</v>
      </c>
      <c r="F121" t="s">
        <v>1116</v>
      </c>
      <c r="G121">
        <v>2021</v>
      </c>
      <c r="H121" s="5">
        <v>44496</v>
      </c>
      <c r="I121" t="s">
        <v>1148</v>
      </c>
      <c r="J121" s="6">
        <v>30000000</v>
      </c>
      <c r="K121" t="s">
        <v>1151</v>
      </c>
      <c r="L121" t="s">
        <v>1179</v>
      </c>
      <c r="M121" t="s">
        <v>1154</v>
      </c>
      <c r="N121" s="7">
        <v>0.2802</v>
      </c>
      <c r="O121" s="7">
        <v>0</v>
      </c>
      <c r="P121" s="7">
        <v>0</v>
      </c>
      <c r="Q121" s="6">
        <v>8406000</v>
      </c>
      <c r="R121" s="6">
        <v>0</v>
      </c>
      <c r="S121" s="6">
        <v>0</v>
      </c>
      <c r="T121" s="8">
        <v>8406000</v>
      </c>
    </row>
    <row r="122" spans="1:20" x14ac:dyDescent="0.25">
      <c r="A122" t="s">
        <v>126</v>
      </c>
      <c r="B122" t="s">
        <v>644</v>
      </c>
      <c r="C122" t="s">
        <v>1052</v>
      </c>
      <c r="D122" t="s">
        <v>1067</v>
      </c>
      <c r="E122" t="s">
        <v>1089</v>
      </c>
      <c r="F122" t="s">
        <v>1113</v>
      </c>
      <c r="G122">
        <v>2021</v>
      </c>
      <c r="H122" s="5">
        <v>44503</v>
      </c>
      <c r="I122" t="s">
        <v>1148</v>
      </c>
      <c r="J122" s="6">
        <v>300000000</v>
      </c>
      <c r="K122" t="s">
        <v>1154</v>
      </c>
      <c r="L122" t="s">
        <v>1154</v>
      </c>
      <c r="M122" t="s">
        <v>1154</v>
      </c>
      <c r="N122" s="7">
        <v>0</v>
      </c>
      <c r="O122" s="7">
        <v>0</v>
      </c>
      <c r="P122" s="7">
        <v>0</v>
      </c>
      <c r="Q122" s="6">
        <v>0</v>
      </c>
      <c r="R122" s="6">
        <v>0</v>
      </c>
      <c r="S122" s="6">
        <v>0</v>
      </c>
      <c r="T122" s="8">
        <v>0</v>
      </c>
    </row>
    <row r="123" spans="1:20" x14ac:dyDescent="0.25">
      <c r="A123" t="s">
        <v>127</v>
      </c>
      <c r="B123" t="s">
        <v>651</v>
      </c>
      <c r="C123" t="s">
        <v>1054</v>
      </c>
      <c r="D123" t="s">
        <v>1067</v>
      </c>
      <c r="E123" t="s">
        <v>1089</v>
      </c>
      <c r="F123" t="s">
        <v>1104</v>
      </c>
      <c r="G123">
        <v>2021</v>
      </c>
      <c r="H123" s="5">
        <v>44312</v>
      </c>
      <c r="I123" t="s">
        <v>1148</v>
      </c>
      <c r="J123" s="6">
        <v>698578</v>
      </c>
      <c r="K123" t="s">
        <v>1154</v>
      </c>
      <c r="L123" t="s">
        <v>1154</v>
      </c>
      <c r="M123" t="s">
        <v>1154</v>
      </c>
      <c r="N123" s="7">
        <v>0</v>
      </c>
      <c r="O123" s="7">
        <v>0</v>
      </c>
      <c r="P123" s="7">
        <v>0</v>
      </c>
      <c r="Q123" s="6">
        <v>0</v>
      </c>
      <c r="R123" s="6">
        <v>0</v>
      </c>
      <c r="S123" s="6">
        <v>0</v>
      </c>
      <c r="T123" s="8">
        <v>0</v>
      </c>
    </row>
    <row r="124" spans="1:20" x14ac:dyDescent="0.25">
      <c r="A124" t="s">
        <v>128</v>
      </c>
      <c r="B124" t="s">
        <v>652</v>
      </c>
      <c r="C124" t="s">
        <v>1054</v>
      </c>
      <c r="D124" t="s">
        <v>1067</v>
      </c>
      <c r="E124" t="s">
        <v>1090</v>
      </c>
      <c r="F124" t="s">
        <v>1106</v>
      </c>
      <c r="G124">
        <v>2021</v>
      </c>
      <c r="H124" s="5">
        <v>44413</v>
      </c>
      <c r="I124" t="s">
        <v>1148</v>
      </c>
      <c r="J124" s="6">
        <v>4820000</v>
      </c>
      <c r="K124" t="s">
        <v>1152</v>
      </c>
      <c r="L124" t="s">
        <v>1156</v>
      </c>
      <c r="M124" t="s">
        <v>1163</v>
      </c>
      <c r="N124" s="7">
        <v>0</v>
      </c>
      <c r="O124" s="7">
        <v>0</v>
      </c>
      <c r="P124" s="7">
        <v>1</v>
      </c>
      <c r="Q124" s="6">
        <v>0</v>
      </c>
      <c r="R124" s="6">
        <v>0</v>
      </c>
      <c r="S124" s="6">
        <v>4820000</v>
      </c>
      <c r="T124" s="8">
        <v>4820000</v>
      </c>
    </row>
    <row r="125" spans="1:20" x14ac:dyDescent="0.25">
      <c r="A125" t="s">
        <v>129</v>
      </c>
      <c r="B125" t="s">
        <v>653</v>
      </c>
      <c r="C125" t="s">
        <v>1054</v>
      </c>
      <c r="D125" t="s">
        <v>1067</v>
      </c>
      <c r="E125" t="s">
        <v>1087</v>
      </c>
      <c r="F125" t="s">
        <v>1099</v>
      </c>
      <c r="G125">
        <v>2021</v>
      </c>
      <c r="H125" s="5">
        <v>44309</v>
      </c>
      <c r="I125" t="s">
        <v>1148</v>
      </c>
      <c r="J125" s="6">
        <v>400000</v>
      </c>
      <c r="K125" t="s">
        <v>1150</v>
      </c>
      <c r="L125" t="s">
        <v>1154</v>
      </c>
      <c r="M125" t="s">
        <v>1167</v>
      </c>
      <c r="N125" s="7">
        <v>0</v>
      </c>
      <c r="O125" s="7">
        <v>1</v>
      </c>
      <c r="P125" s="7">
        <v>0</v>
      </c>
      <c r="Q125" s="6">
        <v>0</v>
      </c>
      <c r="R125" s="6">
        <v>400000</v>
      </c>
      <c r="S125" s="6">
        <v>0</v>
      </c>
      <c r="T125" s="8">
        <v>400000</v>
      </c>
    </row>
    <row r="126" spans="1:20" x14ac:dyDescent="0.25">
      <c r="A126" t="s">
        <v>130</v>
      </c>
      <c r="B126" t="s">
        <v>654</v>
      </c>
      <c r="C126" t="s">
        <v>1054</v>
      </c>
      <c r="D126" t="s">
        <v>1067</v>
      </c>
      <c r="E126" t="s">
        <v>1087</v>
      </c>
      <c r="F126" t="s">
        <v>1108</v>
      </c>
      <c r="G126">
        <v>2021</v>
      </c>
      <c r="H126" s="5">
        <v>44426</v>
      </c>
      <c r="I126" t="s">
        <v>1148</v>
      </c>
      <c r="J126" s="6">
        <v>200000</v>
      </c>
      <c r="K126" t="s">
        <v>1151</v>
      </c>
      <c r="L126" t="s">
        <v>1155</v>
      </c>
      <c r="M126" t="s">
        <v>1154</v>
      </c>
      <c r="N126" s="7">
        <v>1</v>
      </c>
      <c r="O126" s="7">
        <v>0</v>
      </c>
      <c r="P126" s="7">
        <v>0</v>
      </c>
      <c r="Q126" s="6">
        <v>200000</v>
      </c>
      <c r="R126" s="6">
        <v>0</v>
      </c>
      <c r="S126" s="6">
        <v>0</v>
      </c>
      <c r="T126" s="8">
        <v>200000</v>
      </c>
    </row>
    <row r="127" spans="1:20" x14ac:dyDescent="0.25">
      <c r="A127" t="s">
        <v>131</v>
      </c>
      <c r="B127" t="s">
        <v>655</v>
      </c>
      <c r="C127" t="s">
        <v>1054</v>
      </c>
      <c r="D127" t="s">
        <v>1067</v>
      </c>
      <c r="E127" t="s">
        <v>1089</v>
      </c>
      <c r="F127" t="s">
        <v>1104</v>
      </c>
      <c r="G127">
        <v>2021</v>
      </c>
      <c r="H127" s="5">
        <v>44476</v>
      </c>
      <c r="I127" t="s">
        <v>1148</v>
      </c>
      <c r="J127" s="6">
        <v>150000</v>
      </c>
      <c r="K127" t="s">
        <v>1154</v>
      </c>
      <c r="L127" t="s">
        <v>1154</v>
      </c>
      <c r="M127" t="s">
        <v>1154</v>
      </c>
      <c r="N127" s="7">
        <v>0</v>
      </c>
      <c r="O127" s="7">
        <v>0</v>
      </c>
      <c r="P127" s="7">
        <v>0</v>
      </c>
      <c r="Q127" s="6">
        <v>0</v>
      </c>
      <c r="R127" s="6">
        <v>0</v>
      </c>
      <c r="S127" s="6">
        <v>0</v>
      </c>
      <c r="T127" s="8">
        <v>0</v>
      </c>
    </row>
    <row r="128" spans="1:20" x14ac:dyDescent="0.25">
      <c r="A128" t="s">
        <v>132</v>
      </c>
      <c r="B128" t="s">
        <v>656</v>
      </c>
      <c r="C128" t="s">
        <v>1054</v>
      </c>
      <c r="D128" t="s">
        <v>1067</v>
      </c>
      <c r="E128" t="s">
        <v>1088</v>
      </c>
      <c r="F128" t="s">
        <v>1102</v>
      </c>
      <c r="G128">
        <v>2021</v>
      </c>
      <c r="H128" s="5">
        <v>44536</v>
      </c>
      <c r="I128" t="s">
        <v>1148</v>
      </c>
      <c r="J128" s="6">
        <v>200000</v>
      </c>
      <c r="K128" t="s">
        <v>1154</v>
      </c>
      <c r="L128" t="s">
        <v>1154</v>
      </c>
      <c r="M128" t="s">
        <v>1154</v>
      </c>
      <c r="N128" s="7">
        <v>0</v>
      </c>
      <c r="O128" s="7">
        <v>0</v>
      </c>
      <c r="P128" s="7">
        <v>0</v>
      </c>
      <c r="Q128" s="6">
        <v>0</v>
      </c>
      <c r="R128" s="6">
        <v>0</v>
      </c>
      <c r="S128" s="6">
        <v>0</v>
      </c>
      <c r="T128" s="8">
        <v>0</v>
      </c>
    </row>
    <row r="129" spans="1:20" x14ac:dyDescent="0.25">
      <c r="A129" t="s">
        <v>133</v>
      </c>
      <c r="B129" t="s">
        <v>657</v>
      </c>
      <c r="C129" t="s">
        <v>1054</v>
      </c>
      <c r="D129" t="s">
        <v>1067</v>
      </c>
      <c r="E129" t="s">
        <v>1090</v>
      </c>
      <c r="F129" t="s">
        <v>1106</v>
      </c>
      <c r="G129">
        <v>2021</v>
      </c>
      <c r="H129" s="5">
        <v>44466</v>
      </c>
      <c r="I129" t="s">
        <v>1148</v>
      </c>
      <c r="J129" s="6">
        <v>500000</v>
      </c>
      <c r="K129" t="s">
        <v>1152</v>
      </c>
      <c r="L129" t="s">
        <v>1155</v>
      </c>
      <c r="M129" t="s">
        <v>1167</v>
      </c>
      <c r="N129" s="7">
        <v>0</v>
      </c>
      <c r="O129" s="7">
        <v>0</v>
      </c>
      <c r="P129" s="7">
        <v>1</v>
      </c>
      <c r="Q129" s="6">
        <v>0</v>
      </c>
      <c r="R129" s="6">
        <v>0</v>
      </c>
      <c r="S129" s="6">
        <v>500000</v>
      </c>
      <c r="T129" s="8">
        <v>500000</v>
      </c>
    </row>
    <row r="130" spans="1:20" x14ac:dyDescent="0.25">
      <c r="A130" t="s">
        <v>134</v>
      </c>
      <c r="B130" t="s">
        <v>658</v>
      </c>
      <c r="C130" t="s">
        <v>1054</v>
      </c>
      <c r="D130" t="s">
        <v>1067</v>
      </c>
      <c r="E130" t="s">
        <v>1090</v>
      </c>
      <c r="F130" t="s">
        <v>1106</v>
      </c>
      <c r="G130">
        <v>2021</v>
      </c>
      <c r="H130" s="5">
        <v>44477</v>
      </c>
      <c r="I130" t="s">
        <v>1148</v>
      </c>
      <c r="J130" s="6">
        <v>500000</v>
      </c>
      <c r="K130" t="s">
        <v>1151</v>
      </c>
      <c r="L130" t="s">
        <v>1156</v>
      </c>
      <c r="M130" t="s">
        <v>1154</v>
      </c>
      <c r="N130" s="7">
        <v>1</v>
      </c>
      <c r="O130" s="7">
        <v>0</v>
      </c>
      <c r="P130" s="7">
        <v>0</v>
      </c>
      <c r="Q130" s="6">
        <v>500000</v>
      </c>
      <c r="R130" s="6">
        <v>0</v>
      </c>
      <c r="S130" s="6">
        <v>0</v>
      </c>
      <c r="T130" s="8">
        <v>500000</v>
      </c>
    </row>
    <row r="131" spans="1:20" x14ac:dyDescent="0.25">
      <c r="A131" t="s">
        <v>135</v>
      </c>
      <c r="B131" t="s">
        <v>659</v>
      </c>
      <c r="C131" t="s">
        <v>1054</v>
      </c>
      <c r="D131" t="s">
        <v>1067</v>
      </c>
      <c r="E131" t="s">
        <v>1092</v>
      </c>
      <c r="F131" t="s">
        <v>1111</v>
      </c>
      <c r="G131">
        <v>2021</v>
      </c>
      <c r="H131" s="5">
        <v>44384</v>
      </c>
      <c r="I131" t="s">
        <v>1148</v>
      </c>
      <c r="J131" s="6">
        <v>300000</v>
      </c>
      <c r="K131" t="s">
        <v>1154</v>
      </c>
      <c r="L131" t="s">
        <v>1154</v>
      </c>
      <c r="M131" t="s">
        <v>1154</v>
      </c>
      <c r="N131" s="7">
        <v>0</v>
      </c>
      <c r="O131" s="7">
        <v>0</v>
      </c>
      <c r="P131" s="7">
        <v>0</v>
      </c>
      <c r="Q131" s="6">
        <v>0</v>
      </c>
      <c r="R131" s="6">
        <v>0</v>
      </c>
      <c r="S131" s="6">
        <v>0</v>
      </c>
      <c r="T131" s="8">
        <v>0</v>
      </c>
    </row>
    <row r="132" spans="1:20" x14ac:dyDescent="0.25">
      <c r="A132" t="s">
        <v>136</v>
      </c>
      <c r="B132" t="s">
        <v>660</v>
      </c>
      <c r="C132" t="s">
        <v>1054</v>
      </c>
      <c r="D132" t="s">
        <v>1067</v>
      </c>
      <c r="E132" t="s">
        <v>1088</v>
      </c>
      <c r="F132" t="s">
        <v>1100</v>
      </c>
      <c r="G132">
        <v>2021</v>
      </c>
      <c r="H132" s="5">
        <v>44533</v>
      </c>
      <c r="I132" t="s">
        <v>1148</v>
      </c>
      <c r="J132" s="6">
        <v>200000</v>
      </c>
      <c r="K132" t="s">
        <v>1154</v>
      </c>
      <c r="L132" t="s">
        <v>1154</v>
      </c>
      <c r="M132" t="s">
        <v>1154</v>
      </c>
      <c r="N132" s="7">
        <v>0</v>
      </c>
      <c r="O132" s="7">
        <v>0</v>
      </c>
      <c r="P132" s="7">
        <v>0</v>
      </c>
      <c r="Q132" s="6">
        <v>0</v>
      </c>
      <c r="R132" s="6">
        <v>0</v>
      </c>
      <c r="S132" s="6">
        <v>0</v>
      </c>
      <c r="T132" s="8">
        <v>0</v>
      </c>
    </row>
    <row r="133" spans="1:20" x14ac:dyDescent="0.25">
      <c r="A133" t="s">
        <v>137</v>
      </c>
      <c r="B133" t="s">
        <v>661</v>
      </c>
      <c r="C133" t="s">
        <v>1054</v>
      </c>
      <c r="D133" t="s">
        <v>1067</v>
      </c>
      <c r="E133" t="s">
        <v>1089</v>
      </c>
      <c r="F133" t="s">
        <v>1101</v>
      </c>
      <c r="G133">
        <v>2021</v>
      </c>
      <c r="H133" s="5">
        <v>44468</v>
      </c>
      <c r="I133" t="s">
        <v>1148</v>
      </c>
      <c r="J133" s="6">
        <v>300000</v>
      </c>
      <c r="K133" t="s">
        <v>1154</v>
      </c>
      <c r="L133" t="s">
        <v>1154</v>
      </c>
      <c r="M133" t="s">
        <v>1154</v>
      </c>
      <c r="N133" s="7">
        <v>0</v>
      </c>
      <c r="O133" s="7">
        <v>0</v>
      </c>
      <c r="P133" s="7">
        <v>0</v>
      </c>
      <c r="Q133" s="6">
        <v>0</v>
      </c>
      <c r="R133" s="6">
        <v>0</v>
      </c>
      <c r="S133" s="6">
        <v>0</v>
      </c>
      <c r="T133" s="8">
        <v>0</v>
      </c>
    </row>
    <row r="134" spans="1:20" x14ac:dyDescent="0.25">
      <c r="A134" t="s">
        <v>138</v>
      </c>
      <c r="B134" t="s">
        <v>662</v>
      </c>
      <c r="C134" t="s">
        <v>1054</v>
      </c>
      <c r="D134" t="s">
        <v>1067</v>
      </c>
      <c r="E134" t="s">
        <v>1088</v>
      </c>
      <c r="F134" t="s">
        <v>1100</v>
      </c>
      <c r="G134">
        <v>2021</v>
      </c>
      <c r="H134" s="5">
        <v>44523</v>
      </c>
      <c r="I134" t="s">
        <v>1148</v>
      </c>
      <c r="J134" s="6">
        <v>200000</v>
      </c>
      <c r="K134" t="s">
        <v>1152</v>
      </c>
      <c r="L134" t="s">
        <v>1155</v>
      </c>
      <c r="M134" t="s">
        <v>1167</v>
      </c>
      <c r="N134" s="7">
        <v>0</v>
      </c>
      <c r="O134" s="7">
        <v>0</v>
      </c>
      <c r="P134" s="7">
        <v>1</v>
      </c>
      <c r="Q134" s="6">
        <v>0</v>
      </c>
      <c r="R134" s="6">
        <v>0</v>
      </c>
      <c r="S134" s="6">
        <v>200000</v>
      </c>
      <c r="T134" s="8">
        <v>200000</v>
      </c>
    </row>
    <row r="135" spans="1:20" x14ac:dyDescent="0.25">
      <c r="A135" t="s">
        <v>139</v>
      </c>
      <c r="B135" t="s">
        <v>663</v>
      </c>
      <c r="C135" t="s">
        <v>1054</v>
      </c>
      <c r="D135" t="s">
        <v>1067</v>
      </c>
      <c r="E135" t="s">
        <v>1089</v>
      </c>
      <c r="F135" t="s">
        <v>1101</v>
      </c>
      <c r="G135">
        <v>2021</v>
      </c>
      <c r="H135" s="5">
        <v>44435</v>
      </c>
      <c r="I135" t="s">
        <v>1148</v>
      </c>
      <c r="J135" s="6">
        <v>200000</v>
      </c>
      <c r="K135" t="s">
        <v>1154</v>
      </c>
      <c r="L135" t="s">
        <v>1154</v>
      </c>
      <c r="M135" t="s">
        <v>1154</v>
      </c>
      <c r="N135" s="7">
        <v>0</v>
      </c>
      <c r="O135" s="7">
        <v>0</v>
      </c>
      <c r="P135" s="7">
        <v>0</v>
      </c>
      <c r="Q135" s="6">
        <v>0</v>
      </c>
      <c r="R135" s="6">
        <v>0</v>
      </c>
      <c r="S135" s="6">
        <v>0</v>
      </c>
      <c r="T135" s="8">
        <v>0</v>
      </c>
    </row>
    <row r="136" spans="1:20" x14ac:dyDescent="0.25">
      <c r="A136" t="s">
        <v>140</v>
      </c>
      <c r="B136" t="s">
        <v>664</v>
      </c>
      <c r="C136" t="s">
        <v>1054</v>
      </c>
      <c r="D136" t="s">
        <v>1067</v>
      </c>
      <c r="E136" t="s">
        <v>1087</v>
      </c>
      <c r="F136" t="s">
        <v>1099</v>
      </c>
      <c r="G136">
        <v>2021</v>
      </c>
      <c r="H136" s="5">
        <v>44407</v>
      </c>
      <c r="I136" t="s">
        <v>1148</v>
      </c>
      <c r="J136" s="6">
        <v>750000</v>
      </c>
      <c r="K136" t="s">
        <v>1154</v>
      </c>
      <c r="L136" t="s">
        <v>1154</v>
      </c>
      <c r="M136" t="s">
        <v>1154</v>
      </c>
      <c r="N136" s="7">
        <v>0</v>
      </c>
      <c r="O136" s="7">
        <v>0</v>
      </c>
      <c r="P136" s="7">
        <v>0</v>
      </c>
      <c r="Q136" s="6">
        <v>0</v>
      </c>
      <c r="R136" s="6">
        <v>0</v>
      </c>
      <c r="S136" s="6">
        <v>0</v>
      </c>
      <c r="T136" s="8">
        <v>0</v>
      </c>
    </row>
    <row r="137" spans="1:20" x14ac:dyDescent="0.25">
      <c r="A137" t="s">
        <v>141</v>
      </c>
      <c r="B137" t="s">
        <v>665</v>
      </c>
      <c r="C137" t="s">
        <v>1054</v>
      </c>
      <c r="D137" t="s">
        <v>1067</v>
      </c>
      <c r="E137" t="s">
        <v>1087</v>
      </c>
      <c r="F137" t="s">
        <v>1099</v>
      </c>
      <c r="G137">
        <v>2021</v>
      </c>
      <c r="H137" s="5">
        <v>44421</v>
      </c>
      <c r="I137" t="s">
        <v>1148</v>
      </c>
      <c r="J137" s="6">
        <v>300000</v>
      </c>
      <c r="K137" t="s">
        <v>1151</v>
      </c>
      <c r="L137" t="s">
        <v>1149</v>
      </c>
      <c r="M137" t="s">
        <v>1154</v>
      </c>
      <c r="N137" s="7">
        <v>1</v>
      </c>
      <c r="O137" s="7">
        <v>0</v>
      </c>
      <c r="P137" s="7">
        <v>0</v>
      </c>
      <c r="Q137" s="6">
        <v>300000</v>
      </c>
      <c r="R137" s="6">
        <v>0</v>
      </c>
      <c r="S137" s="6">
        <v>0</v>
      </c>
      <c r="T137" s="8">
        <v>300000</v>
      </c>
    </row>
    <row r="138" spans="1:20" x14ac:dyDescent="0.25">
      <c r="A138" t="s">
        <v>142</v>
      </c>
      <c r="B138" t="s">
        <v>666</v>
      </c>
      <c r="C138" t="s">
        <v>1054</v>
      </c>
      <c r="D138" t="s">
        <v>1067</v>
      </c>
      <c r="E138" t="s">
        <v>1087</v>
      </c>
      <c r="F138" t="s">
        <v>1099</v>
      </c>
      <c r="G138">
        <v>2021</v>
      </c>
      <c r="H138" s="5">
        <v>44369</v>
      </c>
      <c r="I138" t="s">
        <v>1148</v>
      </c>
      <c r="J138" s="6">
        <v>150000</v>
      </c>
      <c r="K138" t="s">
        <v>1154</v>
      </c>
      <c r="L138" t="s">
        <v>1154</v>
      </c>
      <c r="M138" t="s">
        <v>1154</v>
      </c>
      <c r="N138" s="7">
        <v>0</v>
      </c>
      <c r="O138" s="7">
        <v>0</v>
      </c>
      <c r="P138" s="7">
        <v>0</v>
      </c>
      <c r="Q138" s="6">
        <v>0</v>
      </c>
      <c r="R138" s="6">
        <v>0</v>
      </c>
      <c r="S138" s="6">
        <v>0</v>
      </c>
      <c r="T138" s="8">
        <v>0</v>
      </c>
    </row>
    <row r="139" spans="1:20" x14ac:dyDescent="0.25">
      <c r="A139" t="s">
        <v>143</v>
      </c>
      <c r="B139" t="s">
        <v>667</v>
      </c>
      <c r="C139" t="s">
        <v>1054</v>
      </c>
      <c r="D139" t="s">
        <v>1067</v>
      </c>
      <c r="E139" t="s">
        <v>1087</v>
      </c>
      <c r="F139" t="s">
        <v>1108</v>
      </c>
      <c r="G139">
        <v>2021</v>
      </c>
      <c r="H139" s="5">
        <v>44446</v>
      </c>
      <c r="I139" t="s">
        <v>1148</v>
      </c>
      <c r="J139" s="6">
        <v>100000</v>
      </c>
      <c r="K139" t="s">
        <v>1151</v>
      </c>
      <c r="L139" t="s">
        <v>1178</v>
      </c>
      <c r="M139" t="s">
        <v>1154</v>
      </c>
      <c r="N139" s="7">
        <v>1</v>
      </c>
      <c r="O139" s="7">
        <v>0</v>
      </c>
      <c r="P139" s="7">
        <v>0</v>
      </c>
      <c r="Q139" s="6">
        <v>100000</v>
      </c>
      <c r="R139" s="6">
        <v>0</v>
      </c>
      <c r="S139" s="6">
        <v>0</v>
      </c>
      <c r="T139" s="8">
        <v>100000</v>
      </c>
    </row>
    <row r="140" spans="1:20" x14ac:dyDescent="0.25">
      <c r="A140" t="s">
        <v>144</v>
      </c>
      <c r="B140" t="s">
        <v>668</v>
      </c>
      <c r="C140" t="s">
        <v>1054</v>
      </c>
      <c r="D140" t="s">
        <v>1067</v>
      </c>
      <c r="E140" t="s">
        <v>1090</v>
      </c>
      <c r="F140" t="s">
        <v>1105</v>
      </c>
      <c r="G140">
        <v>2021</v>
      </c>
      <c r="H140" s="5">
        <v>44508</v>
      </c>
      <c r="I140" t="s">
        <v>1148</v>
      </c>
      <c r="J140" s="6">
        <v>200000</v>
      </c>
      <c r="K140" t="s">
        <v>1152</v>
      </c>
      <c r="L140" t="s">
        <v>1153</v>
      </c>
      <c r="M140" t="s">
        <v>1157</v>
      </c>
      <c r="N140" s="7">
        <v>0</v>
      </c>
      <c r="O140" s="7">
        <v>0</v>
      </c>
      <c r="P140" s="7">
        <v>1</v>
      </c>
      <c r="Q140" s="6">
        <v>0</v>
      </c>
      <c r="R140" s="6">
        <v>0</v>
      </c>
      <c r="S140" s="6">
        <v>200000</v>
      </c>
      <c r="T140" s="8">
        <v>200000</v>
      </c>
    </row>
    <row r="141" spans="1:20" x14ac:dyDescent="0.25">
      <c r="A141" t="s">
        <v>145</v>
      </c>
      <c r="B141" t="s">
        <v>669</v>
      </c>
      <c r="C141" t="s">
        <v>1054</v>
      </c>
      <c r="D141" t="s">
        <v>1067</v>
      </c>
      <c r="E141" t="s">
        <v>1088</v>
      </c>
      <c r="F141" t="s">
        <v>1102</v>
      </c>
      <c r="G141">
        <v>2021</v>
      </c>
      <c r="H141" s="5">
        <v>44463</v>
      </c>
      <c r="I141" t="s">
        <v>1148</v>
      </c>
      <c r="J141" s="6">
        <v>300000</v>
      </c>
      <c r="K141" t="s">
        <v>1154</v>
      </c>
      <c r="L141" t="s">
        <v>1154</v>
      </c>
      <c r="M141" t="s">
        <v>1154</v>
      </c>
      <c r="N141" s="7">
        <v>0</v>
      </c>
      <c r="O141" s="7">
        <v>0</v>
      </c>
      <c r="P141" s="7">
        <v>0</v>
      </c>
      <c r="Q141" s="6">
        <v>0</v>
      </c>
      <c r="R141" s="6">
        <v>0</v>
      </c>
      <c r="S141" s="6">
        <v>0</v>
      </c>
      <c r="T141" s="8">
        <v>0</v>
      </c>
    </row>
    <row r="142" spans="1:20" x14ac:dyDescent="0.25">
      <c r="A142" t="s">
        <v>146</v>
      </c>
      <c r="B142" t="s">
        <v>670</v>
      </c>
      <c r="C142" t="s">
        <v>1054</v>
      </c>
      <c r="D142" t="s">
        <v>1067</v>
      </c>
      <c r="E142" t="s">
        <v>1090</v>
      </c>
      <c r="F142" t="s">
        <v>1117</v>
      </c>
      <c r="G142">
        <v>2021</v>
      </c>
      <c r="H142" s="5">
        <v>44363</v>
      </c>
      <c r="I142" t="s">
        <v>1148</v>
      </c>
      <c r="J142" s="6">
        <v>400000</v>
      </c>
      <c r="K142" t="s">
        <v>1151</v>
      </c>
      <c r="L142" t="s">
        <v>1155</v>
      </c>
      <c r="M142" t="s">
        <v>1154</v>
      </c>
      <c r="N142" s="7">
        <v>1</v>
      </c>
      <c r="O142" s="7">
        <v>0</v>
      </c>
      <c r="P142" s="7">
        <v>0</v>
      </c>
      <c r="Q142" s="6">
        <v>400000</v>
      </c>
      <c r="R142" s="6">
        <v>0</v>
      </c>
      <c r="S142" s="6">
        <v>0</v>
      </c>
      <c r="T142" s="8">
        <v>400000</v>
      </c>
    </row>
    <row r="143" spans="1:20" x14ac:dyDescent="0.25">
      <c r="A143" t="s">
        <v>147</v>
      </c>
      <c r="B143" t="s">
        <v>671</v>
      </c>
      <c r="C143" t="s">
        <v>1054</v>
      </c>
      <c r="D143" t="s">
        <v>1067</v>
      </c>
      <c r="E143" t="s">
        <v>1089</v>
      </c>
      <c r="F143" t="s">
        <v>1118</v>
      </c>
      <c r="G143">
        <v>2021</v>
      </c>
      <c r="H143" s="5">
        <v>44447</v>
      </c>
      <c r="I143" t="s">
        <v>1148</v>
      </c>
      <c r="J143" s="6">
        <v>100000</v>
      </c>
      <c r="K143" t="s">
        <v>1154</v>
      </c>
      <c r="L143" t="s">
        <v>1154</v>
      </c>
      <c r="M143" t="s">
        <v>1154</v>
      </c>
      <c r="N143" s="7">
        <v>0</v>
      </c>
      <c r="O143" s="7">
        <v>0</v>
      </c>
      <c r="P143" s="7">
        <v>0</v>
      </c>
      <c r="Q143" s="6">
        <v>0</v>
      </c>
      <c r="R143" s="6">
        <v>0</v>
      </c>
      <c r="S143" s="6">
        <v>0</v>
      </c>
      <c r="T143" s="8">
        <v>0</v>
      </c>
    </row>
    <row r="144" spans="1:20" x14ac:dyDescent="0.25">
      <c r="A144" t="s">
        <v>148</v>
      </c>
      <c r="B144" t="s">
        <v>672</v>
      </c>
      <c r="C144" t="s">
        <v>1054</v>
      </c>
      <c r="D144" t="s">
        <v>1067</v>
      </c>
      <c r="E144" t="s">
        <v>1089</v>
      </c>
      <c r="F144" t="s">
        <v>1101</v>
      </c>
      <c r="G144">
        <v>2021</v>
      </c>
      <c r="H144" s="5">
        <v>44448</v>
      </c>
      <c r="I144" t="s">
        <v>1148</v>
      </c>
      <c r="J144" s="6">
        <v>240000</v>
      </c>
      <c r="K144" t="s">
        <v>1154</v>
      </c>
      <c r="L144" t="s">
        <v>1154</v>
      </c>
      <c r="M144" t="s">
        <v>1154</v>
      </c>
      <c r="N144" s="7">
        <v>0</v>
      </c>
      <c r="O144" s="7">
        <v>0</v>
      </c>
      <c r="P144" s="7">
        <v>0</v>
      </c>
      <c r="Q144" s="6">
        <v>0</v>
      </c>
      <c r="R144" s="6">
        <v>0</v>
      </c>
      <c r="S144" s="6">
        <v>0</v>
      </c>
      <c r="T144" s="8">
        <v>0</v>
      </c>
    </row>
    <row r="145" spans="1:20" x14ac:dyDescent="0.25">
      <c r="A145" t="s">
        <v>149</v>
      </c>
      <c r="B145" t="s">
        <v>673</v>
      </c>
      <c r="C145" t="s">
        <v>1054</v>
      </c>
      <c r="D145" t="s">
        <v>1067</v>
      </c>
      <c r="E145" t="s">
        <v>1090</v>
      </c>
      <c r="F145" t="s">
        <v>1105</v>
      </c>
      <c r="G145">
        <v>2021</v>
      </c>
      <c r="H145" s="5">
        <v>44431</v>
      </c>
      <c r="I145" t="s">
        <v>1148</v>
      </c>
      <c r="J145" s="6">
        <v>200000</v>
      </c>
      <c r="K145" t="s">
        <v>1152</v>
      </c>
      <c r="L145" t="s">
        <v>1155</v>
      </c>
      <c r="M145" t="s">
        <v>1167</v>
      </c>
      <c r="N145" s="7">
        <v>0</v>
      </c>
      <c r="O145" s="7">
        <v>0</v>
      </c>
      <c r="P145" s="7">
        <v>1</v>
      </c>
      <c r="Q145" s="6">
        <v>0</v>
      </c>
      <c r="R145" s="6">
        <v>0</v>
      </c>
      <c r="S145" s="6">
        <v>200000</v>
      </c>
      <c r="T145" s="8">
        <v>200000</v>
      </c>
    </row>
    <row r="146" spans="1:20" x14ac:dyDescent="0.25">
      <c r="A146" t="s">
        <v>150</v>
      </c>
      <c r="B146" t="s">
        <v>674</v>
      </c>
      <c r="C146" t="s">
        <v>1054</v>
      </c>
      <c r="D146" t="s">
        <v>1067</v>
      </c>
      <c r="E146" t="s">
        <v>1088</v>
      </c>
      <c r="F146" t="s">
        <v>1110</v>
      </c>
      <c r="G146">
        <v>2021</v>
      </c>
      <c r="H146" s="5">
        <v>44446</v>
      </c>
      <c r="I146" t="s">
        <v>1148</v>
      </c>
      <c r="J146" s="6">
        <v>200000</v>
      </c>
      <c r="K146" t="s">
        <v>1154</v>
      </c>
      <c r="L146" t="s">
        <v>1154</v>
      </c>
      <c r="M146" t="s">
        <v>1154</v>
      </c>
      <c r="N146" s="7">
        <v>0</v>
      </c>
      <c r="O146" s="7">
        <v>0</v>
      </c>
      <c r="P146" s="7">
        <v>0</v>
      </c>
      <c r="Q146" s="6">
        <v>0</v>
      </c>
      <c r="R146" s="6">
        <v>0</v>
      </c>
      <c r="S146" s="6">
        <v>0</v>
      </c>
      <c r="T146" s="8">
        <v>0</v>
      </c>
    </row>
    <row r="147" spans="1:20" x14ac:dyDescent="0.25">
      <c r="A147" t="s">
        <v>151</v>
      </c>
      <c r="B147" t="s">
        <v>675</v>
      </c>
      <c r="C147" t="s">
        <v>1054</v>
      </c>
      <c r="D147" t="s">
        <v>1067</v>
      </c>
      <c r="E147" t="s">
        <v>1088</v>
      </c>
      <c r="F147" t="s">
        <v>1100</v>
      </c>
      <c r="G147">
        <v>2021</v>
      </c>
      <c r="H147" s="5">
        <v>44529</v>
      </c>
      <c r="I147" t="s">
        <v>1148</v>
      </c>
      <c r="J147" s="6">
        <v>250000</v>
      </c>
      <c r="K147" t="s">
        <v>1154</v>
      </c>
      <c r="L147" t="s">
        <v>1154</v>
      </c>
      <c r="M147" t="s">
        <v>1154</v>
      </c>
      <c r="N147" s="7">
        <v>0</v>
      </c>
      <c r="O147" s="7">
        <v>0</v>
      </c>
      <c r="P147" s="7">
        <v>0</v>
      </c>
      <c r="Q147" s="6">
        <v>0</v>
      </c>
      <c r="R147" s="6">
        <v>0</v>
      </c>
      <c r="S147" s="6">
        <v>0</v>
      </c>
      <c r="T147" s="8">
        <v>0</v>
      </c>
    </row>
    <row r="148" spans="1:20" x14ac:dyDescent="0.25">
      <c r="A148" t="s">
        <v>152</v>
      </c>
      <c r="B148" t="s">
        <v>676</v>
      </c>
      <c r="C148" t="s">
        <v>1054</v>
      </c>
      <c r="D148" t="s">
        <v>1067</v>
      </c>
      <c r="E148" t="s">
        <v>1089</v>
      </c>
      <c r="F148" t="s">
        <v>1114</v>
      </c>
      <c r="G148">
        <v>2021</v>
      </c>
      <c r="H148" s="5">
        <v>44529</v>
      </c>
      <c r="I148" t="s">
        <v>1148</v>
      </c>
      <c r="J148" s="6">
        <v>400000</v>
      </c>
      <c r="K148" t="s">
        <v>1154</v>
      </c>
      <c r="L148" t="s">
        <v>1154</v>
      </c>
      <c r="M148" t="s">
        <v>1154</v>
      </c>
      <c r="N148" s="7">
        <v>0</v>
      </c>
      <c r="O148" s="7">
        <v>0</v>
      </c>
      <c r="P148" s="7">
        <v>0</v>
      </c>
      <c r="Q148" s="6">
        <v>0</v>
      </c>
      <c r="R148" s="6">
        <v>0</v>
      </c>
      <c r="S148" s="6">
        <v>0</v>
      </c>
      <c r="T148" s="8">
        <v>0</v>
      </c>
    </row>
    <row r="149" spans="1:20" x14ac:dyDescent="0.25">
      <c r="A149" t="s">
        <v>153</v>
      </c>
      <c r="B149" t="s">
        <v>677</v>
      </c>
      <c r="C149" t="s">
        <v>1054</v>
      </c>
      <c r="D149" t="s">
        <v>1067</v>
      </c>
      <c r="E149" t="s">
        <v>1090</v>
      </c>
      <c r="F149" t="s">
        <v>1106</v>
      </c>
      <c r="G149">
        <v>2021</v>
      </c>
      <c r="H149" s="5">
        <v>44538</v>
      </c>
      <c r="I149" t="s">
        <v>1148</v>
      </c>
      <c r="J149" s="6">
        <v>440000</v>
      </c>
      <c r="K149" t="s">
        <v>1152</v>
      </c>
      <c r="L149" t="s">
        <v>1155</v>
      </c>
      <c r="M149" t="s">
        <v>1167</v>
      </c>
      <c r="N149" s="7">
        <v>0</v>
      </c>
      <c r="O149" s="7">
        <v>0</v>
      </c>
      <c r="P149" s="7">
        <v>1</v>
      </c>
      <c r="Q149" s="6">
        <v>0</v>
      </c>
      <c r="R149" s="6">
        <v>0</v>
      </c>
      <c r="S149" s="6">
        <v>440000</v>
      </c>
      <c r="T149" s="8">
        <v>440000</v>
      </c>
    </row>
    <row r="150" spans="1:20" x14ac:dyDescent="0.25">
      <c r="A150" t="s">
        <v>154</v>
      </c>
      <c r="B150" t="s">
        <v>678</v>
      </c>
      <c r="C150" t="s">
        <v>1054</v>
      </c>
      <c r="D150" t="s">
        <v>1067</v>
      </c>
      <c r="E150" t="s">
        <v>1089</v>
      </c>
      <c r="F150" t="s">
        <v>1113</v>
      </c>
      <c r="G150">
        <v>2021</v>
      </c>
      <c r="H150" s="5">
        <v>44537</v>
      </c>
      <c r="I150" t="s">
        <v>1148</v>
      </c>
      <c r="J150" s="6">
        <v>150000</v>
      </c>
      <c r="K150" t="s">
        <v>1154</v>
      </c>
      <c r="L150" t="s">
        <v>1154</v>
      </c>
      <c r="M150" t="s">
        <v>1154</v>
      </c>
      <c r="N150" s="7">
        <v>0</v>
      </c>
      <c r="O150" s="7">
        <v>0</v>
      </c>
      <c r="P150" s="7">
        <v>0</v>
      </c>
      <c r="Q150" s="6">
        <v>0</v>
      </c>
      <c r="R150" s="6">
        <v>0</v>
      </c>
      <c r="S150" s="6">
        <v>0</v>
      </c>
      <c r="T150" s="8">
        <v>0</v>
      </c>
    </row>
    <row r="151" spans="1:20" x14ac:dyDescent="0.25">
      <c r="A151" t="s">
        <v>155</v>
      </c>
      <c r="B151" t="s">
        <v>679</v>
      </c>
      <c r="C151" t="s">
        <v>1054</v>
      </c>
      <c r="D151" t="s">
        <v>1067</v>
      </c>
      <c r="E151" t="s">
        <v>1089</v>
      </c>
      <c r="F151" t="s">
        <v>1113</v>
      </c>
      <c r="G151">
        <v>2021</v>
      </c>
      <c r="H151" s="5">
        <v>44537</v>
      </c>
      <c r="I151" t="s">
        <v>1148</v>
      </c>
      <c r="J151" s="6">
        <v>130000</v>
      </c>
      <c r="K151" t="s">
        <v>1154</v>
      </c>
      <c r="L151" t="s">
        <v>1154</v>
      </c>
      <c r="M151" t="s">
        <v>1154</v>
      </c>
      <c r="N151" s="7">
        <v>0</v>
      </c>
      <c r="O151" s="7">
        <v>0</v>
      </c>
      <c r="P151" s="7">
        <v>0</v>
      </c>
      <c r="Q151" s="6">
        <v>0</v>
      </c>
      <c r="R151" s="6">
        <v>0</v>
      </c>
      <c r="S151" s="6">
        <v>0</v>
      </c>
      <c r="T151" s="8">
        <v>0</v>
      </c>
    </row>
    <row r="152" spans="1:20" x14ac:dyDescent="0.25">
      <c r="A152" t="s">
        <v>156</v>
      </c>
      <c r="B152" t="s">
        <v>680</v>
      </c>
      <c r="C152" t="s">
        <v>1052</v>
      </c>
      <c r="D152" t="s">
        <v>1068</v>
      </c>
      <c r="E152" t="s">
        <v>1088</v>
      </c>
      <c r="F152" t="s">
        <v>1110</v>
      </c>
      <c r="G152">
        <v>2021</v>
      </c>
      <c r="H152" s="5">
        <v>44321</v>
      </c>
      <c r="I152" t="s">
        <v>1148</v>
      </c>
      <c r="J152" s="6">
        <v>250000000</v>
      </c>
      <c r="K152" t="s">
        <v>1152</v>
      </c>
      <c r="L152" t="s">
        <v>1155</v>
      </c>
      <c r="M152" t="s">
        <v>1167</v>
      </c>
      <c r="N152" s="7">
        <v>0</v>
      </c>
      <c r="O152" s="7">
        <v>0</v>
      </c>
      <c r="P152" s="7">
        <v>0.18179999999999999</v>
      </c>
      <c r="Q152" s="6">
        <v>0</v>
      </c>
      <c r="R152" s="6">
        <v>0</v>
      </c>
      <c r="S152" s="6">
        <v>45450000</v>
      </c>
      <c r="T152" s="8">
        <v>45450000</v>
      </c>
    </row>
    <row r="153" spans="1:20" x14ac:dyDescent="0.25">
      <c r="A153" t="s">
        <v>157</v>
      </c>
      <c r="B153" t="s">
        <v>681</v>
      </c>
      <c r="C153" t="s">
        <v>1052</v>
      </c>
      <c r="D153" t="s">
        <v>1068</v>
      </c>
      <c r="E153" t="s">
        <v>1088</v>
      </c>
      <c r="F153" t="s">
        <v>1110</v>
      </c>
      <c r="G153">
        <v>2021</v>
      </c>
      <c r="H153" s="5">
        <v>44321</v>
      </c>
      <c r="I153" t="s">
        <v>1148</v>
      </c>
      <c r="J153" s="6">
        <v>250000000</v>
      </c>
      <c r="K153" t="s">
        <v>1154</v>
      </c>
      <c r="L153" t="s">
        <v>1154</v>
      </c>
      <c r="M153" t="s">
        <v>1154</v>
      </c>
      <c r="N153" s="7">
        <v>0</v>
      </c>
      <c r="O153" s="7">
        <v>0</v>
      </c>
      <c r="P153" s="7">
        <v>0</v>
      </c>
      <c r="Q153" s="6">
        <v>0</v>
      </c>
      <c r="R153" s="6">
        <v>0</v>
      </c>
      <c r="S153" s="6">
        <v>0</v>
      </c>
      <c r="T153" s="8">
        <v>0</v>
      </c>
    </row>
    <row r="154" spans="1:20" x14ac:dyDescent="0.25">
      <c r="A154" t="s">
        <v>158</v>
      </c>
      <c r="B154" t="s">
        <v>682</v>
      </c>
      <c r="C154" t="s">
        <v>1054</v>
      </c>
      <c r="D154" t="s">
        <v>1068</v>
      </c>
      <c r="E154" t="s">
        <v>1092</v>
      </c>
      <c r="F154" t="s">
        <v>1111</v>
      </c>
      <c r="G154">
        <v>2021</v>
      </c>
      <c r="H154" s="5">
        <v>44489</v>
      </c>
      <c r="I154" t="s">
        <v>1148</v>
      </c>
      <c r="J154" s="6">
        <v>250000</v>
      </c>
      <c r="K154" t="s">
        <v>1154</v>
      </c>
      <c r="L154" t="s">
        <v>1154</v>
      </c>
      <c r="M154" t="s">
        <v>1154</v>
      </c>
      <c r="N154" s="7">
        <v>0</v>
      </c>
      <c r="O154" s="7">
        <v>0</v>
      </c>
      <c r="P154" s="7">
        <v>0</v>
      </c>
      <c r="Q154" s="6">
        <v>0</v>
      </c>
      <c r="R154" s="6">
        <v>0</v>
      </c>
      <c r="S154" s="6">
        <v>0</v>
      </c>
      <c r="T154" s="8">
        <v>0</v>
      </c>
    </row>
    <row r="155" spans="1:20" x14ac:dyDescent="0.25">
      <c r="A155" t="s">
        <v>159</v>
      </c>
      <c r="B155" t="s">
        <v>683</v>
      </c>
      <c r="C155" t="s">
        <v>1054</v>
      </c>
      <c r="D155" t="s">
        <v>1068</v>
      </c>
      <c r="E155" t="s">
        <v>1087</v>
      </c>
      <c r="F155" t="s">
        <v>1108</v>
      </c>
      <c r="G155">
        <v>2021</v>
      </c>
      <c r="H155" s="5">
        <v>44446</v>
      </c>
      <c r="I155" t="s">
        <v>1148</v>
      </c>
      <c r="J155" s="6">
        <v>500000</v>
      </c>
      <c r="K155" t="s">
        <v>1152</v>
      </c>
      <c r="L155" t="s">
        <v>1155</v>
      </c>
      <c r="M155" t="s">
        <v>1167</v>
      </c>
      <c r="N155" s="7">
        <v>0</v>
      </c>
      <c r="O155" s="7">
        <v>0</v>
      </c>
      <c r="P155" s="7">
        <v>1</v>
      </c>
      <c r="Q155" s="6">
        <v>0</v>
      </c>
      <c r="R155" s="6">
        <v>0</v>
      </c>
      <c r="S155" s="6">
        <v>500000</v>
      </c>
      <c r="T155" s="8">
        <v>500000</v>
      </c>
    </row>
    <row r="156" spans="1:20" x14ac:dyDescent="0.25">
      <c r="A156" t="s">
        <v>160</v>
      </c>
      <c r="B156" t="s">
        <v>563</v>
      </c>
      <c r="C156" t="s">
        <v>1054</v>
      </c>
      <c r="D156" t="s">
        <v>1068</v>
      </c>
      <c r="E156" t="s">
        <v>1093</v>
      </c>
      <c r="F156" t="s">
        <v>1119</v>
      </c>
      <c r="G156">
        <v>2021</v>
      </c>
      <c r="H156" s="5">
        <v>44200</v>
      </c>
      <c r="I156" t="s">
        <v>1148</v>
      </c>
      <c r="J156" s="6">
        <v>490497</v>
      </c>
      <c r="K156" t="s">
        <v>1154</v>
      </c>
      <c r="L156" t="s">
        <v>1154</v>
      </c>
      <c r="M156" t="s">
        <v>1154</v>
      </c>
      <c r="N156" s="7">
        <v>0</v>
      </c>
      <c r="O156" s="7">
        <v>0</v>
      </c>
      <c r="P156" s="7">
        <v>0</v>
      </c>
      <c r="Q156" s="6">
        <v>0</v>
      </c>
      <c r="R156" s="6">
        <v>0</v>
      </c>
      <c r="S156" s="6">
        <v>0</v>
      </c>
      <c r="T156" s="8">
        <v>0</v>
      </c>
    </row>
    <row r="157" spans="1:20" x14ac:dyDescent="0.25">
      <c r="A157" t="s">
        <v>161</v>
      </c>
      <c r="B157" t="s">
        <v>684</v>
      </c>
      <c r="C157" t="s">
        <v>1054</v>
      </c>
      <c r="D157" t="s">
        <v>1068</v>
      </c>
      <c r="E157" t="s">
        <v>1089</v>
      </c>
      <c r="F157" t="s">
        <v>1101</v>
      </c>
      <c r="G157">
        <v>2021</v>
      </c>
      <c r="H157" s="5">
        <v>44300</v>
      </c>
      <c r="I157" t="s">
        <v>1148</v>
      </c>
      <c r="J157" s="6">
        <v>100000</v>
      </c>
      <c r="K157" t="s">
        <v>1154</v>
      </c>
      <c r="L157" t="s">
        <v>1154</v>
      </c>
      <c r="M157" t="s">
        <v>1154</v>
      </c>
      <c r="N157" s="7">
        <v>0</v>
      </c>
      <c r="O157" s="7">
        <v>0</v>
      </c>
      <c r="P157" s="7">
        <v>0</v>
      </c>
      <c r="Q157" s="6">
        <v>0</v>
      </c>
      <c r="R157" s="6">
        <v>0</v>
      </c>
      <c r="S157" s="6">
        <v>0</v>
      </c>
      <c r="T157" s="8">
        <v>0</v>
      </c>
    </row>
    <row r="158" spans="1:20" x14ac:dyDescent="0.25">
      <c r="A158" t="s">
        <v>162</v>
      </c>
      <c r="B158" t="s">
        <v>685</v>
      </c>
      <c r="C158" t="s">
        <v>1054</v>
      </c>
      <c r="D158" t="s">
        <v>1068</v>
      </c>
      <c r="E158" t="s">
        <v>1089</v>
      </c>
      <c r="F158" t="s">
        <v>1114</v>
      </c>
      <c r="G158">
        <v>2021</v>
      </c>
      <c r="H158" s="5">
        <v>44392</v>
      </c>
      <c r="I158" t="s">
        <v>1148</v>
      </c>
      <c r="J158" s="6">
        <v>300000</v>
      </c>
      <c r="K158" t="s">
        <v>1154</v>
      </c>
      <c r="L158" t="s">
        <v>1154</v>
      </c>
      <c r="M158" t="s">
        <v>1154</v>
      </c>
      <c r="N158" s="7">
        <v>0</v>
      </c>
      <c r="O158" s="7">
        <v>0</v>
      </c>
      <c r="P158" s="7">
        <v>0</v>
      </c>
      <c r="Q158" s="6">
        <v>0</v>
      </c>
      <c r="R158" s="6">
        <v>0</v>
      </c>
      <c r="S158" s="6">
        <v>0</v>
      </c>
      <c r="T158" s="8">
        <v>0</v>
      </c>
    </row>
    <row r="159" spans="1:20" x14ac:dyDescent="0.25">
      <c r="A159" t="s">
        <v>163</v>
      </c>
      <c r="B159" t="s">
        <v>686</v>
      </c>
      <c r="C159" t="s">
        <v>1054</v>
      </c>
      <c r="D159" t="s">
        <v>1068</v>
      </c>
      <c r="E159" t="s">
        <v>1088</v>
      </c>
      <c r="F159" t="s">
        <v>1116</v>
      </c>
      <c r="G159">
        <v>2021</v>
      </c>
      <c r="H159" s="5">
        <v>44529</v>
      </c>
      <c r="I159" t="s">
        <v>1148</v>
      </c>
      <c r="J159" s="6">
        <v>165000</v>
      </c>
      <c r="K159" t="s">
        <v>1154</v>
      </c>
      <c r="L159" t="s">
        <v>1154</v>
      </c>
      <c r="M159" t="s">
        <v>1154</v>
      </c>
      <c r="N159" s="7">
        <v>0</v>
      </c>
      <c r="O159" s="7">
        <v>0</v>
      </c>
      <c r="P159" s="7">
        <v>0</v>
      </c>
      <c r="Q159" s="6">
        <v>0</v>
      </c>
      <c r="R159" s="6">
        <v>0</v>
      </c>
      <c r="S159" s="6">
        <v>0</v>
      </c>
      <c r="T159" s="8">
        <v>0</v>
      </c>
    </row>
    <row r="160" spans="1:20" x14ac:dyDescent="0.25">
      <c r="A160" t="s">
        <v>164</v>
      </c>
      <c r="B160" t="s">
        <v>687</v>
      </c>
      <c r="C160" t="s">
        <v>1054</v>
      </c>
      <c r="D160" t="s">
        <v>1068</v>
      </c>
      <c r="E160" t="s">
        <v>1093</v>
      </c>
      <c r="F160" t="s">
        <v>1119</v>
      </c>
      <c r="G160">
        <v>2021</v>
      </c>
      <c r="H160" s="5">
        <v>44411</v>
      </c>
      <c r="I160" t="s">
        <v>1148</v>
      </c>
      <c r="J160" s="6">
        <v>200000</v>
      </c>
      <c r="K160" t="s">
        <v>1154</v>
      </c>
      <c r="L160" t="s">
        <v>1154</v>
      </c>
      <c r="M160" t="s">
        <v>1154</v>
      </c>
      <c r="N160" s="7">
        <v>0</v>
      </c>
      <c r="O160" s="7">
        <v>0</v>
      </c>
      <c r="P160" s="7">
        <v>0</v>
      </c>
      <c r="Q160" s="6">
        <v>0</v>
      </c>
      <c r="R160" s="6">
        <v>0</v>
      </c>
      <c r="S160" s="6">
        <v>0</v>
      </c>
      <c r="T160" s="8">
        <v>0</v>
      </c>
    </row>
    <row r="161" spans="1:20" x14ac:dyDescent="0.25">
      <c r="A161" t="s">
        <v>165</v>
      </c>
      <c r="B161" t="s">
        <v>688</v>
      </c>
      <c r="C161" t="s">
        <v>1054</v>
      </c>
      <c r="D161" t="s">
        <v>1068</v>
      </c>
      <c r="E161" t="s">
        <v>1089</v>
      </c>
      <c r="F161" t="s">
        <v>1101</v>
      </c>
      <c r="G161">
        <v>2021</v>
      </c>
      <c r="H161" s="5">
        <v>44530</v>
      </c>
      <c r="I161" t="s">
        <v>1148</v>
      </c>
      <c r="J161" s="6">
        <v>470000</v>
      </c>
      <c r="K161" t="s">
        <v>1154</v>
      </c>
      <c r="L161" t="s">
        <v>1154</v>
      </c>
      <c r="M161" t="s">
        <v>1154</v>
      </c>
      <c r="N161" s="7">
        <v>0</v>
      </c>
      <c r="O161" s="7">
        <v>0</v>
      </c>
      <c r="P161" s="7">
        <v>0</v>
      </c>
      <c r="Q161" s="6">
        <v>0</v>
      </c>
      <c r="R161" s="6">
        <v>0</v>
      </c>
      <c r="S161" s="6">
        <v>0</v>
      </c>
      <c r="T161" s="8">
        <v>0</v>
      </c>
    </row>
    <row r="162" spans="1:20" x14ac:dyDescent="0.25">
      <c r="A162" t="s">
        <v>166</v>
      </c>
      <c r="B162" t="s">
        <v>689</v>
      </c>
      <c r="C162" t="s">
        <v>1056</v>
      </c>
      <c r="D162" t="s">
        <v>1069</v>
      </c>
      <c r="E162" t="s">
        <v>1090</v>
      </c>
      <c r="F162" t="s">
        <v>1105</v>
      </c>
      <c r="G162">
        <v>2021</v>
      </c>
      <c r="H162" s="5">
        <v>44518</v>
      </c>
      <c r="I162" t="s">
        <v>1148</v>
      </c>
      <c r="J162" s="6">
        <v>3827762</v>
      </c>
      <c r="K162" t="s">
        <v>1151</v>
      </c>
      <c r="L162" t="s">
        <v>1171</v>
      </c>
      <c r="M162" t="s">
        <v>1154</v>
      </c>
      <c r="N162" s="7">
        <v>0.33329999999999999</v>
      </c>
      <c r="O162" s="7">
        <v>0</v>
      </c>
      <c r="P162" s="7">
        <v>0</v>
      </c>
      <c r="Q162" s="6">
        <v>1275793.0745999999</v>
      </c>
      <c r="R162" s="6">
        <v>0</v>
      </c>
      <c r="S162" s="6">
        <v>0</v>
      </c>
      <c r="T162" s="8">
        <v>1275793.0745999999</v>
      </c>
    </row>
    <row r="163" spans="1:20" x14ac:dyDescent="0.25">
      <c r="A163" t="s">
        <v>166</v>
      </c>
      <c r="B163" t="s">
        <v>689</v>
      </c>
      <c r="C163" t="s">
        <v>1056</v>
      </c>
      <c r="D163" t="s">
        <v>1069</v>
      </c>
      <c r="E163" t="s">
        <v>1090</v>
      </c>
      <c r="F163" t="s">
        <v>1105</v>
      </c>
      <c r="G163">
        <v>2021</v>
      </c>
      <c r="H163" s="5">
        <v>44518</v>
      </c>
      <c r="I163" t="s">
        <v>1148</v>
      </c>
      <c r="J163" s="6">
        <v>3827762</v>
      </c>
      <c r="K163" t="s">
        <v>1151</v>
      </c>
      <c r="L163" t="s">
        <v>1153</v>
      </c>
      <c r="M163" t="s">
        <v>1154</v>
      </c>
      <c r="N163" s="7">
        <v>0.56000000000000005</v>
      </c>
      <c r="O163" s="7">
        <v>0</v>
      </c>
      <c r="P163" s="7">
        <v>0</v>
      </c>
      <c r="Q163" s="6">
        <v>2143546.7200000002</v>
      </c>
      <c r="R163" s="6">
        <v>0</v>
      </c>
      <c r="S163" s="6">
        <v>0</v>
      </c>
      <c r="T163" s="8">
        <v>2143546.7200000002</v>
      </c>
    </row>
    <row r="164" spans="1:20" x14ac:dyDescent="0.25">
      <c r="A164" t="s">
        <v>167</v>
      </c>
      <c r="B164" t="s">
        <v>690</v>
      </c>
      <c r="C164" t="s">
        <v>1052</v>
      </c>
      <c r="D164" t="s">
        <v>1069</v>
      </c>
      <c r="E164" t="s">
        <v>1087</v>
      </c>
      <c r="F164" t="s">
        <v>1103</v>
      </c>
      <c r="G164">
        <v>2021</v>
      </c>
      <c r="H164" s="5">
        <v>44356</v>
      </c>
      <c r="I164" t="s">
        <v>1148</v>
      </c>
      <c r="J164" s="6">
        <v>100000000</v>
      </c>
      <c r="K164" t="s">
        <v>1151</v>
      </c>
      <c r="L164" t="s">
        <v>1171</v>
      </c>
      <c r="M164" t="s">
        <v>1154</v>
      </c>
      <c r="N164" s="7">
        <v>7.5800000000000006E-2</v>
      </c>
      <c r="O164" s="7">
        <v>0</v>
      </c>
      <c r="P164" s="7">
        <v>0</v>
      </c>
      <c r="Q164" s="6">
        <v>7580000.0000000009</v>
      </c>
      <c r="R164" s="6">
        <v>0</v>
      </c>
      <c r="S164" s="6">
        <v>0</v>
      </c>
      <c r="T164" s="8">
        <v>7580000.0000000009</v>
      </c>
    </row>
    <row r="165" spans="1:20" x14ac:dyDescent="0.25">
      <c r="A165" t="s">
        <v>167</v>
      </c>
      <c r="B165" t="s">
        <v>690</v>
      </c>
      <c r="C165" t="s">
        <v>1052</v>
      </c>
      <c r="D165" t="s">
        <v>1069</v>
      </c>
      <c r="E165" t="s">
        <v>1087</v>
      </c>
      <c r="F165" t="s">
        <v>1103</v>
      </c>
      <c r="G165">
        <v>2021</v>
      </c>
      <c r="H165" s="5">
        <v>44356</v>
      </c>
      <c r="I165" t="s">
        <v>1148</v>
      </c>
      <c r="J165" s="6">
        <v>100000000</v>
      </c>
      <c r="K165" t="s">
        <v>1150</v>
      </c>
      <c r="L165" t="s">
        <v>1154</v>
      </c>
      <c r="M165" t="s">
        <v>1158</v>
      </c>
      <c r="N165" s="7">
        <v>0</v>
      </c>
      <c r="O165" s="7">
        <v>0.42530000000000001</v>
      </c>
      <c r="P165" s="7">
        <v>0</v>
      </c>
      <c r="Q165" s="6">
        <v>0</v>
      </c>
      <c r="R165" s="6">
        <v>42530000</v>
      </c>
      <c r="S165" s="6">
        <v>0</v>
      </c>
      <c r="T165" s="8">
        <v>42530000</v>
      </c>
    </row>
    <row r="166" spans="1:20" x14ac:dyDescent="0.25">
      <c r="A166" t="s">
        <v>168</v>
      </c>
      <c r="B166" t="s">
        <v>691</v>
      </c>
      <c r="C166" t="s">
        <v>1052</v>
      </c>
      <c r="D166" t="s">
        <v>1069</v>
      </c>
      <c r="E166" t="s">
        <v>1088</v>
      </c>
      <c r="F166" t="s">
        <v>1116</v>
      </c>
      <c r="G166">
        <v>2021</v>
      </c>
      <c r="H166" s="5">
        <v>44405</v>
      </c>
      <c r="I166" t="s">
        <v>1148</v>
      </c>
      <c r="J166" s="6">
        <v>30000000</v>
      </c>
      <c r="K166" t="s">
        <v>1151</v>
      </c>
      <c r="L166" t="s">
        <v>1179</v>
      </c>
      <c r="M166" t="s">
        <v>1154</v>
      </c>
      <c r="N166" s="7">
        <v>0.42609999999999998</v>
      </c>
      <c r="O166" s="7">
        <v>0</v>
      </c>
      <c r="P166" s="7">
        <v>0</v>
      </c>
      <c r="Q166" s="6">
        <v>12783000</v>
      </c>
      <c r="R166" s="6">
        <v>0</v>
      </c>
      <c r="S166" s="6">
        <v>0</v>
      </c>
      <c r="T166" s="8">
        <v>12783000</v>
      </c>
    </row>
    <row r="167" spans="1:20" x14ac:dyDescent="0.25">
      <c r="A167" t="s">
        <v>169</v>
      </c>
      <c r="B167" t="s">
        <v>692</v>
      </c>
      <c r="C167" t="s">
        <v>1052</v>
      </c>
      <c r="D167" t="s">
        <v>1069</v>
      </c>
      <c r="E167" t="s">
        <v>1087</v>
      </c>
      <c r="F167" t="s">
        <v>1108</v>
      </c>
      <c r="G167">
        <v>2021</v>
      </c>
      <c r="H167" s="5">
        <v>44496</v>
      </c>
      <c r="I167" t="s">
        <v>1148</v>
      </c>
      <c r="J167" s="6">
        <v>250000000</v>
      </c>
      <c r="K167" t="s">
        <v>1151</v>
      </c>
      <c r="L167" t="s">
        <v>1155</v>
      </c>
      <c r="M167" t="s">
        <v>1154</v>
      </c>
      <c r="N167" s="7">
        <v>0.37140000000000001</v>
      </c>
      <c r="O167" s="7">
        <v>0</v>
      </c>
      <c r="P167" s="7">
        <v>0</v>
      </c>
      <c r="Q167" s="6">
        <v>92850000</v>
      </c>
      <c r="R167" s="6">
        <v>0</v>
      </c>
      <c r="S167" s="6">
        <v>0</v>
      </c>
      <c r="T167" s="8">
        <v>92850000</v>
      </c>
    </row>
    <row r="168" spans="1:20" x14ac:dyDescent="0.25">
      <c r="A168" t="s">
        <v>170</v>
      </c>
      <c r="B168" t="s">
        <v>693</v>
      </c>
      <c r="C168" t="s">
        <v>1052</v>
      </c>
      <c r="D168" t="s">
        <v>1069</v>
      </c>
      <c r="E168" t="s">
        <v>1088</v>
      </c>
      <c r="F168" t="s">
        <v>1102</v>
      </c>
      <c r="G168">
        <v>2021</v>
      </c>
      <c r="H168" s="5">
        <v>44384</v>
      </c>
      <c r="I168" t="s">
        <v>1148</v>
      </c>
      <c r="J168" s="6">
        <v>115000000</v>
      </c>
      <c r="K168" t="s">
        <v>1151</v>
      </c>
      <c r="L168" t="s">
        <v>1153</v>
      </c>
      <c r="M168" t="s">
        <v>1154</v>
      </c>
      <c r="N168" s="7">
        <v>0.70179999999999998</v>
      </c>
      <c r="O168" s="7">
        <v>0</v>
      </c>
      <c r="P168" s="7">
        <v>0</v>
      </c>
      <c r="Q168" s="6">
        <v>80707000</v>
      </c>
      <c r="R168" s="6">
        <v>0</v>
      </c>
      <c r="S168" s="6">
        <v>0</v>
      </c>
      <c r="T168" s="8">
        <v>80707000</v>
      </c>
    </row>
    <row r="169" spans="1:20" x14ac:dyDescent="0.25">
      <c r="A169" t="s">
        <v>171</v>
      </c>
      <c r="B169" t="s">
        <v>694</v>
      </c>
      <c r="C169" t="s">
        <v>1052</v>
      </c>
      <c r="D169" t="s">
        <v>1069</v>
      </c>
      <c r="E169" t="s">
        <v>1089</v>
      </c>
      <c r="F169" t="s">
        <v>1101</v>
      </c>
      <c r="G169">
        <v>2021</v>
      </c>
      <c r="H169" s="5">
        <v>44545</v>
      </c>
      <c r="I169" t="s">
        <v>1148</v>
      </c>
      <c r="J169" s="6">
        <v>100000000</v>
      </c>
      <c r="K169" t="s">
        <v>1151</v>
      </c>
      <c r="L169" t="s">
        <v>1153</v>
      </c>
      <c r="M169" t="s">
        <v>1154</v>
      </c>
      <c r="N169" s="7">
        <v>4.65E-2</v>
      </c>
      <c r="O169" s="7">
        <v>0</v>
      </c>
      <c r="P169" s="7">
        <v>0</v>
      </c>
      <c r="Q169" s="6">
        <v>4650000</v>
      </c>
      <c r="R169" s="6">
        <v>0</v>
      </c>
      <c r="S169" s="6">
        <v>0</v>
      </c>
      <c r="T169" s="8">
        <v>4650000</v>
      </c>
    </row>
    <row r="170" spans="1:20" x14ac:dyDescent="0.25">
      <c r="A170" t="s">
        <v>172</v>
      </c>
      <c r="B170" t="s">
        <v>695</v>
      </c>
      <c r="C170" t="s">
        <v>1054</v>
      </c>
      <c r="D170" t="s">
        <v>1069</v>
      </c>
      <c r="E170" t="s">
        <v>1087</v>
      </c>
      <c r="F170" t="s">
        <v>1108</v>
      </c>
      <c r="G170">
        <v>2021</v>
      </c>
      <c r="H170" s="5">
        <v>44358</v>
      </c>
      <c r="I170" t="s">
        <v>1148</v>
      </c>
      <c r="J170" s="6">
        <v>465000</v>
      </c>
      <c r="K170" t="s">
        <v>1151</v>
      </c>
      <c r="L170" t="s">
        <v>1155</v>
      </c>
      <c r="M170" t="s">
        <v>1154</v>
      </c>
      <c r="N170" s="7">
        <v>1</v>
      </c>
      <c r="O170" s="7">
        <v>0</v>
      </c>
      <c r="P170" s="7">
        <v>0</v>
      </c>
      <c r="Q170" s="6">
        <v>465000</v>
      </c>
      <c r="R170" s="6">
        <v>0</v>
      </c>
      <c r="S170" s="6">
        <v>0</v>
      </c>
      <c r="T170" s="8">
        <v>465000</v>
      </c>
    </row>
    <row r="171" spans="1:20" x14ac:dyDescent="0.25">
      <c r="A171" t="s">
        <v>173</v>
      </c>
      <c r="B171" t="s">
        <v>696</v>
      </c>
      <c r="C171" t="s">
        <v>1054</v>
      </c>
      <c r="D171" t="s">
        <v>1069</v>
      </c>
      <c r="E171" t="s">
        <v>1088</v>
      </c>
      <c r="F171" t="s">
        <v>1116</v>
      </c>
      <c r="G171">
        <v>2021</v>
      </c>
      <c r="H171" s="5">
        <v>44355</v>
      </c>
      <c r="I171" t="s">
        <v>1148</v>
      </c>
      <c r="J171" s="6">
        <v>150000</v>
      </c>
      <c r="K171" t="s">
        <v>1154</v>
      </c>
      <c r="L171" t="s">
        <v>1154</v>
      </c>
      <c r="M171" t="s">
        <v>1154</v>
      </c>
      <c r="N171" s="7">
        <v>0</v>
      </c>
      <c r="O171" s="7">
        <v>0</v>
      </c>
      <c r="P171" s="7">
        <v>0</v>
      </c>
      <c r="Q171" s="6">
        <v>0</v>
      </c>
      <c r="R171" s="6">
        <v>0</v>
      </c>
      <c r="S171" s="6">
        <v>0</v>
      </c>
      <c r="T171" s="8">
        <v>0</v>
      </c>
    </row>
    <row r="172" spans="1:20" x14ac:dyDescent="0.25">
      <c r="A172" t="s">
        <v>174</v>
      </c>
      <c r="B172" t="s">
        <v>697</v>
      </c>
      <c r="C172" t="s">
        <v>1054</v>
      </c>
      <c r="D172" t="s">
        <v>1069</v>
      </c>
      <c r="E172" t="s">
        <v>1090</v>
      </c>
      <c r="F172" t="s">
        <v>1105</v>
      </c>
      <c r="G172">
        <v>2021</v>
      </c>
      <c r="H172" s="5">
        <v>44476</v>
      </c>
      <c r="I172" t="s">
        <v>1148</v>
      </c>
      <c r="J172" s="6">
        <v>300000</v>
      </c>
      <c r="K172" t="s">
        <v>1151</v>
      </c>
      <c r="L172" t="s">
        <v>1153</v>
      </c>
      <c r="M172" t="s">
        <v>1154</v>
      </c>
      <c r="N172" s="7">
        <v>1</v>
      </c>
      <c r="O172" s="7">
        <v>0</v>
      </c>
      <c r="P172" s="7">
        <v>0</v>
      </c>
      <c r="Q172" s="6">
        <v>300000</v>
      </c>
      <c r="R172" s="6">
        <v>0</v>
      </c>
      <c r="S172" s="6">
        <v>0</v>
      </c>
      <c r="T172" s="8">
        <v>300000</v>
      </c>
    </row>
    <row r="173" spans="1:20" x14ac:dyDescent="0.25">
      <c r="A173" t="s">
        <v>175</v>
      </c>
      <c r="B173" t="s">
        <v>698</v>
      </c>
      <c r="C173" t="s">
        <v>1054</v>
      </c>
      <c r="D173" t="s">
        <v>1069</v>
      </c>
      <c r="E173" t="s">
        <v>1087</v>
      </c>
      <c r="F173" t="s">
        <v>1103</v>
      </c>
      <c r="G173">
        <v>2021</v>
      </c>
      <c r="H173" s="5">
        <v>44358</v>
      </c>
      <c r="I173" t="s">
        <v>1148</v>
      </c>
      <c r="J173" s="6">
        <v>300000</v>
      </c>
      <c r="K173" t="s">
        <v>1151</v>
      </c>
      <c r="L173" t="s">
        <v>1155</v>
      </c>
      <c r="M173" t="s">
        <v>1154</v>
      </c>
      <c r="N173" s="7">
        <v>1</v>
      </c>
      <c r="O173" s="7">
        <v>0</v>
      </c>
      <c r="P173" s="7">
        <v>0</v>
      </c>
      <c r="Q173" s="6">
        <v>300000</v>
      </c>
      <c r="R173" s="6">
        <v>0</v>
      </c>
      <c r="S173" s="6">
        <v>0</v>
      </c>
      <c r="T173" s="8">
        <v>300000</v>
      </c>
    </row>
    <row r="174" spans="1:20" x14ac:dyDescent="0.25">
      <c r="A174" t="s">
        <v>176</v>
      </c>
      <c r="B174" t="s">
        <v>699</v>
      </c>
      <c r="C174" t="s">
        <v>1054</v>
      </c>
      <c r="D174" t="s">
        <v>1069</v>
      </c>
      <c r="E174" t="s">
        <v>1087</v>
      </c>
      <c r="F174" t="s">
        <v>1108</v>
      </c>
      <c r="G174">
        <v>2021</v>
      </c>
      <c r="H174" s="5">
        <v>44460</v>
      </c>
      <c r="I174" t="s">
        <v>1148</v>
      </c>
      <c r="J174" s="6">
        <v>300000</v>
      </c>
      <c r="K174" t="s">
        <v>1151</v>
      </c>
      <c r="L174" t="s">
        <v>1178</v>
      </c>
      <c r="M174" t="s">
        <v>1154</v>
      </c>
      <c r="N174" s="7">
        <v>1</v>
      </c>
      <c r="O174" s="7">
        <v>0</v>
      </c>
      <c r="P174" s="7">
        <v>0</v>
      </c>
      <c r="Q174" s="6">
        <v>300000</v>
      </c>
      <c r="R174" s="6">
        <v>0</v>
      </c>
      <c r="S174" s="6">
        <v>0</v>
      </c>
      <c r="T174" s="8">
        <v>300000</v>
      </c>
    </row>
    <row r="175" spans="1:20" x14ac:dyDescent="0.25">
      <c r="A175" t="s">
        <v>177</v>
      </c>
      <c r="B175" t="s">
        <v>700</v>
      </c>
      <c r="C175" t="s">
        <v>1054</v>
      </c>
      <c r="D175" t="s">
        <v>1069</v>
      </c>
      <c r="E175" t="s">
        <v>1090</v>
      </c>
      <c r="F175" t="s">
        <v>1106</v>
      </c>
      <c r="G175">
        <v>2021</v>
      </c>
      <c r="H175" s="5">
        <v>44466</v>
      </c>
      <c r="I175" t="s">
        <v>1148</v>
      </c>
      <c r="J175" s="6">
        <v>300000</v>
      </c>
      <c r="K175" t="s">
        <v>1150</v>
      </c>
      <c r="L175" t="s">
        <v>1154</v>
      </c>
      <c r="M175" t="s">
        <v>1169</v>
      </c>
      <c r="N175" s="7">
        <v>0</v>
      </c>
      <c r="O175" s="7">
        <v>1</v>
      </c>
      <c r="P175" s="7">
        <v>0</v>
      </c>
      <c r="Q175" s="6">
        <v>0</v>
      </c>
      <c r="R175" s="6">
        <v>300000</v>
      </c>
      <c r="S175" s="6">
        <v>0</v>
      </c>
      <c r="T175" s="8">
        <v>300000</v>
      </c>
    </row>
    <row r="176" spans="1:20" x14ac:dyDescent="0.25">
      <c r="A176" t="s">
        <v>178</v>
      </c>
      <c r="B176" t="s">
        <v>701</v>
      </c>
      <c r="C176" t="s">
        <v>1054</v>
      </c>
      <c r="D176" t="s">
        <v>1069</v>
      </c>
      <c r="E176" t="s">
        <v>1088</v>
      </c>
      <c r="F176" t="s">
        <v>1110</v>
      </c>
      <c r="G176">
        <v>2021</v>
      </c>
      <c r="H176" s="5">
        <v>44446</v>
      </c>
      <c r="I176" t="s">
        <v>1148</v>
      </c>
      <c r="J176" s="6">
        <v>185000</v>
      </c>
      <c r="K176" t="s">
        <v>1154</v>
      </c>
      <c r="L176" t="s">
        <v>1154</v>
      </c>
      <c r="M176" t="s">
        <v>1154</v>
      </c>
      <c r="N176" s="7">
        <v>0</v>
      </c>
      <c r="O176" s="7">
        <v>0</v>
      </c>
      <c r="P176" s="7">
        <v>0</v>
      </c>
      <c r="Q176" s="6">
        <v>0</v>
      </c>
      <c r="R176" s="6">
        <v>0</v>
      </c>
      <c r="S176" s="6">
        <v>0</v>
      </c>
      <c r="T176" s="8">
        <v>0</v>
      </c>
    </row>
    <row r="177" spans="1:20" x14ac:dyDescent="0.25">
      <c r="A177" t="s">
        <v>179</v>
      </c>
      <c r="B177" t="s">
        <v>702</v>
      </c>
      <c r="C177" t="s">
        <v>1054</v>
      </c>
      <c r="D177" t="s">
        <v>1069</v>
      </c>
      <c r="E177" t="s">
        <v>1089</v>
      </c>
      <c r="F177" t="s">
        <v>1114</v>
      </c>
      <c r="G177">
        <v>2021</v>
      </c>
      <c r="H177" s="5">
        <v>44473</v>
      </c>
      <c r="I177" t="s">
        <v>1148</v>
      </c>
      <c r="J177" s="6">
        <v>125000</v>
      </c>
      <c r="K177" t="s">
        <v>1154</v>
      </c>
      <c r="L177" t="s">
        <v>1154</v>
      </c>
      <c r="M177" t="s">
        <v>1154</v>
      </c>
      <c r="N177" s="7">
        <v>0</v>
      </c>
      <c r="O177" s="7">
        <v>0</v>
      </c>
      <c r="P177" s="7">
        <v>0</v>
      </c>
      <c r="Q177" s="6">
        <v>0</v>
      </c>
      <c r="R177" s="6">
        <v>0</v>
      </c>
      <c r="S177" s="6">
        <v>0</v>
      </c>
      <c r="T177" s="8">
        <v>0</v>
      </c>
    </row>
    <row r="178" spans="1:20" x14ac:dyDescent="0.25">
      <c r="A178" t="s">
        <v>180</v>
      </c>
      <c r="B178" t="s">
        <v>703</v>
      </c>
      <c r="C178" t="s">
        <v>1054</v>
      </c>
      <c r="D178" t="s">
        <v>1069</v>
      </c>
      <c r="E178" t="s">
        <v>1090</v>
      </c>
      <c r="F178" t="s">
        <v>1106</v>
      </c>
      <c r="G178">
        <v>2021</v>
      </c>
      <c r="H178" s="5">
        <v>44418</v>
      </c>
      <c r="I178" t="s">
        <v>1148</v>
      </c>
      <c r="J178" s="6">
        <v>200000</v>
      </c>
      <c r="K178" t="s">
        <v>1152</v>
      </c>
      <c r="L178" t="s">
        <v>1155</v>
      </c>
      <c r="M178" t="s">
        <v>1167</v>
      </c>
      <c r="N178" s="7">
        <v>0</v>
      </c>
      <c r="O178" s="7">
        <v>0</v>
      </c>
      <c r="P178" s="7">
        <v>1</v>
      </c>
      <c r="Q178" s="6">
        <v>0</v>
      </c>
      <c r="R178" s="6">
        <v>0</v>
      </c>
      <c r="S178" s="6">
        <v>200000</v>
      </c>
      <c r="T178" s="8">
        <v>200000</v>
      </c>
    </row>
    <row r="179" spans="1:20" x14ac:dyDescent="0.25">
      <c r="A179" t="s">
        <v>181</v>
      </c>
      <c r="B179" t="s">
        <v>563</v>
      </c>
      <c r="C179" t="s">
        <v>1054</v>
      </c>
      <c r="D179" t="s">
        <v>1069</v>
      </c>
      <c r="E179" t="s">
        <v>1093</v>
      </c>
      <c r="F179" t="s">
        <v>1120</v>
      </c>
      <c r="G179">
        <v>2021</v>
      </c>
      <c r="H179" s="5">
        <v>44200</v>
      </c>
      <c r="I179" t="s">
        <v>1148</v>
      </c>
      <c r="J179" s="6">
        <v>619331</v>
      </c>
      <c r="K179" t="s">
        <v>1154</v>
      </c>
      <c r="L179" t="s">
        <v>1154</v>
      </c>
      <c r="M179" t="s">
        <v>1154</v>
      </c>
      <c r="N179" s="7">
        <v>0</v>
      </c>
      <c r="O179" s="7">
        <v>0</v>
      </c>
      <c r="P179" s="7">
        <v>0</v>
      </c>
      <c r="Q179" s="6">
        <v>0</v>
      </c>
      <c r="R179" s="6">
        <v>0</v>
      </c>
      <c r="S179" s="6">
        <v>0</v>
      </c>
      <c r="T179" s="8">
        <v>0</v>
      </c>
    </row>
    <row r="180" spans="1:20" x14ac:dyDescent="0.25">
      <c r="A180" t="s">
        <v>182</v>
      </c>
      <c r="B180" t="s">
        <v>704</v>
      </c>
      <c r="C180" t="s">
        <v>1054</v>
      </c>
      <c r="D180" t="s">
        <v>1069</v>
      </c>
      <c r="E180" t="s">
        <v>1093</v>
      </c>
      <c r="F180" t="s">
        <v>1120</v>
      </c>
      <c r="G180">
        <v>2021</v>
      </c>
      <c r="H180" s="5" t="s">
        <v>1142</v>
      </c>
      <c r="I180" t="s">
        <v>1148</v>
      </c>
      <c r="J180" s="6">
        <v>250000</v>
      </c>
      <c r="K180" t="s">
        <v>1154</v>
      </c>
      <c r="L180" t="s">
        <v>1154</v>
      </c>
      <c r="M180" t="s">
        <v>1154</v>
      </c>
      <c r="N180" s="7">
        <v>0</v>
      </c>
      <c r="O180" s="7">
        <v>0</v>
      </c>
      <c r="P180" s="7">
        <v>0</v>
      </c>
      <c r="Q180" s="6">
        <v>0</v>
      </c>
      <c r="R180" s="6">
        <v>0</v>
      </c>
      <c r="S180" s="6">
        <v>0</v>
      </c>
      <c r="T180" s="8">
        <v>0</v>
      </c>
    </row>
    <row r="181" spans="1:20" x14ac:dyDescent="0.25">
      <c r="A181" t="s">
        <v>183</v>
      </c>
      <c r="B181" t="s">
        <v>705</v>
      </c>
      <c r="C181" t="s">
        <v>1054</v>
      </c>
      <c r="D181" t="s">
        <v>1069</v>
      </c>
      <c r="E181" t="s">
        <v>1089</v>
      </c>
      <c r="F181" t="s">
        <v>1101</v>
      </c>
      <c r="G181">
        <v>2021</v>
      </c>
      <c r="H181" s="5">
        <v>44400</v>
      </c>
      <c r="I181" t="s">
        <v>1148</v>
      </c>
      <c r="J181" s="6">
        <v>400000</v>
      </c>
      <c r="K181" t="s">
        <v>1154</v>
      </c>
      <c r="L181" t="s">
        <v>1154</v>
      </c>
      <c r="M181" t="s">
        <v>1154</v>
      </c>
      <c r="N181" s="7">
        <v>0</v>
      </c>
      <c r="O181" s="7">
        <v>0</v>
      </c>
      <c r="P181" s="7">
        <v>0</v>
      </c>
      <c r="Q181" s="6">
        <v>0</v>
      </c>
      <c r="R181" s="6">
        <v>0</v>
      </c>
      <c r="S181" s="6">
        <v>0</v>
      </c>
      <c r="T181" s="8">
        <v>0</v>
      </c>
    </row>
    <row r="182" spans="1:20" x14ac:dyDescent="0.25">
      <c r="A182" t="s">
        <v>184</v>
      </c>
      <c r="B182" t="s">
        <v>706</v>
      </c>
      <c r="C182" t="s">
        <v>1054</v>
      </c>
      <c r="D182" t="s">
        <v>1069</v>
      </c>
      <c r="E182" t="s">
        <v>1088</v>
      </c>
      <c r="F182" t="s">
        <v>1116</v>
      </c>
      <c r="G182">
        <v>2021</v>
      </c>
      <c r="H182" s="5">
        <v>44538</v>
      </c>
      <c r="I182" t="s">
        <v>1148</v>
      </c>
      <c r="J182" s="6">
        <v>100000</v>
      </c>
      <c r="K182" t="s">
        <v>1154</v>
      </c>
      <c r="L182" t="s">
        <v>1154</v>
      </c>
      <c r="M182" t="s">
        <v>1154</v>
      </c>
      <c r="N182" s="7">
        <v>0</v>
      </c>
      <c r="O182" s="7">
        <v>0</v>
      </c>
      <c r="P182" s="7">
        <v>0</v>
      </c>
      <c r="Q182" s="6">
        <v>0</v>
      </c>
      <c r="R182" s="6">
        <v>0</v>
      </c>
      <c r="S182" s="6">
        <v>0</v>
      </c>
      <c r="T182" s="8">
        <v>0</v>
      </c>
    </row>
    <row r="183" spans="1:20" x14ac:dyDescent="0.25">
      <c r="A183" t="s">
        <v>185</v>
      </c>
      <c r="B183" t="s">
        <v>707</v>
      </c>
      <c r="C183" t="s">
        <v>1054</v>
      </c>
      <c r="D183" t="s">
        <v>1069</v>
      </c>
      <c r="E183" t="s">
        <v>1089</v>
      </c>
      <c r="F183" t="s">
        <v>1113</v>
      </c>
      <c r="G183">
        <v>2021</v>
      </c>
      <c r="H183" s="5">
        <v>44539</v>
      </c>
      <c r="I183" t="s">
        <v>1148</v>
      </c>
      <c r="J183" s="6">
        <v>200000</v>
      </c>
      <c r="K183" t="s">
        <v>1154</v>
      </c>
      <c r="L183" t="s">
        <v>1154</v>
      </c>
      <c r="M183" t="s">
        <v>1154</v>
      </c>
      <c r="N183" s="7">
        <v>0</v>
      </c>
      <c r="O183" s="7">
        <v>0</v>
      </c>
      <c r="P183" s="7">
        <v>0</v>
      </c>
      <c r="Q183" s="6">
        <v>0</v>
      </c>
      <c r="R183" s="6">
        <v>0</v>
      </c>
      <c r="S183" s="6">
        <v>0</v>
      </c>
      <c r="T183" s="8">
        <v>0</v>
      </c>
    </row>
    <row r="184" spans="1:20" x14ac:dyDescent="0.25">
      <c r="A184" t="s">
        <v>186</v>
      </c>
      <c r="B184" t="s">
        <v>708</v>
      </c>
      <c r="C184" t="s">
        <v>1054</v>
      </c>
      <c r="D184" t="s">
        <v>1069</v>
      </c>
      <c r="E184" t="s">
        <v>1090</v>
      </c>
      <c r="F184" t="s">
        <v>1117</v>
      </c>
      <c r="G184">
        <v>2021</v>
      </c>
      <c r="H184" s="5">
        <v>44538</v>
      </c>
      <c r="I184" t="s">
        <v>1148</v>
      </c>
      <c r="J184" s="6">
        <v>650000</v>
      </c>
      <c r="K184" t="s">
        <v>1151</v>
      </c>
      <c r="L184" t="s">
        <v>1155</v>
      </c>
      <c r="M184" t="s">
        <v>1154</v>
      </c>
      <c r="N184" s="7">
        <v>1</v>
      </c>
      <c r="O184" s="7">
        <v>0</v>
      </c>
      <c r="P184" s="7">
        <v>0</v>
      </c>
      <c r="Q184" s="6">
        <v>650000</v>
      </c>
      <c r="R184" s="6">
        <v>0</v>
      </c>
      <c r="S184" s="6">
        <v>0</v>
      </c>
      <c r="T184" s="8">
        <v>650000</v>
      </c>
    </row>
    <row r="185" spans="1:20" x14ac:dyDescent="0.25">
      <c r="A185" t="s">
        <v>187</v>
      </c>
      <c r="B185" t="s">
        <v>709</v>
      </c>
      <c r="C185" t="s">
        <v>1052</v>
      </c>
      <c r="D185" t="s">
        <v>1070</v>
      </c>
      <c r="E185" t="s">
        <v>1088</v>
      </c>
      <c r="F185" t="s">
        <v>1116</v>
      </c>
      <c r="G185">
        <v>2021</v>
      </c>
      <c r="H185" s="5">
        <v>44216</v>
      </c>
      <c r="I185" t="s">
        <v>1148</v>
      </c>
      <c r="J185" s="6">
        <v>45000000</v>
      </c>
      <c r="K185" t="s">
        <v>1150</v>
      </c>
      <c r="L185" t="s">
        <v>1154</v>
      </c>
      <c r="M185" t="s">
        <v>1158</v>
      </c>
      <c r="N185" s="7">
        <v>0</v>
      </c>
      <c r="O185" s="7">
        <v>0.255</v>
      </c>
      <c r="P185" s="7">
        <v>0</v>
      </c>
      <c r="Q185" s="6">
        <v>0</v>
      </c>
      <c r="R185" s="6">
        <v>11475000</v>
      </c>
      <c r="S185" s="6">
        <v>0</v>
      </c>
      <c r="T185" s="8">
        <v>11475000</v>
      </c>
    </row>
    <row r="186" spans="1:20" x14ac:dyDescent="0.25">
      <c r="A186" t="s">
        <v>187</v>
      </c>
      <c r="B186" t="s">
        <v>709</v>
      </c>
      <c r="C186" t="s">
        <v>1052</v>
      </c>
      <c r="D186" t="s">
        <v>1070</v>
      </c>
      <c r="E186" t="s">
        <v>1088</v>
      </c>
      <c r="F186" t="s">
        <v>1116</v>
      </c>
      <c r="G186">
        <v>2021</v>
      </c>
      <c r="H186" s="5">
        <v>44216</v>
      </c>
      <c r="I186" t="s">
        <v>1148</v>
      </c>
      <c r="J186" s="6">
        <v>45000000</v>
      </c>
      <c r="K186" t="s">
        <v>1151</v>
      </c>
      <c r="L186" t="s">
        <v>1153</v>
      </c>
      <c r="M186" t="s">
        <v>1154</v>
      </c>
      <c r="N186" s="7">
        <v>0.25490000000000002</v>
      </c>
      <c r="O186" s="7">
        <v>0</v>
      </c>
      <c r="P186" s="7">
        <v>0</v>
      </c>
      <c r="Q186" s="6">
        <v>11470500</v>
      </c>
      <c r="R186" s="6">
        <v>0</v>
      </c>
      <c r="S186" s="6">
        <v>0</v>
      </c>
      <c r="T186" s="8">
        <v>11470500</v>
      </c>
    </row>
    <row r="187" spans="1:20" x14ac:dyDescent="0.25">
      <c r="A187" t="s">
        <v>188</v>
      </c>
      <c r="B187" t="s">
        <v>710</v>
      </c>
      <c r="C187" t="s">
        <v>1052</v>
      </c>
      <c r="D187" t="s">
        <v>1070</v>
      </c>
      <c r="E187" t="s">
        <v>1089</v>
      </c>
      <c r="F187" t="s">
        <v>1101</v>
      </c>
      <c r="G187">
        <v>2021</v>
      </c>
      <c r="H187" s="5">
        <v>44265</v>
      </c>
      <c r="I187" t="s">
        <v>1148</v>
      </c>
      <c r="J187" s="6">
        <v>200000000</v>
      </c>
      <c r="K187" t="s">
        <v>1151</v>
      </c>
      <c r="L187" t="s">
        <v>1155</v>
      </c>
      <c r="M187" t="s">
        <v>1154</v>
      </c>
      <c r="N187" s="7">
        <v>9.0899999999999995E-2</v>
      </c>
      <c r="O187" s="7">
        <v>0</v>
      </c>
      <c r="P187" s="7">
        <v>0</v>
      </c>
      <c r="Q187" s="6">
        <v>18180000</v>
      </c>
      <c r="R187" s="6">
        <v>0</v>
      </c>
      <c r="S187" s="6">
        <v>0</v>
      </c>
      <c r="T187" s="8">
        <v>18180000</v>
      </c>
    </row>
    <row r="188" spans="1:20" x14ac:dyDescent="0.25">
      <c r="A188" t="s">
        <v>189</v>
      </c>
      <c r="B188" t="s">
        <v>711</v>
      </c>
      <c r="C188" t="s">
        <v>1052</v>
      </c>
      <c r="D188" t="s">
        <v>1070</v>
      </c>
      <c r="E188" t="s">
        <v>1088</v>
      </c>
      <c r="F188" t="s">
        <v>1110</v>
      </c>
      <c r="G188">
        <v>2021</v>
      </c>
      <c r="H188" s="5">
        <v>44517</v>
      </c>
      <c r="I188" t="s">
        <v>1148</v>
      </c>
      <c r="J188" s="6">
        <v>500000000</v>
      </c>
      <c r="K188" t="s">
        <v>1154</v>
      </c>
      <c r="L188" t="s">
        <v>1154</v>
      </c>
      <c r="M188" t="s">
        <v>1154</v>
      </c>
      <c r="N188" s="7">
        <v>0</v>
      </c>
      <c r="O188" s="7">
        <v>0</v>
      </c>
      <c r="P188" s="7">
        <v>0</v>
      </c>
      <c r="Q188" s="6">
        <v>0</v>
      </c>
      <c r="R188" s="6">
        <v>0</v>
      </c>
      <c r="S188" s="6">
        <v>0</v>
      </c>
      <c r="T188" s="8">
        <v>0</v>
      </c>
    </row>
    <row r="189" spans="1:20" x14ac:dyDescent="0.25">
      <c r="A189" t="s">
        <v>190</v>
      </c>
      <c r="B189" t="s">
        <v>712</v>
      </c>
      <c r="C189" t="s">
        <v>1052</v>
      </c>
      <c r="D189" t="s">
        <v>1070</v>
      </c>
      <c r="E189" t="s">
        <v>1089</v>
      </c>
      <c r="F189" t="s">
        <v>1101</v>
      </c>
      <c r="G189">
        <v>2021</v>
      </c>
      <c r="H189" s="5">
        <v>44405</v>
      </c>
      <c r="I189" t="s">
        <v>1148</v>
      </c>
      <c r="J189" s="6">
        <v>300000000</v>
      </c>
      <c r="K189" t="s">
        <v>1154</v>
      </c>
      <c r="L189" t="s">
        <v>1154</v>
      </c>
      <c r="M189" t="s">
        <v>1154</v>
      </c>
      <c r="N189" s="7">
        <v>0</v>
      </c>
      <c r="O189" s="7">
        <v>0</v>
      </c>
      <c r="P189" s="7">
        <v>0</v>
      </c>
      <c r="Q189" s="6">
        <v>0</v>
      </c>
      <c r="R189" s="6">
        <v>0</v>
      </c>
      <c r="S189" s="6">
        <v>0</v>
      </c>
      <c r="T189" s="8">
        <v>0</v>
      </c>
    </row>
    <row r="190" spans="1:20" x14ac:dyDescent="0.25">
      <c r="A190" t="s">
        <v>191</v>
      </c>
      <c r="B190" t="s">
        <v>713</v>
      </c>
      <c r="C190" t="s">
        <v>1054</v>
      </c>
      <c r="D190" t="s">
        <v>1070</v>
      </c>
      <c r="E190" t="s">
        <v>1088</v>
      </c>
      <c r="F190" t="s">
        <v>1110</v>
      </c>
      <c r="G190">
        <v>2021</v>
      </c>
      <c r="H190" s="5">
        <v>44488</v>
      </c>
      <c r="I190" t="s">
        <v>1148</v>
      </c>
      <c r="J190" s="6">
        <v>250000</v>
      </c>
      <c r="K190" t="s">
        <v>1154</v>
      </c>
      <c r="L190" t="s">
        <v>1154</v>
      </c>
      <c r="M190" t="s">
        <v>1154</v>
      </c>
      <c r="N190" s="7">
        <v>0</v>
      </c>
      <c r="O190" s="7">
        <v>0</v>
      </c>
      <c r="P190" s="7">
        <v>0</v>
      </c>
      <c r="Q190" s="6">
        <v>0</v>
      </c>
      <c r="R190" s="6">
        <v>0</v>
      </c>
      <c r="S190" s="6">
        <v>0</v>
      </c>
      <c r="T190" s="8">
        <v>0</v>
      </c>
    </row>
    <row r="191" spans="1:20" x14ac:dyDescent="0.25">
      <c r="A191" t="s">
        <v>192</v>
      </c>
      <c r="B191" t="s">
        <v>714</v>
      </c>
      <c r="C191" t="s">
        <v>1054</v>
      </c>
      <c r="D191" t="s">
        <v>1070</v>
      </c>
      <c r="E191" t="s">
        <v>1088</v>
      </c>
      <c r="F191" t="s">
        <v>1102</v>
      </c>
      <c r="G191">
        <v>2021</v>
      </c>
      <c r="H191" s="5">
        <v>44218</v>
      </c>
      <c r="I191" t="s">
        <v>1148</v>
      </c>
      <c r="J191" s="6">
        <v>900000</v>
      </c>
      <c r="K191" t="s">
        <v>1154</v>
      </c>
      <c r="L191" t="s">
        <v>1154</v>
      </c>
      <c r="M191" t="s">
        <v>1154</v>
      </c>
      <c r="N191" s="7">
        <v>0</v>
      </c>
      <c r="O191" s="7">
        <v>0</v>
      </c>
      <c r="P191" s="7">
        <v>0</v>
      </c>
      <c r="Q191" s="6">
        <v>0</v>
      </c>
      <c r="R191" s="6">
        <v>0</v>
      </c>
      <c r="S191" s="6">
        <v>0</v>
      </c>
      <c r="T191" s="8">
        <v>0</v>
      </c>
    </row>
    <row r="192" spans="1:20" x14ac:dyDescent="0.25">
      <c r="A192" t="s">
        <v>193</v>
      </c>
      <c r="B192" t="s">
        <v>715</v>
      </c>
      <c r="C192" t="s">
        <v>1054</v>
      </c>
      <c r="D192" t="s">
        <v>1070</v>
      </c>
      <c r="E192" t="s">
        <v>1088</v>
      </c>
      <c r="F192" t="s">
        <v>1116</v>
      </c>
      <c r="G192">
        <v>2021</v>
      </c>
      <c r="H192" s="5">
        <v>44539</v>
      </c>
      <c r="I192" t="s">
        <v>1148</v>
      </c>
      <c r="J192" s="6">
        <v>100000</v>
      </c>
      <c r="K192" t="s">
        <v>1154</v>
      </c>
      <c r="L192" t="s">
        <v>1154</v>
      </c>
      <c r="M192" t="s">
        <v>1154</v>
      </c>
      <c r="N192" s="7">
        <v>0</v>
      </c>
      <c r="O192" s="7">
        <v>0</v>
      </c>
      <c r="P192" s="7">
        <v>0</v>
      </c>
      <c r="Q192" s="6">
        <v>0</v>
      </c>
      <c r="R192" s="6">
        <v>0</v>
      </c>
      <c r="S192" s="6">
        <v>0</v>
      </c>
      <c r="T192" s="8">
        <v>0</v>
      </c>
    </row>
    <row r="193" spans="1:20" x14ac:dyDescent="0.25">
      <c r="A193" t="s">
        <v>194</v>
      </c>
      <c r="B193" t="s">
        <v>716</v>
      </c>
      <c r="C193" t="s">
        <v>1054</v>
      </c>
      <c r="D193" t="s">
        <v>1070</v>
      </c>
      <c r="E193" t="s">
        <v>1087</v>
      </c>
      <c r="F193" t="s">
        <v>1108</v>
      </c>
      <c r="G193">
        <v>2021</v>
      </c>
      <c r="H193" s="5">
        <v>44469</v>
      </c>
      <c r="I193" t="s">
        <v>1148</v>
      </c>
      <c r="J193" s="6">
        <v>200000</v>
      </c>
      <c r="K193" t="s">
        <v>1151</v>
      </c>
      <c r="L193" t="s">
        <v>1155</v>
      </c>
      <c r="M193" t="s">
        <v>1154</v>
      </c>
      <c r="N193" s="7">
        <v>1</v>
      </c>
      <c r="O193" s="7">
        <v>0</v>
      </c>
      <c r="P193" s="7">
        <v>0</v>
      </c>
      <c r="Q193" s="6">
        <v>200000</v>
      </c>
      <c r="R193" s="6">
        <v>0</v>
      </c>
      <c r="S193" s="6">
        <v>0</v>
      </c>
      <c r="T193" s="8">
        <v>200000</v>
      </c>
    </row>
    <row r="194" spans="1:20" x14ac:dyDescent="0.25">
      <c r="A194" t="s">
        <v>195</v>
      </c>
      <c r="B194" t="s">
        <v>717</v>
      </c>
      <c r="C194" t="s">
        <v>1054</v>
      </c>
      <c r="D194" t="s">
        <v>1070</v>
      </c>
      <c r="E194" t="s">
        <v>1088</v>
      </c>
      <c r="F194" t="s">
        <v>1110</v>
      </c>
      <c r="G194">
        <v>2021</v>
      </c>
      <c r="H194" s="5">
        <v>44406</v>
      </c>
      <c r="I194" t="s">
        <v>1148</v>
      </c>
      <c r="J194" s="6">
        <v>100000</v>
      </c>
      <c r="K194" t="s">
        <v>1154</v>
      </c>
      <c r="L194" t="s">
        <v>1154</v>
      </c>
      <c r="M194" t="s">
        <v>1154</v>
      </c>
      <c r="N194" s="7">
        <v>0</v>
      </c>
      <c r="O194" s="7">
        <v>0</v>
      </c>
      <c r="P194" s="7">
        <v>0</v>
      </c>
      <c r="Q194" s="6">
        <v>0</v>
      </c>
      <c r="R194" s="6">
        <v>0</v>
      </c>
      <c r="S194" s="6">
        <v>0</v>
      </c>
      <c r="T194" s="8">
        <v>0</v>
      </c>
    </row>
    <row r="195" spans="1:20" x14ac:dyDescent="0.25">
      <c r="A195" t="s">
        <v>196</v>
      </c>
      <c r="B195" t="s">
        <v>563</v>
      </c>
      <c r="C195" t="s">
        <v>1054</v>
      </c>
      <c r="D195" t="s">
        <v>1070</v>
      </c>
      <c r="E195" t="s">
        <v>1094</v>
      </c>
      <c r="F195" t="s">
        <v>1121</v>
      </c>
      <c r="G195">
        <v>2021</v>
      </c>
      <c r="H195" s="5">
        <v>44200</v>
      </c>
      <c r="I195" t="s">
        <v>1148</v>
      </c>
      <c r="J195" s="6">
        <v>769376</v>
      </c>
      <c r="K195" t="s">
        <v>1154</v>
      </c>
      <c r="L195" t="s">
        <v>1154</v>
      </c>
      <c r="M195" t="s">
        <v>1154</v>
      </c>
      <c r="N195" s="7">
        <v>0</v>
      </c>
      <c r="O195" s="7">
        <v>0</v>
      </c>
      <c r="P195" s="7">
        <v>0</v>
      </c>
      <c r="Q195" s="6">
        <v>0</v>
      </c>
      <c r="R195" s="6">
        <v>0</v>
      </c>
      <c r="S195" s="6">
        <v>0</v>
      </c>
      <c r="T195" s="8">
        <v>0</v>
      </c>
    </row>
    <row r="196" spans="1:20" x14ac:dyDescent="0.25">
      <c r="A196" t="s">
        <v>197</v>
      </c>
      <c r="B196" t="s">
        <v>718</v>
      </c>
      <c r="C196" t="s">
        <v>1054</v>
      </c>
      <c r="D196" t="s">
        <v>1070</v>
      </c>
      <c r="E196" t="s">
        <v>1089</v>
      </c>
      <c r="F196" t="s">
        <v>1101</v>
      </c>
      <c r="G196">
        <v>2021</v>
      </c>
      <c r="H196" s="5">
        <v>44398</v>
      </c>
      <c r="I196" t="s">
        <v>1148</v>
      </c>
      <c r="J196" s="6">
        <v>325000</v>
      </c>
      <c r="K196" t="s">
        <v>1154</v>
      </c>
      <c r="L196" t="s">
        <v>1154</v>
      </c>
      <c r="M196" t="s">
        <v>1154</v>
      </c>
      <c r="N196" s="7">
        <v>0</v>
      </c>
      <c r="O196" s="7">
        <v>0</v>
      </c>
      <c r="P196" s="7">
        <v>0</v>
      </c>
      <c r="Q196" s="6">
        <v>0</v>
      </c>
      <c r="R196" s="6">
        <v>0</v>
      </c>
      <c r="S196" s="6">
        <v>0</v>
      </c>
      <c r="T196" s="8">
        <v>0</v>
      </c>
    </row>
    <row r="197" spans="1:20" x14ac:dyDescent="0.25">
      <c r="A197" t="s">
        <v>198</v>
      </c>
      <c r="B197" t="s">
        <v>719</v>
      </c>
      <c r="C197" t="s">
        <v>1054</v>
      </c>
      <c r="D197" t="s">
        <v>1070</v>
      </c>
      <c r="E197" t="s">
        <v>1089</v>
      </c>
      <c r="F197" t="s">
        <v>1101</v>
      </c>
      <c r="G197">
        <v>2021</v>
      </c>
      <c r="H197" s="5">
        <v>44515</v>
      </c>
      <c r="I197" t="s">
        <v>1148</v>
      </c>
      <c r="J197" s="6">
        <v>150000</v>
      </c>
      <c r="K197" t="s">
        <v>1151</v>
      </c>
      <c r="L197" t="s">
        <v>1155</v>
      </c>
      <c r="M197" t="s">
        <v>1154</v>
      </c>
      <c r="N197" s="7">
        <v>1</v>
      </c>
      <c r="O197" s="7">
        <v>0</v>
      </c>
      <c r="P197" s="7">
        <v>0</v>
      </c>
      <c r="Q197" s="6">
        <v>150000</v>
      </c>
      <c r="R197" s="6">
        <v>0</v>
      </c>
      <c r="S197" s="6">
        <v>0</v>
      </c>
      <c r="T197" s="8">
        <v>150000</v>
      </c>
    </row>
    <row r="198" spans="1:20" x14ac:dyDescent="0.25">
      <c r="A198" t="s">
        <v>199</v>
      </c>
      <c r="B198" t="s">
        <v>720</v>
      </c>
      <c r="C198" t="s">
        <v>1054</v>
      </c>
      <c r="D198" t="s">
        <v>1070</v>
      </c>
      <c r="E198" t="s">
        <v>1089</v>
      </c>
      <c r="F198" t="s">
        <v>1114</v>
      </c>
      <c r="G198">
        <v>2021</v>
      </c>
      <c r="H198" s="5">
        <v>44519</v>
      </c>
      <c r="I198" t="s">
        <v>1148</v>
      </c>
      <c r="J198" s="6">
        <v>750000</v>
      </c>
      <c r="K198" t="s">
        <v>1151</v>
      </c>
      <c r="L198" t="s">
        <v>1155</v>
      </c>
      <c r="M198" t="s">
        <v>1154</v>
      </c>
      <c r="N198" s="7">
        <v>1</v>
      </c>
      <c r="O198" s="7">
        <v>0</v>
      </c>
      <c r="P198" s="7">
        <v>0</v>
      </c>
      <c r="Q198" s="6">
        <v>750000</v>
      </c>
      <c r="R198" s="6">
        <v>0</v>
      </c>
      <c r="S198" s="6">
        <v>0</v>
      </c>
      <c r="T198" s="8">
        <v>750000</v>
      </c>
    </row>
    <row r="199" spans="1:20" x14ac:dyDescent="0.25">
      <c r="A199" t="s">
        <v>200</v>
      </c>
      <c r="B199" t="s">
        <v>721</v>
      </c>
      <c r="C199" t="s">
        <v>1054</v>
      </c>
      <c r="D199" t="s">
        <v>1070</v>
      </c>
      <c r="E199" t="s">
        <v>1088</v>
      </c>
      <c r="F199" t="s">
        <v>1116</v>
      </c>
      <c r="G199">
        <v>2021</v>
      </c>
      <c r="H199" s="5">
        <v>44530</v>
      </c>
      <c r="I199" t="s">
        <v>1148</v>
      </c>
      <c r="J199" s="6">
        <v>100000</v>
      </c>
      <c r="K199" t="s">
        <v>1154</v>
      </c>
      <c r="L199" t="s">
        <v>1154</v>
      </c>
      <c r="M199" t="s">
        <v>1154</v>
      </c>
      <c r="N199" s="7">
        <v>0</v>
      </c>
      <c r="O199" s="7">
        <v>0</v>
      </c>
      <c r="P199" s="7">
        <v>0</v>
      </c>
      <c r="Q199" s="6">
        <v>0</v>
      </c>
      <c r="R199" s="6">
        <v>0</v>
      </c>
      <c r="S199" s="6">
        <v>0</v>
      </c>
      <c r="T199" s="8">
        <v>0</v>
      </c>
    </row>
    <row r="200" spans="1:20" x14ac:dyDescent="0.25">
      <c r="A200" t="s">
        <v>201</v>
      </c>
      <c r="B200" t="s">
        <v>722</v>
      </c>
      <c r="C200" t="s">
        <v>1054</v>
      </c>
      <c r="D200" t="s">
        <v>1070</v>
      </c>
      <c r="E200" t="s">
        <v>1092</v>
      </c>
      <c r="F200" t="s">
        <v>1111</v>
      </c>
      <c r="G200">
        <v>2021</v>
      </c>
      <c r="H200" s="5">
        <v>44536</v>
      </c>
      <c r="I200" t="s">
        <v>1148</v>
      </c>
      <c r="J200" s="6">
        <v>200000</v>
      </c>
      <c r="K200" t="s">
        <v>1154</v>
      </c>
      <c r="L200" t="s">
        <v>1154</v>
      </c>
      <c r="M200" t="s">
        <v>1154</v>
      </c>
      <c r="N200" s="7">
        <v>0</v>
      </c>
      <c r="O200" s="7">
        <v>0</v>
      </c>
      <c r="P200" s="7">
        <v>0</v>
      </c>
      <c r="Q200" s="6">
        <v>0</v>
      </c>
      <c r="R200" s="6">
        <v>0</v>
      </c>
      <c r="S200" s="6">
        <v>0</v>
      </c>
      <c r="T200" s="8">
        <v>0</v>
      </c>
    </row>
    <row r="201" spans="1:20" x14ac:dyDescent="0.25">
      <c r="A201" t="s">
        <v>202</v>
      </c>
      <c r="B201" t="s">
        <v>723</v>
      </c>
      <c r="C201" t="s">
        <v>1054</v>
      </c>
      <c r="D201" t="s">
        <v>1070</v>
      </c>
      <c r="E201" t="s">
        <v>1089</v>
      </c>
      <c r="F201" t="s">
        <v>1113</v>
      </c>
      <c r="G201">
        <v>2021</v>
      </c>
      <c r="H201" s="5">
        <v>44538</v>
      </c>
      <c r="I201" t="s">
        <v>1148</v>
      </c>
      <c r="J201" s="6">
        <v>200000</v>
      </c>
      <c r="K201" t="s">
        <v>1154</v>
      </c>
      <c r="L201" t="s">
        <v>1154</v>
      </c>
      <c r="M201" t="s">
        <v>1154</v>
      </c>
      <c r="N201" s="7">
        <v>0</v>
      </c>
      <c r="O201" s="7">
        <v>0</v>
      </c>
      <c r="P201" s="7">
        <v>0</v>
      </c>
      <c r="Q201" s="6">
        <v>0</v>
      </c>
      <c r="R201" s="6">
        <v>0</v>
      </c>
      <c r="S201" s="6">
        <v>0</v>
      </c>
      <c r="T201" s="8">
        <v>0</v>
      </c>
    </row>
    <row r="202" spans="1:20" x14ac:dyDescent="0.25">
      <c r="A202" t="s">
        <v>203</v>
      </c>
      <c r="B202" t="s">
        <v>724</v>
      </c>
      <c r="C202" t="s">
        <v>1057</v>
      </c>
      <c r="D202" t="s">
        <v>1070</v>
      </c>
      <c r="E202" t="s">
        <v>1088</v>
      </c>
      <c r="F202" t="s">
        <v>1102</v>
      </c>
      <c r="G202">
        <v>2021</v>
      </c>
      <c r="H202" s="5">
        <v>44531</v>
      </c>
      <c r="I202" t="s">
        <v>1148</v>
      </c>
      <c r="J202" s="6">
        <v>400000000</v>
      </c>
      <c r="K202" t="s">
        <v>1151</v>
      </c>
      <c r="L202" t="s">
        <v>1155</v>
      </c>
      <c r="M202" t="s">
        <v>1154</v>
      </c>
      <c r="N202" s="7">
        <v>8.6900000000000005E-2</v>
      </c>
      <c r="O202" s="7">
        <v>0</v>
      </c>
      <c r="P202" s="7">
        <v>0</v>
      </c>
      <c r="Q202" s="6">
        <v>34760000</v>
      </c>
      <c r="R202" s="6">
        <v>0</v>
      </c>
      <c r="S202" s="6">
        <v>0</v>
      </c>
      <c r="T202" s="8">
        <v>34760000</v>
      </c>
    </row>
    <row r="203" spans="1:20" x14ac:dyDescent="0.25">
      <c r="A203" t="s">
        <v>204</v>
      </c>
      <c r="B203" t="s">
        <v>725</v>
      </c>
      <c r="C203" t="s">
        <v>1057</v>
      </c>
      <c r="D203" t="s">
        <v>1070</v>
      </c>
      <c r="E203" t="s">
        <v>1089</v>
      </c>
      <c r="F203" t="s">
        <v>1101</v>
      </c>
      <c r="G203">
        <v>2021</v>
      </c>
      <c r="H203" s="5">
        <v>44265</v>
      </c>
      <c r="I203" t="s">
        <v>1148</v>
      </c>
      <c r="J203" s="6">
        <v>63161940</v>
      </c>
      <c r="K203" t="s">
        <v>1154</v>
      </c>
      <c r="L203" t="s">
        <v>1154</v>
      </c>
      <c r="M203" t="s">
        <v>1154</v>
      </c>
      <c r="N203" s="7">
        <v>0</v>
      </c>
      <c r="O203" s="7">
        <v>0</v>
      </c>
      <c r="P203" s="7">
        <v>0</v>
      </c>
      <c r="Q203" s="6">
        <v>0</v>
      </c>
      <c r="R203" s="6">
        <v>0</v>
      </c>
      <c r="S203" s="6">
        <v>0</v>
      </c>
      <c r="T203" s="8">
        <v>0</v>
      </c>
    </row>
    <row r="204" spans="1:20" x14ac:dyDescent="0.25">
      <c r="A204" t="s">
        <v>205</v>
      </c>
      <c r="B204" t="s">
        <v>726</v>
      </c>
      <c r="C204" t="s">
        <v>1052</v>
      </c>
      <c r="D204" t="s">
        <v>1071</v>
      </c>
      <c r="E204" t="s">
        <v>1088</v>
      </c>
      <c r="F204" t="s">
        <v>1116</v>
      </c>
      <c r="G204">
        <v>2021</v>
      </c>
      <c r="H204" s="5">
        <v>44545</v>
      </c>
      <c r="I204" t="s">
        <v>1148</v>
      </c>
      <c r="J204" s="6">
        <v>44000000</v>
      </c>
      <c r="K204" t="s">
        <v>1152</v>
      </c>
      <c r="L204" t="s">
        <v>1155</v>
      </c>
      <c r="M204" t="s">
        <v>1167</v>
      </c>
      <c r="N204" s="7">
        <v>0</v>
      </c>
      <c r="O204" s="7">
        <v>0</v>
      </c>
      <c r="P204" s="7">
        <v>2.3999999999999998E-3</v>
      </c>
      <c r="Q204" s="6">
        <v>0</v>
      </c>
      <c r="R204" s="6">
        <v>0</v>
      </c>
      <c r="S204" s="6">
        <v>105599.99999999999</v>
      </c>
      <c r="T204" s="8">
        <v>105599.99999999999</v>
      </c>
    </row>
    <row r="205" spans="1:20" x14ac:dyDescent="0.25">
      <c r="A205" t="s">
        <v>206</v>
      </c>
      <c r="B205" t="s">
        <v>727</v>
      </c>
      <c r="C205" t="s">
        <v>1052</v>
      </c>
      <c r="D205" t="s">
        <v>1071</v>
      </c>
      <c r="E205" t="s">
        <v>1088</v>
      </c>
      <c r="F205" t="s">
        <v>1102</v>
      </c>
      <c r="G205">
        <v>2021</v>
      </c>
      <c r="H205" s="5">
        <v>44454</v>
      </c>
      <c r="I205" t="s">
        <v>1148</v>
      </c>
      <c r="J205" s="6">
        <v>85000000</v>
      </c>
      <c r="K205" t="s">
        <v>1151</v>
      </c>
      <c r="L205" t="s">
        <v>1179</v>
      </c>
      <c r="M205" t="s">
        <v>1154</v>
      </c>
      <c r="N205" s="7">
        <v>0.75900000000000001</v>
      </c>
      <c r="O205" s="7">
        <v>0</v>
      </c>
      <c r="P205" s="7">
        <v>0</v>
      </c>
      <c r="Q205" s="6">
        <v>64515000</v>
      </c>
      <c r="R205" s="6">
        <v>0</v>
      </c>
      <c r="S205" s="6">
        <v>0</v>
      </c>
      <c r="T205" s="8">
        <v>64515000</v>
      </c>
    </row>
    <row r="206" spans="1:20" x14ac:dyDescent="0.25">
      <c r="A206" t="s">
        <v>207</v>
      </c>
      <c r="B206" t="s">
        <v>728</v>
      </c>
      <c r="C206" t="s">
        <v>1052</v>
      </c>
      <c r="D206" t="s">
        <v>1071</v>
      </c>
      <c r="E206" t="s">
        <v>1088</v>
      </c>
      <c r="F206" t="s">
        <v>1102</v>
      </c>
      <c r="G206">
        <v>2021</v>
      </c>
      <c r="H206" s="5">
        <v>44454</v>
      </c>
      <c r="I206" t="s">
        <v>1148</v>
      </c>
      <c r="J206" s="6">
        <v>50000000</v>
      </c>
      <c r="K206" t="s">
        <v>1152</v>
      </c>
      <c r="L206" t="s">
        <v>1153</v>
      </c>
      <c r="M206" t="s">
        <v>1158</v>
      </c>
      <c r="N206" s="7">
        <v>0</v>
      </c>
      <c r="O206" s="7">
        <v>0</v>
      </c>
      <c r="P206" s="7">
        <v>1</v>
      </c>
      <c r="Q206" s="6">
        <v>0</v>
      </c>
      <c r="R206" s="6">
        <v>0</v>
      </c>
      <c r="S206" s="6">
        <v>50000000</v>
      </c>
      <c r="T206" s="8">
        <v>50000000</v>
      </c>
    </row>
    <row r="207" spans="1:20" x14ac:dyDescent="0.25">
      <c r="A207" t="s">
        <v>208</v>
      </c>
      <c r="B207" t="s">
        <v>729</v>
      </c>
      <c r="C207" t="s">
        <v>1059</v>
      </c>
      <c r="D207" t="s">
        <v>1071</v>
      </c>
      <c r="E207" t="s">
        <v>1088</v>
      </c>
      <c r="F207" t="s">
        <v>1102</v>
      </c>
      <c r="G207">
        <v>2021</v>
      </c>
      <c r="H207" s="5">
        <v>44545</v>
      </c>
      <c r="I207" t="s">
        <v>1148</v>
      </c>
      <c r="J207" s="6">
        <v>400000000</v>
      </c>
      <c r="K207" t="s">
        <v>1150</v>
      </c>
      <c r="L207" t="s">
        <v>1154</v>
      </c>
      <c r="M207" t="s">
        <v>1167</v>
      </c>
      <c r="N207" s="7">
        <v>0</v>
      </c>
      <c r="O207" s="7">
        <v>0.75</v>
      </c>
      <c r="P207" s="7">
        <v>0</v>
      </c>
      <c r="Q207" s="6">
        <v>0</v>
      </c>
      <c r="R207" s="6">
        <v>300000000</v>
      </c>
      <c r="S207" s="6">
        <v>0</v>
      </c>
      <c r="T207" s="8">
        <v>300000000</v>
      </c>
    </row>
    <row r="208" spans="1:20" x14ac:dyDescent="0.25">
      <c r="A208" t="s">
        <v>209</v>
      </c>
      <c r="B208" t="s">
        <v>730</v>
      </c>
      <c r="C208" t="s">
        <v>1054</v>
      </c>
      <c r="D208" t="s">
        <v>1071</v>
      </c>
      <c r="E208" t="s">
        <v>1087</v>
      </c>
      <c r="F208" t="s">
        <v>1103</v>
      </c>
      <c r="G208">
        <v>2021</v>
      </c>
      <c r="H208" s="5">
        <v>44459</v>
      </c>
      <c r="I208" t="s">
        <v>1148</v>
      </c>
      <c r="J208" s="6">
        <v>150000</v>
      </c>
      <c r="K208" t="s">
        <v>1154</v>
      </c>
      <c r="L208" t="s">
        <v>1154</v>
      </c>
      <c r="M208" t="s">
        <v>1154</v>
      </c>
      <c r="N208" s="7">
        <v>0</v>
      </c>
      <c r="O208" s="7">
        <v>0</v>
      </c>
      <c r="P208" s="7">
        <v>0</v>
      </c>
      <c r="Q208" s="6">
        <v>0</v>
      </c>
      <c r="R208" s="6">
        <v>0</v>
      </c>
      <c r="S208" s="6">
        <v>0</v>
      </c>
      <c r="T208" s="8">
        <v>0</v>
      </c>
    </row>
    <row r="209" spans="1:20" x14ac:dyDescent="0.25">
      <c r="A209" t="s">
        <v>210</v>
      </c>
      <c r="B209" t="s">
        <v>731</v>
      </c>
      <c r="C209" t="s">
        <v>1054</v>
      </c>
      <c r="D209" t="s">
        <v>1071</v>
      </c>
      <c r="E209" t="s">
        <v>1089</v>
      </c>
      <c r="F209" t="s">
        <v>1118</v>
      </c>
      <c r="G209">
        <v>2021</v>
      </c>
      <c r="H209" s="5">
        <v>44392</v>
      </c>
      <c r="I209" t="s">
        <v>1148</v>
      </c>
      <c r="J209" s="6">
        <v>200000</v>
      </c>
      <c r="K209" t="s">
        <v>1154</v>
      </c>
      <c r="L209" t="s">
        <v>1154</v>
      </c>
      <c r="M209" t="s">
        <v>1154</v>
      </c>
      <c r="N209" s="7">
        <v>0</v>
      </c>
      <c r="O209" s="7">
        <v>0</v>
      </c>
      <c r="P209" s="7">
        <v>0</v>
      </c>
      <c r="Q209" s="6">
        <v>0</v>
      </c>
      <c r="R209" s="6">
        <v>0</v>
      </c>
      <c r="S209" s="6">
        <v>0</v>
      </c>
      <c r="T209" s="8">
        <v>0</v>
      </c>
    </row>
    <row r="210" spans="1:20" x14ac:dyDescent="0.25">
      <c r="A210" t="s">
        <v>211</v>
      </c>
      <c r="B210" t="s">
        <v>732</v>
      </c>
      <c r="C210" t="s">
        <v>1054</v>
      </c>
      <c r="D210" t="s">
        <v>1071</v>
      </c>
      <c r="E210" t="s">
        <v>1089</v>
      </c>
      <c r="F210" t="s">
        <v>1114</v>
      </c>
      <c r="G210">
        <v>2021</v>
      </c>
      <c r="H210" s="5">
        <v>44265</v>
      </c>
      <c r="I210" t="s">
        <v>1148</v>
      </c>
      <c r="J210" s="6">
        <v>450000</v>
      </c>
      <c r="K210" t="s">
        <v>1154</v>
      </c>
      <c r="L210" t="s">
        <v>1154</v>
      </c>
      <c r="M210" t="s">
        <v>1154</v>
      </c>
      <c r="N210" s="7">
        <v>0</v>
      </c>
      <c r="O210" s="7">
        <v>0</v>
      </c>
      <c r="P210" s="7">
        <v>0</v>
      </c>
      <c r="Q210" s="6">
        <v>0</v>
      </c>
      <c r="R210" s="6">
        <v>0</v>
      </c>
      <c r="S210" s="6">
        <v>0</v>
      </c>
      <c r="T210" s="8">
        <v>0</v>
      </c>
    </row>
    <row r="211" spans="1:20" x14ac:dyDescent="0.25">
      <c r="A211" t="s">
        <v>212</v>
      </c>
      <c r="B211" t="s">
        <v>733</v>
      </c>
      <c r="C211" t="s">
        <v>1054</v>
      </c>
      <c r="D211" t="s">
        <v>1071</v>
      </c>
      <c r="E211" t="s">
        <v>1088</v>
      </c>
      <c r="F211" t="s">
        <v>1102</v>
      </c>
      <c r="G211">
        <v>2021</v>
      </c>
      <c r="H211" s="5">
        <v>44424</v>
      </c>
      <c r="I211" t="s">
        <v>1148</v>
      </c>
      <c r="J211" s="6">
        <v>500000</v>
      </c>
      <c r="K211" t="s">
        <v>1154</v>
      </c>
      <c r="L211" t="s">
        <v>1154</v>
      </c>
      <c r="M211" t="s">
        <v>1154</v>
      </c>
      <c r="N211" s="7">
        <v>0</v>
      </c>
      <c r="O211" s="7">
        <v>0</v>
      </c>
      <c r="P211" s="7">
        <v>0</v>
      </c>
      <c r="Q211" s="6">
        <v>0</v>
      </c>
      <c r="R211" s="6">
        <v>0</v>
      </c>
      <c r="S211" s="6">
        <v>0</v>
      </c>
      <c r="T211" s="8">
        <v>0</v>
      </c>
    </row>
    <row r="212" spans="1:20" x14ac:dyDescent="0.25">
      <c r="A212" t="s">
        <v>213</v>
      </c>
      <c r="B212" t="s">
        <v>734</v>
      </c>
      <c r="C212" t="s">
        <v>1054</v>
      </c>
      <c r="D212" t="s">
        <v>1071</v>
      </c>
      <c r="E212" t="s">
        <v>1090</v>
      </c>
      <c r="F212" t="s">
        <v>1106</v>
      </c>
      <c r="G212">
        <v>2021</v>
      </c>
      <c r="H212" s="5">
        <v>44431</v>
      </c>
      <c r="I212" t="s">
        <v>1148</v>
      </c>
      <c r="J212" s="6">
        <v>300000</v>
      </c>
      <c r="K212" t="s">
        <v>1150</v>
      </c>
      <c r="L212" t="s">
        <v>1154</v>
      </c>
      <c r="M212" t="s">
        <v>1167</v>
      </c>
      <c r="N212" s="7">
        <v>0</v>
      </c>
      <c r="O212" s="7">
        <v>1</v>
      </c>
      <c r="P212" s="7">
        <v>0</v>
      </c>
      <c r="Q212" s="6">
        <v>0</v>
      </c>
      <c r="R212" s="6">
        <v>300000</v>
      </c>
      <c r="S212" s="6">
        <v>0</v>
      </c>
      <c r="T212" s="8">
        <v>300000</v>
      </c>
    </row>
    <row r="213" spans="1:20" x14ac:dyDescent="0.25">
      <c r="A213" t="s">
        <v>214</v>
      </c>
      <c r="B213" t="s">
        <v>563</v>
      </c>
      <c r="C213" t="s">
        <v>1054</v>
      </c>
      <c r="D213" t="s">
        <v>1071</v>
      </c>
      <c r="E213" t="s">
        <v>1093</v>
      </c>
      <c r="F213" t="s">
        <v>1122</v>
      </c>
      <c r="G213">
        <v>2021</v>
      </c>
      <c r="H213" s="5">
        <v>44200</v>
      </c>
      <c r="I213" t="s">
        <v>1148</v>
      </c>
      <c r="J213" s="6">
        <v>733473</v>
      </c>
      <c r="K213" t="s">
        <v>1154</v>
      </c>
      <c r="L213" t="s">
        <v>1154</v>
      </c>
      <c r="M213" t="s">
        <v>1154</v>
      </c>
      <c r="N213" s="7">
        <v>0</v>
      </c>
      <c r="O213" s="7">
        <v>0</v>
      </c>
      <c r="P213" s="7">
        <v>0</v>
      </c>
      <c r="Q213" s="6">
        <v>0</v>
      </c>
      <c r="R213" s="6">
        <v>0</v>
      </c>
      <c r="S213" s="6">
        <v>0</v>
      </c>
      <c r="T213" s="8">
        <v>0</v>
      </c>
    </row>
    <row r="214" spans="1:20" x14ac:dyDescent="0.25">
      <c r="A214" t="s">
        <v>215</v>
      </c>
      <c r="B214" t="s">
        <v>735</v>
      </c>
      <c r="C214" t="s">
        <v>1054</v>
      </c>
      <c r="D214" t="s">
        <v>1071</v>
      </c>
      <c r="E214" t="s">
        <v>1088</v>
      </c>
      <c r="F214" t="s">
        <v>1110</v>
      </c>
      <c r="G214">
        <v>2021</v>
      </c>
      <c r="H214" s="5">
        <v>44413</v>
      </c>
      <c r="I214" t="s">
        <v>1148</v>
      </c>
      <c r="J214" s="6">
        <v>250000</v>
      </c>
      <c r="K214" t="s">
        <v>1152</v>
      </c>
      <c r="L214" t="s">
        <v>1155</v>
      </c>
      <c r="M214" t="s">
        <v>1167</v>
      </c>
      <c r="N214" s="7">
        <v>0</v>
      </c>
      <c r="O214" s="7">
        <v>0</v>
      </c>
      <c r="P214" s="7">
        <v>0.76</v>
      </c>
      <c r="Q214" s="6">
        <v>0</v>
      </c>
      <c r="R214" s="6">
        <v>0</v>
      </c>
      <c r="S214" s="6">
        <v>190000</v>
      </c>
      <c r="T214" s="8">
        <v>190000</v>
      </c>
    </row>
    <row r="215" spans="1:20" x14ac:dyDescent="0.25">
      <c r="A215" t="s">
        <v>216</v>
      </c>
      <c r="B215" t="s">
        <v>736</v>
      </c>
      <c r="C215" t="s">
        <v>1056</v>
      </c>
      <c r="D215" t="s">
        <v>1072</v>
      </c>
      <c r="E215" t="s">
        <v>1087</v>
      </c>
      <c r="F215" t="s">
        <v>1108</v>
      </c>
      <c r="G215">
        <v>2021</v>
      </c>
      <c r="H215" s="5">
        <v>44349</v>
      </c>
      <c r="I215" t="s">
        <v>1148</v>
      </c>
      <c r="J215" s="6">
        <v>10053600</v>
      </c>
      <c r="K215" t="s">
        <v>1151</v>
      </c>
      <c r="L215" t="s">
        <v>1156</v>
      </c>
      <c r="M215" t="s">
        <v>1154</v>
      </c>
      <c r="N215" s="7">
        <v>1</v>
      </c>
      <c r="O215" s="7">
        <v>0</v>
      </c>
      <c r="P215" s="7">
        <v>0</v>
      </c>
      <c r="Q215" s="6">
        <v>10053600</v>
      </c>
      <c r="R215" s="6">
        <v>0</v>
      </c>
      <c r="S215" s="6">
        <v>0</v>
      </c>
      <c r="T215" s="8">
        <v>10053600</v>
      </c>
    </row>
    <row r="216" spans="1:20" x14ac:dyDescent="0.25">
      <c r="A216" t="s">
        <v>217</v>
      </c>
      <c r="B216" t="s">
        <v>737</v>
      </c>
      <c r="C216" t="s">
        <v>1052</v>
      </c>
      <c r="D216" t="s">
        <v>1072</v>
      </c>
      <c r="E216" t="s">
        <v>1088</v>
      </c>
      <c r="F216" t="s">
        <v>1102</v>
      </c>
      <c r="G216">
        <v>2021</v>
      </c>
      <c r="H216" s="5">
        <v>44265</v>
      </c>
      <c r="I216" t="s">
        <v>1148</v>
      </c>
      <c r="J216" s="6">
        <v>70000000</v>
      </c>
      <c r="K216" t="s">
        <v>1151</v>
      </c>
      <c r="L216" t="s">
        <v>1179</v>
      </c>
      <c r="M216" t="s">
        <v>1154</v>
      </c>
      <c r="N216" s="7">
        <v>0.87860000000000005</v>
      </c>
      <c r="O216" s="7">
        <v>0</v>
      </c>
      <c r="P216" s="7">
        <v>0</v>
      </c>
      <c r="Q216" s="6">
        <v>61502000</v>
      </c>
      <c r="R216" s="6">
        <v>0</v>
      </c>
      <c r="S216" s="6">
        <v>0</v>
      </c>
      <c r="T216" s="8">
        <v>61502000</v>
      </c>
    </row>
    <row r="217" spans="1:20" x14ac:dyDescent="0.25">
      <c r="A217" t="s">
        <v>218</v>
      </c>
      <c r="B217" t="s">
        <v>738</v>
      </c>
      <c r="C217" t="s">
        <v>1059</v>
      </c>
      <c r="D217" t="s">
        <v>1072</v>
      </c>
      <c r="E217" t="s">
        <v>1088</v>
      </c>
      <c r="F217" t="s">
        <v>1102</v>
      </c>
      <c r="G217">
        <v>2021</v>
      </c>
      <c r="H217" s="5">
        <v>44545</v>
      </c>
      <c r="I217" t="s">
        <v>1148</v>
      </c>
      <c r="J217" s="6">
        <v>400000000</v>
      </c>
      <c r="K217" t="s">
        <v>1150</v>
      </c>
      <c r="L217" t="s">
        <v>1154</v>
      </c>
      <c r="M217" t="s">
        <v>1167</v>
      </c>
      <c r="N217" s="7">
        <v>0</v>
      </c>
      <c r="O217" s="7">
        <v>1</v>
      </c>
      <c r="P217" s="7">
        <v>0</v>
      </c>
      <c r="Q217" s="6">
        <v>0</v>
      </c>
      <c r="R217" s="6">
        <v>400000000</v>
      </c>
      <c r="S217" s="6">
        <v>0</v>
      </c>
      <c r="T217" s="8">
        <v>400000000</v>
      </c>
    </row>
    <row r="218" spans="1:20" x14ac:dyDescent="0.25">
      <c r="A218" t="s">
        <v>219</v>
      </c>
      <c r="B218" t="s">
        <v>739</v>
      </c>
      <c r="C218" t="s">
        <v>1054</v>
      </c>
      <c r="D218" t="s">
        <v>1072</v>
      </c>
      <c r="E218" t="s">
        <v>1087</v>
      </c>
      <c r="F218" t="s">
        <v>1103</v>
      </c>
      <c r="G218">
        <v>2021</v>
      </c>
      <c r="H218" s="5">
        <v>44434</v>
      </c>
      <c r="I218" t="s">
        <v>1148</v>
      </c>
      <c r="J218" s="6">
        <v>450000</v>
      </c>
      <c r="K218" t="s">
        <v>1150</v>
      </c>
      <c r="L218" t="s">
        <v>1154</v>
      </c>
      <c r="M218" t="s">
        <v>1167</v>
      </c>
      <c r="N218" s="7">
        <v>0</v>
      </c>
      <c r="O218" s="7">
        <v>1</v>
      </c>
      <c r="P218" s="7">
        <v>0</v>
      </c>
      <c r="Q218" s="6">
        <v>0</v>
      </c>
      <c r="R218" s="6">
        <v>450000</v>
      </c>
      <c r="S218" s="6">
        <v>0</v>
      </c>
      <c r="T218" s="8">
        <v>450000</v>
      </c>
    </row>
    <row r="219" spans="1:20" x14ac:dyDescent="0.25">
      <c r="A219" t="s">
        <v>220</v>
      </c>
      <c r="B219" t="s">
        <v>736</v>
      </c>
      <c r="C219" t="s">
        <v>1054</v>
      </c>
      <c r="D219" t="s">
        <v>1072</v>
      </c>
      <c r="E219" t="s">
        <v>1087</v>
      </c>
      <c r="F219" t="s">
        <v>1108</v>
      </c>
      <c r="G219">
        <v>2021</v>
      </c>
      <c r="H219" s="5">
        <v>44349</v>
      </c>
      <c r="I219" t="s">
        <v>1148</v>
      </c>
      <c r="J219" s="6">
        <v>2926400</v>
      </c>
      <c r="K219" t="s">
        <v>1151</v>
      </c>
      <c r="L219" t="s">
        <v>1156</v>
      </c>
      <c r="M219" t="s">
        <v>1154</v>
      </c>
      <c r="N219" s="7">
        <v>1</v>
      </c>
      <c r="O219" s="7">
        <v>0</v>
      </c>
      <c r="P219" s="7">
        <v>0</v>
      </c>
      <c r="Q219" s="6">
        <v>2926400</v>
      </c>
      <c r="R219" s="6">
        <v>0</v>
      </c>
      <c r="S219" s="6">
        <v>0</v>
      </c>
      <c r="T219" s="8">
        <v>2926400</v>
      </c>
    </row>
    <row r="220" spans="1:20" x14ac:dyDescent="0.25">
      <c r="A220" t="s">
        <v>221</v>
      </c>
      <c r="B220" t="s">
        <v>740</v>
      </c>
      <c r="C220" t="s">
        <v>1054</v>
      </c>
      <c r="D220" t="s">
        <v>1072</v>
      </c>
      <c r="E220" t="s">
        <v>1089</v>
      </c>
      <c r="F220" t="s">
        <v>1101</v>
      </c>
      <c r="G220">
        <v>2021</v>
      </c>
      <c r="H220" s="5">
        <v>44385</v>
      </c>
      <c r="I220" t="s">
        <v>1148</v>
      </c>
      <c r="J220" s="6">
        <v>300000</v>
      </c>
      <c r="K220" t="s">
        <v>1154</v>
      </c>
      <c r="L220" t="s">
        <v>1154</v>
      </c>
      <c r="M220" t="s">
        <v>1154</v>
      </c>
      <c r="N220" s="7">
        <v>0</v>
      </c>
      <c r="O220" s="7">
        <v>0</v>
      </c>
      <c r="P220" s="7">
        <v>0</v>
      </c>
      <c r="Q220" s="6">
        <v>0</v>
      </c>
      <c r="R220" s="6">
        <v>0</v>
      </c>
      <c r="S220" s="6">
        <v>0</v>
      </c>
      <c r="T220" s="8">
        <v>0</v>
      </c>
    </row>
    <row r="221" spans="1:20" x14ac:dyDescent="0.25">
      <c r="A221" t="s">
        <v>222</v>
      </c>
      <c r="B221" t="s">
        <v>563</v>
      </c>
      <c r="C221" t="s">
        <v>1054</v>
      </c>
      <c r="D221" t="s">
        <v>1072</v>
      </c>
      <c r="E221" t="s">
        <v>1093</v>
      </c>
      <c r="F221" t="s">
        <v>1123</v>
      </c>
      <c r="G221">
        <v>2021</v>
      </c>
      <c r="H221" s="5">
        <v>44200</v>
      </c>
      <c r="I221" t="s">
        <v>1148</v>
      </c>
      <c r="J221" s="6">
        <v>769076</v>
      </c>
      <c r="K221" t="s">
        <v>1154</v>
      </c>
      <c r="L221" t="s">
        <v>1154</v>
      </c>
      <c r="M221" t="s">
        <v>1154</v>
      </c>
      <c r="N221" s="7">
        <v>0</v>
      </c>
      <c r="O221" s="7">
        <v>0</v>
      </c>
      <c r="P221" s="7">
        <v>0</v>
      </c>
      <c r="Q221" s="6">
        <v>0</v>
      </c>
      <c r="R221" s="6">
        <v>0</v>
      </c>
      <c r="S221" s="6">
        <v>0</v>
      </c>
      <c r="T221" s="8">
        <v>0</v>
      </c>
    </row>
    <row r="222" spans="1:20" x14ac:dyDescent="0.25">
      <c r="A222" t="s">
        <v>223</v>
      </c>
      <c r="B222" t="s">
        <v>741</v>
      </c>
      <c r="C222" t="s">
        <v>1054</v>
      </c>
      <c r="D222" t="s">
        <v>1072</v>
      </c>
      <c r="E222" t="s">
        <v>1089</v>
      </c>
      <c r="F222" t="s">
        <v>1114</v>
      </c>
      <c r="G222">
        <v>2021</v>
      </c>
      <c r="H222" s="5">
        <v>44454</v>
      </c>
      <c r="I222" t="s">
        <v>1148</v>
      </c>
      <c r="J222" s="6">
        <v>350000</v>
      </c>
      <c r="K222" t="s">
        <v>1154</v>
      </c>
      <c r="L222" t="s">
        <v>1154</v>
      </c>
      <c r="M222" t="s">
        <v>1154</v>
      </c>
      <c r="N222" s="7">
        <v>0</v>
      </c>
      <c r="O222" s="7">
        <v>0</v>
      </c>
      <c r="P222" s="7">
        <v>0</v>
      </c>
      <c r="Q222" s="6">
        <v>0</v>
      </c>
      <c r="R222" s="6">
        <v>0</v>
      </c>
      <c r="S222" s="6">
        <v>0</v>
      </c>
      <c r="T222" s="8">
        <v>0</v>
      </c>
    </row>
    <row r="223" spans="1:20" x14ac:dyDescent="0.25">
      <c r="A223" t="s">
        <v>224</v>
      </c>
      <c r="B223" t="s">
        <v>742</v>
      </c>
      <c r="C223" t="s">
        <v>1054</v>
      </c>
      <c r="D223" t="s">
        <v>1072</v>
      </c>
      <c r="E223" t="s">
        <v>1089</v>
      </c>
      <c r="F223" t="s">
        <v>1113</v>
      </c>
      <c r="G223">
        <v>2021</v>
      </c>
      <c r="H223" s="5">
        <v>44539</v>
      </c>
      <c r="I223" t="s">
        <v>1148</v>
      </c>
      <c r="J223" s="6">
        <v>105000</v>
      </c>
      <c r="K223" t="s">
        <v>1154</v>
      </c>
      <c r="L223" t="s">
        <v>1154</v>
      </c>
      <c r="M223" t="s">
        <v>1154</v>
      </c>
      <c r="N223" s="7">
        <v>0</v>
      </c>
      <c r="O223" s="7">
        <v>0</v>
      </c>
      <c r="P223" s="7">
        <v>0</v>
      </c>
      <c r="Q223" s="6">
        <v>0</v>
      </c>
      <c r="R223" s="6">
        <v>0</v>
      </c>
      <c r="S223" s="6">
        <v>0</v>
      </c>
      <c r="T223" s="8">
        <v>0</v>
      </c>
    </row>
    <row r="224" spans="1:20" x14ac:dyDescent="0.25">
      <c r="A224" t="s">
        <v>225</v>
      </c>
      <c r="B224" t="s">
        <v>743</v>
      </c>
      <c r="C224" t="s">
        <v>1054</v>
      </c>
      <c r="D224" t="s">
        <v>1073</v>
      </c>
      <c r="E224" t="s">
        <v>1087</v>
      </c>
      <c r="F224" t="s">
        <v>1108</v>
      </c>
      <c r="G224">
        <v>2021</v>
      </c>
      <c r="H224" s="5" t="s">
        <v>1143</v>
      </c>
      <c r="I224" t="s">
        <v>1148</v>
      </c>
      <c r="J224" s="6">
        <v>1500000</v>
      </c>
      <c r="K224" t="s">
        <v>1151</v>
      </c>
      <c r="L224" t="s">
        <v>1155</v>
      </c>
      <c r="M224" t="s">
        <v>1154</v>
      </c>
      <c r="N224" s="7">
        <v>1</v>
      </c>
      <c r="O224" s="7">
        <v>0</v>
      </c>
      <c r="P224" s="7">
        <v>0</v>
      </c>
      <c r="Q224" s="6">
        <v>1500000</v>
      </c>
      <c r="R224" s="6">
        <v>0</v>
      </c>
      <c r="S224" s="6">
        <v>0</v>
      </c>
      <c r="T224" s="8">
        <v>1500000</v>
      </c>
    </row>
    <row r="225" spans="1:20" x14ac:dyDescent="0.25">
      <c r="A225" t="s">
        <v>226</v>
      </c>
      <c r="B225" t="s">
        <v>563</v>
      </c>
      <c r="C225" t="s">
        <v>1054</v>
      </c>
      <c r="D225" t="s">
        <v>1073</v>
      </c>
      <c r="E225" t="s">
        <v>1091</v>
      </c>
      <c r="F225" t="s">
        <v>1124</v>
      </c>
      <c r="G225">
        <v>2021</v>
      </c>
      <c r="H225" s="5">
        <v>44200</v>
      </c>
      <c r="I225" t="s">
        <v>1148</v>
      </c>
      <c r="J225" s="6">
        <v>766099</v>
      </c>
      <c r="K225" t="s">
        <v>1154</v>
      </c>
      <c r="L225" t="s">
        <v>1154</v>
      </c>
      <c r="M225" t="s">
        <v>1154</v>
      </c>
      <c r="N225" s="7">
        <v>0</v>
      </c>
      <c r="O225" s="7">
        <v>0</v>
      </c>
      <c r="P225" s="7">
        <v>0</v>
      </c>
      <c r="Q225" s="6">
        <v>0</v>
      </c>
      <c r="R225" s="6">
        <v>0</v>
      </c>
      <c r="S225" s="6">
        <v>0</v>
      </c>
      <c r="T225" s="8">
        <v>0</v>
      </c>
    </row>
    <row r="226" spans="1:20" x14ac:dyDescent="0.25">
      <c r="A226" t="s">
        <v>227</v>
      </c>
      <c r="B226" t="s">
        <v>744</v>
      </c>
      <c r="C226" t="s">
        <v>1054</v>
      </c>
      <c r="D226" t="s">
        <v>1073</v>
      </c>
      <c r="E226" t="s">
        <v>1088</v>
      </c>
      <c r="F226" t="s">
        <v>1100</v>
      </c>
      <c r="G226">
        <v>2021</v>
      </c>
      <c r="H226" s="5">
        <v>44530</v>
      </c>
      <c r="I226" t="s">
        <v>1148</v>
      </c>
      <c r="J226" s="6">
        <v>1817764</v>
      </c>
      <c r="K226" t="s">
        <v>1154</v>
      </c>
      <c r="L226" t="s">
        <v>1154</v>
      </c>
      <c r="M226" t="s">
        <v>1154</v>
      </c>
      <c r="N226" s="7">
        <v>0</v>
      </c>
      <c r="O226" s="7">
        <v>0</v>
      </c>
      <c r="P226" s="7">
        <v>0</v>
      </c>
      <c r="Q226" s="6">
        <v>0</v>
      </c>
      <c r="R226" s="6">
        <v>0</v>
      </c>
      <c r="S226" s="6">
        <v>0</v>
      </c>
      <c r="T226" s="8">
        <v>0</v>
      </c>
    </row>
    <row r="227" spans="1:20" x14ac:dyDescent="0.25">
      <c r="A227" t="s">
        <v>228</v>
      </c>
      <c r="B227" t="s">
        <v>745</v>
      </c>
      <c r="C227" t="s">
        <v>1054</v>
      </c>
      <c r="D227" t="s">
        <v>1073</v>
      </c>
      <c r="E227" t="s">
        <v>1091</v>
      </c>
      <c r="F227" t="s">
        <v>1124</v>
      </c>
      <c r="G227">
        <v>2021</v>
      </c>
      <c r="H227" s="5">
        <v>44407</v>
      </c>
      <c r="I227" t="s">
        <v>1148</v>
      </c>
      <c r="J227" s="6">
        <v>200000</v>
      </c>
      <c r="K227" t="s">
        <v>1150</v>
      </c>
      <c r="L227" t="s">
        <v>1154</v>
      </c>
      <c r="M227" t="s">
        <v>1167</v>
      </c>
      <c r="N227" s="7">
        <v>0</v>
      </c>
      <c r="O227" s="7">
        <v>1</v>
      </c>
      <c r="P227" s="7">
        <v>0</v>
      </c>
      <c r="Q227" s="6">
        <v>0</v>
      </c>
      <c r="R227" s="6">
        <v>200000</v>
      </c>
      <c r="S227" s="6">
        <v>0</v>
      </c>
      <c r="T227" s="8">
        <v>200000</v>
      </c>
    </row>
    <row r="228" spans="1:20" x14ac:dyDescent="0.25">
      <c r="A228" t="s">
        <v>229</v>
      </c>
      <c r="B228" t="s">
        <v>746</v>
      </c>
      <c r="C228" t="s">
        <v>1056</v>
      </c>
      <c r="D228" t="s">
        <v>1074</v>
      </c>
      <c r="E228" t="s">
        <v>1087</v>
      </c>
      <c r="F228" t="s">
        <v>1108</v>
      </c>
      <c r="G228">
        <v>2021</v>
      </c>
      <c r="H228" s="5" t="s">
        <v>1143</v>
      </c>
      <c r="I228" t="s">
        <v>1148</v>
      </c>
      <c r="J228" s="6">
        <v>2650000</v>
      </c>
      <c r="K228" t="s">
        <v>1151</v>
      </c>
      <c r="L228" t="s">
        <v>1155</v>
      </c>
      <c r="M228" t="s">
        <v>1154</v>
      </c>
      <c r="N228" s="7">
        <v>1</v>
      </c>
      <c r="O228" s="7">
        <v>0</v>
      </c>
      <c r="P228" s="7">
        <v>0</v>
      </c>
      <c r="Q228" s="6">
        <v>2650000</v>
      </c>
      <c r="R228" s="6">
        <v>0</v>
      </c>
      <c r="S228" s="6">
        <v>0</v>
      </c>
      <c r="T228" s="8">
        <v>2650000</v>
      </c>
    </row>
    <row r="229" spans="1:20" x14ac:dyDescent="0.25">
      <c r="A229" t="s">
        <v>230</v>
      </c>
      <c r="B229" t="s">
        <v>747</v>
      </c>
      <c r="C229" t="s">
        <v>1056</v>
      </c>
      <c r="D229" t="s">
        <v>1074</v>
      </c>
      <c r="E229" t="s">
        <v>1090</v>
      </c>
      <c r="F229" t="s">
        <v>1106</v>
      </c>
      <c r="G229">
        <v>2021</v>
      </c>
      <c r="H229" s="5">
        <v>44531</v>
      </c>
      <c r="I229" t="s">
        <v>1148</v>
      </c>
      <c r="J229" s="6">
        <v>18300000</v>
      </c>
      <c r="K229" t="s">
        <v>1152</v>
      </c>
      <c r="L229" t="s">
        <v>1156</v>
      </c>
      <c r="M229" t="s">
        <v>1183</v>
      </c>
      <c r="N229" s="7">
        <v>0</v>
      </c>
      <c r="O229" s="7">
        <v>0</v>
      </c>
      <c r="P229" s="7">
        <v>0.1386</v>
      </c>
      <c r="Q229" s="6">
        <v>0</v>
      </c>
      <c r="R229" s="6">
        <v>0</v>
      </c>
      <c r="S229" s="6">
        <v>2536380</v>
      </c>
      <c r="T229" s="8">
        <v>2536380</v>
      </c>
    </row>
    <row r="230" spans="1:20" x14ac:dyDescent="0.25">
      <c r="A230" t="s">
        <v>231</v>
      </c>
      <c r="B230" t="s">
        <v>748</v>
      </c>
      <c r="C230" t="s">
        <v>1058</v>
      </c>
      <c r="D230" t="s">
        <v>1074</v>
      </c>
      <c r="E230" t="s">
        <v>1089</v>
      </c>
      <c r="F230" t="s">
        <v>1101</v>
      </c>
      <c r="G230">
        <v>2021</v>
      </c>
      <c r="H230" s="5">
        <v>44370</v>
      </c>
      <c r="I230" t="s">
        <v>1148</v>
      </c>
      <c r="J230" s="6">
        <v>70000000</v>
      </c>
      <c r="K230" t="s">
        <v>1150</v>
      </c>
      <c r="L230" t="s">
        <v>1154</v>
      </c>
      <c r="M230" t="s">
        <v>1170</v>
      </c>
      <c r="N230" s="7">
        <v>0</v>
      </c>
      <c r="O230" s="7">
        <v>0.6522</v>
      </c>
      <c r="P230" s="7">
        <v>0</v>
      </c>
      <c r="Q230" s="6">
        <v>0</v>
      </c>
      <c r="R230" s="6">
        <v>45654000</v>
      </c>
      <c r="S230" s="6">
        <v>0</v>
      </c>
      <c r="T230" s="8">
        <v>45654000</v>
      </c>
    </row>
    <row r="231" spans="1:20" x14ac:dyDescent="0.25">
      <c r="A231" t="s">
        <v>232</v>
      </c>
      <c r="B231" t="s">
        <v>747</v>
      </c>
      <c r="C231" t="s">
        <v>1058</v>
      </c>
      <c r="D231" t="s">
        <v>1074</v>
      </c>
      <c r="E231" t="s">
        <v>1090</v>
      </c>
      <c r="F231" t="s">
        <v>1106</v>
      </c>
      <c r="G231">
        <v>2021</v>
      </c>
      <c r="H231" s="5">
        <v>44531</v>
      </c>
      <c r="I231" t="s">
        <v>1148</v>
      </c>
      <c r="J231" s="6">
        <v>60000000</v>
      </c>
      <c r="K231" t="s">
        <v>1150</v>
      </c>
      <c r="L231" t="s">
        <v>1154</v>
      </c>
      <c r="M231" t="s">
        <v>1163</v>
      </c>
      <c r="N231" s="7">
        <v>0</v>
      </c>
      <c r="O231" s="7">
        <v>0.1381</v>
      </c>
      <c r="P231" s="7">
        <v>0</v>
      </c>
      <c r="Q231" s="6">
        <v>0</v>
      </c>
      <c r="R231" s="6">
        <v>8286000</v>
      </c>
      <c r="S231" s="6">
        <v>0</v>
      </c>
      <c r="T231" s="8">
        <v>8286000</v>
      </c>
    </row>
    <row r="232" spans="1:20" x14ac:dyDescent="0.25">
      <c r="A232" t="s">
        <v>232</v>
      </c>
      <c r="B232" t="s">
        <v>747</v>
      </c>
      <c r="C232" t="s">
        <v>1058</v>
      </c>
      <c r="D232" t="s">
        <v>1074</v>
      </c>
      <c r="E232" t="s">
        <v>1090</v>
      </c>
      <c r="F232" t="s">
        <v>1106</v>
      </c>
      <c r="G232">
        <v>2021</v>
      </c>
      <c r="H232" s="5">
        <v>44531</v>
      </c>
      <c r="I232" t="s">
        <v>1148</v>
      </c>
      <c r="J232" s="6">
        <v>60000000</v>
      </c>
      <c r="K232" t="s">
        <v>1150</v>
      </c>
      <c r="L232" t="s">
        <v>1154</v>
      </c>
      <c r="M232" t="s">
        <v>1157</v>
      </c>
      <c r="N232" s="7">
        <v>0</v>
      </c>
      <c r="O232" s="7">
        <v>5.0000000000000001E-4</v>
      </c>
      <c r="P232" s="7">
        <v>0</v>
      </c>
      <c r="Q232" s="6">
        <v>0</v>
      </c>
      <c r="R232" s="6">
        <v>30000</v>
      </c>
      <c r="S232" s="6">
        <v>0</v>
      </c>
      <c r="T232" s="8">
        <v>30000</v>
      </c>
    </row>
    <row r="233" spans="1:20" x14ac:dyDescent="0.25">
      <c r="A233" t="s">
        <v>233</v>
      </c>
      <c r="B233" t="s">
        <v>749</v>
      </c>
      <c r="C233" t="s">
        <v>1058</v>
      </c>
      <c r="D233" t="s">
        <v>1074</v>
      </c>
      <c r="E233" t="s">
        <v>1089</v>
      </c>
      <c r="F233" t="s">
        <v>1104</v>
      </c>
      <c r="G233">
        <v>2021</v>
      </c>
      <c r="H233" s="5">
        <v>44351</v>
      </c>
      <c r="I233" t="s">
        <v>1148</v>
      </c>
      <c r="J233" s="6">
        <v>50000000</v>
      </c>
      <c r="K233" t="s">
        <v>1154</v>
      </c>
      <c r="L233" t="s">
        <v>1154</v>
      </c>
      <c r="M233" t="s">
        <v>1154</v>
      </c>
      <c r="N233" s="7">
        <v>0</v>
      </c>
      <c r="O233" s="7">
        <v>0</v>
      </c>
      <c r="P233" s="7">
        <v>0</v>
      </c>
      <c r="Q233" s="6">
        <v>0</v>
      </c>
      <c r="R233" s="6">
        <v>0</v>
      </c>
      <c r="S233" s="6">
        <v>0</v>
      </c>
      <c r="T233" s="8">
        <v>0</v>
      </c>
    </row>
    <row r="234" spans="1:20" x14ac:dyDescent="0.25">
      <c r="A234" t="s">
        <v>234</v>
      </c>
      <c r="B234" t="s">
        <v>750</v>
      </c>
      <c r="C234" t="s">
        <v>1058</v>
      </c>
      <c r="D234" t="s">
        <v>1074</v>
      </c>
      <c r="E234" t="s">
        <v>1087</v>
      </c>
      <c r="F234" t="s">
        <v>1099</v>
      </c>
      <c r="G234">
        <v>2021</v>
      </c>
      <c r="H234" s="5">
        <v>44503</v>
      </c>
      <c r="I234" t="s">
        <v>1148</v>
      </c>
      <c r="J234" s="6">
        <v>65000000</v>
      </c>
      <c r="K234" t="s">
        <v>1151</v>
      </c>
      <c r="L234" t="s">
        <v>1182</v>
      </c>
      <c r="M234" t="s">
        <v>1154</v>
      </c>
      <c r="N234" s="7">
        <v>0.69269999999999998</v>
      </c>
      <c r="O234" s="7">
        <v>0</v>
      </c>
      <c r="P234" s="7">
        <v>0</v>
      </c>
      <c r="Q234" s="6">
        <v>45025500</v>
      </c>
      <c r="R234" s="6">
        <v>0</v>
      </c>
      <c r="S234" s="6">
        <v>0</v>
      </c>
      <c r="T234" s="8">
        <v>45025500</v>
      </c>
    </row>
    <row r="235" spans="1:20" x14ac:dyDescent="0.25">
      <c r="A235" t="s">
        <v>235</v>
      </c>
      <c r="B235" t="s">
        <v>751</v>
      </c>
      <c r="C235" t="s">
        <v>1054</v>
      </c>
      <c r="D235" t="s">
        <v>1074</v>
      </c>
      <c r="E235" t="s">
        <v>1089</v>
      </c>
      <c r="F235" t="s">
        <v>1104</v>
      </c>
      <c r="G235">
        <v>2021</v>
      </c>
      <c r="H235" s="5">
        <v>44335</v>
      </c>
      <c r="I235" t="s">
        <v>1148</v>
      </c>
      <c r="J235" s="6">
        <v>200000</v>
      </c>
      <c r="K235" t="s">
        <v>1154</v>
      </c>
      <c r="L235" t="s">
        <v>1154</v>
      </c>
      <c r="M235" t="s">
        <v>1154</v>
      </c>
      <c r="N235" s="7">
        <v>0</v>
      </c>
      <c r="O235" s="7">
        <v>0</v>
      </c>
      <c r="P235" s="7">
        <v>0</v>
      </c>
      <c r="Q235" s="6">
        <v>0</v>
      </c>
      <c r="R235" s="6">
        <v>0</v>
      </c>
      <c r="S235" s="6">
        <v>0</v>
      </c>
      <c r="T235" s="8">
        <v>0</v>
      </c>
    </row>
    <row r="236" spans="1:20" x14ac:dyDescent="0.25">
      <c r="A236" t="s">
        <v>236</v>
      </c>
      <c r="B236" t="s">
        <v>563</v>
      </c>
      <c r="C236" t="s">
        <v>1054</v>
      </c>
      <c r="D236" t="s">
        <v>1074</v>
      </c>
      <c r="E236" t="s">
        <v>1093</v>
      </c>
      <c r="F236" t="s">
        <v>1125</v>
      </c>
      <c r="G236">
        <v>2021</v>
      </c>
      <c r="H236" s="5">
        <v>44200</v>
      </c>
      <c r="I236" t="s">
        <v>1148</v>
      </c>
      <c r="J236" s="6">
        <v>1376920</v>
      </c>
      <c r="K236" t="s">
        <v>1154</v>
      </c>
      <c r="L236" t="s">
        <v>1154</v>
      </c>
      <c r="M236" t="s">
        <v>1154</v>
      </c>
      <c r="N236" s="7">
        <v>0</v>
      </c>
      <c r="O236" s="7">
        <v>0</v>
      </c>
      <c r="P236" s="7">
        <v>0</v>
      </c>
      <c r="Q236" s="6">
        <v>0</v>
      </c>
      <c r="R236" s="6">
        <v>0</v>
      </c>
      <c r="S236" s="6">
        <v>0</v>
      </c>
      <c r="T236" s="8">
        <v>0</v>
      </c>
    </row>
    <row r="237" spans="1:20" x14ac:dyDescent="0.25">
      <c r="A237" t="s">
        <v>237</v>
      </c>
      <c r="B237" t="s">
        <v>752</v>
      </c>
      <c r="C237" t="s">
        <v>1054</v>
      </c>
      <c r="D237" t="s">
        <v>1074</v>
      </c>
      <c r="E237" t="s">
        <v>1093</v>
      </c>
      <c r="F237" t="s">
        <v>1125</v>
      </c>
      <c r="G237">
        <v>2021</v>
      </c>
      <c r="H237" s="5">
        <v>44459</v>
      </c>
      <c r="I237" t="s">
        <v>1148</v>
      </c>
      <c r="J237" s="6">
        <v>500000</v>
      </c>
      <c r="K237" t="s">
        <v>1150</v>
      </c>
      <c r="L237" t="s">
        <v>1154</v>
      </c>
      <c r="M237" t="s">
        <v>1167</v>
      </c>
      <c r="N237" s="7">
        <v>0</v>
      </c>
      <c r="O237" s="7">
        <v>1</v>
      </c>
      <c r="P237" s="7">
        <v>0</v>
      </c>
      <c r="Q237" s="6">
        <v>0</v>
      </c>
      <c r="R237" s="6">
        <v>500000</v>
      </c>
      <c r="S237" s="6">
        <v>0</v>
      </c>
      <c r="T237" s="8">
        <v>500000</v>
      </c>
    </row>
    <row r="238" spans="1:20" x14ac:dyDescent="0.25">
      <c r="A238" t="s">
        <v>238</v>
      </c>
      <c r="B238" t="s">
        <v>753</v>
      </c>
      <c r="C238" t="s">
        <v>1054</v>
      </c>
      <c r="D238" t="s">
        <v>1074</v>
      </c>
      <c r="E238" t="s">
        <v>1087</v>
      </c>
      <c r="F238" t="s">
        <v>1108</v>
      </c>
      <c r="G238">
        <v>2021</v>
      </c>
      <c r="H238" s="5">
        <v>44540</v>
      </c>
      <c r="I238" t="s">
        <v>1148</v>
      </c>
      <c r="J238" s="6">
        <v>1317764</v>
      </c>
      <c r="K238" t="s">
        <v>1154</v>
      </c>
      <c r="L238" t="s">
        <v>1154</v>
      </c>
      <c r="M238" t="s">
        <v>1154</v>
      </c>
      <c r="N238" s="7">
        <v>0</v>
      </c>
      <c r="O238" s="7">
        <v>0</v>
      </c>
      <c r="P238" s="7">
        <v>0</v>
      </c>
      <c r="Q238" s="6">
        <v>0</v>
      </c>
      <c r="R238" s="6">
        <v>0</v>
      </c>
      <c r="S238" s="6">
        <v>0</v>
      </c>
      <c r="T238" s="8">
        <v>0</v>
      </c>
    </row>
    <row r="239" spans="1:20" x14ac:dyDescent="0.25">
      <c r="A239" t="s">
        <v>239</v>
      </c>
      <c r="B239" t="s">
        <v>746</v>
      </c>
      <c r="C239" t="s">
        <v>1054</v>
      </c>
      <c r="D239" t="s">
        <v>1074</v>
      </c>
      <c r="E239" t="s">
        <v>1087</v>
      </c>
      <c r="F239" t="s">
        <v>1108</v>
      </c>
      <c r="G239">
        <v>2021</v>
      </c>
      <c r="H239" s="5" t="s">
        <v>1143</v>
      </c>
      <c r="I239" t="s">
        <v>1148</v>
      </c>
      <c r="J239" s="6">
        <v>350000</v>
      </c>
      <c r="K239" t="s">
        <v>1151</v>
      </c>
      <c r="L239" t="s">
        <v>1155</v>
      </c>
      <c r="M239" t="s">
        <v>1154</v>
      </c>
      <c r="N239" s="7">
        <v>1</v>
      </c>
      <c r="O239" s="7">
        <v>0</v>
      </c>
      <c r="P239" s="7">
        <v>0</v>
      </c>
      <c r="Q239" s="6">
        <v>350000</v>
      </c>
      <c r="R239" s="6">
        <v>0</v>
      </c>
      <c r="S239" s="6">
        <v>0</v>
      </c>
      <c r="T239" s="8">
        <v>350000</v>
      </c>
    </row>
    <row r="240" spans="1:20" x14ac:dyDescent="0.25">
      <c r="A240" t="s">
        <v>240</v>
      </c>
      <c r="B240" t="s">
        <v>754</v>
      </c>
      <c r="C240" t="s">
        <v>1052</v>
      </c>
      <c r="D240" t="s">
        <v>1075</v>
      </c>
      <c r="E240" t="s">
        <v>1087</v>
      </c>
      <c r="F240" t="s">
        <v>1099</v>
      </c>
      <c r="G240">
        <v>2021</v>
      </c>
      <c r="H240" s="5">
        <v>44356</v>
      </c>
      <c r="I240" t="s">
        <v>1148</v>
      </c>
      <c r="J240" s="6">
        <v>45000000</v>
      </c>
      <c r="K240" t="s">
        <v>1150</v>
      </c>
      <c r="L240" t="s">
        <v>1154</v>
      </c>
      <c r="M240" t="s">
        <v>1167</v>
      </c>
      <c r="N240" s="7">
        <v>0</v>
      </c>
      <c r="O240" s="7">
        <v>0.34239999999999998</v>
      </c>
      <c r="P240" s="7">
        <v>0</v>
      </c>
      <c r="Q240" s="6">
        <v>0</v>
      </c>
      <c r="R240" s="6">
        <v>15408000</v>
      </c>
      <c r="S240" s="6">
        <v>0</v>
      </c>
      <c r="T240" s="8">
        <v>15408000</v>
      </c>
    </row>
    <row r="241" spans="1:20" x14ac:dyDescent="0.25">
      <c r="A241" t="s">
        <v>241</v>
      </c>
      <c r="B241" t="s">
        <v>755</v>
      </c>
      <c r="C241" t="s">
        <v>1052</v>
      </c>
      <c r="D241" t="s">
        <v>1075</v>
      </c>
      <c r="E241" t="s">
        <v>1087</v>
      </c>
      <c r="F241" t="s">
        <v>1103</v>
      </c>
      <c r="G241">
        <v>2021</v>
      </c>
      <c r="H241" s="5">
        <v>44454</v>
      </c>
      <c r="I241" t="s">
        <v>1148</v>
      </c>
      <c r="J241" s="6">
        <v>118480000</v>
      </c>
      <c r="K241" t="s">
        <v>1151</v>
      </c>
      <c r="L241" t="s">
        <v>1171</v>
      </c>
      <c r="M241" t="s">
        <v>1154</v>
      </c>
      <c r="N241" s="7">
        <v>0.125</v>
      </c>
      <c r="O241" s="7">
        <v>0</v>
      </c>
      <c r="P241" s="7">
        <v>0</v>
      </c>
      <c r="Q241" s="6">
        <v>14810000</v>
      </c>
      <c r="R241" s="6">
        <v>0</v>
      </c>
      <c r="S241" s="6">
        <v>0</v>
      </c>
      <c r="T241" s="8">
        <v>14810000</v>
      </c>
    </row>
    <row r="242" spans="1:20" x14ac:dyDescent="0.25">
      <c r="A242" t="s">
        <v>242</v>
      </c>
      <c r="B242" t="s">
        <v>756</v>
      </c>
      <c r="C242" t="s">
        <v>1052</v>
      </c>
      <c r="D242" t="s">
        <v>1075</v>
      </c>
      <c r="E242" t="s">
        <v>1090</v>
      </c>
      <c r="F242" t="s">
        <v>1106</v>
      </c>
      <c r="G242">
        <v>2021</v>
      </c>
      <c r="H242" s="5">
        <v>44413</v>
      </c>
      <c r="I242" t="s">
        <v>1148</v>
      </c>
      <c r="J242" s="6">
        <v>15471057</v>
      </c>
      <c r="K242" t="s">
        <v>1154</v>
      </c>
      <c r="L242" t="s">
        <v>1154</v>
      </c>
      <c r="M242" t="s">
        <v>1154</v>
      </c>
      <c r="N242" s="7">
        <v>0</v>
      </c>
      <c r="O242" s="7">
        <v>0</v>
      </c>
      <c r="P242" s="7">
        <v>0</v>
      </c>
      <c r="Q242" s="6">
        <v>0</v>
      </c>
      <c r="R242" s="6">
        <v>0</v>
      </c>
      <c r="S242" s="6">
        <v>0</v>
      </c>
      <c r="T242" s="8">
        <v>0</v>
      </c>
    </row>
    <row r="243" spans="1:20" x14ac:dyDescent="0.25">
      <c r="A243" t="s">
        <v>243</v>
      </c>
      <c r="B243" t="s">
        <v>757</v>
      </c>
      <c r="C243" t="s">
        <v>1052</v>
      </c>
      <c r="D243" t="s">
        <v>1075</v>
      </c>
      <c r="E243" t="s">
        <v>1089</v>
      </c>
      <c r="F243" t="s">
        <v>1101</v>
      </c>
      <c r="G243">
        <v>2021</v>
      </c>
      <c r="H243" s="5">
        <v>44370</v>
      </c>
      <c r="I243" t="s">
        <v>1148</v>
      </c>
      <c r="J243" s="6">
        <v>45000000</v>
      </c>
      <c r="K243" t="s">
        <v>1154</v>
      </c>
      <c r="L243" t="s">
        <v>1154</v>
      </c>
      <c r="M243" t="s">
        <v>1154</v>
      </c>
      <c r="N243" s="7">
        <v>0</v>
      </c>
      <c r="O243" s="7">
        <v>0</v>
      </c>
      <c r="P243" s="7">
        <v>0</v>
      </c>
      <c r="Q243" s="6">
        <v>0</v>
      </c>
      <c r="R243" s="6">
        <v>0</v>
      </c>
      <c r="S243" s="6">
        <v>0</v>
      </c>
      <c r="T243" s="8">
        <v>0</v>
      </c>
    </row>
    <row r="244" spans="1:20" x14ac:dyDescent="0.25">
      <c r="A244" t="s">
        <v>244</v>
      </c>
      <c r="B244" t="s">
        <v>758</v>
      </c>
      <c r="C244" t="s">
        <v>1059</v>
      </c>
      <c r="D244" t="s">
        <v>1075</v>
      </c>
      <c r="E244" t="s">
        <v>1088</v>
      </c>
      <c r="F244" t="s">
        <v>1102</v>
      </c>
      <c r="G244">
        <v>2021</v>
      </c>
      <c r="H244" s="5">
        <v>44545</v>
      </c>
      <c r="I244" t="s">
        <v>1148</v>
      </c>
      <c r="J244" s="6">
        <v>400000000</v>
      </c>
      <c r="K244" t="s">
        <v>1150</v>
      </c>
      <c r="L244" t="s">
        <v>1154</v>
      </c>
      <c r="M244" t="s">
        <v>1167</v>
      </c>
      <c r="N244" s="7">
        <v>0</v>
      </c>
      <c r="O244" s="7">
        <v>0.75</v>
      </c>
      <c r="P244" s="7">
        <v>0</v>
      </c>
      <c r="Q244" s="6">
        <v>0</v>
      </c>
      <c r="R244" s="6">
        <v>300000000</v>
      </c>
      <c r="S244" s="6">
        <v>0</v>
      </c>
      <c r="T244" s="8">
        <v>300000000</v>
      </c>
    </row>
    <row r="245" spans="1:20" x14ac:dyDescent="0.25">
      <c r="A245" t="s">
        <v>245</v>
      </c>
      <c r="B245" t="s">
        <v>759</v>
      </c>
      <c r="C245" t="s">
        <v>1054</v>
      </c>
      <c r="D245" t="s">
        <v>1075</v>
      </c>
      <c r="E245" t="s">
        <v>1087</v>
      </c>
      <c r="F245" t="s">
        <v>1099</v>
      </c>
      <c r="G245">
        <v>2021</v>
      </c>
      <c r="H245" s="5">
        <v>44398</v>
      </c>
      <c r="I245" t="s">
        <v>1148</v>
      </c>
      <c r="J245" s="6">
        <v>953000</v>
      </c>
      <c r="K245" t="s">
        <v>1152</v>
      </c>
      <c r="L245" t="s">
        <v>1155</v>
      </c>
      <c r="M245" t="s">
        <v>1167</v>
      </c>
      <c r="N245" s="7">
        <v>0</v>
      </c>
      <c r="O245" s="7">
        <v>0</v>
      </c>
      <c r="P245" s="7">
        <v>1</v>
      </c>
      <c r="Q245" s="6">
        <v>0</v>
      </c>
      <c r="R245" s="6">
        <v>0</v>
      </c>
      <c r="S245" s="6">
        <v>953000</v>
      </c>
      <c r="T245" s="8">
        <v>953000</v>
      </c>
    </row>
    <row r="246" spans="1:20" x14ac:dyDescent="0.25">
      <c r="A246" t="s">
        <v>246</v>
      </c>
      <c r="B246" t="s">
        <v>760</v>
      </c>
      <c r="C246" t="s">
        <v>1054</v>
      </c>
      <c r="D246" t="s">
        <v>1075</v>
      </c>
      <c r="E246" t="s">
        <v>1093</v>
      </c>
      <c r="F246" t="s">
        <v>1126</v>
      </c>
      <c r="G246">
        <v>2021</v>
      </c>
      <c r="H246" s="5">
        <v>44538</v>
      </c>
      <c r="I246" t="s">
        <v>1148</v>
      </c>
      <c r="J246" s="6">
        <v>450000</v>
      </c>
      <c r="K246" t="s">
        <v>1154</v>
      </c>
      <c r="L246" t="s">
        <v>1154</v>
      </c>
      <c r="M246" t="s">
        <v>1154</v>
      </c>
      <c r="N246" s="7">
        <v>0</v>
      </c>
      <c r="O246" s="7">
        <v>0</v>
      </c>
      <c r="P246" s="7">
        <v>0</v>
      </c>
      <c r="Q246" s="6">
        <v>0</v>
      </c>
      <c r="R246" s="6">
        <v>0</v>
      </c>
      <c r="S246" s="6">
        <v>0</v>
      </c>
      <c r="T246" s="8">
        <v>0</v>
      </c>
    </row>
    <row r="247" spans="1:20" x14ac:dyDescent="0.25">
      <c r="A247" t="s">
        <v>247</v>
      </c>
      <c r="B247" t="s">
        <v>761</v>
      </c>
      <c r="C247" t="s">
        <v>1054</v>
      </c>
      <c r="D247" t="s">
        <v>1075</v>
      </c>
      <c r="E247" t="s">
        <v>1089</v>
      </c>
      <c r="F247" t="s">
        <v>1104</v>
      </c>
      <c r="G247">
        <v>2021</v>
      </c>
      <c r="H247" s="5">
        <v>44468</v>
      </c>
      <c r="I247" t="s">
        <v>1148</v>
      </c>
      <c r="J247" s="6">
        <v>817764</v>
      </c>
      <c r="K247" t="s">
        <v>1154</v>
      </c>
      <c r="L247" t="s">
        <v>1154</v>
      </c>
      <c r="M247" t="s">
        <v>1154</v>
      </c>
      <c r="N247" s="7">
        <v>0</v>
      </c>
      <c r="O247" s="7">
        <v>0</v>
      </c>
      <c r="P247" s="7">
        <v>0</v>
      </c>
      <c r="Q247" s="6">
        <v>0</v>
      </c>
      <c r="R247" s="6">
        <v>0</v>
      </c>
      <c r="S247" s="6">
        <v>0</v>
      </c>
      <c r="T247" s="8">
        <v>0</v>
      </c>
    </row>
    <row r="248" spans="1:20" x14ac:dyDescent="0.25">
      <c r="A248" t="s">
        <v>248</v>
      </c>
      <c r="B248" t="s">
        <v>563</v>
      </c>
      <c r="C248" t="s">
        <v>1054</v>
      </c>
      <c r="D248" t="s">
        <v>1075</v>
      </c>
      <c r="E248" t="s">
        <v>1093</v>
      </c>
      <c r="F248" t="s">
        <v>1126</v>
      </c>
      <c r="G248">
        <v>2021</v>
      </c>
      <c r="H248" s="5">
        <v>44200</v>
      </c>
      <c r="I248" t="s">
        <v>1148</v>
      </c>
      <c r="J248" s="6">
        <v>926854</v>
      </c>
      <c r="K248" t="s">
        <v>1154</v>
      </c>
      <c r="L248" t="s">
        <v>1154</v>
      </c>
      <c r="M248" t="s">
        <v>1154</v>
      </c>
      <c r="N248" s="7">
        <v>0</v>
      </c>
      <c r="O248" s="7">
        <v>0</v>
      </c>
      <c r="P248" s="7">
        <v>0</v>
      </c>
      <c r="Q248" s="6">
        <v>0</v>
      </c>
      <c r="R248" s="6">
        <v>0</v>
      </c>
      <c r="S248" s="6">
        <v>0</v>
      </c>
      <c r="T248" s="8">
        <v>0</v>
      </c>
    </row>
    <row r="249" spans="1:20" x14ac:dyDescent="0.25">
      <c r="A249" t="s">
        <v>249</v>
      </c>
      <c r="B249" t="s">
        <v>762</v>
      </c>
      <c r="C249" t="s">
        <v>1054</v>
      </c>
      <c r="D249" t="s">
        <v>1075</v>
      </c>
      <c r="E249" t="s">
        <v>1093</v>
      </c>
      <c r="F249" t="s">
        <v>1126</v>
      </c>
      <c r="G249">
        <v>2021</v>
      </c>
      <c r="H249" s="5">
        <v>44515</v>
      </c>
      <c r="I249" t="s">
        <v>1148</v>
      </c>
      <c r="J249" s="6">
        <v>200000</v>
      </c>
      <c r="K249" t="s">
        <v>1154</v>
      </c>
      <c r="L249" t="s">
        <v>1154</v>
      </c>
      <c r="M249" t="s">
        <v>1154</v>
      </c>
      <c r="N249" s="7">
        <v>0</v>
      </c>
      <c r="O249" s="7">
        <v>0</v>
      </c>
      <c r="P249" s="7">
        <v>0</v>
      </c>
      <c r="Q249" s="6">
        <v>0</v>
      </c>
      <c r="R249" s="6">
        <v>0</v>
      </c>
      <c r="S249" s="6">
        <v>0</v>
      </c>
      <c r="T249" s="8">
        <v>0</v>
      </c>
    </row>
    <row r="250" spans="1:20" x14ac:dyDescent="0.25">
      <c r="A250" t="s">
        <v>250</v>
      </c>
      <c r="B250" t="s">
        <v>763</v>
      </c>
      <c r="C250" t="s">
        <v>1054</v>
      </c>
      <c r="D250" t="s">
        <v>1075</v>
      </c>
      <c r="E250" t="s">
        <v>1089</v>
      </c>
      <c r="F250" t="s">
        <v>1118</v>
      </c>
      <c r="G250">
        <v>2021</v>
      </c>
      <c r="H250" s="5">
        <v>44419</v>
      </c>
      <c r="I250" t="s">
        <v>1148</v>
      </c>
      <c r="J250" s="6">
        <v>350000</v>
      </c>
      <c r="K250" t="s">
        <v>1154</v>
      </c>
      <c r="L250" t="s">
        <v>1154</v>
      </c>
      <c r="M250" t="s">
        <v>1154</v>
      </c>
      <c r="N250" s="7">
        <v>0</v>
      </c>
      <c r="O250" s="7">
        <v>0</v>
      </c>
      <c r="P250" s="7">
        <v>0</v>
      </c>
      <c r="Q250" s="6">
        <v>0</v>
      </c>
      <c r="R250" s="6">
        <v>0</v>
      </c>
      <c r="S250" s="6">
        <v>0</v>
      </c>
      <c r="T250" s="8">
        <v>0</v>
      </c>
    </row>
    <row r="251" spans="1:20" x14ac:dyDescent="0.25">
      <c r="A251" t="s">
        <v>251</v>
      </c>
      <c r="B251" t="s">
        <v>764</v>
      </c>
      <c r="C251" t="s">
        <v>1054</v>
      </c>
      <c r="D251" t="s">
        <v>1075</v>
      </c>
      <c r="E251" t="s">
        <v>1089</v>
      </c>
      <c r="F251" t="s">
        <v>1114</v>
      </c>
      <c r="G251">
        <v>2021</v>
      </c>
      <c r="H251" s="5">
        <v>44533</v>
      </c>
      <c r="I251" t="s">
        <v>1148</v>
      </c>
      <c r="J251" s="6">
        <v>200000</v>
      </c>
      <c r="K251" t="s">
        <v>1154</v>
      </c>
      <c r="L251" t="s">
        <v>1154</v>
      </c>
      <c r="M251" t="s">
        <v>1154</v>
      </c>
      <c r="N251" s="7">
        <v>0</v>
      </c>
      <c r="O251" s="7">
        <v>0</v>
      </c>
      <c r="P251" s="7">
        <v>0</v>
      </c>
      <c r="Q251" s="6">
        <v>0</v>
      </c>
      <c r="R251" s="6">
        <v>0</v>
      </c>
      <c r="S251" s="6">
        <v>0</v>
      </c>
      <c r="T251" s="8">
        <v>0</v>
      </c>
    </row>
    <row r="252" spans="1:20" x14ac:dyDescent="0.25">
      <c r="A252" t="s">
        <v>252</v>
      </c>
      <c r="B252" t="s">
        <v>765</v>
      </c>
      <c r="C252" t="s">
        <v>1054</v>
      </c>
      <c r="D252" t="s">
        <v>1075</v>
      </c>
      <c r="E252" t="s">
        <v>1088</v>
      </c>
      <c r="F252" t="s">
        <v>1100</v>
      </c>
      <c r="G252">
        <v>2021</v>
      </c>
      <c r="H252" s="5">
        <v>44531</v>
      </c>
      <c r="I252" t="s">
        <v>1148</v>
      </c>
      <c r="J252" s="6">
        <v>170000</v>
      </c>
      <c r="K252" t="s">
        <v>1154</v>
      </c>
      <c r="L252" t="s">
        <v>1154</v>
      </c>
      <c r="M252" t="s">
        <v>1154</v>
      </c>
      <c r="N252" s="7">
        <v>0</v>
      </c>
      <c r="O252" s="7">
        <v>0</v>
      </c>
      <c r="P252" s="7">
        <v>0</v>
      </c>
      <c r="Q252" s="6">
        <v>0</v>
      </c>
      <c r="R252" s="6">
        <v>0</v>
      </c>
      <c r="S252" s="6">
        <v>0</v>
      </c>
      <c r="T252" s="8">
        <v>0</v>
      </c>
    </row>
    <row r="253" spans="1:20" x14ac:dyDescent="0.25">
      <c r="A253" t="s">
        <v>253</v>
      </c>
      <c r="B253" t="s">
        <v>766</v>
      </c>
      <c r="C253" t="s">
        <v>1054</v>
      </c>
      <c r="D253" t="s">
        <v>1075</v>
      </c>
      <c r="E253" t="s">
        <v>1088</v>
      </c>
      <c r="F253" t="s">
        <v>1102</v>
      </c>
      <c r="G253">
        <v>2021</v>
      </c>
      <c r="H253" s="5">
        <v>44536</v>
      </c>
      <c r="I253" t="s">
        <v>1148</v>
      </c>
      <c r="J253" s="6">
        <v>750000</v>
      </c>
      <c r="K253" t="s">
        <v>1151</v>
      </c>
      <c r="L253" t="s">
        <v>1155</v>
      </c>
      <c r="M253" t="s">
        <v>1154</v>
      </c>
      <c r="N253" s="7">
        <v>1</v>
      </c>
      <c r="O253" s="7">
        <v>0</v>
      </c>
      <c r="P253" s="7">
        <v>0</v>
      </c>
      <c r="Q253" s="6">
        <v>750000</v>
      </c>
      <c r="R253" s="6">
        <v>0</v>
      </c>
      <c r="S253" s="6">
        <v>0</v>
      </c>
      <c r="T253" s="8">
        <v>750000</v>
      </c>
    </row>
    <row r="254" spans="1:20" x14ac:dyDescent="0.25">
      <c r="A254" t="s">
        <v>254</v>
      </c>
      <c r="B254" t="s">
        <v>767</v>
      </c>
      <c r="C254" t="s">
        <v>1054</v>
      </c>
      <c r="D254" t="s">
        <v>1075</v>
      </c>
      <c r="E254" t="s">
        <v>1087</v>
      </c>
      <c r="F254" t="s">
        <v>1099</v>
      </c>
      <c r="G254">
        <v>2021</v>
      </c>
      <c r="H254" s="5">
        <v>44532</v>
      </c>
      <c r="I254" t="s">
        <v>1148</v>
      </c>
      <c r="J254" s="6">
        <v>350000</v>
      </c>
      <c r="K254" t="s">
        <v>1152</v>
      </c>
      <c r="L254" t="s">
        <v>1149</v>
      </c>
      <c r="M254" t="s">
        <v>1169</v>
      </c>
      <c r="N254" s="7">
        <v>0</v>
      </c>
      <c r="O254" s="7">
        <v>0</v>
      </c>
      <c r="P254" s="7">
        <v>1</v>
      </c>
      <c r="Q254" s="6">
        <v>0</v>
      </c>
      <c r="R254" s="6">
        <v>0</v>
      </c>
      <c r="S254" s="6">
        <v>350000</v>
      </c>
      <c r="T254" s="8">
        <v>350000</v>
      </c>
    </row>
    <row r="255" spans="1:20" x14ac:dyDescent="0.25">
      <c r="A255" t="s">
        <v>255</v>
      </c>
      <c r="B255" t="s">
        <v>768</v>
      </c>
      <c r="C255" t="s">
        <v>1056</v>
      </c>
      <c r="D255" t="s">
        <v>1076</v>
      </c>
      <c r="E255" t="s">
        <v>1088</v>
      </c>
      <c r="F255" t="s">
        <v>1100</v>
      </c>
      <c r="G255">
        <v>2021</v>
      </c>
      <c r="H255" s="5">
        <v>44539</v>
      </c>
      <c r="I255" t="s">
        <v>1148</v>
      </c>
      <c r="J255" s="6">
        <v>8687485</v>
      </c>
      <c r="K255" t="s">
        <v>1152</v>
      </c>
      <c r="L255" t="s">
        <v>1155</v>
      </c>
      <c r="M255" t="s">
        <v>1167</v>
      </c>
      <c r="N255" s="7">
        <v>0</v>
      </c>
      <c r="O255" s="7">
        <v>0</v>
      </c>
      <c r="P255" s="7">
        <v>0.2286</v>
      </c>
      <c r="Q255" s="6">
        <v>0</v>
      </c>
      <c r="R255" s="6">
        <v>0</v>
      </c>
      <c r="S255" s="6">
        <v>1985959.071</v>
      </c>
      <c r="T255" s="8">
        <v>1985959.071</v>
      </c>
    </row>
    <row r="256" spans="1:20" x14ac:dyDescent="0.25">
      <c r="A256" t="s">
        <v>256</v>
      </c>
      <c r="B256" t="s">
        <v>769</v>
      </c>
      <c r="C256" t="s">
        <v>1052</v>
      </c>
      <c r="D256" t="s">
        <v>1076</v>
      </c>
      <c r="E256" t="s">
        <v>1088</v>
      </c>
      <c r="F256" t="s">
        <v>1110</v>
      </c>
      <c r="G256">
        <v>2021</v>
      </c>
      <c r="H256" s="5">
        <v>44265</v>
      </c>
      <c r="I256" t="s">
        <v>1148</v>
      </c>
      <c r="J256" s="6">
        <v>75000000</v>
      </c>
      <c r="K256" t="s">
        <v>1154</v>
      </c>
      <c r="L256" t="s">
        <v>1154</v>
      </c>
      <c r="M256" t="s">
        <v>1154</v>
      </c>
      <c r="N256" s="7">
        <v>0</v>
      </c>
      <c r="O256" s="7">
        <v>0</v>
      </c>
      <c r="P256" s="7">
        <v>0</v>
      </c>
      <c r="Q256" s="6">
        <v>0</v>
      </c>
      <c r="R256" s="6">
        <v>0</v>
      </c>
      <c r="S256" s="6">
        <v>0</v>
      </c>
      <c r="T256" s="8">
        <v>0</v>
      </c>
    </row>
    <row r="257" spans="1:20" x14ac:dyDescent="0.25">
      <c r="A257" t="s">
        <v>257</v>
      </c>
      <c r="B257" t="s">
        <v>770</v>
      </c>
      <c r="C257" t="s">
        <v>1054</v>
      </c>
      <c r="D257" t="s">
        <v>1076</v>
      </c>
      <c r="E257" t="s">
        <v>1088</v>
      </c>
      <c r="F257" t="s">
        <v>1110</v>
      </c>
      <c r="G257">
        <v>2021</v>
      </c>
      <c r="H257" s="5">
        <v>44459</v>
      </c>
      <c r="I257" t="s">
        <v>1148</v>
      </c>
      <c r="J257" s="6">
        <v>150000</v>
      </c>
      <c r="K257" t="s">
        <v>1154</v>
      </c>
      <c r="L257" t="s">
        <v>1154</v>
      </c>
      <c r="M257" t="s">
        <v>1154</v>
      </c>
      <c r="N257" s="7">
        <v>0</v>
      </c>
      <c r="O257" s="7">
        <v>0</v>
      </c>
      <c r="P257" s="7">
        <v>0</v>
      </c>
      <c r="Q257" s="6">
        <v>0</v>
      </c>
      <c r="R257" s="6">
        <v>0</v>
      </c>
      <c r="S257" s="6">
        <v>0</v>
      </c>
      <c r="T257" s="8">
        <v>0</v>
      </c>
    </row>
    <row r="258" spans="1:20" x14ac:dyDescent="0.25">
      <c r="A258" t="s">
        <v>258</v>
      </c>
      <c r="B258" t="s">
        <v>771</v>
      </c>
      <c r="C258" t="s">
        <v>1054</v>
      </c>
      <c r="D258" t="s">
        <v>1076</v>
      </c>
      <c r="E258" t="s">
        <v>1088</v>
      </c>
      <c r="F258" t="s">
        <v>1102</v>
      </c>
      <c r="G258">
        <v>2021</v>
      </c>
      <c r="H258" s="5">
        <v>44459</v>
      </c>
      <c r="I258" t="s">
        <v>1148</v>
      </c>
      <c r="J258" s="6">
        <v>150000</v>
      </c>
      <c r="K258" t="s">
        <v>1154</v>
      </c>
      <c r="L258" t="s">
        <v>1154</v>
      </c>
      <c r="M258" t="s">
        <v>1154</v>
      </c>
      <c r="N258" s="7">
        <v>0</v>
      </c>
      <c r="O258" s="7">
        <v>0</v>
      </c>
      <c r="P258" s="7">
        <v>0</v>
      </c>
      <c r="Q258" s="6">
        <v>0</v>
      </c>
      <c r="R258" s="6">
        <v>0</v>
      </c>
      <c r="S258" s="6">
        <v>0</v>
      </c>
      <c r="T258" s="8">
        <v>0</v>
      </c>
    </row>
    <row r="259" spans="1:20" x14ac:dyDescent="0.25">
      <c r="A259" t="s">
        <v>259</v>
      </c>
      <c r="B259" t="s">
        <v>772</v>
      </c>
      <c r="C259" t="s">
        <v>1054</v>
      </c>
      <c r="D259" t="s">
        <v>1076</v>
      </c>
      <c r="E259" t="s">
        <v>1089</v>
      </c>
      <c r="F259" t="s">
        <v>1104</v>
      </c>
      <c r="G259">
        <v>2021</v>
      </c>
      <c r="H259" s="5">
        <v>44516</v>
      </c>
      <c r="I259" t="s">
        <v>1148</v>
      </c>
      <c r="J259" s="6">
        <v>200000</v>
      </c>
      <c r="K259" t="s">
        <v>1154</v>
      </c>
      <c r="L259" t="s">
        <v>1154</v>
      </c>
      <c r="M259" t="s">
        <v>1154</v>
      </c>
      <c r="N259" s="7">
        <v>0</v>
      </c>
      <c r="O259" s="7">
        <v>0</v>
      </c>
      <c r="P259" s="7">
        <v>0</v>
      </c>
      <c r="Q259" s="6">
        <v>0</v>
      </c>
      <c r="R259" s="6">
        <v>0</v>
      </c>
      <c r="S259" s="6">
        <v>0</v>
      </c>
      <c r="T259" s="8">
        <v>0</v>
      </c>
    </row>
    <row r="260" spans="1:20" x14ac:dyDescent="0.25">
      <c r="A260" t="s">
        <v>260</v>
      </c>
      <c r="B260" t="s">
        <v>563</v>
      </c>
      <c r="C260" t="s">
        <v>1054</v>
      </c>
      <c r="D260" t="s">
        <v>1076</v>
      </c>
      <c r="E260" t="s">
        <v>1091</v>
      </c>
      <c r="F260" t="s">
        <v>1127</v>
      </c>
      <c r="G260">
        <v>2021</v>
      </c>
      <c r="H260" s="5">
        <v>44200</v>
      </c>
      <c r="I260" t="s">
        <v>1148</v>
      </c>
      <c r="J260" s="6">
        <v>494410</v>
      </c>
      <c r="K260" t="s">
        <v>1154</v>
      </c>
      <c r="L260" t="s">
        <v>1154</v>
      </c>
      <c r="M260" t="s">
        <v>1154</v>
      </c>
      <c r="N260" s="7">
        <v>0</v>
      </c>
      <c r="O260" s="7">
        <v>0</v>
      </c>
      <c r="P260" s="7">
        <v>0</v>
      </c>
      <c r="Q260" s="6">
        <v>0</v>
      </c>
      <c r="R260" s="6">
        <v>0</v>
      </c>
      <c r="S260" s="6">
        <v>0</v>
      </c>
      <c r="T260" s="8">
        <v>0</v>
      </c>
    </row>
    <row r="261" spans="1:20" x14ac:dyDescent="0.25">
      <c r="A261" t="s">
        <v>261</v>
      </c>
      <c r="B261" t="s">
        <v>773</v>
      </c>
      <c r="C261" t="s">
        <v>1054</v>
      </c>
      <c r="D261" t="s">
        <v>1076</v>
      </c>
      <c r="E261" t="s">
        <v>1089</v>
      </c>
      <c r="F261" t="s">
        <v>1114</v>
      </c>
      <c r="G261">
        <v>2021</v>
      </c>
      <c r="H261" s="5">
        <v>44529</v>
      </c>
      <c r="I261" t="s">
        <v>1148</v>
      </c>
      <c r="J261" s="6">
        <v>146000</v>
      </c>
      <c r="K261" t="s">
        <v>1154</v>
      </c>
      <c r="L261" t="s">
        <v>1154</v>
      </c>
      <c r="M261" t="s">
        <v>1154</v>
      </c>
      <c r="N261" s="7">
        <v>0</v>
      </c>
      <c r="O261" s="7">
        <v>0</v>
      </c>
      <c r="P261" s="7">
        <v>0</v>
      </c>
      <c r="Q261" s="6">
        <v>0</v>
      </c>
      <c r="R261" s="6">
        <v>0</v>
      </c>
      <c r="S261" s="6">
        <v>0</v>
      </c>
      <c r="T261" s="8">
        <v>0</v>
      </c>
    </row>
    <row r="262" spans="1:20" x14ac:dyDescent="0.25">
      <c r="A262" t="s">
        <v>262</v>
      </c>
      <c r="B262" t="s">
        <v>774</v>
      </c>
      <c r="C262" t="s">
        <v>1052</v>
      </c>
      <c r="D262" t="s">
        <v>1077</v>
      </c>
      <c r="E262" t="s">
        <v>1088</v>
      </c>
      <c r="F262" t="s">
        <v>1116</v>
      </c>
      <c r="G262">
        <v>2021</v>
      </c>
      <c r="H262" s="5">
        <v>44531</v>
      </c>
      <c r="I262" t="s">
        <v>1148</v>
      </c>
      <c r="J262" s="6">
        <v>700000000</v>
      </c>
      <c r="K262" t="s">
        <v>1151</v>
      </c>
      <c r="L262" t="s">
        <v>1155</v>
      </c>
      <c r="M262" t="s">
        <v>1154</v>
      </c>
      <c r="N262" s="7">
        <v>0.1111</v>
      </c>
      <c r="O262" s="7">
        <v>0</v>
      </c>
      <c r="P262" s="7">
        <v>0</v>
      </c>
      <c r="Q262" s="6">
        <v>77770000</v>
      </c>
      <c r="R262" s="6">
        <v>0</v>
      </c>
      <c r="S262" s="6">
        <v>0</v>
      </c>
      <c r="T262" s="8">
        <v>77770000</v>
      </c>
    </row>
    <row r="263" spans="1:20" x14ac:dyDescent="0.25">
      <c r="A263" t="s">
        <v>263</v>
      </c>
      <c r="B263" t="s">
        <v>775</v>
      </c>
      <c r="C263" t="s">
        <v>1052</v>
      </c>
      <c r="D263" t="s">
        <v>1077</v>
      </c>
      <c r="E263" t="s">
        <v>1088</v>
      </c>
      <c r="F263" t="s">
        <v>1102</v>
      </c>
      <c r="G263">
        <v>2021</v>
      </c>
      <c r="H263" s="5">
        <v>44545</v>
      </c>
      <c r="I263" t="s">
        <v>1148</v>
      </c>
      <c r="J263" s="6">
        <v>319000000</v>
      </c>
      <c r="K263" t="s">
        <v>1151</v>
      </c>
      <c r="L263" t="s">
        <v>1178</v>
      </c>
      <c r="M263" t="s">
        <v>1154</v>
      </c>
      <c r="N263" s="7">
        <v>0.28839999999999999</v>
      </c>
      <c r="O263" s="7">
        <v>0</v>
      </c>
      <c r="P263" s="7">
        <v>0</v>
      </c>
      <c r="Q263" s="6">
        <v>91999600</v>
      </c>
      <c r="R263" s="6">
        <v>0</v>
      </c>
      <c r="S263" s="6">
        <v>0</v>
      </c>
      <c r="T263" s="8">
        <v>91999600</v>
      </c>
    </row>
    <row r="264" spans="1:20" x14ac:dyDescent="0.25">
      <c r="A264" t="s">
        <v>264</v>
      </c>
      <c r="B264" t="s">
        <v>776</v>
      </c>
      <c r="C264" t="s">
        <v>1052</v>
      </c>
      <c r="D264" t="s">
        <v>1077</v>
      </c>
      <c r="E264" t="s">
        <v>1088</v>
      </c>
      <c r="F264" t="s">
        <v>1102</v>
      </c>
      <c r="G264">
        <v>2021</v>
      </c>
      <c r="H264" s="5">
        <v>44545</v>
      </c>
      <c r="I264" t="s">
        <v>1148</v>
      </c>
      <c r="J264" s="6">
        <v>200000000</v>
      </c>
      <c r="K264" t="s">
        <v>1151</v>
      </c>
      <c r="L264" t="s">
        <v>1155</v>
      </c>
      <c r="M264" t="s">
        <v>1154</v>
      </c>
      <c r="N264" s="7">
        <v>0.3</v>
      </c>
      <c r="O264" s="7">
        <v>0</v>
      </c>
      <c r="P264" s="7">
        <v>0</v>
      </c>
      <c r="Q264" s="6">
        <v>60000000</v>
      </c>
      <c r="R264" s="6">
        <v>0</v>
      </c>
      <c r="S264" s="6">
        <v>0</v>
      </c>
      <c r="T264" s="8">
        <v>60000000</v>
      </c>
    </row>
    <row r="265" spans="1:20" x14ac:dyDescent="0.25">
      <c r="A265" t="s">
        <v>265</v>
      </c>
      <c r="B265" t="s">
        <v>777</v>
      </c>
      <c r="C265" t="s">
        <v>1052</v>
      </c>
      <c r="D265" t="s">
        <v>1077</v>
      </c>
      <c r="E265" t="s">
        <v>1090</v>
      </c>
      <c r="F265" t="s">
        <v>1105</v>
      </c>
      <c r="G265">
        <v>2021</v>
      </c>
      <c r="H265" s="5">
        <v>44538</v>
      </c>
      <c r="I265" t="s">
        <v>1148</v>
      </c>
      <c r="J265" s="6">
        <v>300000000</v>
      </c>
      <c r="K265" t="s">
        <v>1151</v>
      </c>
      <c r="L265" t="s">
        <v>1171</v>
      </c>
      <c r="M265" t="s">
        <v>1154</v>
      </c>
      <c r="N265" s="7">
        <v>3.5000000000000003E-2</v>
      </c>
      <c r="O265" s="7">
        <v>0</v>
      </c>
      <c r="P265" s="7">
        <v>0</v>
      </c>
      <c r="Q265" s="6">
        <v>10500000.000000002</v>
      </c>
      <c r="R265" s="6">
        <v>0</v>
      </c>
      <c r="S265" s="6">
        <v>0</v>
      </c>
      <c r="T265" s="8">
        <v>10500000.000000002</v>
      </c>
    </row>
    <row r="266" spans="1:20" x14ac:dyDescent="0.25">
      <c r="A266" t="s">
        <v>265</v>
      </c>
      <c r="B266" t="s">
        <v>777</v>
      </c>
      <c r="C266" t="s">
        <v>1052</v>
      </c>
      <c r="D266" t="s">
        <v>1077</v>
      </c>
      <c r="E266" t="s">
        <v>1090</v>
      </c>
      <c r="F266" t="s">
        <v>1105</v>
      </c>
      <c r="G266">
        <v>2021</v>
      </c>
      <c r="H266" s="5">
        <v>44538</v>
      </c>
      <c r="I266" t="s">
        <v>1148</v>
      </c>
      <c r="J266" s="6">
        <v>300000000</v>
      </c>
      <c r="K266" t="s">
        <v>1150</v>
      </c>
      <c r="L266" t="s">
        <v>1154</v>
      </c>
      <c r="M266" t="s">
        <v>1163</v>
      </c>
      <c r="N266" s="7">
        <v>0</v>
      </c>
      <c r="O266" s="7">
        <v>0.48280000000000001</v>
      </c>
      <c r="P266" s="7">
        <v>0</v>
      </c>
      <c r="Q266" s="6">
        <v>0</v>
      </c>
      <c r="R266" s="6">
        <v>144840000</v>
      </c>
      <c r="S266" s="6">
        <v>0</v>
      </c>
      <c r="T266" s="8">
        <v>144840000</v>
      </c>
    </row>
    <row r="267" spans="1:20" x14ac:dyDescent="0.25">
      <c r="A267" t="s">
        <v>265</v>
      </c>
      <c r="B267" t="s">
        <v>777</v>
      </c>
      <c r="C267" t="s">
        <v>1052</v>
      </c>
      <c r="D267" t="s">
        <v>1077</v>
      </c>
      <c r="E267" t="s">
        <v>1090</v>
      </c>
      <c r="F267" t="s">
        <v>1105</v>
      </c>
      <c r="G267">
        <v>2021</v>
      </c>
      <c r="H267" s="5">
        <v>44538</v>
      </c>
      <c r="I267" t="s">
        <v>1148</v>
      </c>
      <c r="J267" s="6">
        <v>300000000</v>
      </c>
      <c r="K267" t="s">
        <v>1152</v>
      </c>
      <c r="L267" t="s">
        <v>1166</v>
      </c>
      <c r="M267" t="s">
        <v>1158</v>
      </c>
      <c r="N267" s="7">
        <v>0</v>
      </c>
      <c r="O267" s="7">
        <v>0</v>
      </c>
      <c r="P267" s="7">
        <v>1.9699999999999999E-2</v>
      </c>
      <c r="Q267" s="6">
        <v>0</v>
      </c>
      <c r="R267" s="6">
        <v>0</v>
      </c>
      <c r="S267" s="6">
        <v>5910000</v>
      </c>
      <c r="T267" s="8">
        <v>5910000</v>
      </c>
    </row>
    <row r="268" spans="1:20" x14ac:dyDescent="0.25">
      <c r="A268" t="s">
        <v>266</v>
      </c>
      <c r="B268" t="s">
        <v>778</v>
      </c>
      <c r="C268" t="s">
        <v>1054</v>
      </c>
      <c r="D268" t="s">
        <v>1077</v>
      </c>
      <c r="E268" t="s">
        <v>1088</v>
      </c>
      <c r="F268" t="s">
        <v>1102</v>
      </c>
      <c r="G268">
        <v>2021</v>
      </c>
      <c r="H268" s="5">
        <v>44386</v>
      </c>
      <c r="I268" t="s">
        <v>1148</v>
      </c>
      <c r="J268" s="6">
        <v>953000</v>
      </c>
      <c r="K268" t="s">
        <v>1151</v>
      </c>
      <c r="L268" t="s">
        <v>1155</v>
      </c>
      <c r="M268" t="s">
        <v>1154</v>
      </c>
      <c r="N268" s="7">
        <v>1</v>
      </c>
      <c r="O268" s="7">
        <v>0</v>
      </c>
      <c r="P268" s="7">
        <v>0</v>
      </c>
      <c r="Q268" s="6">
        <v>953000</v>
      </c>
      <c r="R268" s="6">
        <v>0</v>
      </c>
      <c r="S268" s="6">
        <v>0</v>
      </c>
      <c r="T268" s="8">
        <v>953000</v>
      </c>
    </row>
    <row r="269" spans="1:20" x14ac:dyDescent="0.25">
      <c r="A269" t="s">
        <v>267</v>
      </c>
      <c r="B269" t="s">
        <v>779</v>
      </c>
      <c r="C269" t="s">
        <v>1054</v>
      </c>
      <c r="D269" t="s">
        <v>1077</v>
      </c>
      <c r="E269" t="s">
        <v>1089</v>
      </c>
      <c r="F269" t="s">
        <v>1114</v>
      </c>
      <c r="G269">
        <v>2021</v>
      </c>
      <c r="H269" s="5">
        <v>44384</v>
      </c>
      <c r="I269" t="s">
        <v>1148</v>
      </c>
      <c r="J269" s="6">
        <v>350000</v>
      </c>
      <c r="K269" t="s">
        <v>1154</v>
      </c>
      <c r="L269" t="s">
        <v>1154</v>
      </c>
      <c r="M269" t="s">
        <v>1154</v>
      </c>
      <c r="N269" s="7">
        <v>0</v>
      </c>
      <c r="O269" s="7">
        <v>0</v>
      </c>
      <c r="P269" s="7">
        <v>0</v>
      </c>
      <c r="Q269" s="6">
        <v>0</v>
      </c>
      <c r="R269" s="6">
        <v>0</v>
      </c>
      <c r="S269" s="6">
        <v>0</v>
      </c>
      <c r="T269" s="8">
        <v>0</v>
      </c>
    </row>
    <row r="270" spans="1:20" x14ac:dyDescent="0.25">
      <c r="A270" t="s">
        <v>268</v>
      </c>
      <c r="B270" t="s">
        <v>780</v>
      </c>
      <c r="C270" t="s">
        <v>1054</v>
      </c>
      <c r="D270" t="s">
        <v>1077</v>
      </c>
      <c r="E270" t="s">
        <v>1089</v>
      </c>
      <c r="F270" t="s">
        <v>1114</v>
      </c>
      <c r="G270">
        <v>2021</v>
      </c>
      <c r="H270" s="5">
        <v>44390</v>
      </c>
      <c r="I270" t="s">
        <v>1148</v>
      </c>
      <c r="J270" s="6">
        <v>300000</v>
      </c>
      <c r="K270" t="s">
        <v>1154</v>
      </c>
      <c r="L270" t="s">
        <v>1154</v>
      </c>
      <c r="M270" t="s">
        <v>1154</v>
      </c>
      <c r="N270" s="7">
        <v>0</v>
      </c>
      <c r="O270" s="7">
        <v>0</v>
      </c>
      <c r="P270" s="7">
        <v>0</v>
      </c>
      <c r="Q270" s="6">
        <v>0</v>
      </c>
      <c r="R270" s="6">
        <v>0</v>
      </c>
      <c r="S270" s="6">
        <v>0</v>
      </c>
      <c r="T270" s="8">
        <v>0</v>
      </c>
    </row>
    <row r="271" spans="1:20" x14ac:dyDescent="0.25">
      <c r="A271" t="s">
        <v>269</v>
      </c>
      <c r="B271" t="s">
        <v>781</v>
      </c>
      <c r="C271" t="s">
        <v>1054</v>
      </c>
      <c r="D271" t="s">
        <v>1077</v>
      </c>
      <c r="E271" t="s">
        <v>1088</v>
      </c>
      <c r="F271" t="s">
        <v>1100</v>
      </c>
      <c r="G271">
        <v>2021</v>
      </c>
      <c r="H271" s="5">
        <v>44460</v>
      </c>
      <c r="I271" t="s">
        <v>1148</v>
      </c>
      <c r="J271" s="6">
        <v>250000</v>
      </c>
      <c r="K271" t="s">
        <v>1154</v>
      </c>
      <c r="L271" t="s">
        <v>1154</v>
      </c>
      <c r="M271" t="s">
        <v>1154</v>
      </c>
      <c r="N271" s="7">
        <v>0</v>
      </c>
      <c r="O271" s="7">
        <v>0</v>
      </c>
      <c r="P271" s="7">
        <v>0</v>
      </c>
      <c r="Q271" s="6">
        <v>0</v>
      </c>
      <c r="R271" s="6">
        <v>0</v>
      </c>
      <c r="S271" s="6">
        <v>0</v>
      </c>
      <c r="T271" s="8">
        <v>0</v>
      </c>
    </row>
    <row r="272" spans="1:20" x14ac:dyDescent="0.25">
      <c r="A272" t="s">
        <v>270</v>
      </c>
      <c r="B272" t="s">
        <v>782</v>
      </c>
      <c r="C272" t="s">
        <v>1054</v>
      </c>
      <c r="D272" t="s">
        <v>1077</v>
      </c>
      <c r="E272" t="s">
        <v>1090</v>
      </c>
      <c r="F272" t="s">
        <v>1105</v>
      </c>
      <c r="G272">
        <v>2021</v>
      </c>
      <c r="H272" s="5">
        <v>44477</v>
      </c>
      <c r="I272" t="s">
        <v>1148</v>
      </c>
      <c r="J272" s="6">
        <v>600000</v>
      </c>
      <c r="K272" t="s">
        <v>1150</v>
      </c>
      <c r="L272" t="s">
        <v>1154</v>
      </c>
      <c r="M272" t="s">
        <v>1167</v>
      </c>
      <c r="N272" s="7">
        <v>0</v>
      </c>
      <c r="O272" s="7">
        <v>1</v>
      </c>
      <c r="P272" s="7">
        <v>0</v>
      </c>
      <c r="Q272" s="6">
        <v>0</v>
      </c>
      <c r="R272" s="6">
        <v>600000</v>
      </c>
      <c r="S272" s="6">
        <v>0</v>
      </c>
      <c r="T272" s="8">
        <v>600000</v>
      </c>
    </row>
    <row r="273" spans="1:20" x14ac:dyDescent="0.25">
      <c r="A273" t="s">
        <v>271</v>
      </c>
      <c r="B273" t="s">
        <v>783</v>
      </c>
      <c r="C273" t="s">
        <v>1054</v>
      </c>
      <c r="D273" t="s">
        <v>1077</v>
      </c>
      <c r="E273" t="s">
        <v>1089</v>
      </c>
      <c r="F273" t="s">
        <v>1114</v>
      </c>
      <c r="G273">
        <v>2021</v>
      </c>
      <c r="H273" s="5">
        <v>44487</v>
      </c>
      <c r="I273" t="s">
        <v>1148</v>
      </c>
      <c r="J273" s="6">
        <v>150000</v>
      </c>
      <c r="K273" t="s">
        <v>1154</v>
      </c>
      <c r="L273" t="s">
        <v>1154</v>
      </c>
      <c r="M273" t="s">
        <v>1154</v>
      </c>
      <c r="N273" s="7">
        <v>0</v>
      </c>
      <c r="O273" s="7">
        <v>0</v>
      </c>
      <c r="P273" s="7">
        <v>0</v>
      </c>
      <c r="Q273" s="6">
        <v>0</v>
      </c>
      <c r="R273" s="6">
        <v>0</v>
      </c>
      <c r="S273" s="6">
        <v>0</v>
      </c>
      <c r="T273" s="8">
        <v>0</v>
      </c>
    </row>
    <row r="274" spans="1:20" x14ac:dyDescent="0.25">
      <c r="A274" t="s">
        <v>272</v>
      </c>
      <c r="B274" t="s">
        <v>784</v>
      </c>
      <c r="C274" t="s">
        <v>1054</v>
      </c>
      <c r="D274" t="s">
        <v>1077</v>
      </c>
      <c r="E274" t="s">
        <v>1089</v>
      </c>
      <c r="F274" t="s">
        <v>1101</v>
      </c>
      <c r="G274">
        <v>2021</v>
      </c>
      <c r="H274" s="5">
        <v>44498</v>
      </c>
      <c r="I274" t="s">
        <v>1148</v>
      </c>
      <c r="J274" s="6">
        <v>247000</v>
      </c>
      <c r="K274" t="s">
        <v>1154</v>
      </c>
      <c r="L274" t="s">
        <v>1154</v>
      </c>
      <c r="M274" t="s">
        <v>1154</v>
      </c>
      <c r="N274" s="7">
        <v>0</v>
      </c>
      <c r="O274" s="7">
        <v>0</v>
      </c>
      <c r="P274" s="7">
        <v>0</v>
      </c>
      <c r="Q274" s="6">
        <v>0</v>
      </c>
      <c r="R274" s="6">
        <v>0</v>
      </c>
      <c r="S274" s="6">
        <v>0</v>
      </c>
      <c r="T274" s="8">
        <v>0</v>
      </c>
    </row>
    <row r="275" spans="1:20" x14ac:dyDescent="0.25">
      <c r="A275" t="s">
        <v>273</v>
      </c>
      <c r="B275" t="s">
        <v>785</v>
      </c>
      <c r="C275" t="s">
        <v>1054</v>
      </c>
      <c r="D275" t="s">
        <v>1077</v>
      </c>
      <c r="E275" t="s">
        <v>1088</v>
      </c>
      <c r="F275" t="s">
        <v>1110</v>
      </c>
      <c r="G275">
        <v>2021</v>
      </c>
      <c r="H275" s="5">
        <v>44463</v>
      </c>
      <c r="I275" t="s">
        <v>1148</v>
      </c>
      <c r="J275" s="6">
        <v>250000</v>
      </c>
      <c r="K275" t="s">
        <v>1154</v>
      </c>
      <c r="L275" t="s">
        <v>1154</v>
      </c>
      <c r="M275" t="s">
        <v>1154</v>
      </c>
      <c r="N275" s="7">
        <v>0</v>
      </c>
      <c r="O275" s="7">
        <v>0</v>
      </c>
      <c r="P275" s="7">
        <v>0</v>
      </c>
      <c r="Q275" s="6">
        <v>0</v>
      </c>
      <c r="R275" s="6">
        <v>0</v>
      </c>
      <c r="S275" s="6">
        <v>0</v>
      </c>
      <c r="T275" s="8">
        <v>0</v>
      </c>
    </row>
    <row r="276" spans="1:20" x14ac:dyDescent="0.25">
      <c r="A276" t="s">
        <v>274</v>
      </c>
      <c r="B276" t="s">
        <v>786</v>
      </c>
      <c r="C276" t="s">
        <v>1054</v>
      </c>
      <c r="D276" t="s">
        <v>1077</v>
      </c>
      <c r="E276" t="s">
        <v>1088</v>
      </c>
      <c r="F276" t="s">
        <v>1100</v>
      </c>
      <c r="G276">
        <v>2021</v>
      </c>
      <c r="H276" s="5" t="s">
        <v>1144</v>
      </c>
      <c r="I276" t="s">
        <v>1148</v>
      </c>
      <c r="J276" s="6">
        <v>150000</v>
      </c>
      <c r="K276" t="s">
        <v>1154</v>
      </c>
      <c r="L276" t="s">
        <v>1154</v>
      </c>
      <c r="M276" t="s">
        <v>1154</v>
      </c>
      <c r="N276" s="7">
        <v>0</v>
      </c>
      <c r="O276" s="7">
        <v>0</v>
      </c>
      <c r="P276" s="7">
        <v>0</v>
      </c>
      <c r="Q276" s="6">
        <v>0</v>
      </c>
      <c r="R276" s="6">
        <v>0</v>
      </c>
      <c r="S276" s="6">
        <v>0</v>
      </c>
      <c r="T276" s="8">
        <v>0</v>
      </c>
    </row>
    <row r="277" spans="1:20" x14ac:dyDescent="0.25">
      <c r="A277" t="s">
        <v>275</v>
      </c>
      <c r="B277" t="s">
        <v>787</v>
      </c>
      <c r="C277" t="s">
        <v>1054</v>
      </c>
      <c r="D277" t="s">
        <v>1077</v>
      </c>
      <c r="E277" t="s">
        <v>1090</v>
      </c>
      <c r="F277" t="s">
        <v>1105</v>
      </c>
      <c r="G277">
        <v>2021</v>
      </c>
      <c r="H277" s="5">
        <v>44538</v>
      </c>
      <c r="I277" t="s">
        <v>1148</v>
      </c>
      <c r="J277" s="6">
        <v>250000</v>
      </c>
      <c r="K277" t="s">
        <v>1152</v>
      </c>
      <c r="L277" t="s">
        <v>1155</v>
      </c>
      <c r="M277" t="s">
        <v>1170</v>
      </c>
      <c r="N277" s="7">
        <v>0</v>
      </c>
      <c r="O277" s="7">
        <v>0</v>
      </c>
      <c r="P277" s="7">
        <v>1</v>
      </c>
      <c r="Q277" s="6">
        <v>0</v>
      </c>
      <c r="R277" s="6">
        <v>0</v>
      </c>
      <c r="S277" s="6">
        <v>250000</v>
      </c>
      <c r="T277" s="8">
        <v>250000</v>
      </c>
    </row>
    <row r="278" spans="1:20" x14ac:dyDescent="0.25">
      <c r="A278" t="s">
        <v>276</v>
      </c>
      <c r="B278" t="s">
        <v>788</v>
      </c>
      <c r="C278" t="s">
        <v>1054</v>
      </c>
      <c r="D278" t="s">
        <v>1078</v>
      </c>
      <c r="E278" t="s">
        <v>1093</v>
      </c>
      <c r="F278" t="s">
        <v>1128</v>
      </c>
      <c r="G278">
        <v>2021</v>
      </c>
      <c r="H278" s="5">
        <v>44322</v>
      </c>
      <c r="I278" t="s">
        <v>1148</v>
      </c>
      <c r="J278" s="6">
        <v>200000</v>
      </c>
      <c r="K278" t="s">
        <v>1154</v>
      </c>
      <c r="L278" t="s">
        <v>1154</v>
      </c>
      <c r="M278" t="s">
        <v>1154</v>
      </c>
      <c r="N278" s="7">
        <v>0</v>
      </c>
      <c r="O278" s="7">
        <v>0</v>
      </c>
      <c r="P278" s="7">
        <v>0</v>
      </c>
      <c r="Q278" s="6">
        <v>0</v>
      </c>
      <c r="R278" s="6">
        <v>0</v>
      </c>
      <c r="S278" s="6">
        <v>0</v>
      </c>
      <c r="T278" s="8">
        <v>0</v>
      </c>
    </row>
    <row r="279" spans="1:20" x14ac:dyDescent="0.25">
      <c r="A279" t="s">
        <v>277</v>
      </c>
      <c r="B279" t="s">
        <v>789</v>
      </c>
      <c r="C279" t="s">
        <v>1054</v>
      </c>
      <c r="D279" t="s">
        <v>1078</v>
      </c>
      <c r="E279" t="s">
        <v>1093</v>
      </c>
      <c r="F279" t="s">
        <v>1128</v>
      </c>
      <c r="G279">
        <v>2021</v>
      </c>
      <c r="H279" s="5">
        <v>44369</v>
      </c>
      <c r="I279" t="s">
        <v>1148</v>
      </c>
      <c r="J279" s="6">
        <v>250000</v>
      </c>
      <c r="K279" t="s">
        <v>1154</v>
      </c>
      <c r="L279" t="s">
        <v>1154</v>
      </c>
      <c r="M279" t="s">
        <v>1154</v>
      </c>
      <c r="N279" s="7">
        <v>0</v>
      </c>
      <c r="O279" s="7">
        <v>0</v>
      </c>
      <c r="P279" s="7">
        <v>0</v>
      </c>
      <c r="Q279" s="6">
        <v>0</v>
      </c>
      <c r="R279" s="6">
        <v>0</v>
      </c>
      <c r="S279" s="6">
        <v>0</v>
      </c>
      <c r="T279" s="8">
        <v>0</v>
      </c>
    </row>
    <row r="280" spans="1:20" x14ac:dyDescent="0.25">
      <c r="A280" t="s">
        <v>278</v>
      </c>
      <c r="B280" t="s">
        <v>790</v>
      </c>
      <c r="C280" t="s">
        <v>1054</v>
      </c>
      <c r="D280" t="s">
        <v>1078</v>
      </c>
      <c r="E280" t="s">
        <v>1087</v>
      </c>
      <c r="F280" t="s">
        <v>1108</v>
      </c>
      <c r="G280">
        <v>2021</v>
      </c>
      <c r="H280" s="5">
        <v>44426</v>
      </c>
      <c r="I280" t="s">
        <v>1148</v>
      </c>
      <c r="J280" s="6">
        <v>275000</v>
      </c>
      <c r="K280" t="s">
        <v>1151</v>
      </c>
      <c r="L280" t="s">
        <v>1155</v>
      </c>
      <c r="M280" t="s">
        <v>1154</v>
      </c>
      <c r="N280" s="7">
        <v>1</v>
      </c>
      <c r="O280" s="7">
        <v>0</v>
      </c>
      <c r="P280" s="7">
        <v>0</v>
      </c>
      <c r="Q280" s="6">
        <v>275000</v>
      </c>
      <c r="R280" s="6">
        <v>0</v>
      </c>
      <c r="S280" s="6">
        <v>0</v>
      </c>
      <c r="T280" s="8">
        <v>275000</v>
      </c>
    </row>
    <row r="281" spans="1:20" x14ac:dyDescent="0.25">
      <c r="A281" t="s">
        <v>279</v>
      </c>
      <c r="B281" t="s">
        <v>791</v>
      </c>
      <c r="C281" t="s">
        <v>1054</v>
      </c>
      <c r="D281" t="s">
        <v>1078</v>
      </c>
      <c r="E281" t="s">
        <v>1087</v>
      </c>
      <c r="F281" t="s">
        <v>1099</v>
      </c>
      <c r="G281">
        <v>2021</v>
      </c>
      <c r="H281" s="5">
        <v>44314</v>
      </c>
      <c r="I281" t="s">
        <v>1148</v>
      </c>
      <c r="J281" s="6">
        <v>300000</v>
      </c>
      <c r="K281" t="s">
        <v>1154</v>
      </c>
      <c r="L281" t="s">
        <v>1154</v>
      </c>
      <c r="M281" t="s">
        <v>1154</v>
      </c>
      <c r="N281" s="7">
        <v>0</v>
      </c>
      <c r="O281" s="7">
        <v>0</v>
      </c>
      <c r="P281" s="7">
        <v>0</v>
      </c>
      <c r="Q281" s="6">
        <v>0</v>
      </c>
      <c r="R281" s="6">
        <v>0</v>
      </c>
      <c r="S281" s="6">
        <v>0</v>
      </c>
      <c r="T281" s="8">
        <v>0</v>
      </c>
    </row>
    <row r="282" spans="1:20" x14ac:dyDescent="0.25">
      <c r="A282" t="s">
        <v>280</v>
      </c>
      <c r="B282" t="s">
        <v>792</v>
      </c>
      <c r="C282" t="s">
        <v>1054</v>
      </c>
      <c r="D282" t="s">
        <v>1078</v>
      </c>
      <c r="E282" t="s">
        <v>1087</v>
      </c>
      <c r="F282" t="s">
        <v>1099</v>
      </c>
      <c r="G282">
        <v>2021</v>
      </c>
      <c r="H282" s="5">
        <v>44369</v>
      </c>
      <c r="I282" t="s">
        <v>1148</v>
      </c>
      <c r="J282" s="6">
        <v>339353</v>
      </c>
      <c r="K282" t="s">
        <v>1150</v>
      </c>
      <c r="L282" t="s">
        <v>1154</v>
      </c>
      <c r="M282" t="s">
        <v>1169</v>
      </c>
      <c r="N282" s="7">
        <v>0</v>
      </c>
      <c r="O282" s="7">
        <v>1</v>
      </c>
      <c r="P282" s="7">
        <v>0</v>
      </c>
      <c r="Q282" s="6">
        <v>0</v>
      </c>
      <c r="R282" s="6">
        <v>339353</v>
      </c>
      <c r="S282" s="6">
        <v>0</v>
      </c>
      <c r="T282" s="8">
        <v>339353</v>
      </c>
    </row>
    <row r="283" spans="1:20" x14ac:dyDescent="0.25">
      <c r="A283" t="s">
        <v>281</v>
      </c>
      <c r="B283" t="s">
        <v>793</v>
      </c>
      <c r="C283" t="s">
        <v>1054</v>
      </c>
      <c r="D283" t="s">
        <v>1078</v>
      </c>
      <c r="E283" t="s">
        <v>1093</v>
      </c>
      <c r="F283" t="s">
        <v>1128</v>
      </c>
      <c r="G283">
        <v>2021</v>
      </c>
      <c r="H283" s="5">
        <v>44378</v>
      </c>
      <c r="I283" t="s">
        <v>1148</v>
      </c>
      <c r="J283" s="6">
        <v>303411</v>
      </c>
      <c r="K283" t="s">
        <v>1154</v>
      </c>
      <c r="L283" t="s">
        <v>1154</v>
      </c>
      <c r="M283" t="s">
        <v>1154</v>
      </c>
      <c r="N283" s="7">
        <v>0</v>
      </c>
      <c r="O283" s="7">
        <v>0</v>
      </c>
      <c r="P283" s="7">
        <v>0</v>
      </c>
      <c r="Q283" s="6">
        <v>0</v>
      </c>
      <c r="R283" s="6">
        <v>0</v>
      </c>
      <c r="S283" s="6">
        <v>0</v>
      </c>
      <c r="T283" s="8">
        <v>0</v>
      </c>
    </row>
    <row r="284" spans="1:20" x14ac:dyDescent="0.25">
      <c r="A284" t="s">
        <v>282</v>
      </c>
      <c r="B284" t="s">
        <v>563</v>
      </c>
      <c r="C284" t="s">
        <v>1054</v>
      </c>
      <c r="D284" t="s">
        <v>1078</v>
      </c>
      <c r="E284" t="s">
        <v>1093</v>
      </c>
      <c r="F284" t="s">
        <v>1128</v>
      </c>
      <c r="G284">
        <v>2021</v>
      </c>
      <c r="H284" s="5">
        <v>44200</v>
      </c>
      <c r="I284" t="s">
        <v>1148</v>
      </c>
      <c r="J284" s="6">
        <v>918251</v>
      </c>
      <c r="K284" t="s">
        <v>1154</v>
      </c>
      <c r="L284" t="s">
        <v>1154</v>
      </c>
      <c r="M284" t="s">
        <v>1154</v>
      </c>
      <c r="N284" s="7">
        <v>0</v>
      </c>
      <c r="O284" s="7">
        <v>0</v>
      </c>
      <c r="P284" s="7">
        <v>0</v>
      </c>
      <c r="Q284" s="6">
        <v>0</v>
      </c>
      <c r="R284" s="6">
        <v>0</v>
      </c>
      <c r="S284" s="6">
        <v>0</v>
      </c>
      <c r="T284" s="8">
        <v>0</v>
      </c>
    </row>
    <row r="285" spans="1:20" x14ac:dyDescent="0.25">
      <c r="A285" t="s">
        <v>283</v>
      </c>
      <c r="B285" t="s">
        <v>794</v>
      </c>
      <c r="C285" t="s">
        <v>1054</v>
      </c>
      <c r="D285" t="s">
        <v>1078</v>
      </c>
      <c r="E285" t="s">
        <v>1089</v>
      </c>
      <c r="F285" t="s">
        <v>1104</v>
      </c>
      <c r="G285">
        <v>2021</v>
      </c>
      <c r="H285" s="5">
        <v>44320</v>
      </c>
      <c r="I285" t="s">
        <v>1148</v>
      </c>
      <c r="J285" s="6">
        <v>150000</v>
      </c>
      <c r="K285" t="s">
        <v>1154</v>
      </c>
      <c r="L285" t="s">
        <v>1154</v>
      </c>
      <c r="M285" t="s">
        <v>1154</v>
      </c>
      <c r="N285" s="7">
        <v>0</v>
      </c>
      <c r="O285" s="7">
        <v>0</v>
      </c>
      <c r="P285" s="7">
        <v>0</v>
      </c>
      <c r="Q285" s="6">
        <v>0</v>
      </c>
      <c r="R285" s="6">
        <v>0</v>
      </c>
      <c r="S285" s="6">
        <v>0</v>
      </c>
      <c r="T285" s="8">
        <v>0</v>
      </c>
    </row>
    <row r="286" spans="1:20" x14ac:dyDescent="0.25">
      <c r="A286" t="s">
        <v>284</v>
      </c>
      <c r="B286" t="s">
        <v>795</v>
      </c>
      <c r="C286" t="s">
        <v>1056</v>
      </c>
      <c r="D286" t="s">
        <v>1079</v>
      </c>
      <c r="E286" t="s">
        <v>1088</v>
      </c>
      <c r="F286" t="s">
        <v>1102</v>
      </c>
      <c r="G286">
        <v>2021</v>
      </c>
      <c r="H286" s="5">
        <v>44546</v>
      </c>
      <c r="I286" t="s">
        <v>1148</v>
      </c>
      <c r="J286" s="6">
        <v>2000000</v>
      </c>
      <c r="K286" t="s">
        <v>1152</v>
      </c>
      <c r="L286" t="s">
        <v>1155</v>
      </c>
      <c r="M286" t="s">
        <v>1167</v>
      </c>
      <c r="N286" s="7">
        <v>0</v>
      </c>
      <c r="O286" s="7">
        <v>0</v>
      </c>
      <c r="P286" s="7">
        <v>1</v>
      </c>
      <c r="Q286" s="6">
        <v>0</v>
      </c>
      <c r="R286" s="6">
        <v>0</v>
      </c>
      <c r="S286" s="6">
        <v>2000000</v>
      </c>
      <c r="T286" s="8">
        <v>2000000</v>
      </c>
    </row>
    <row r="287" spans="1:20" x14ac:dyDescent="0.25">
      <c r="A287" t="s">
        <v>285</v>
      </c>
      <c r="B287" t="s">
        <v>796</v>
      </c>
      <c r="C287" t="s">
        <v>1056</v>
      </c>
      <c r="D287" t="s">
        <v>1079</v>
      </c>
      <c r="E287" t="s">
        <v>1087</v>
      </c>
      <c r="F287" t="s">
        <v>1099</v>
      </c>
      <c r="G287">
        <v>2021</v>
      </c>
      <c r="H287" s="5">
        <v>44547</v>
      </c>
      <c r="I287" t="s">
        <v>1148</v>
      </c>
      <c r="J287" s="6">
        <v>193500</v>
      </c>
      <c r="K287" t="s">
        <v>1154</v>
      </c>
      <c r="L287" t="s">
        <v>1154</v>
      </c>
      <c r="M287" t="s">
        <v>1154</v>
      </c>
      <c r="N287" s="7">
        <v>0</v>
      </c>
      <c r="O287" s="7">
        <v>0</v>
      </c>
      <c r="P287" s="7">
        <v>0</v>
      </c>
      <c r="Q287" s="6">
        <v>0</v>
      </c>
      <c r="R287" s="6">
        <v>0</v>
      </c>
      <c r="S287" s="6">
        <v>0</v>
      </c>
      <c r="T287" s="8">
        <v>0</v>
      </c>
    </row>
    <row r="288" spans="1:20" x14ac:dyDescent="0.25">
      <c r="A288" t="s">
        <v>286</v>
      </c>
      <c r="B288" t="s">
        <v>797</v>
      </c>
      <c r="C288" t="s">
        <v>1052</v>
      </c>
      <c r="D288" t="s">
        <v>1079</v>
      </c>
      <c r="E288" t="s">
        <v>1087</v>
      </c>
      <c r="F288" t="s">
        <v>1103</v>
      </c>
      <c r="G288">
        <v>2021</v>
      </c>
      <c r="H288" s="5">
        <v>44293</v>
      </c>
      <c r="I288" t="s">
        <v>1148</v>
      </c>
      <c r="J288" s="6">
        <v>114300000</v>
      </c>
      <c r="K288" t="s">
        <v>1150</v>
      </c>
      <c r="L288" t="s">
        <v>1154</v>
      </c>
      <c r="M288" t="s">
        <v>1158</v>
      </c>
      <c r="N288" s="7">
        <v>0</v>
      </c>
      <c r="O288" s="7">
        <v>0.01</v>
      </c>
      <c r="P288" s="7">
        <v>0</v>
      </c>
      <c r="Q288" s="6">
        <v>0</v>
      </c>
      <c r="R288" s="6">
        <v>1143000</v>
      </c>
      <c r="S288" s="6">
        <v>0</v>
      </c>
      <c r="T288" s="8">
        <v>1143000</v>
      </c>
    </row>
    <row r="289" spans="1:20" x14ac:dyDescent="0.25">
      <c r="A289" t="s">
        <v>287</v>
      </c>
      <c r="B289" t="s">
        <v>798</v>
      </c>
      <c r="C289" t="s">
        <v>1052</v>
      </c>
      <c r="D289" t="s">
        <v>1079</v>
      </c>
      <c r="E289" t="s">
        <v>1088</v>
      </c>
      <c r="F289" t="s">
        <v>1102</v>
      </c>
      <c r="G289">
        <v>2021</v>
      </c>
      <c r="H289" s="5">
        <v>44293</v>
      </c>
      <c r="I289" t="s">
        <v>1148</v>
      </c>
      <c r="J289" s="6">
        <v>20000000</v>
      </c>
      <c r="K289" t="s">
        <v>1151</v>
      </c>
      <c r="L289" t="s">
        <v>1171</v>
      </c>
      <c r="M289" t="s">
        <v>1154</v>
      </c>
      <c r="N289" s="7">
        <v>1</v>
      </c>
      <c r="O289" s="7">
        <v>0</v>
      </c>
      <c r="P289" s="7">
        <v>0</v>
      </c>
      <c r="Q289" s="6">
        <v>20000000</v>
      </c>
      <c r="R289" s="6">
        <v>0</v>
      </c>
      <c r="S289" s="6">
        <v>0</v>
      </c>
      <c r="T289" s="8">
        <v>20000000</v>
      </c>
    </row>
    <row r="290" spans="1:20" x14ac:dyDescent="0.25">
      <c r="A290" t="s">
        <v>288</v>
      </c>
      <c r="B290" t="s">
        <v>795</v>
      </c>
      <c r="C290" t="s">
        <v>1052</v>
      </c>
      <c r="D290" t="s">
        <v>1079</v>
      </c>
      <c r="E290" t="s">
        <v>1088</v>
      </c>
      <c r="F290" t="s">
        <v>1102</v>
      </c>
      <c r="G290">
        <v>2021</v>
      </c>
      <c r="H290" s="5">
        <v>44545</v>
      </c>
      <c r="I290" t="s">
        <v>1148</v>
      </c>
      <c r="J290" s="6">
        <v>20000000</v>
      </c>
      <c r="K290" t="s">
        <v>1152</v>
      </c>
      <c r="L290" t="s">
        <v>1155</v>
      </c>
      <c r="M290" t="s">
        <v>1167</v>
      </c>
      <c r="N290" s="7">
        <v>0</v>
      </c>
      <c r="O290" s="7">
        <v>0</v>
      </c>
      <c r="P290" s="7">
        <v>1</v>
      </c>
      <c r="Q290" s="6">
        <v>0</v>
      </c>
      <c r="R290" s="6">
        <v>0</v>
      </c>
      <c r="S290" s="6">
        <v>20000000</v>
      </c>
      <c r="T290" s="8">
        <v>20000000</v>
      </c>
    </row>
    <row r="291" spans="1:20" x14ac:dyDescent="0.25">
      <c r="A291" t="s">
        <v>289</v>
      </c>
      <c r="B291" t="s">
        <v>799</v>
      </c>
      <c r="C291" t="s">
        <v>1052</v>
      </c>
      <c r="D291" t="s">
        <v>1079</v>
      </c>
      <c r="E291" t="s">
        <v>1089</v>
      </c>
      <c r="F291" t="s">
        <v>1114</v>
      </c>
      <c r="G291">
        <v>2021</v>
      </c>
      <c r="H291" s="5">
        <v>44328</v>
      </c>
      <c r="I291" t="s">
        <v>1148</v>
      </c>
      <c r="J291" s="6">
        <v>600000000</v>
      </c>
      <c r="K291" t="s">
        <v>1154</v>
      </c>
      <c r="L291" t="s">
        <v>1154</v>
      </c>
      <c r="M291" t="s">
        <v>1154</v>
      </c>
      <c r="N291" s="7">
        <v>0</v>
      </c>
      <c r="O291" s="7">
        <v>0</v>
      </c>
      <c r="P291" s="7">
        <v>0</v>
      </c>
      <c r="Q291" s="6">
        <v>0</v>
      </c>
      <c r="R291" s="6">
        <v>0</v>
      </c>
      <c r="S291" s="6">
        <v>0</v>
      </c>
      <c r="T291" s="8">
        <v>0</v>
      </c>
    </row>
    <row r="292" spans="1:20" x14ac:dyDescent="0.25">
      <c r="A292" t="s">
        <v>290</v>
      </c>
      <c r="B292" t="s">
        <v>800</v>
      </c>
      <c r="C292" t="s">
        <v>1052</v>
      </c>
      <c r="D292" t="s">
        <v>1079</v>
      </c>
      <c r="E292" t="s">
        <v>1088</v>
      </c>
      <c r="F292" t="s">
        <v>1100</v>
      </c>
      <c r="G292">
        <v>2021</v>
      </c>
      <c r="H292" s="5">
        <v>44363</v>
      </c>
      <c r="I292" t="s">
        <v>1148</v>
      </c>
      <c r="J292" s="6">
        <v>100000000</v>
      </c>
      <c r="K292" t="s">
        <v>1152</v>
      </c>
      <c r="L292" t="s">
        <v>1155</v>
      </c>
      <c r="M292" t="s">
        <v>1167</v>
      </c>
      <c r="N292" s="7">
        <v>0</v>
      </c>
      <c r="O292" s="7">
        <v>0</v>
      </c>
      <c r="P292" s="7">
        <v>0.25619999999999998</v>
      </c>
      <c r="Q292" s="6">
        <v>0</v>
      </c>
      <c r="R292" s="6">
        <v>0</v>
      </c>
      <c r="S292" s="6">
        <v>25620000</v>
      </c>
      <c r="T292" s="8">
        <v>25620000</v>
      </c>
    </row>
    <row r="293" spans="1:20" x14ac:dyDescent="0.25">
      <c r="A293" t="s">
        <v>291</v>
      </c>
      <c r="B293" t="s">
        <v>801</v>
      </c>
      <c r="C293" t="s">
        <v>1052</v>
      </c>
      <c r="D293" t="s">
        <v>1079</v>
      </c>
      <c r="E293" t="s">
        <v>1088</v>
      </c>
      <c r="F293" t="s">
        <v>1110</v>
      </c>
      <c r="G293">
        <v>2021</v>
      </c>
      <c r="H293" s="5">
        <v>44391</v>
      </c>
      <c r="I293" t="s">
        <v>1148</v>
      </c>
      <c r="J293" s="6">
        <v>74000000</v>
      </c>
      <c r="K293" t="s">
        <v>1151</v>
      </c>
      <c r="L293" t="s">
        <v>1155</v>
      </c>
      <c r="M293" t="s">
        <v>1154</v>
      </c>
      <c r="N293" s="7">
        <v>8.1699999999999995E-2</v>
      </c>
      <c r="O293" s="7">
        <v>0</v>
      </c>
      <c r="P293" s="7">
        <v>0</v>
      </c>
      <c r="Q293" s="6">
        <v>6045800</v>
      </c>
      <c r="R293" s="6">
        <v>0</v>
      </c>
      <c r="S293" s="6">
        <v>0</v>
      </c>
      <c r="T293" s="8">
        <v>6045800</v>
      </c>
    </row>
    <row r="294" spans="1:20" x14ac:dyDescent="0.25">
      <c r="A294" t="s">
        <v>292</v>
      </c>
      <c r="B294" t="s">
        <v>802</v>
      </c>
      <c r="C294" t="s">
        <v>1052</v>
      </c>
      <c r="D294" t="s">
        <v>1079</v>
      </c>
      <c r="E294" t="s">
        <v>1088</v>
      </c>
      <c r="F294" t="s">
        <v>1110</v>
      </c>
      <c r="G294">
        <v>2021</v>
      </c>
      <c r="H294" s="5">
        <v>44496</v>
      </c>
      <c r="I294" t="s">
        <v>1148</v>
      </c>
      <c r="J294" s="6">
        <v>500000000</v>
      </c>
      <c r="K294" t="s">
        <v>1151</v>
      </c>
      <c r="L294" t="s">
        <v>1155</v>
      </c>
      <c r="M294" t="s">
        <v>1154</v>
      </c>
      <c r="N294" s="7">
        <v>0.125</v>
      </c>
      <c r="O294" s="7">
        <v>0</v>
      </c>
      <c r="P294" s="7">
        <v>0</v>
      </c>
      <c r="Q294" s="6">
        <v>62500000</v>
      </c>
      <c r="R294" s="6">
        <v>0</v>
      </c>
      <c r="S294" s="6">
        <v>0</v>
      </c>
      <c r="T294" s="8">
        <v>62500000</v>
      </c>
    </row>
    <row r="295" spans="1:20" x14ac:dyDescent="0.25">
      <c r="A295" t="s">
        <v>293</v>
      </c>
      <c r="B295" t="s">
        <v>803</v>
      </c>
      <c r="C295" t="s">
        <v>1054</v>
      </c>
      <c r="D295" t="s">
        <v>1079</v>
      </c>
      <c r="E295" t="s">
        <v>1088</v>
      </c>
      <c r="F295" t="s">
        <v>1100</v>
      </c>
      <c r="G295">
        <v>2021</v>
      </c>
      <c r="H295" s="5">
        <v>44221</v>
      </c>
      <c r="I295" t="s">
        <v>1148</v>
      </c>
      <c r="J295" s="6">
        <v>500000</v>
      </c>
      <c r="K295" t="s">
        <v>1154</v>
      </c>
      <c r="L295" t="s">
        <v>1154</v>
      </c>
      <c r="M295" t="s">
        <v>1154</v>
      </c>
      <c r="N295" s="7">
        <v>0</v>
      </c>
      <c r="O295" s="7">
        <v>0</v>
      </c>
      <c r="P295" s="7">
        <v>0</v>
      </c>
      <c r="Q295" s="6">
        <v>0</v>
      </c>
      <c r="R295" s="6">
        <v>0</v>
      </c>
      <c r="S295" s="6">
        <v>0</v>
      </c>
      <c r="T295" s="8">
        <v>0</v>
      </c>
    </row>
    <row r="296" spans="1:20" x14ac:dyDescent="0.25">
      <c r="A296" t="s">
        <v>294</v>
      </c>
      <c r="B296" t="s">
        <v>804</v>
      </c>
      <c r="C296" t="s">
        <v>1054</v>
      </c>
      <c r="D296" t="s">
        <v>1079</v>
      </c>
      <c r="E296" t="s">
        <v>1089</v>
      </c>
      <c r="F296" t="s">
        <v>1104</v>
      </c>
      <c r="G296">
        <v>2021</v>
      </c>
      <c r="H296" s="5">
        <v>44440</v>
      </c>
      <c r="I296" t="s">
        <v>1148</v>
      </c>
      <c r="J296" s="6">
        <v>500000</v>
      </c>
      <c r="K296" t="s">
        <v>1154</v>
      </c>
      <c r="L296" t="s">
        <v>1154</v>
      </c>
      <c r="M296" t="s">
        <v>1154</v>
      </c>
      <c r="N296" s="7">
        <v>0</v>
      </c>
      <c r="O296" s="7">
        <v>0</v>
      </c>
      <c r="P296" s="7">
        <v>0</v>
      </c>
      <c r="Q296" s="6">
        <v>0</v>
      </c>
      <c r="R296" s="6">
        <v>0</v>
      </c>
      <c r="S296" s="6">
        <v>0</v>
      </c>
      <c r="T296" s="8">
        <v>0</v>
      </c>
    </row>
    <row r="297" spans="1:20" x14ac:dyDescent="0.25">
      <c r="A297" t="s">
        <v>295</v>
      </c>
      <c r="B297" t="s">
        <v>805</v>
      </c>
      <c r="C297" t="s">
        <v>1054</v>
      </c>
      <c r="D297" t="s">
        <v>1079</v>
      </c>
      <c r="E297" t="s">
        <v>1088</v>
      </c>
      <c r="F297" t="s">
        <v>1110</v>
      </c>
      <c r="G297">
        <v>2021</v>
      </c>
      <c r="H297" s="5">
        <v>44529</v>
      </c>
      <c r="I297" t="s">
        <v>1148</v>
      </c>
      <c r="J297" s="6">
        <v>200000</v>
      </c>
      <c r="K297" t="s">
        <v>1154</v>
      </c>
      <c r="L297" t="s">
        <v>1154</v>
      </c>
      <c r="M297" t="s">
        <v>1154</v>
      </c>
      <c r="N297" s="7">
        <v>0</v>
      </c>
      <c r="O297" s="7">
        <v>0</v>
      </c>
      <c r="P297" s="7">
        <v>0</v>
      </c>
      <c r="Q297" s="6">
        <v>0</v>
      </c>
      <c r="R297" s="6">
        <v>0</v>
      </c>
      <c r="S297" s="6">
        <v>0</v>
      </c>
      <c r="T297" s="8">
        <v>0</v>
      </c>
    </row>
    <row r="298" spans="1:20" x14ac:dyDescent="0.25">
      <c r="A298" t="s">
        <v>296</v>
      </c>
      <c r="B298" t="s">
        <v>806</v>
      </c>
      <c r="C298" t="s">
        <v>1054</v>
      </c>
      <c r="D298" t="s">
        <v>1079</v>
      </c>
      <c r="E298" t="s">
        <v>1090</v>
      </c>
      <c r="F298" t="s">
        <v>1106</v>
      </c>
      <c r="G298">
        <v>2021</v>
      </c>
      <c r="H298" s="5">
        <v>44328</v>
      </c>
      <c r="I298" t="s">
        <v>1148</v>
      </c>
      <c r="J298" s="6">
        <v>200000</v>
      </c>
      <c r="K298" t="s">
        <v>1151</v>
      </c>
      <c r="L298" t="s">
        <v>1156</v>
      </c>
      <c r="M298" t="s">
        <v>1154</v>
      </c>
      <c r="N298" s="7">
        <v>1</v>
      </c>
      <c r="O298" s="7">
        <v>0</v>
      </c>
      <c r="P298" s="7">
        <v>0</v>
      </c>
      <c r="Q298" s="6">
        <v>200000</v>
      </c>
      <c r="R298" s="6">
        <v>0</v>
      </c>
      <c r="S298" s="6">
        <v>0</v>
      </c>
      <c r="T298" s="8">
        <v>200000</v>
      </c>
    </row>
    <row r="299" spans="1:20" x14ac:dyDescent="0.25">
      <c r="A299" t="s">
        <v>297</v>
      </c>
      <c r="B299" t="s">
        <v>807</v>
      </c>
      <c r="C299" t="s">
        <v>1054</v>
      </c>
      <c r="D299" t="s">
        <v>1079</v>
      </c>
      <c r="E299" t="s">
        <v>1088</v>
      </c>
      <c r="F299" t="s">
        <v>1100</v>
      </c>
      <c r="G299">
        <v>2021</v>
      </c>
      <c r="H299" s="5">
        <v>44399</v>
      </c>
      <c r="I299" t="s">
        <v>1148</v>
      </c>
      <c r="J299" s="6">
        <v>200000</v>
      </c>
      <c r="K299" t="s">
        <v>1154</v>
      </c>
      <c r="L299" t="s">
        <v>1154</v>
      </c>
      <c r="M299" t="s">
        <v>1154</v>
      </c>
      <c r="N299" s="7">
        <v>0</v>
      </c>
      <c r="O299" s="7">
        <v>0</v>
      </c>
      <c r="P299" s="7">
        <v>0</v>
      </c>
      <c r="Q299" s="6">
        <v>0</v>
      </c>
      <c r="R299" s="6">
        <v>0</v>
      </c>
      <c r="S299" s="6">
        <v>0</v>
      </c>
      <c r="T299" s="8">
        <v>0</v>
      </c>
    </row>
    <row r="300" spans="1:20" x14ac:dyDescent="0.25">
      <c r="A300" t="s">
        <v>298</v>
      </c>
      <c r="B300" t="s">
        <v>808</v>
      </c>
      <c r="C300" t="s">
        <v>1054</v>
      </c>
      <c r="D300" t="s">
        <v>1079</v>
      </c>
      <c r="E300" t="s">
        <v>1089</v>
      </c>
      <c r="F300" t="s">
        <v>1101</v>
      </c>
      <c r="G300">
        <v>2021</v>
      </c>
      <c r="H300" s="5">
        <v>44341</v>
      </c>
      <c r="I300" t="s">
        <v>1148</v>
      </c>
      <c r="J300" s="6">
        <v>300000</v>
      </c>
      <c r="K300" t="s">
        <v>1154</v>
      </c>
      <c r="L300" t="s">
        <v>1154</v>
      </c>
      <c r="M300" t="s">
        <v>1154</v>
      </c>
      <c r="N300" s="7">
        <v>0</v>
      </c>
      <c r="O300" s="7">
        <v>0</v>
      </c>
      <c r="P300" s="7">
        <v>0</v>
      </c>
      <c r="Q300" s="6">
        <v>0</v>
      </c>
      <c r="R300" s="6">
        <v>0</v>
      </c>
      <c r="S300" s="6">
        <v>0</v>
      </c>
      <c r="T300" s="8">
        <v>0</v>
      </c>
    </row>
    <row r="301" spans="1:20" x14ac:dyDescent="0.25">
      <c r="A301" t="s">
        <v>299</v>
      </c>
      <c r="B301" t="s">
        <v>809</v>
      </c>
      <c r="C301" t="s">
        <v>1054</v>
      </c>
      <c r="D301" t="s">
        <v>1079</v>
      </c>
      <c r="E301" t="s">
        <v>1088</v>
      </c>
      <c r="F301" t="s">
        <v>1100</v>
      </c>
      <c r="G301">
        <v>2021</v>
      </c>
      <c r="H301" s="5">
        <v>44466</v>
      </c>
      <c r="I301" t="s">
        <v>1148</v>
      </c>
      <c r="J301" s="6">
        <v>100000</v>
      </c>
      <c r="K301" t="s">
        <v>1152</v>
      </c>
      <c r="L301" t="s">
        <v>1155</v>
      </c>
      <c r="M301" t="s">
        <v>1167</v>
      </c>
      <c r="N301" s="7">
        <v>0</v>
      </c>
      <c r="O301" s="7">
        <v>0</v>
      </c>
      <c r="P301" s="7">
        <v>1</v>
      </c>
      <c r="Q301" s="6">
        <v>0</v>
      </c>
      <c r="R301" s="6">
        <v>0</v>
      </c>
      <c r="S301" s="6">
        <v>100000</v>
      </c>
      <c r="T301" s="8">
        <v>100000</v>
      </c>
    </row>
    <row r="302" spans="1:20" x14ac:dyDescent="0.25">
      <c r="A302" t="s">
        <v>300</v>
      </c>
      <c r="B302" t="s">
        <v>810</v>
      </c>
      <c r="C302" t="s">
        <v>1054</v>
      </c>
      <c r="D302" t="s">
        <v>1079</v>
      </c>
      <c r="E302" t="s">
        <v>1092</v>
      </c>
      <c r="F302" t="s">
        <v>1111</v>
      </c>
      <c r="G302">
        <v>2021</v>
      </c>
      <c r="H302" s="5">
        <v>44389</v>
      </c>
      <c r="I302" t="s">
        <v>1148</v>
      </c>
      <c r="J302" s="6">
        <v>250000</v>
      </c>
      <c r="K302" t="s">
        <v>1154</v>
      </c>
      <c r="L302" t="s">
        <v>1154</v>
      </c>
      <c r="M302" t="s">
        <v>1154</v>
      </c>
      <c r="N302" s="7">
        <v>0</v>
      </c>
      <c r="O302" s="7">
        <v>0</v>
      </c>
      <c r="P302" s="7">
        <v>0</v>
      </c>
      <c r="Q302" s="6">
        <v>0</v>
      </c>
      <c r="R302" s="6">
        <v>0</v>
      </c>
      <c r="S302" s="6">
        <v>0</v>
      </c>
      <c r="T302" s="8">
        <v>0</v>
      </c>
    </row>
    <row r="303" spans="1:20" x14ac:dyDescent="0.25">
      <c r="A303" t="s">
        <v>301</v>
      </c>
      <c r="B303" t="s">
        <v>811</v>
      </c>
      <c r="C303" t="s">
        <v>1054</v>
      </c>
      <c r="D303" t="s">
        <v>1079</v>
      </c>
      <c r="E303" t="s">
        <v>1087</v>
      </c>
      <c r="F303" t="s">
        <v>1087</v>
      </c>
      <c r="G303">
        <v>2021</v>
      </c>
      <c r="H303" s="5">
        <v>44384</v>
      </c>
      <c r="I303" t="s">
        <v>1148</v>
      </c>
      <c r="J303" s="6">
        <v>600000</v>
      </c>
      <c r="K303" t="s">
        <v>1154</v>
      </c>
      <c r="L303" t="s">
        <v>1154</v>
      </c>
      <c r="M303" t="s">
        <v>1154</v>
      </c>
      <c r="N303" s="7">
        <v>0</v>
      </c>
      <c r="O303" s="7">
        <v>0</v>
      </c>
      <c r="P303" s="7">
        <v>0</v>
      </c>
      <c r="Q303" s="6">
        <v>0</v>
      </c>
      <c r="R303" s="6">
        <v>0</v>
      </c>
      <c r="S303" s="6">
        <v>0</v>
      </c>
      <c r="T303" s="8">
        <v>0</v>
      </c>
    </row>
    <row r="304" spans="1:20" x14ac:dyDescent="0.25">
      <c r="A304" t="s">
        <v>302</v>
      </c>
      <c r="B304" t="s">
        <v>812</v>
      </c>
      <c r="C304" t="s">
        <v>1054</v>
      </c>
      <c r="D304" t="s">
        <v>1079</v>
      </c>
      <c r="E304" t="s">
        <v>1095</v>
      </c>
      <c r="F304" t="s">
        <v>1129</v>
      </c>
      <c r="G304">
        <v>2021</v>
      </c>
      <c r="H304" s="5">
        <v>44357</v>
      </c>
      <c r="I304" t="s">
        <v>1148</v>
      </c>
      <c r="J304" s="6">
        <v>2200000</v>
      </c>
      <c r="K304" t="s">
        <v>1152</v>
      </c>
      <c r="L304" t="s">
        <v>1149</v>
      </c>
      <c r="M304" t="s">
        <v>1169</v>
      </c>
      <c r="N304" s="7">
        <v>0</v>
      </c>
      <c r="O304" s="7">
        <v>0</v>
      </c>
      <c r="P304" s="7">
        <v>1</v>
      </c>
      <c r="Q304" s="6">
        <v>0</v>
      </c>
      <c r="R304" s="6">
        <v>0</v>
      </c>
      <c r="S304" s="6">
        <v>2200000</v>
      </c>
      <c r="T304" s="8">
        <v>2200000</v>
      </c>
    </row>
    <row r="305" spans="1:20" x14ac:dyDescent="0.25">
      <c r="A305" t="s">
        <v>303</v>
      </c>
      <c r="B305" t="s">
        <v>813</v>
      </c>
      <c r="C305" t="s">
        <v>1054</v>
      </c>
      <c r="D305" t="s">
        <v>1079</v>
      </c>
      <c r="E305" t="s">
        <v>1090</v>
      </c>
      <c r="F305" t="s">
        <v>1105</v>
      </c>
      <c r="G305">
        <v>2021</v>
      </c>
      <c r="H305" s="5">
        <v>44335</v>
      </c>
      <c r="I305" t="s">
        <v>1148</v>
      </c>
      <c r="J305" s="6">
        <v>200000</v>
      </c>
      <c r="K305" t="s">
        <v>1152</v>
      </c>
      <c r="L305" t="s">
        <v>1155</v>
      </c>
      <c r="M305" t="s">
        <v>1167</v>
      </c>
      <c r="N305" s="7">
        <v>0</v>
      </c>
      <c r="O305" s="7">
        <v>0</v>
      </c>
      <c r="P305" s="7">
        <v>1</v>
      </c>
      <c r="Q305" s="6">
        <v>0</v>
      </c>
      <c r="R305" s="6">
        <v>0</v>
      </c>
      <c r="S305" s="6">
        <v>200000</v>
      </c>
      <c r="T305" s="8">
        <v>200000</v>
      </c>
    </row>
    <row r="306" spans="1:20" x14ac:dyDescent="0.25">
      <c r="A306" t="s">
        <v>304</v>
      </c>
      <c r="B306" t="s">
        <v>814</v>
      </c>
      <c r="C306" t="s">
        <v>1054</v>
      </c>
      <c r="D306" t="s">
        <v>1079</v>
      </c>
      <c r="E306" t="s">
        <v>1095</v>
      </c>
      <c r="F306" t="s">
        <v>1129</v>
      </c>
      <c r="G306">
        <v>2021</v>
      </c>
      <c r="H306" s="5">
        <v>44320</v>
      </c>
      <c r="I306" t="s">
        <v>1148</v>
      </c>
      <c r="J306" s="6">
        <v>500000</v>
      </c>
      <c r="K306" t="s">
        <v>1150</v>
      </c>
      <c r="L306" t="s">
        <v>1154</v>
      </c>
      <c r="M306" t="s">
        <v>1169</v>
      </c>
      <c r="N306" s="7">
        <v>0</v>
      </c>
      <c r="O306" s="7">
        <v>1</v>
      </c>
      <c r="P306" s="7">
        <v>0</v>
      </c>
      <c r="Q306" s="6">
        <v>0</v>
      </c>
      <c r="R306" s="6">
        <v>500000</v>
      </c>
      <c r="S306" s="6">
        <v>0</v>
      </c>
      <c r="T306" s="8">
        <v>500000</v>
      </c>
    </row>
    <row r="307" spans="1:20" x14ac:dyDescent="0.25">
      <c r="A307" t="s">
        <v>305</v>
      </c>
      <c r="B307" t="s">
        <v>815</v>
      </c>
      <c r="C307" t="s">
        <v>1054</v>
      </c>
      <c r="D307" t="s">
        <v>1079</v>
      </c>
      <c r="E307" t="s">
        <v>1094</v>
      </c>
      <c r="F307" t="s">
        <v>1130</v>
      </c>
      <c r="G307">
        <v>2021</v>
      </c>
      <c r="H307" s="5">
        <v>44400</v>
      </c>
      <c r="I307" t="s">
        <v>1148</v>
      </c>
      <c r="J307" s="6">
        <v>500000</v>
      </c>
      <c r="K307" t="s">
        <v>1150</v>
      </c>
      <c r="L307" t="s">
        <v>1154</v>
      </c>
      <c r="M307" t="s">
        <v>1169</v>
      </c>
      <c r="N307" s="7">
        <v>0</v>
      </c>
      <c r="O307" s="7">
        <v>1</v>
      </c>
      <c r="P307" s="7">
        <v>0</v>
      </c>
      <c r="Q307" s="6">
        <v>0</v>
      </c>
      <c r="R307" s="6">
        <v>500000</v>
      </c>
      <c r="S307" s="6">
        <v>0</v>
      </c>
      <c r="T307" s="8">
        <v>500000</v>
      </c>
    </row>
    <row r="308" spans="1:20" x14ac:dyDescent="0.25">
      <c r="A308" t="s">
        <v>306</v>
      </c>
      <c r="B308" t="s">
        <v>816</v>
      </c>
      <c r="C308" t="s">
        <v>1054</v>
      </c>
      <c r="D308" t="s">
        <v>1079</v>
      </c>
      <c r="E308" t="s">
        <v>1089</v>
      </c>
      <c r="F308" t="s">
        <v>1104</v>
      </c>
      <c r="G308">
        <v>2021</v>
      </c>
      <c r="H308" s="5">
        <v>44376</v>
      </c>
      <c r="I308" t="s">
        <v>1148</v>
      </c>
      <c r="J308" s="6">
        <v>250000</v>
      </c>
      <c r="K308" t="s">
        <v>1154</v>
      </c>
      <c r="L308" t="s">
        <v>1154</v>
      </c>
      <c r="M308" t="s">
        <v>1154</v>
      </c>
      <c r="N308" s="7">
        <v>0</v>
      </c>
      <c r="O308" s="7">
        <v>0</v>
      </c>
      <c r="P308" s="7">
        <v>0</v>
      </c>
      <c r="Q308" s="6">
        <v>0</v>
      </c>
      <c r="R308" s="6">
        <v>0</v>
      </c>
      <c r="S308" s="6">
        <v>0</v>
      </c>
      <c r="T308" s="8">
        <v>0</v>
      </c>
    </row>
    <row r="309" spans="1:20" x14ac:dyDescent="0.25">
      <c r="A309" t="s">
        <v>307</v>
      </c>
      <c r="B309" t="s">
        <v>817</v>
      </c>
      <c r="C309" t="s">
        <v>1054</v>
      </c>
      <c r="D309" t="s">
        <v>1079</v>
      </c>
      <c r="E309" t="s">
        <v>1096</v>
      </c>
      <c r="F309" t="s">
        <v>1096</v>
      </c>
      <c r="G309">
        <v>2021</v>
      </c>
      <c r="H309" s="5">
        <v>44343</v>
      </c>
      <c r="I309" t="s">
        <v>1148</v>
      </c>
      <c r="J309" s="6">
        <v>150000</v>
      </c>
      <c r="K309" t="s">
        <v>1154</v>
      </c>
      <c r="L309" t="s">
        <v>1154</v>
      </c>
      <c r="M309" t="s">
        <v>1154</v>
      </c>
      <c r="N309" s="7">
        <v>0</v>
      </c>
      <c r="O309" s="7">
        <v>0</v>
      </c>
      <c r="P309" s="7">
        <v>0</v>
      </c>
      <c r="Q309" s="6">
        <v>0</v>
      </c>
      <c r="R309" s="6">
        <v>0</v>
      </c>
      <c r="S309" s="6">
        <v>0</v>
      </c>
      <c r="T309" s="8">
        <v>0</v>
      </c>
    </row>
    <row r="310" spans="1:20" x14ac:dyDescent="0.25">
      <c r="A310" t="s">
        <v>308</v>
      </c>
      <c r="B310" t="s">
        <v>818</v>
      </c>
      <c r="C310" t="s">
        <v>1054</v>
      </c>
      <c r="D310" t="s">
        <v>1079</v>
      </c>
      <c r="E310" t="s">
        <v>1087</v>
      </c>
      <c r="F310" t="s">
        <v>1099</v>
      </c>
      <c r="G310">
        <v>2021</v>
      </c>
      <c r="H310" s="5">
        <v>44413</v>
      </c>
      <c r="I310" t="s">
        <v>1148</v>
      </c>
      <c r="J310" s="6">
        <v>460000</v>
      </c>
      <c r="K310" t="s">
        <v>1150</v>
      </c>
      <c r="L310" t="s">
        <v>1154</v>
      </c>
      <c r="M310" t="s">
        <v>1167</v>
      </c>
      <c r="N310" s="7">
        <v>0</v>
      </c>
      <c r="O310" s="7">
        <v>1</v>
      </c>
      <c r="P310" s="7">
        <v>0</v>
      </c>
      <c r="Q310" s="6">
        <v>0</v>
      </c>
      <c r="R310" s="6">
        <v>460000</v>
      </c>
      <c r="S310" s="6">
        <v>0</v>
      </c>
      <c r="T310" s="8">
        <v>460000</v>
      </c>
    </row>
    <row r="311" spans="1:20" x14ac:dyDescent="0.25">
      <c r="A311" t="s">
        <v>309</v>
      </c>
      <c r="B311" t="s">
        <v>819</v>
      </c>
      <c r="C311" t="s">
        <v>1054</v>
      </c>
      <c r="D311" t="s">
        <v>1079</v>
      </c>
      <c r="E311" t="s">
        <v>1089</v>
      </c>
      <c r="F311" t="s">
        <v>1118</v>
      </c>
      <c r="G311">
        <v>2021</v>
      </c>
      <c r="H311" s="5">
        <v>44487</v>
      </c>
      <c r="I311" t="s">
        <v>1148</v>
      </c>
      <c r="J311" s="6">
        <v>110000</v>
      </c>
      <c r="K311" t="s">
        <v>1154</v>
      </c>
      <c r="L311" t="s">
        <v>1154</v>
      </c>
      <c r="M311" t="s">
        <v>1154</v>
      </c>
      <c r="N311" s="7">
        <v>0</v>
      </c>
      <c r="O311" s="7">
        <v>0</v>
      </c>
      <c r="P311" s="7">
        <v>0</v>
      </c>
      <c r="Q311" s="6">
        <v>0</v>
      </c>
      <c r="R311" s="6">
        <v>0</v>
      </c>
      <c r="S311" s="6">
        <v>0</v>
      </c>
      <c r="T311" s="8">
        <v>0</v>
      </c>
    </row>
    <row r="312" spans="1:20" x14ac:dyDescent="0.25">
      <c r="A312" t="s">
        <v>310</v>
      </c>
      <c r="B312" t="s">
        <v>820</v>
      </c>
      <c r="C312" t="s">
        <v>1054</v>
      </c>
      <c r="D312" t="s">
        <v>1079</v>
      </c>
      <c r="E312" t="s">
        <v>1090</v>
      </c>
      <c r="F312" t="s">
        <v>1117</v>
      </c>
      <c r="G312">
        <v>2021</v>
      </c>
      <c r="H312" s="5">
        <v>44501</v>
      </c>
      <c r="I312" t="s">
        <v>1148</v>
      </c>
      <c r="J312" s="6">
        <v>150000</v>
      </c>
      <c r="K312" t="s">
        <v>1151</v>
      </c>
      <c r="L312" t="s">
        <v>1155</v>
      </c>
      <c r="M312" t="s">
        <v>1154</v>
      </c>
      <c r="N312" s="7">
        <v>1</v>
      </c>
      <c r="O312" s="7">
        <v>0</v>
      </c>
      <c r="P312" s="7">
        <v>0</v>
      </c>
      <c r="Q312" s="6">
        <v>150000</v>
      </c>
      <c r="R312" s="6">
        <v>0</v>
      </c>
      <c r="S312" s="6">
        <v>0</v>
      </c>
      <c r="T312" s="8">
        <v>150000</v>
      </c>
    </row>
    <row r="313" spans="1:20" x14ac:dyDescent="0.25">
      <c r="A313" t="s">
        <v>311</v>
      </c>
      <c r="B313" t="s">
        <v>821</v>
      </c>
      <c r="C313" t="s">
        <v>1054</v>
      </c>
      <c r="D313" t="s">
        <v>1079</v>
      </c>
      <c r="E313" t="s">
        <v>1089</v>
      </c>
      <c r="F313" t="s">
        <v>1104</v>
      </c>
      <c r="G313">
        <v>2021</v>
      </c>
      <c r="H313" s="5">
        <v>44490</v>
      </c>
      <c r="I313" t="s">
        <v>1148</v>
      </c>
      <c r="J313" s="6">
        <v>150000</v>
      </c>
      <c r="K313" t="s">
        <v>1154</v>
      </c>
      <c r="L313" t="s">
        <v>1154</v>
      </c>
      <c r="M313" t="s">
        <v>1154</v>
      </c>
      <c r="N313" s="7">
        <v>0</v>
      </c>
      <c r="O313" s="7">
        <v>0</v>
      </c>
      <c r="P313" s="7">
        <v>0</v>
      </c>
      <c r="Q313" s="6">
        <v>0</v>
      </c>
      <c r="R313" s="6">
        <v>0</v>
      </c>
      <c r="S313" s="6">
        <v>0</v>
      </c>
      <c r="T313" s="8">
        <v>0</v>
      </c>
    </row>
    <row r="314" spans="1:20" x14ac:dyDescent="0.25">
      <c r="A314" t="s">
        <v>312</v>
      </c>
      <c r="B314" t="s">
        <v>822</v>
      </c>
      <c r="C314" t="s">
        <v>1054</v>
      </c>
      <c r="D314" t="s">
        <v>1079</v>
      </c>
      <c r="E314" t="s">
        <v>1090</v>
      </c>
      <c r="F314" t="s">
        <v>1117</v>
      </c>
      <c r="G314">
        <v>2021</v>
      </c>
      <c r="H314" s="5">
        <v>44508</v>
      </c>
      <c r="I314" t="s">
        <v>1148</v>
      </c>
      <c r="J314" s="6">
        <v>250000</v>
      </c>
      <c r="K314" t="s">
        <v>1152</v>
      </c>
      <c r="L314" t="s">
        <v>1155</v>
      </c>
      <c r="M314" t="s">
        <v>1167</v>
      </c>
      <c r="N314" s="7">
        <v>0</v>
      </c>
      <c r="O314" s="7">
        <v>0</v>
      </c>
      <c r="P314" s="7">
        <v>1</v>
      </c>
      <c r="Q314" s="6">
        <v>0</v>
      </c>
      <c r="R314" s="6">
        <v>0</v>
      </c>
      <c r="S314" s="6">
        <v>250000</v>
      </c>
      <c r="T314" s="8">
        <v>250000</v>
      </c>
    </row>
    <row r="315" spans="1:20" x14ac:dyDescent="0.25">
      <c r="A315" t="s">
        <v>313</v>
      </c>
      <c r="B315" t="s">
        <v>823</v>
      </c>
      <c r="C315" t="s">
        <v>1054</v>
      </c>
      <c r="D315" t="s">
        <v>1079</v>
      </c>
      <c r="E315" t="s">
        <v>1089</v>
      </c>
      <c r="F315" t="s">
        <v>1104</v>
      </c>
      <c r="G315">
        <v>2021</v>
      </c>
      <c r="H315" s="5">
        <v>44536</v>
      </c>
      <c r="I315" t="s">
        <v>1148</v>
      </c>
      <c r="J315" s="6">
        <v>700000</v>
      </c>
      <c r="K315" t="s">
        <v>1154</v>
      </c>
      <c r="L315" t="s">
        <v>1154</v>
      </c>
      <c r="M315" t="s">
        <v>1154</v>
      </c>
      <c r="N315" s="7">
        <v>0</v>
      </c>
      <c r="O315" s="7">
        <v>0</v>
      </c>
      <c r="P315" s="7">
        <v>0</v>
      </c>
      <c r="Q315" s="6">
        <v>0</v>
      </c>
      <c r="R315" s="6">
        <v>0</v>
      </c>
      <c r="S315" s="6">
        <v>0</v>
      </c>
      <c r="T315" s="8">
        <v>0</v>
      </c>
    </row>
    <row r="316" spans="1:20" x14ac:dyDescent="0.25">
      <c r="A316" t="s">
        <v>314</v>
      </c>
      <c r="B316" t="s">
        <v>824</v>
      </c>
      <c r="C316" t="s">
        <v>1054</v>
      </c>
      <c r="D316" t="s">
        <v>1079</v>
      </c>
      <c r="E316" t="s">
        <v>1090</v>
      </c>
      <c r="F316" t="s">
        <v>1117</v>
      </c>
      <c r="G316">
        <v>2021</v>
      </c>
      <c r="H316" s="5">
        <v>44538</v>
      </c>
      <c r="I316" t="s">
        <v>1148</v>
      </c>
      <c r="J316" s="6">
        <v>300000</v>
      </c>
      <c r="K316" t="s">
        <v>1152</v>
      </c>
      <c r="L316" t="s">
        <v>1155</v>
      </c>
      <c r="M316" t="s">
        <v>1170</v>
      </c>
      <c r="N316" s="7">
        <v>0</v>
      </c>
      <c r="O316" s="7">
        <v>0</v>
      </c>
      <c r="P316" s="7">
        <v>1</v>
      </c>
      <c r="Q316" s="6">
        <v>0</v>
      </c>
      <c r="R316" s="6">
        <v>0</v>
      </c>
      <c r="S316" s="6">
        <v>300000</v>
      </c>
      <c r="T316" s="8">
        <v>300000</v>
      </c>
    </row>
    <row r="317" spans="1:20" x14ac:dyDescent="0.25">
      <c r="A317" t="s">
        <v>315</v>
      </c>
      <c r="B317" t="s">
        <v>825</v>
      </c>
      <c r="C317" t="s">
        <v>1054</v>
      </c>
      <c r="D317" t="s">
        <v>1079</v>
      </c>
      <c r="E317" t="s">
        <v>1090</v>
      </c>
      <c r="F317" t="s">
        <v>1106</v>
      </c>
      <c r="G317">
        <v>2021</v>
      </c>
      <c r="H317" s="5" t="s">
        <v>1141</v>
      </c>
      <c r="I317" t="s">
        <v>1148</v>
      </c>
      <c r="J317" s="6">
        <v>200000</v>
      </c>
      <c r="K317" t="s">
        <v>1154</v>
      </c>
      <c r="L317" t="s">
        <v>1154</v>
      </c>
      <c r="M317" t="s">
        <v>1154</v>
      </c>
      <c r="N317" s="7">
        <v>0</v>
      </c>
      <c r="O317" s="7">
        <v>0</v>
      </c>
      <c r="P317" s="7">
        <v>0</v>
      </c>
      <c r="Q317" s="6">
        <v>0</v>
      </c>
      <c r="R317" s="6">
        <v>0</v>
      </c>
      <c r="S317" s="6">
        <v>0</v>
      </c>
      <c r="T317" s="8">
        <v>0</v>
      </c>
    </row>
    <row r="318" spans="1:20" x14ac:dyDescent="0.25">
      <c r="A318" t="s">
        <v>316</v>
      </c>
      <c r="B318" t="s">
        <v>826</v>
      </c>
      <c r="C318" t="s">
        <v>1058</v>
      </c>
      <c r="D318" t="s">
        <v>1080</v>
      </c>
      <c r="E318" t="s">
        <v>1089</v>
      </c>
      <c r="F318" t="s">
        <v>1104</v>
      </c>
      <c r="G318">
        <v>2021</v>
      </c>
      <c r="H318" s="5">
        <v>44510</v>
      </c>
      <c r="I318" t="s">
        <v>1148</v>
      </c>
      <c r="J318" s="6">
        <v>15000000</v>
      </c>
      <c r="K318" t="s">
        <v>1154</v>
      </c>
      <c r="L318" t="s">
        <v>1154</v>
      </c>
      <c r="M318" t="s">
        <v>1154</v>
      </c>
      <c r="N318" s="7">
        <v>0</v>
      </c>
      <c r="O318" s="7">
        <v>0</v>
      </c>
      <c r="P318" s="7">
        <v>0</v>
      </c>
      <c r="Q318" s="6">
        <v>0</v>
      </c>
      <c r="R318" s="6">
        <v>0</v>
      </c>
      <c r="S318" s="6">
        <v>0</v>
      </c>
      <c r="T318" s="8">
        <v>0</v>
      </c>
    </row>
    <row r="319" spans="1:20" x14ac:dyDescent="0.25">
      <c r="A319" t="s">
        <v>317</v>
      </c>
      <c r="B319" t="s">
        <v>827</v>
      </c>
      <c r="C319" t="s">
        <v>1052</v>
      </c>
      <c r="D319" t="s">
        <v>1080</v>
      </c>
      <c r="E319" t="s">
        <v>1089</v>
      </c>
      <c r="F319" t="s">
        <v>1104</v>
      </c>
      <c r="G319">
        <v>2021</v>
      </c>
      <c r="H319" s="5">
        <v>44510</v>
      </c>
      <c r="I319" t="s">
        <v>1148</v>
      </c>
      <c r="J319" s="6">
        <v>150000000</v>
      </c>
      <c r="K319" t="s">
        <v>1154</v>
      </c>
      <c r="L319" t="s">
        <v>1154</v>
      </c>
      <c r="M319" t="s">
        <v>1154</v>
      </c>
      <c r="N319" s="7">
        <v>0</v>
      </c>
      <c r="O319" s="7">
        <v>0</v>
      </c>
      <c r="P319" s="7">
        <v>0</v>
      </c>
      <c r="Q319" s="6">
        <v>0</v>
      </c>
      <c r="R319" s="6">
        <v>0</v>
      </c>
      <c r="S319" s="6">
        <v>0</v>
      </c>
      <c r="T319" s="8">
        <v>0</v>
      </c>
    </row>
    <row r="320" spans="1:20" x14ac:dyDescent="0.25">
      <c r="A320" t="s">
        <v>318</v>
      </c>
      <c r="B320" t="s">
        <v>828</v>
      </c>
      <c r="C320" t="s">
        <v>1052</v>
      </c>
      <c r="D320" t="s">
        <v>1080</v>
      </c>
      <c r="E320" t="s">
        <v>1088</v>
      </c>
      <c r="F320" t="s">
        <v>1102</v>
      </c>
      <c r="G320">
        <v>2021</v>
      </c>
      <c r="H320" s="5">
        <v>44300</v>
      </c>
      <c r="I320" t="s">
        <v>1148</v>
      </c>
      <c r="J320" s="6">
        <v>150000000</v>
      </c>
      <c r="K320" t="s">
        <v>1152</v>
      </c>
      <c r="L320" t="s">
        <v>1155</v>
      </c>
      <c r="M320" t="s">
        <v>1159</v>
      </c>
      <c r="N320" s="7">
        <v>0</v>
      </c>
      <c r="O320" s="7">
        <v>0</v>
      </c>
      <c r="P320" s="7">
        <v>0.12</v>
      </c>
      <c r="Q320" s="6">
        <v>0</v>
      </c>
      <c r="R320" s="6">
        <v>0</v>
      </c>
      <c r="S320" s="6">
        <v>18000000</v>
      </c>
      <c r="T320" s="8">
        <v>18000000</v>
      </c>
    </row>
    <row r="321" spans="1:20" x14ac:dyDescent="0.25">
      <c r="A321" t="s">
        <v>319</v>
      </c>
      <c r="B321" t="s">
        <v>829</v>
      </c>
      <c r="C321" t="s">
        <v>1052</v>
      </c>
      <c r="D321" t="s">
        <v>1080</v>
      </c>
      <c r="E321" t="s">
        <v>1090</v>
      </c>
      <c r="F321" t="s">
        <v>1106</v>
      </c>
      <c r="G321">
        <v>2021</v>
      </c>
      <c r="H321" s="5">
        <v>44405</v>
      </c>
      <c r="I321" t="s">
        <v>1148</v>
      </c>
      <c r="J321" s="6">
        <v>41000000</v>
      </c>
      <c r="K321" t="s">
        <v>1150</v>
      </c>
      <c r="L321" t="s">
        <v>1154</v>
      </c>
      <c r="M321" t="s">
        <v>1183</v>
      </c>
      <c r="N321" s="7">
        <v>0</v>
      </c>
      <c r="O321" s="7">
        <v>0.61839999999999995</v>
      </c>
      <c r="P321" s="7">
        <v>0</v>
      </c>
      <c r="Q321" s="6">
        <v>0</v>
      </c>
      <c r="R321" s="6">
        <v>25354399.999999996</v>
      </c>
      <c r="S321" s="6">
        <v>0</v>
      </c>
      <c r="T321" s="8">
        <v>25354399.999999996</v>
      </c>
    </row>
    <row r="322" spans="1:20" x14ac:dyDescent="0.25">
      <c r="A322" t="s">
        <v>320</v>
      </c>
      <c r="B322" t="s">
        <v>830</v>
      </c>
      <c r="C322" t="s">
        <v>1052</v>
      </c>
      <c r="D322" t="s">
        <v>1080</v>
      </c>
      <c r="E322" t="s">
        <v>1088</v>
      </c>
      <c r="F322" t="s">
        <v>1100</v>
      </c>
      <c r="G322">
        <v>2021</v>
      </c>
      <c r="H322" s="5">
        <v>44412</v>
      </c>
      <c r="I322" t="s">
        <v>1148</v>
      </c>
      <c r="J322" s="6">
        <v>150000000</v>
      </c>
      <c r="K322" t="s">
        <v>1152</v>
      </c>
      <c r="L322" t="s">
        <v>1155</v>
      </c>
      <c r="M322" t="s">
        <v>1163</v>
      </c>
      <c r="N322" s="7">
        <v>0</v>
      </c>
      <c r="O322" s="7">
        <v>0</v>
      </c>
      <c r="P322" s="7">
        <v>3.6999999999999998E-2</v>
      </c>
      <c r="Q322" s="6">
        <v>0</v>
      </c>
      <c r="R322" s="6">
        <v>0</v>
      </c>
      <c r="S322" s="6">
        <v>5550000</v>
      </c>
      <c r="T322" s="8">
        <v>5550000</v>
      </c>
    </row>
    <row r="323" spans="1:20" x14ac:dyDescent="0.25">
      <c r="A323" t="s">
        <v>321</v>
      </c>
      <c r="B323" t="s">
        <v>831</v>
      </c>
      <c r="C323" t="s">
        <v>1052</v>
      </c>
      <c r="D323" t="s">
        <v>1080</v>
      </c>
      <c r="E323" t="s">
        <v>1089</v>
      </c>
      <c r="F323" t="s">
        <v>1101</v>
      </c>
      <c r="G323">
        <v>2021</v>
      </c>
      <c r="H323" s="5">
        <v>44391</v>
      </c>
      <c r="I323" t="s">
        <v>1148</v>
      </c>
      <c r="J323" s="6">
        <v>30000000</v>
      </c>
      <c r="K323" t="s">
        <v>1154</v>
      </c>
      <c r="L323" t="s">
        <v>1154</v>
      </c>
      <c r="M323" t="s">
        <v>1154</v>
      </c>
      <c r="N323" s="7">
        <v>0</v>
      </c>
      <c r="O323" s="7">
        <v>0</v>
      </c>
      <c r="P323" s="7">
        <v>0</v>
      </c>
      <c r="Q323" s="6">
        <v>0</v>
      </c>
      <c r="R323" s="6">
        <v>0</v>
      </c>
      <c r="S323" s="6">
        <v>0</v>
      </c>
      <c r="T323" s="8">
        <v>0</v>
      </c>
    </row>
    <row r="324" spans="1:20" x14ac:dyDescent="0.25">
      <c r="A324" t="s">
        <v>322</v>
      </c>
      <c r="B324" t="s">
        <v>832</v>
      </c>
      <c r="C324" t="s">
        <v>1054</v>
      </c>
      <c r="D324" t="s">
        <v>1080</v>
      </c>
      <c r="E324" t="s">
        <v>1089</v>
      </c>
      <c r="F324" t="s">
        <v>1101</v>
      </c>
      <c r="G324">
        <v>2021</v>
      </c>
      <c r="H324" s="5">
        <v>44351</v>
      </c>
      <c r="I324" t="s">
        <v>1148</v>
      </c>
      <c r="J324" s="6">
        <v>350000</v>
      </c>
      <c r="K324" t="s">
        <v>1154</v>
      </c>
      <c r="L324" t="s">
        <v>1154</v>
      </c>
      <c r="M324" t="s">
        <v>1154</v>
      </c>
      <c r="N324" s="7">
        <v>0</v>
      </c>
      <c r="O324" s="7">
        <v>0</v>
      </c>
      <c r="P324" s="7">
        <v>0</v>
      </c>
      <c r="Q324" s="6">
        <v>0</v>
      </c>
      <c r="R324" s="6">
        <v>0</v>
      </c>
      <c r="S324" s="6">
        <v>0</v>
      </c>
      <c r="T324" s="8">
        <v>0</v>
      </c>
    </row>
    <row r="325" spans="1:20" x14ac:dyDescent="0.25">
      <c r="A325" t="s">
        <v>323</v>
      </c>
      <c r="B325" t="s">
        <v>833</v>
      </c>
      <c r="C325" t="s">
        <v>1054</v>
      </c>
      <c r="D325" t="s">
        <v>1080</v>
      </c>
      <c r="E325" t="s">
        <v>1089</v>
      </c>
      <c r="F325" t="s">
        <v>1104</v>
      </c>
      <c r="G325">
        <v>2021</v>
      </c>
      <c r="H325" s="5">
        <v>44362</v>
      </c>
      <c r="I325" t="s">
        <v>1148</v>
      </c>
      <c r="J325" s="6">
        <v>250000</v>
      </c>
      <c r="K325" t="s">
        <v>1154</v>
      </c>
      <c r="L325" t="s">
        <v>1154</v>
      </c>
      <c r="M325" t="s">
        <v>1154</v>
      </c>
      <c r="N325" s="7">
        <v>0</v>
      </c>
      <c r="O325" s="7">
        <v>0</v>
      </c>
      <c r="P325" s="7">
        <v>0</v>
      </c>
      <c r="Q325" s="6">
        <v>0</v>
      </c>
      <c r="R325" s="6">
        <v>0</v>
      </c>
      <c r="S325" s="6">
        <v>0</v>
      </c>
      <c r="T325" s="8">
        <v>0</v>
      </c>
    </row>
    <row r="326" spans="1:20" x14ac:dyDescent="0.25">
      <c r="A326" t="s">
        <v>324</v>
      </c>
      <c r="B326" t="s">
        <v>834</v>
      </c>
      <c r="C326" t="s">
        <v>1054</v>
      </c>
      <c r="D326" t="s">
        <v>1080</v>
      </c>
      <c r="E326" t="s">
        <v>1087</v>
      </c>
      <c r="F326" t="s">
        <v>1108</v>
      </c>
      <c r="G326">
        <v>2021</v>
      </c>
      <c r="H326" s="5">
        <v>44348</v>
      </c>
      <c r="I326" t="s">
        <v>1148</v>
      </c>
      <c r="J326" s="6">
        <v>200000</v>
      </c>
      <c r="K326" t="s">
        <v>1151</v>
      </c>
      <c r="L326" t="s">
        <v>1178</v>
      </c>
      <c r="M326" t="s">
        <v>1154</v>
      </c>
      <c r="N326" s="7">
        <v>1</v>
      </c>
      <c r="O326" s="7">
        <v>0</v>
      </c>
      <c r="P326" s="7">
        <v>0</v>
      </c>
      <c r="Q326" s="6">
        <v>200000</v>
      </c>
      <c r="R326" s="6">
        <v>0</v>
      </c>
      <c r="S326" s="6">
        <v>0</v>
      </c>
      <c r="T326" s="8">
        <v>200000</v>
      </c>
    </row>
    <row r="327" spans="1:20" x14ac:dyDescent="0.25">
      <c r="A327" t="s">
        <v>325</v>
      </c>
      <c r="B327" t="s">
        <v>835</v>
      </c>
      <c r="C327" t="s">
        <v>1054</v>
      </c>
      <c r="D327" t="s">
        <v>1080</v>
      </c>
      <c r="E327" t="s">
        <v>1087</v>
      </c>
      <c r="F327" t="s">
        <v>1103</v>
      </c>
      <c r="G327">
        <v>2021</v>
      </c>
      <c r="H327" s="5">
        <v>44498</v>
      </c>
      <c r="I327" t="s">
        <v>1148</v>
      </c>
      <c r="J327" s="6">
        <v>250000</v>
      </c>
      <c r="K327" t="s">
        <v>1154</v>
      </c>
      <c r="L327" t="s">
        <v>1154</v>
      </c>
      <c r="M327" t="s">
        <v>1154</v>
      </c>
      <c r="N327" s="7">
        <v>0</v>
      </c>
      <c r="O327" s="7">
        <v>0</v>
      </c>
      <c r="P327" s="7">
        <v>0</v>
      </c>
      <c r="Q327" s="6">
        <v>0</v>
      </c>
      <c r="R327" s="6">
        <v>0</v>
      </c>
      <c r="S327" s="6">
        <v>0</v>
      </c>
      <c r="T327" s="8">
        <v>0</v>
      </c>
    </row>
    <row r="328" spans="1:20" x14ac:dyDescent="0.25">
      <c r="A328" t="s">
        <v>326</v>
      </c>
      <c r="B328" t="s">
        <v>836</v>
      </c>
      <c r="C328" t="s">
        <v>1054</v>
      </c>
      <c r="D328" t="s">
        <v>1080</v>
      </c>
      <c r="E328" t="s">
        <v>1089</v>
      </c>
      <c r="F328" t="s">
        <v>1101</v>
      </c>
      <c r="G328">
        <v>2021</v>
      </c>
      <c r="H328" s="5">
        <v>44509</v>
      </c>
      <c r="I328" t="s">
        <v>1148</v>
      </c>
      <c r="J328" s="6">
        <v>300000</v>
      </c>
      <c r="K328" t="s">
        <v>1154</v>
      </c>
      <c r="L328" t="s">
        <v>1154</v>
      </c>
      <c r="M328" t="s">
        <v>1154</v>
      </c>
      <c r="N328" s="7">
        <v>0</v>
      </c>
      <c r="O328" s="7">
        <v>0</v>
      </c>
      <c r="P328" s="7">
        <v>0</v>
      </c>
      <c r="Q328" s="6">
        <v>0</v>
      </c>
      <c r="R328" s="6">
        <v>0</v>
      </c>
      <c r="S328" s="6">
        <v>0</v>
      </c>
      <c r="T328" s="8">
        <v>0</v>
      </c>
    </row>
    <row r="329" spans="1:20" x14ac:dyDescent="0.25">
      <c r="A329" t="s">
        <v>327</v>
      </c>
      <c r="B329" t="s">
        <v>837</v>
      </c>
      <c r="C329" t="s">
        <v>1054</v>
      </c>
      <c r="D329" t="s">
        <v>1080</v>
      </c>
      <c r="E329" t="s">
        <v>1088</v>
      </c>
      <c r="F329" t="s">
        <v>1116</v>
      </c>
      <c r="G329">
        <v>2021</v>
      </c>
      <c r="H329" s="5">
        <v>44452</v>
      </c>
      <c r="I329" t="s">
        <v>1148</v>
      </c>
      <c r="J329" s="6">
        <v>100000</v>
      </c>
      <c r="K329" t="s">
        <v>1154</v>
      </c>
      <c r="L329" t="s">
        <v>1154</v>
      </c>
      <c r="M329" t="s">
        <v>1154</v>
      </c>
      <c r="N329" s="7">
        <v>0</v>
      </c>
      <c r="O329" s="7">
        <v>0</v>
      </c>
      <c r="P329" s="7">
        <v>0</v>
      </c>
      <c r="Q329" s="6">
        <v>0</v>
      </c>
      <c r="R329" s="6">
        <v>0</v>
      </c>
      <c r="S329" s="6">
        <v>0</v>
      </c>
      <c r="T329" s="8">
        <v>0</v>
      </c>
    </row>
    <row r="330" spans="1:20" x14ac:dyDescent="0.25">
      <c r="A330" t="s">
        <v>328</v>
      </c>
      <c r="B330" t="s">
        <v>838</v>
      </c>
      <c r="C330" t="s">
        <v>1054</v>
      </c>
      <c r="D330" t="s">
        <v>1080</v>
      </c>
      <c r="E330" t="s">
        <v>1089</v>
      </c>
      <c r="F330" t="s">
        <v>1104</v>
      </c>
      <c r="G330">
        <v>2021</v>
      </c>
      <c r="H330" s="5">
        <v>44540</v>
      </c>
      <c r="I330" t="s">
        <v>1148</v>
      </c>
      <c r="J330" s="6">
        <v>200000</v>
      </c>
      <c r="K330" t="s">
        <v>1154</v>
      </c>
      <c r="L330" t="s">
        <v>1154</v>
      </c>
      <c r="M330" t="s">
        <v>1154</v>
      </c>
      <c r="N330" s="7">
        <v>0</v>
      </c>
      <c r="O330" s="7">
        <v>0</v>
      </c>
      <c r="P330" s="7">
        <v>0</v>
      </c>
      <c r="Q330" s="6">
        <v>0</v>
      </c>
      <c r="R330" s="6">
        <v>0</v>
      </c>
      <c r="S330" s="6">
        <v>0</v>
      </c>
      <c r="T330" s="8">
        <v>0</v>
      </c>
    </row>
    <row r="331" spans="1:20" x14ac:dyDescent="0.25">
      <c r="A331" t="s">
        <v>329</v>
      </c>
      <c r="B331" t="s">
        <v>563</v>
      </c>
      <c r="C331" t="s">
        <v>1054</v>
      </c>
      <c r="D331" t="s">
        <v>1080</v>
      </c>
      <c r="E331" t="s">
        <v>1093</v>
      </c>
      <c r="F331" t="s">
        <v>1131</v>
      </c>
      <c r="G331">
        <v>2021</v>
      </c>
      <c r="H331" s="5">
        <v>44200</v>
      </c>
      <c r="I331" t="s">
        <v>1148</v>
      </c>
      <c r="J331" s="6">
        <v>480095</v>
      </c>
      <c r="K331" t="s">
        <v>1154</v>
      </c>
      <c r="L331" t="s">
        <v>1154</v>
      </c>
      <c r="M331" t="s">
        <v>1154</v>
      </c>
      <c r="N331" s="7">
        <v>0</v>
      </c>
      <c r="O331" s="7">
        <v>0</v>
      </c>
      <c r="P331" s="7">
        <v>0</v>
      </c>
      <c r="Q331" s="6">
        <v>0</v>
      </c>
      <c r="R331" s="6">
        <v>0</v>
      </c>
      <c r="S331" s="6">
        <v>0</v>
      </c>
      <c r="T331" s="8">
        <v>0</v>
      </c>
    </row>
    <row r="332" spans="1:20" x14ac:dyDescent="0.25">
      <c r="A332" t="s">
        <v>330</v>
      </c>
      <c r="B332" t="s">
        <v>839</v>
      </c>
      <c r="C332" t="s">
        <v>1054</v>
      </c>
      <c r="D332" t="s">
        <v>1080</v>
      </c>
      <c r="E332" t="s">
        <v>1090</v>
      </c>
      <c r="F332" t="s">
        <v>1105</v>
      </c>
      <c r="G332">
        <v>2021</v>
      </c>
      <c r="H332" s="5">
        <v>44460</v>
      </c>
      <c r="I332" t="s">
        <v>1148</v>
      </c>
      <c r="J332" s="6">
        <v>300000</v>
      </c>
      <c r="K332" t="s">
        <v>1154</v>
      </c>
      <c r="L332" t="s">
        <v>1154</v>
      </c>
      <c r="M332" t="s">
        <v>1154</v>
      </c>
      <c r="N332" s="7">
        <v>0</v>
      </c>
      <c r="O332" s="7">
        <v>0</v>
      </c>
      <c r="P332" s="7">
        <v>0</v>
      </c>
      <c r="Q332" s="6">
        <v>0</v>
      </c>
      <c r="R332" s="6">
        <v>0</v>
      </c>
      <c r="S332" s="6">
        <v>0</v>
      </c>
      <c r="T332" s="8">
        <v>0</v>
      </c>
    </row>
    <row r="333" spans="1:20" x14ac:dyDescent="0.25">
      <c r="A333" t="s">
        <v>331</v>
      </c>
      <c r="B333" t="s">
        <v>563</v>
      </c>
      <c r="C333" t="s">
        <v>1054</v>
      </c>
      <c r="D333" t="s">
        <v>1080</v>
      </c>
      <c r="E333" t="s">
        <v>1093</v>
      </c>
      <c r="F333" t="s">
        <v>1131</v>
      </c>
      <c r="G333">
        <v>2021</v>
      </c>
      <c r="H333" s="5">
        <v>44319</v>
      </c>
      <c r="I333" t="s">
        <v>1148</v>
      </c>
      <c r="J333" s="6">
        <v>480095</v>
      </c>
      <c r="K333" t="s">
        <v>1154</v>
      </c>
      <c r="L333" t="s">
        <v>1154</v>
      </c>
      <c r="M333" t="s">
        <v>1154</v>
      </c>
      <c r="N333" s="7">
        <v>0</v>
      </c>
      <c r="O333" s="7">
        <v>0</v>
      </c>
      <c r="P333" s="7">
        <v>0</v>
      </c>
      <c r="Q333" s="6">
        <v>0</v>
      </c>
      <c r="R333" s="6">
        <v>0</v>
      </c>
      <c r="S333" s="6">
        <v>0</v>
      </c>
      <c r="T333" s="8">
        <v>0</v>
      </c>
    </row>
    <row r="334" spans="1:20" x14ac:dyDescent="0.25">
      <c r="A334" t="s">
        <v>332</v>
      </c>
      <c r="B334" t="s">
        <v>840</v>
      </c>
      <c r="C334" t="s">
        <v>1054</v>
      </c>
      <c r="D334" t="s">
        <v>1080</v>
      </c>
      <c r="E334" t="s">
        <v>1088</v>
      </c>
      <c r="F334" t="s">
        <v>1110</v>
      </c>
      <c r="G334">
        <v>2021</v>
      </c>
      <c r="H334" s="5">
        <v>44537</v>
      </c>
      <c r="I334" t="s">
        <v>1148</v>
      </c>
      <c r="J334" s="6">
        <v>200000</v>
      </c>
      <c r="K334" t="s">
        <v>1154</v>
      </c>
      <c r="L334" t="s">
        <v>1154</v>
      </c>
      <c r="M334" t="s">
        <v>1154</v>
      </c>
      <c r="N334" s="7">
        <v>0</v>
      </c>
      <c r="O334" s="7">
        <v>0</v>
      </c>
      <c r="P334" s="7">
        <v>0</v>
      </c>
      <c r="Q334" s="6">
        <v>0</v>
      </c>
      <c r="R334" s="6">
        <v>0</v>
      </c>
      <c r="S334" s="6">
        <v>0</v>
      </c>
      <c r="T334" s="8">
        <v>0</v>
      </c>
    </row>
    <row r="335" spans="1:20" x14ac:dyDescent="0.25">
      <c r="A335" t="s">
        <v>333</v>
      </c>
      <c r="B335" t="s">
        <v>841</v>
      </c>
      <c r="C335" t="s">
        <v>1054</v>
      </c>
      <c r="D335" t="s">
        <v>1080</v>
      </c>
      <c r="E335" t="s">
        <v>1093</v>
      </c>
      <c r="F335" t="s">
        <v>1131</v>
      </c>
      <c r="G335">
        <v>2021</v>
      </c>
      <c r="H335" s="5">
        <v>44411</v>
      </c>
      <c r="I335" t="s">
        <v>1148</v>
      </c>
      <c r="J335" s="6">
        <v>200000</v>
      </c>
      <c r="K335" t="s">
        <v>1154</v>
      </c>
      <c r="L335" t="s">
        <v>1154</v>
      </c>
      <c r="M335" t="s">
        <v>1154</v>
      </c>
      <c r="N335" s="7">
        <v>0</v>
      </c>
      <c r="O335" s="7">
        <v>0</v>
      </c>
      <c r="P335" s="7">
        <v>0</v>
      </c>
      <c r="Q335" s="6">
        <v>0</v>
      </c>
      <c r="R335" s="6">
        <v>0</v>
      </c>
      <c r="S335" s="6">
        <v>0</v>
      </c>
      <c r="T335" s="8">
        <v>0</v>
      </c>
    </row>
    <row r="336" spans="1:20" x14ac:dyDescent="0.25">
      <c r="A336" t="s">
        <v>334</v>
      </c>
      <c r="B336" t="s">
        <v>842</v>
      </c>
      <c r="C336" t="s">
        <v>1054</v>
      </c>
      <c r="D336" t="s">
        <v>1080</v>
      </c>
      <c r="E336" t="s">
        <v>1088</v>
      </c>
      <c r="F336" t="s">
        <v>1100</v>
      </c>
      <c r="G336">
        <v>2021</v>
      </c>
      <c r="H336" s="5">
        <v>44539</v>
      </c>
      <c r="I336" t="s">
        <v>1148</v>
      </c>
      <c r="J336" s="6">
        <v>160000</v>
      </c>
      <c r="K336" t="s">
        <v>1151</v>
      </c>
      <c r="L336" t="s">
        <v>1181</v>
      </c>
      <c r="M336" t="s">
        <v>1154</v>
      </c>
      <c r="N336" s="7">
        <v>1</v>
      </c>
      <c r="O336" s="7">
        <v>0</v>
      </c>
      <c r="P336" s="7">
        <v>0</v>
      </c>
      <c r="Q336" s="6">
        <v>160000</v>
      </c>
      <c r="R336" s="6">
        <v>0</v>
      </c>
      <c r="S336" s="6">
        <v>0</v>
      </c>
      <c r="T336" s="8">
        <v>160000</v>
      </c>
    </row>
    <row r="337" spans="1:20" x14ac:dyDescent="0.25">
      <c r="A337" t="s">
        <v>335</v>
      </c>
      <c r="B337" t="s">
        <v>843</v>
      </c>
      <c r="C337" t="s">
        <v>1054</v>
      </c>
      <c r="D337" t="s">
        <v>1080</v>
      </c>
      <c r="E337" t="s">
        <v>1088</v>
      </c>
      <c r="F337" t="s">
        <v>1102</v>
      </c>
      <c r="G337">
        <v>2021</v>
      </c>
      <c r="H337" s="5">
        <v>44536</v>
      </c>
      <c r="I337" t="s">
        <v>1148</v>
      </c>
      <c r="J337" s="6">
        <v>70000</v>
      </c>
      <c r="K337" t="s">
        <v>1154</v>
      </c>
      <c r="L337" t="s">
        <v>1154</v>
      </c>
      <c r="M337" t="s">
        <v>1154</v>
      </c>
      <c r="N337" s="7">
        <v>0</v>
      </c>
      <c r="O337" s="7">
        <v>0</v>
      </c>
      <c r="P337" s="7">
        <v>0</v>
      </c>
      <c r="Q337" s="6">
        <v>0</v>
      </c>
      <c r="R337" s="6">
        <v>0</v>
      </c>
      <c r="S337" s="6">
        <v>0</v>
      </c>
      <c r="T337" s="8">
        <v>0</v>
      </c>
    </row>
    <row r="338" spans="1:20" x14ac:dyDescent="0.25">
      <c r="A338" t="s">
        <v>336</v>
      </c>
      <c r="B338" t="s">
        <v>844</v>
      </c>
      <c r="C338" t="s">
        <v>1054</v>
      </c>
      <c r="D338" t="s">
        <v>1080</v>
      </c>
      <c r="E338" t="s">
        <v>1087</v>
      </c>
      <c r="F338" t="s">
        <v>1108</v>
      </c>
      <c r="G338">
        <v>2021</v>
      </c>
      <c r="H338" s="5">
        <v>44496</v>
      </c>
      <c r="I338" t="s">
        <v>1148</v>
      </c>
      <c r="J338" s="6">
        <v>250000</v>
      </c>
      <c r="K338" t="s">
        <v>1151</v>
      </c>
      <c r="L338" t="s">
        <v>1178</v>
      </c>
      <c r="M338" t="s">
        <v>1154</v>
      </c>
      <c r="N338" s="7">
        <v>1</v>
      </c>
      <c r="O338" s="7">
        <v>0</v>
      </c>
      <c r="P338" s="7">
        <v>0</v>
      </c>
      <c r="Q338" s="6">
        <v>250000</v>
      </c>
      <c r="R338" s="6">
        <v>0</v>
      </c>
      <c r="S338" s="6">
        <v>0</v>
      </c>
      <c r="T338" s="8">
        <v>250000</v>
      </c>
    </row>
    <row r="339" spans="1:20" x14ac:dyDescent="0.25">
      <c r="A339" t="s">
        <v>337</v>
      </c>
      <c r="B339" t="s">
        <v>845</v>
      </c>
      <c r="C339" t="s">
        <v>1052</v>
      </c>
      <c r="D339" t="s">
        <v>1081</v>
      </c>
      <c r="E339" t="s">
        <v>1088</v>
      </c>
      <c r="F339" t="s">
        <v>1116</v>
      </c>
      <c r="G339">
        <v>2021</v>
      </c>
      <c r="H339" s="5">
        <v>44244</v>
      </c>
      <c r="I339" t="s">
        <v>1148</v>
      </c>
      <c r="J339" s="6">
        <v>43000000</v>
      </c>
      <c r="K339" t="s">
        <v>1151</v>
      </c>
      <c r="L339" t="s">
        <v>1179</v>
      </c>
      <c r="M339" t="s">
        <v>1154</v>
      </c>
      <c r="N339" s="7">
        <v>3.4799999999999998E-2</v>
      </c>
      <c r="O339" s="7">
        <v>0</v>
      </c>
      <c r="P339" s="7">
        <v>0</v>
      </c>
      <c r="Q339" s="6">
        <v>1496400</v>
      </c>
      <c r="R339" s="6">
        <v>0</v>
      </c>
      <c r="S339" s="6">
        <v>0</v>
      </c>
      <c r="T339" s="8">
        <v>1496400</v>
      </c>
    </row>
    <row r="340" spans="1:20" x14ac:dyDescent="0.25">
      <c r="A340" t="s">
        <v>338</v>
      </c>
      <c r="B340" t="s">
        <v>846</v>
      </c>
      <c r="C340" t="s">
        <v>1052</v>
      </c>
      <c r="D340" t="s">
        <v>1081</v>
      </c>
      <c r="E340" t="s">
        <v>1088</v>
      </c>
      <c r="F340" t="s">
        <v>1116</v>
      </c>
      <c r="G340">
        <v>2021</v>
      </c>
      <c r="H340" s="5">
        <v>44286</v>
      </c>
      <c r="I340" t="s">
        <v>1148</v>
      </c>
      <c r="J340" s="6">
        <v>250000000</v>
      </c>
      <c r="K340" t="s">
        <v>1154</v>
      </c>
      <c r="L340" t="s">
        <v>1154</v>
      </c>
      <c r="M340" t="s">
        <v>1154</v>
      </c>
      <c r="N340" s="7">
        <v>0</v>
      </c>
      <c r="O340" s="7">
        <v>0</v>
      </c>
      <c r="P340" s="7">
        <v>0</v>
      </c>
      <c r="Q340" s="6">
        <v>0</v>
      </c>
      <c r="R340" s="6">
        <v>0</v>
      </c>
      <c r="S340" s="6">
        <v>0</v>
      </c>
      <c r="T340" s="8">
        <v>0</v>
      </c>
    </row>
    <row r="341" spans="1:20" x14ac:dyDescent="0.25">
      <c r="A341" t="s">
        <v>339</v>
      </c>
      <c r="B341" t="s">
        <v>847</v>
      </c>
      <c r="C341" t="s">
        <v>1054</v>
      </c>
      <c r="D341" t="s">
        <v>1081</v>
      </c>
      <c r="E341" t="s">
        <v>1089</v>
      </c>
      <c r="F341" t="s">
        <v>1101</v>
      </c>
      <c r="G341">
        <v>2021</v>
      </c>
      <c r="H341" s="5">
        <v>44385</v>
      </c>
      <c r="I341" t="s">
        <v>1148</v>
      </c>
      <c r="J341" s="6">
        <v>540000</v>
      </c>
      <c r="K341" t="s">
        <v>1154</v>
      </c>
      <c r="L341" t="s">
        <v>1154</v>
      </c>
      <c r="M341" t="s">
        <v>1154</v>
      </c>
      <c r="N341" s="7">
        <v>0</v>
      </c>
      <c r="O341" s="7">
        <v>0</v>
      </c>
      <c r="P341" s="7">
        <v>0</v>
      </c>
      <c r="Q341" s="6">
        <v>0</v>
      </c>
      <c r="R341" s="6">
        <v>0</v>
      </c>
      <c r="S341" s="6">
        <v>0</v>
      </c>
      <c r="T341" s="8">
        <v>0</v>
      </c>
    </row>
    <row r="342" spans="1:20" x14ac:dyDescent="0.25">
      <c r="A342" t="s">
        <v>340</v>
      </c>
      <c r="B342" t="s">
        <v>848</v>
      </c>
      <c r="C342" t="s">
        <v>1054</v>
      </c>
      <c r="D342" t="s">
        <v>1081</v>
      </c>
      <c r="E342" t="s">
        <v>1088</v>
      </c>
      <c r="F342" t="s">
        <v>1116</v>
      </c>
      <c r="G342">
        <v>2021</v>
      </c>
      <c r="H342" s="5">
        <v>44314</v>
      </c>
      <c r="I342" t="s">
        <v>1148</v>
      </c>
      <c r="J342" s="6">
        <v>200000</v>
      </c>
      <c r="K342" t="s">
        <v>1154</v>
      </c>
      <c r="L342" t="s">
        <v>1154</v>
      </c>
      <c r="M342" t="s">
        <v>1154</v>
      </c>
      <c r="N342" s="7">
        <v>0</v>
      </c>
      <c r="O342" s="7">
        <v>0</v>
      </c>
      <c r="P342" s="7">
        <v>0</v>
      </c>
      <c r="Q342" s="6">
        <v>0</v>
      </c>
      <c r="R342" s="6">
        <v>0</v>
      </c>
      <c r="S342" s="6">
        <v>0</v>
      </c>
      <c r="T342" s="8">
        <v>0</v>
      </c>
    </row>
    <row r="343" spans="1:20" x14ac:dyDescent="0.25">
      <c r="A343" t="s">
        <v>341</v>
      </c>
      <c r="B343" t="s">
        <v>849</v>
      </c>
      <c r="C343" t="s">
        <v>1054</v>
      </c>
      <c r="D343" t="s">
        <v>1081</v>
      </c>
      <c r="E343" t="s">
        <v>1090</v>
      </c>
      <c r="F343" t="s">
        <v>1106</v>
      </c>
      <c r="G343">
        <v>2021</v>
      </c>
      <c r="H343" s="5">
        <v>44264</v>
      </c>
      <c r="I343" t="s">
        <v>1148</v>
      </c>
      <c r="J343" s="6">
        <v>300000</v>
      </c>
      <c r="K343" t="s">
        <v>1152</v>
      </c>
      <c r="L343" t="s">
        <v>1155</v>
      </c>
      <c r="M343" t="s">
        <v>1167</v>
      </c>
      <c r="N343" s="7">
        <v>0</v>
      </c>
      <c r="O343" s="7">
        <v>0</v>
      </c>
      <c r="P343" s="7">
        <v>1</v>
      </c>
      <c r="Q343" s="6">
        <v>0</v>
      </c>
      <c r="R343" s="6">
        <v>0</v>
      </c>
      <c r="S343" s="6">
        <v>300000</v>
      </c>
      <c r="T343" s="8">
        <v>300000</v>
      </c>
    </row>
    <row r="344" spans="1:20" x14ac:dyDescent="0.25">
      <c r="A344" t="s">
        <v>342</v>
      </c>
      <c r="B344" t="s">
        <v>850</v>
      </c>
      <c r="C344" t="s">
        <v>1054</v>
      </c>
      <c r="D344" t="s">
        <v>1081</v>
      </c>
      <c r="E344" t="s">
        <v>1088</v>
      </c>
      <c r="F344" t="s">
        <v>1116</v>
      </c>
      <c r="G344">
        <v>2021</v>
      </c>
      <c r="H344" s="5">
        <v>44336</v>
      </c>
      <c r="I344" t="s">
        <v>1148</v>
      </c>
      <c r="J344" s="6">
        <v>100000</v>
      </c>
      <c r="K344" t="s">
        <v>1154</v>
      </c>
      <c r="L344" t="s">
        <v>1154</v>
      </c>
      <c r="M344" t="s">
        <v>1154</v>
      </c>
      <c r="N344" s="7">
        <v>0</v>
      </c>
      <c r="O344" s="7">
        <v>0</v>
      </c>
      <c r="P344" s="7">
        <v>0</v>
      </c>
      <c r="Q344" s="6">
        <v>0</v>
      </c>
      <c r="R344" s="6">
        <v>0</v>
      </c>
      <c r="S344" s="6">
        <v>0</v>
      </c>
      <c r="T344" s="8">
        <v>0</v>
      </c>
    </row>
    <row r="345" spans="1:20" x14ac:dyDescent="0.25">
      <c r="A345" t="s">
        <v>343</v>
      </c>
      <c r="B345" t="s">
        <v>563</v>
      </c>
      <c r="C345" t="s">
        <v>1054</v>
      </c>
      <c r="D345" t="s">
        <v>1081</v>
      </c>
      <c r="E345" t="s">
        <v>1097</v>
      </c>
      <c r="F345" t="s">
        <v>1132</v>
      </c>
      <c r="G345">
        <v>2021</v>
      </c>
      <c r="H345" s="5">
        <v>44200</v>
      </c>
      <c r="I345" t="s">
        <v>1148</v>
      </c>
      <c r="J345" s="6">
        <v>769308</v>
      </c>
      <c r="K345" t="s">
        <v>1154</v>
      </c>
      <c r="L345" t="s">
        <v>1154</v>
      </c>
      <c r="M345" t="s">
        <v>1154</v>
      </c>
      <c r="N345" s="7">
        <v>0</v>
      </c>
      <c r="O345" s="7">
        <v>0</v>
      </c>
      <c r="P345" s="7">
        <v>0</v>
      </c>
      <c r="Q345" s="6">
        <v>0</v>
      </c>
      <c r="R345" s="6">
        <v>0</v>
      </c>
      <c r="S345" s="6">
        <v>0</v>
      </c>
      <c r="T345" s="8">
        <v>0</v>
      </c>
    </row>
    <row r="346" spans="1:20" x14ac:dyDescent="0.25">
      <c r="A346" t="s">
        <v>344</v>
      </c>
      <c r="B346" t="s">
        <v>851</v>
      </c>
      <c r="C346" t="s">
        <v>1054</v>
      </c>
      <c r="D346" t="s">
        <v>1081</v>
      </c>
      <c r="E346" t="s">
        <v>1088</v>
      </c>
      <c r="F346" t="s">
        <v>1100</v>
      </c>
      <c r="G346">
        <v>2021</v>
      </c>
      <c r="H346" s="5">
        <v>44488</v>
      </c>
      <c r="I346" t="s">
        <v>1148</v>
      </c>
      <c r="J346" s="6">
        <v>100000</v>
      </c>
      <c r="K346" t="s">
        <v>1151</v>
      </c>
      <c r="L346" t="s">
        <v>1155</v>
      </c>
      <c r="M346" t="s">
        <v>1154</v>
      </c>
      <c r="N346" s="7">
        <v>0.16850000000000001</v>
      </c>
      <c r="O346" s="7">
        <v>0</v>
      </c>
      <c r="P346" s="7">
        <v>0</v>
      </c>
      <c r="Q346" s="6">
        <v>16850</v>
      </c>
      <c r="R346" s="6">
        <v>0</v>
      </c>
      <c r="S346" s="6">
        <v>0</v>
      </c>
      <c r="T346" s="8">
        <v>16850</v>
      </c>
    </row>
    <row r="347" spans="1:20" x14ac:dyDescent="0.25">
      <c r="A347" t="s">
        <v>345</v>
      </c>
      <c r="B347" t="s">
        <v>852</v>
      </c>
      <c r="C347" t="s">
        <v>1054</v>
      </c>
      <c r="D347" t="s">
        <v>1081</v>
      </c>
      <c r="E347" t="s">
        <v>1088</v>
      </c>
      <c r="F347" t="s">
        <v>1100</v>
      </c>
      <c r="G347">
        <v>2021</v>
      </c>
      <c r="H347" s="5">
        <v>44434</v>
      </c>
      <c r="I347" t="s">
        <v>1148</v>
      </c>
      <c r="J347" s="6">
        <v>170000</v>
      </c>
      <c r="K347" t="s">
        <v>1154</v>
      </c>
      <c r="L347" t="s">
        <v>1154</v>
      </c>
      <c r="M347" t="s">
        <v>1154</v>
      </c>
      <c r="N347" s="7">
        <v>0</v>
      </c>
      <c r="O347" s="7">
        <v>0</v>
      </c>
      <c r="P347" s="7">
        <v>0</v>
      </c>
      <c r="Q347" s="6">
        <v>0</v>
      </c>
      <c r="R347" s="6">
        <v>0</v>
      </c>
      <c r="S347" s="6">
        <v>0</v>
      </c>
      <c r="T347" s="8">
        <v>0</v>
      </c>
    </row>
    <row r="348" spans="1:20" x14ac:dyDescent="0.25">
      <c r="A348" t="s">
        <v>346</v>
      </c>
      <c r="B348" t="s">
        <v>853</v>
      </c>
      <c r="C348" t="s">
        <v>1054</v>
      </c>
      <c r="D348" t="s">
        <v>1081</v>
      </c>
      <c r="E348" t="s">
        <v>1087</v>
      </c>
      <c r="F348" t="s">
        <v>1103</v>
      </c>
      <c r="G348">
        <v>2021</v>
      </c>
      <c r="H348" s="5">
        <v>44385</v>
      </c>
      <c r="I348" t="s">
        <v>1148</v>
      </c>
      <c r="J348" s="6">
        <v>350000</v>
      </c>
      <c r="K348" t="s">
        <v>1154</v>
      </c>
      <c r="L348" t="s">
        <v>1154</v>
      </c>
      <c r="M348" t="s">
        <v>1154</v>
      </c>
      <c r="N348" s="7">
        <v>0</v>
      </c>
      <c r="O348" s="7">
        <v>0</v>
      </c>
      <c r="P348" s="7">
        <v>0</v>
      </c>
      <c r="Q348" s="6">
        <v>0</v>
      </c>
      <c r="R348" s="6">
        <v>0</v>
      </c>
      <c r="S348" s="6">
        <v>0</v>
      </c>
      <c r="T348" s="8">
        <v>0</v>
      </c>
    </row>
    <row r="349" spans="1:20" x14ac:dyDescent="0.25">
      <c r="A349" t="s">
        <v>347</v>
      </c>
      <c r="B349" t="s">
        <v>854</v>
      </c>
      <c r="C349" t="s">
        <v>1054</v>
      </c>
      <c r="D349" t="s">
        <v>1081</v>
      </c>
      <c r="E349" t="s">
        <v>1090</v>
      </c>
      <c r="F349" t="s">
        <v>1105</v>
      </c>
      <c r="G349">
        <v>2021</v>
      </c>
      <c r="H349" s="5">
        <v>44393</v>
      </c>
      <c r="I349" t="s">
        <v>1148</v>
      </c>
      <c r="J349" s="6">
        <v>370000</v>
      </c>
      <c r="K349" t="s">
        <v>1152</v>
      </c>
      <c r="L349" t="s">
        <v>1171</v>
      </c>
      <c r="M349" t="s">
        <v>1167</v>
      </c>
      <c r="N349" s="7">
        <v>0</v>
      </c>
      <c r="O349" s="7">
        <v>0</v>
      </c>
      <c r="P349" s="7">
        <v>1</v>
      </c>
      <c r="Q349" s="6">
        <v>0</v>
      </c>
      <c r="R349" s="6">
        <v>0</v>
      </c>
      <c r="S349" s="6">
        <v>370000</v>
      </c>
      <c r="T349" s="8">
        <v>370000</v>
      </c>
    </row>
    <row r="350" spans="1:20" x14ac:dyDescent="0.25">
      <c r="A350" t="s">
        <v>348</v>
      </c>
      <c r="B350" t="s">
        <v>855</v>
      </c>
      <c r="C350" t="s">
        <v>1054</v>
      </c>
      <c r="D350" t="s">
        <v>1081</v>
      </c>
      <c r="E350" t="s">
        <v>1087</v>
      </c>
      <c r="F350" t="s">
        <v>1108</v>
      </c>
      <c r="G350">
        <v>2021</v>
      </c>
      <c r="H350" s="5" t="s">
        <v>1140</v>
      </c>
      <c r="I350" t="s">
        <v>1148</v>
      </c>
      <c r="J350" s="6">
        <v>155000</v>
      </c>
      <c r="K350" t="s">
        <v>1151</v>
      </c>
      <c r="L350" t="s">
        <v>1178</v>
      </c>
      <c r="M350" t="s">
        <v>1154</v>
      </c>
      <c r="N350" s="7">
        <v>1</v>
      </c>
      <c r="O350" s="7">
        <v>0</v>
      </c>
      <c r="P350" s="7">
        <v>0</v>
      </c>
      <c r="Q350" s="6">
        <v>155000</v>
      </c>
      <c r="R350" s="6">
        <v>0</v>
      </c>
      <c r="S350" s="6">
        <v>0</v>
      </c>
      <c r="T350" s="8">
        <v>155000</v>
      </c>
    </row>
    <row r="351" spans="1:20" x14ac:dyDescent="0.25">
      <c r="A351" t="s">
        <v>349</v>
      </c>
      <c r="B351" t="s">
        <v>856</v>
      </c>
      <c r="C351" t="s">
        <v>1054</v>
      </c>
      <c r="D351" t="s">
        <v>1081</v>
      </c>
      <c r="E351" t="s">
        <v>1087</v>
      </c>
      <c r="F351" t="s">
        <v>1103</v>
      </c>
      <c r="G351">
        <v>2021</v>
      </c>
      <c r="H351" s="5" t="s">
        <v>1145</v>
      </c>
      <c r="I351" t="s">
        <v>1148</v>
      </c>
      <c r="J351" s="6">
        <v>450000</v>
      </c>
      <c r="K351" t="s">
        <v>1151</v>
      </c>
      <c r="L351" t="s">
        <v>1178</v>
      </c>
      <c r="M351" t="s">
        <v>1154</v>
      </c>
      <c r="N351" s="7">
        <v>1</v>
      </c>
      <c r="O351" s="7">
        <v>0</v>
      </c>
      <c r="P351" s="7">
        <v>0</v>
      </c>
      <c r="Q351" s="6">
        <v>450000</v>
      </c>
      <c r="R351" s="6">
        <v>0</v>
      </c>
      <c r="S351" s="6">
        <v>0</v>
      </c>
      <c r="T351" s="8">
        <v>450000</v>
      </c>
    </row>
    <row r="352" spans="1:20" x14ac:dyDescent="0.25">
      <c r="A352" t="s">
        <v>350</v>
      </c>
      <c r="B352" t="s">
        <v>857</v>
      </c>
      <c r="C352" t="s">
        <v>1052</v>
      </c>
      <c r="D352" t="s">
        <v>1082</v>
      </c>
      <c r="E352" t="s">
        <v>1092</v>
      </c>
      <c r="F352" t="s">
        <v>1111</v>
      </c>
      <c r="G352">
        <v>2021</v>
      </c>
      <c r="H352" s="5">
        <v>44545</v>
      </c>
      <c r="I352" t="s">
        <v>1148</v>
      </c>
      <c r="J352" s="6">
        <v>100000000</v>
      </c>
      <c r="K352" t="s">
        <v>1154</v>
      </c>
      <c r="L352" t="s">
        <v>1154</v>
      </c>
      <c r="M352" t="s">
        <v>1154</v>
      </c>
      <c r="N352" s="7">
        <v>0</v>
      </c>
      <c r="O352" s="7">
        <v>0</v>
      </c>
      <c r="P352" s="7">
        <v>0</v>
      </c>
      <c r="Q352" s="6">
        <v>0</v>
      </c>
      <c r="R352" s="6">
        <v>0</v>
      </c>
      <c r="S352" s="6">
        <v>0</v>
      </c>
      <c r="T352" s="8">
        <v>0</v>
      </c>
    </row>
    <row r="353" spans="1:20" x14ac:dyDescent="0.25">
      <c r="A353" t="s">
        <v>351</v>
      </c>
      <c r="B353" t="s">
        <v>858</v>
      </c>
      <c r="C353" t="s">
        <v>1052</v>
      </c>
      <c r="D353" t="s">
        <v>1082</v>
      </c>
      <c r="E353" t="s">
        <v>1090</v>
      </c>
      <c r="F353" t="s">
        <v>1106</v>
      </c>
      <c r="G353">
        <v>2021</v>
      </c>
      <c r="H353" s="5">
        <v>44524</v>
      </c>
      <c r="I353" t="s">
        <v>1148</v>
      </c>
      <c r="J353" s="6">
        <v>50000000</v>
      </c>
      <c r="K353" t="s">
        <v>1150</v>
      </c>
      <c r="L353" t="s">
        <v>1154</v>
      </c>
      <c r="M353" t="s">
        <v>1157</v>
      </c>
      <c r="N353" s="7">
        <v>0</v>
      </c>
      <c r="O353" s="7">
        <v>0.01</v>
      </c>
      <c r="P353" s="7">
        <v>0</v>
      </c>
      <c r="Q353" s="6">
        <v>0</v>
      </c>
      <c r="R353" s="6">
        <v>500000</v>
      </c>
      <c r="S353" s="6">
        <v>0</v>
      </c>
      <c r="T353" s="8">
        <v>500000</v>
      </c>
    </row>
    <row r="354" spans="1:20" x14ac:dyDescent="0.25">
      <c r="A354" t="s">
        <v>351</v>
      </c>
      <c r="B354" t="s">
        <v>858</v>
      </c>
      <c r="C354" t="s">
        <v>1052</v>
      </c>
      <c r="D354" t="s">
        <v>1082</v>
      </c>
      <c r="E354" t="s">
        <v>1090</v>
      </c>
      <c r="F354" t="s">
        <v>1106</v>
      </c>
      <c r="G354">
        <v>2021</v>
      </c>
      <c r="H354" s="5">
        <v>44524</v>
      </c>
      <c r="I354" t="s">
        <v>1148</v>
      </c>
      <c r="J354" s="6">
        <v>50000000</v>
      </c>
      <c r="K354" t="s">
        <v>1150</v>
      </c>
      <c r="L354" t="s">
        <v>1154</v>
      </c>
      <c r="M354" t="s">
        <v>1158</v>
      </c>
      <c r="N354" s="7">
        <v>0</v>
      </c>
      <c r="O354" s="7">
        <v>0.79</v>
      </c>
      <c r="P354" s="7">
        <v>0</v>
      </c>
      <c r="Q354" s="6">
        <v>0</v>
      </c>
      <c r="R354" s="6">
        <v>39500000</v>
      </c>
      <c r="S354" s="6">
        <v>0</v>
      </c>
      <c r="T354" s="8">
        <v>39500000</v>
      </c>
    </row>
    <row r="355" spans="1:20" x14ac:dyDescent="0.25">
      <c r="A355" t="s">
        <v>351</v>
      </c>
      <c r="B355" t="s">
        <v>858</v>
      </c>
      <c r="C355" t="s">
        <v>1052</v>
      </c>
      <c r="D355" t="s">
        <v>1082</v>
      </c>
      <c r="E355" t="s">
        <v>1090</v>
      </c>
      <c r="F355" t="s">
        <v>1106</v>
      </c>
      <c r="G355">
        <v>2021</v>
      </c>
      <c r="H355" s="5">
        <v>44524</v>
      </c>
      <c r="I355" t="s">
        <v>1148</v>
      </c>
      <c r="J355" s="6">
        <v>50000000</v>
      </c>
      <c r="K355" t="s">
        <v>1150</v>
      </c>
      <c r="L355" t="s">
        <v>1154</v>
      </c>
      <c r="M355" t="s">
        <v>1159</v>
      </c>
      <c r="N355" s="7">
        <v>0</v>
      </c>
      <c r="O355" s="7">
        <v>7.7999999999999996E-3</v>
      </c>
      <c r="P355" s="7">
        <v>0</v>
      </c>
      <c r="Q355" s="6">
        <v>0</v>
      </c>
      <c r="R355" s="6">
        <v>390000</v>
      </c>
      <c r="S355" s="6">
        <v>0</v>
      </c>
      <c r="T355" s="8">
        <v>390000</v>
      </c>
    </row>
    <row r="356" spans="1:20" x14ac:dyDescent="0.25">
      <c r="A356" t="s">
        <v>352</v>
      </c>
      <c r="B356" t="s">
        <v>859</v>
      </c>
      <c r="C356" t="s">
        <v>1054</v>
      </c>
      <c r="D356" t="s">
        <v>1082</v>
      </c>
      <c r="E356" t="s">
        <v>1091</v>
      </c>
      <c r="F356" t="s">
        <v>1091</v>
      </c>
      <c r="G356">
        <v>2021</v>
      </c>
      <c r="H356" s="5">
        <v>44496</v>
      </c>
      <c r="I356" t="s">
        <v>1148</v>
      </c>
      <c r="J356" s="6">
        <v>700000</v>
      </c>
      <c r="K356" t="s">
        <v>1152</v>
      </c>
      <c r="L356" t="s">
        <v>1155</v>
      </c>
      <c r="M356" t="s">
        <v>1167</v>
      </c>
      <c r="N356" s="7">
        <v>0</v>
      </c>
      <c r="O356" s="7">
        <v>0</v>
      </c>
      <c r="P356" s="7">
        <v>1</v>
      </c>
      <c r="Q356" s="6">
        <v>0</v>
      </c>
      <c r="R356" s="6">
        <v>0</v>
      </c>
      <c r="S356" s="6">
        <v>700000</v>
      </c>
      <c r="T356" s="8">
        <v>700000</v>
      </c>
    </row>
    <row r="357" spans="1:20" x14ac:dyDescent="0.25">
      <c r="A357" t="s">
        <v>353</v>
      </c>
      <c r="B357" t="s">
        <v>860</v>
      </c>
      <c r="C357" t="s">
        <v>1054</v>
      </c>
      <c r="D357" t="s">
        <v>1082</v>
      </c>
      <c r="E357" t="s">
        <v>1087</v>
      </c>
      <c r="F357" t="s">
        <v>1103</v>
      </c>
      <c r="G357">
        <v>2021</v>
      </c>
      <c r="H357" s="5">
        <v>44519</v>
      </c>
      <c r="I357" t="s">
        <v>1148</v>
      </c>
      <c r="J357" s="6">
        <v>150000</v>
      </c>
      <c r="K357" t="s">
        <v>1151</v>
      </c>
      <c r="L357" t="s">
        <v>1171</v>
      </c>
      <c r="M357" t="s">
        <v>1154</v>
      </c>
      <c r="N357" s="7">
        <v>1</v>
      </c>
      <c r="O357" s="7">
        <v>0</v>
      </c>
      <c r="P357" s="7">
        <v>0</v>
      </c>
      <c r="Q357" s="6">
        <v>150000</v>
      </c>
      <c r="R357" s="6">
        <v>0</v>
      </c>
      <c r="S357" s="6">
        <v>0</v>
      </c>
      <c r="T357" s="8">
        <v>150000</v>
      </c>
    </row>
    <row r="358" spans="1:20" x14ac:dyDescent="0.25">
      <c r="A358" t="s">
        <v>354</v>
      </c>
      <c r="B358" t="s">
        <v>861</v>
      </c>
      <c r="C358" t="s">
        <v>1054</v>
      </c>
      <c r="D358" t="s">
        <v>1082</v>
      </c>
      <c r="E358" t="s">
        <v>1090</v>
      </c>
      <c r="F358" t="s">
        <v>1105</v>
      </c>
      <c r="G358">
        <v>2021</v>
      </c>
      <c r="H358" s="5">
        <v>44364</v>
      </c>
      <c r="I358" t="s">
        <v>1148</v>
      </c>
      <c r="J358" s="6">
        <v>76637</v>
      </c>
      <c r="K358" t="s">
        <v>1154</v>
      </c>
      <c r="L358" t="s">
        <v>1154</v>
      </c>
      <c r="M358" t="s">
        <v>1154</v>
      </c>
      <c r="N358" s="7">
        <v>0</v>
      </c>
      <c r="O358" s="7">
        <v>0</v>
      </c>
      <c r="P358" s="7">
        <v>0</v>
      </c>
      <c r="Q358" s="6">
        <v>0</v>
      </c>
      <c r="R358" s="6">
        <v>0</v>
      </c>
      <c r="S358" s="6">
        <v>0</v>
      </c>
      <c r="T358" s="8">
        <v>0</v>
      </c>
    </row>
    <row r="359" spans="1:20" x14ac:dyDescent="0.25">
      <c r="A359" t="s">
        <v>355</v>
      </c>
      <c r="B359" t="s">
        <v>862</v>
      </c>
      <c r="C359" t="s">
        <v>1054</v>
      </c>
      <c r="D359" t="s">
        <v>1082</v>
      </c>
      <c r="E359" t="s">
        <v>1087</v>
      </c>
      <c r="F359" t="s">
        <v>1108</v>
      </c>
      <c r="G359">
        <v>2021</v>
      </c>
      <c r="H359" s="5">
        <v>44399</v>
      </c>
      <c r="I359" t="s">
        <v>1148</v>
      </c>
      <c r="J359" s="6">
        <v>145000</v>
      </c>
      <c r="K359" t="s">
        <v>1154</v>
      </c>
      <c r="L359" t="s">
        <v>1154</v>
      </c>
      <c r="M359" t="s">
        <v>1154</v>
      </c>
      <c r="N359" s="7">
        <v>0</v>
      </c>
      <c r="O359" s="7">
        <v>0</v>
      </c>
      <c r="P359" s="7">
        <v>0</v>
      </c>
      <c r="Q359" s="6">
        <v>0</v>
      </c>
      <c r="R359" s="6">
        <v>0</v>
      </c>
      <c r="S359" s="6">
        <v>0</v>
      </c>
      <c r="T359" s="8">
        <v>0</v>
      </c>
    </row>
    <row r="360" spans="1:20" x14ac:dyDescent="0.25">
      <c r="A360" t="s">
        <v>356</v>
      </c>
      <c r="B360" t="s">
        <v>863</v>
      </c>
      <c r="C360" t="s">
        <v>1054</v>
      </c>
      <c r="D360" t="s">
        <v>1082</v>
      </c>
      <c r="E360" t="s">
        <v>1087</v>
      </c>
      <c r="F360" t="s">
        <v>1099</v>
      </c>
      <c r="G360">
        <v>2021</v>
      </c>
      <c r="H360" s="5">
        <v>44431</v>
      </c>
      <c r="I360" t="s">
        <v>1148</v>
      </c>
      <c r="J360" s="6">
        <v>200000</v>
      </c>
      <c r="K360" t="s">
        <v>1152</v>
      </c>
      <c r="L360" t="s">
        <v>1155</v>
      </c>
      <c r="M360" t="s">
        <v>1167</v>
      </c>
      <c r="N360" s="7">
        <v>0</v>
      </c>
      <c r="O360" s="7">
        <v>0</v>
      </c>
      <c r="P360" s="7">
        <v>1</v>
      </c>
      <c r="Q360" s="6">
        <v>0</v>
      </c>
      <c r="R360" s="6">
        <v>0</v>
      </c>
      <c r="S360" s="6">
        <v>200000</v>
      </c>
      <c r="T360" s="8">
        <v>200000</v>
      </c>
    </row>
    <row r="361" spans="1:20" x14ac:dyDescent="0.25">
      <c r="A361" t="s">
        <v>357</v>
      </c>
      <c r="B361" t="s">
        <v>864</v>
      </c>
      <c r="C361" t="s">
        <v>1054</v>
      </c>
      <c r="D361" t="s">
        <v>1082</v>
      </c>
      <c r="E361" t="s">
        <v>1088</v>
      </c>
      <c r="F361" t="s">
        <v>1102</v>
      </c>
      <c r="G361">
        <v>2021</v>
      </c>
      <c r="H361" s="5">
        <v>44482</v>
      </c>
      <c r="I361" t="s">
        <v>1148</v>
      </c>
      <c r="J361" s="6">
        <v>400000</v>
      </c>
      <c r="K361" t="s">
        <v>1154</v>
      </c>
      <c r="L361" t="s">
        <v>1154</v>
      </c>
      <c r="M361" t="s">
        <v>1154</v>
      </c>
      <c r="N361" s="7">
        <v>0</v>
      </c>
      <c r="O361" s="7">
        <v>0</v>
      </c>
      <c r="P361" s="7">
        <v>0</v>
      </c>
      <c r="Q361" s="6">
        <v>0</v>
      </c>
      <c r="R361" s="6">
        <v>0</v>
      </c>
      <c r="S361" s="6">
        <v>0</v>
      </c>
      <c r="T361" s="8">
        <v>0</v>
      </c>
    </row>
    <row r="362" spans="1:20" x14ac:dyDescent="0.25">
      <c r="A362" t="s">
        <v>358</v>
      </c>
      <c r="B362" t="s">
        <v>865</v>
      </c>
      <c r="C362" t="s">
        <v>1054</v>
      </c>
      <c r="D362" t="s">
        <v>1082</v>
      </c>
      <c r="E362" t="s">
        <v>1088</v>
      </c>
      <c r="F362" t="s">
        <v>1102</v>
      </c>
      <c r="G362">
        <v>2021</v>
      </c>
      <c r="H362" s="5">
        <v>44403</v>
      </c>
      <c r="I362" t="s">
        <v>1148</v>
      </c>
      <c r="J362" s="6">
        <v>200000</v>
      </c>
      <c r="K362" t="s">
        <v>1154</v>
      </c>
      <c r="L362" t="s">
        <v>1154</v>
      </c>
      <c r="M362" t="s">
        <v>1154</v>
      </c>
      <c r="N362" s="7">
        <v>0</v>
      </c>
      <c r="O362" s="7">
        <v>0</v>
      </c>
      <c r="P362" s="7">
        <v>0</v>
      </c>
      <c r="Q362" s="6">
        <v>0</v>
      </c>
      <c r="R362" s="6">
        <v>0</v>
      </c>
      <c r="S362" s="6">
        <v>0</v>
      </c>
      <c r="T362" s="8">
        <v>0</v>
      </c>
    </row>
    <row r="363" spans="1:20" x14ac:dyDescent="0.25">
      <c r="A363" t="s">
        <v>359</v>
      </c>
      <c r="B363" t="s">
        <v>866</v>
      </c>
      <c r="C363" t="s">
        <v>1054</v>
      </c>
      <c r="D363" t="s">
        <v>1082</v>
      </c>
      <c r="E363" t="s">
        <v>1088</v>
      </c>
      <c r="F363" t="s">
        <v>1110</v>
      </c>
      <c r="G363">
        <v>2021</v>
      </c>
      <c r="H363" s="5">
        <v>44487</v>
      </c>
      <c r="I363" t="s">
        <v>1148</v>
      </c>
      <c r="J363" s="6">
        <v>450000</v>
      </c>
      <c r="K363" t="s">
        <v>1154</v>
      </c>
      <c r="L363" t="s">
        <v>1154</v>
      </c>
      <c r="M363" t="s">
        <v>1154</v>
      </c>
      <c r="N363" s="7">
        <v>0</v>
      </c>
      <c r="O363" s="7">
        <v>0</v>
      </c>
      <c r="P363" s="7">
        <v>0</v>
      </c>
      <c r="Q363" s="6">
        <v>0</v>
      </c>
      <c r="R363" s="6">
        <v>0</v>
      </c>
      <c r="S363" s="6">
        <v>0</v>
      </c>
      <c r="T363" s="8">
        <v>0</v>
      </c>
    </row>
    <row r="364" spans="1:20" x14ac:dyDescent="0.25">
      <c r="A364" t="s">
        <v>360</v>
      </c>
      <c r="B364" t="s">
        <v>867</v>
      </c>
      <c r="C364" t="s">
        <v>1054</v>
      </c>
      <c r="D364" t="s">
        <v>1082</v>
      </c>
      <c r="E364" t="s">
        <v>1088</v>
      </c>
      <c r="F364" t="s">
        <v>1116</v>
      </c>
      <c r="G364">
        <v>2021</v>
      </c>
      <c r="H364" s="5">
        <v>44439</v>
      </c>
      <c r="I364" t="s">
        <v>1148</v>
      </c>
      <c r="J364" s="6">
        <v>400000</v>
      </c>
      <c r="K364" t="s">
        <v>1154</v>
      </c>
      <c r="L364" t="s">
        <v>1154</v>
      </c>
      <c r="M364" t="s">
        <v>1154</v>
      </c>
      <c r="N364" s="7">
        <v>0</v>
      </c>
      <c r="O364" s="7">
        <v>0</v>
      </c>
      <c r="P364" s="7">
        <v>0</v>
      </c>
      <c r="Q364" s="6">
        <v>0</v>
      </c>
      <c r="R364" s="6">
        <v>0</v>
      </c>
      <c r="S364" s="6">
        <v>0</v>
      </c>
      <c r="T364" s="8">
        <v>0</v>
      </c>
    </row>
    <row r="365" spans="1:20" x14ac:dyDescent="0.25">
      <c r="A365" t="s">
        <v>361</v>
      </c>
      <c r="B365" t="s">
        <v>868</v>
      </c>
      <c r="C365" t="s">
        <v>1054</v>
      </c>
      <c r="D365" t="s">
        <v>1082</v>
      </c>
      <c r="E365" t="s">
        <v>1087</v>
      </c>
      <c r="F365" t="s">
        <v>1099</v>
      </c>
      <c r="G365">
        <v>2021</v>
      </c>
      <c r="H365" s="5">
        <v>44371</v>
      </c>
      <c r="I365" t="s">
        <v>1148</v>
      </c>
      <c r="J365" s="6">
        <v>1000000</v>
      </c>
      <c r="K365" t="s">
        <v>1152</v>
      </c>
      <c r="L365" t="s">
        <v>1149</v>
      </c>
      <c r="M365" t="s">
        <v>1169</v>
      </c>
      <c r="N365" s="7">
        <v>0</v>
      </c>
      <c r="O365" s="7">
        <v>0</v>
      </c>
      <c r="P365" s="7">
        <v>0.5</v>
      </c>
      <c r="Q365" s="6">
        <v>0</v>
      </c>
      <c r="R365" s="6">
        <v>0</v>
      </c>
      <c r="S365" s="6">
        <v>500000</v>
      </c>
      <c r="T365" s="8">
        <v>500000</v>
      </c>
    </row>
    <row r="366" spans="1:20" x14ac:dyDescent="0.25">
      <c r="A366" t="s">
        <v>362</v>
      </c>
      <c r="B366" t="s">
        <v>869</v>
      </c>
      <c r="C366" t="s">
        <v>1054</v>
      </c>
      <c r="D366" t="s">
        <v>1082</v>
      </c>
      <c r="E366" t="s">
        <v>1088</v>
      </c>
      <c r="F366" t="s">
        <v>1110</v>
      </c>
      <c r="G366">
        <v>2021</v>
      </c>
      <c r="H366" s="5">
        <v>44293</v>
      </c>
      <c r="I366" t="s">
        <v>1148</v>
      </c>
      <c r="J366" s="6">
        <v>450000</v>
      </c>
      <c r="K366" t="s">
        <v>1154</v>
      </c>
      <c r="L366" t="s">
        <v>1154</v>
      </c>
      <c r="M366" t="s">
        <v>1154</v>
      </c>
      <c r="N366" s="7">
        <v>0</v>
      </c>
      <c r="O366" s="7">
        <v>0</v>
      </c>
      <c r="P366" s="7">
        <v>0</v>
      </c>
      <c r="Q366" s="6">
        <v>0</v>
      </c>
      <c r="R366" s="6">
        <v>0</v>
      </c>
      <c r="S366" s="6">
        <v>0</v>
      </c>
      <c r="T366" s="8">
        <v>0</v>
      </c>
    </row>
    <row r="367" spans="1:20" x14ac:dyDescent="0.25">
      <c r="A367" t="s">
        <v>363</v>
      </c>
      <c r="B367" t="s">
        <v>870</v>
      </c>
      <c r="C367" t="s">
        <v>1054</v>
      </c>
      <c r="D367" t="s">
        <v>1082</v>
      </c>
      <c r="E367" t="s">
        <v>1088</v>
      </c>
      <c r="F367" t="s">
        <v>1110</v>
      </c>
      <c r="G367">
        <v>2021</v>
      </c>
      <c r="H367" s="5">
        <v>44336</v>
      </c>
      <c r="I367" t="s">
        <v>1148</v>
      </c>
      <c r="J367" s="6">
        <v>350000</v>
      </c>
      <c r="K367" t="s">
        <v>1154</v>
      </c>
      <c r="L367" t="s">
        <v>1154</v>
      </c>
      <c r="M367" t="s">
        <v>1154</v>
      </c>
      <c r="N367" s="7">
        <v>0</v>
      </c>
      <c r="O367" s="7">
        <v>0</v>
      </c>
      <c r="P367" s="7">
        <v>0</v>
      </c>
      <c r="Q367" s="6">
        <v>0</v>
      </c>
      <c r="R367" s="6">
        <v>0</v>
      </c>
      <c r="S367" s="6">
        <v>0</v>
      </c>
      <c r="T367" s="8">
        <v>0</v>
      </c>
    </row>
    <row r="368" spans="1:20" x14ac:dyDescent="0.25">
      <c r="A368" t="s">
        <v>364</v>
      </c>
      <c r="B368" t="s">
        <v>871</v>
      </c>
      <c r="C368" t="s">
        <v>1054</v>
      </c>
      <c r="D368" t="s">
        <v>1082</v>
      </c>
      <c r="E368" t="s">
        <v>1090</v>
      </c>
      <c r="F368" t="s">
        <v>1117</v>
      </c>
      <c r="G368">
        <v>2021</v>
      </c>
      <c r="H368" s="5">
        <v>44439</v>
      </c>
      <c r="I368" t="s">
        <v>1148</v>
      </c>
      <c r="J368" s="6">
        <v>303988</v>
      </c>
      <c r="K368" t="s">
        <v>1150</v>
      </c>
      <c r="L368" t="s">
        <v>1154</v>
      </c>
      <c r="M368" t="s">
        <v>1167</v>
      </c>
      <c r="N368" s="7">
        <v>0</v>
      </c>
      <c r="O368" s="7">
        <v>1</v>
      </c>
      <c r="P368" s="7">
        <v>0</v>
      </c>
      <c r="Q368" s="6">
        <v>0</v>
      </c>
      <c r="R368" s="6">
        <v>303988</v>
      </c>
      <c r="S368" s="6">
        <v>0</v>
      </c>
      <c r="T368" s="8">
        <v>303988</v>
      </c>
    </row>
    <row r="369" spans="1:20" x14ac:dyDescent="0.25">
      <c r="A369" t="s">
        <v>365</v>
      </c>
      <c r="B369" t="s">
        <v>872</v>
      </c>
      <c r="C369" t="s">
        <v>1054</v>
      </c>
      <c r="D369" t="s">
        <v>1082</v>
      </c>
      <c r="E369" t="s">
        <v>1088</v>
      </c>
      <c r="F369" t="s">
        <v>1116</v>
      </c>
      <c r="G369">
        <v>2021</v>
      </c>
      <c r="H369" s="5">
        <v>44393</v>
      </c>
      <c r="I369" t="s">
        <v>1148</v>
      </c>
      <c r="J369" s="6">
        <v>3000000</v>
      </c>
      <c r="K369" t="s">
        <v>1154</v>
      </c>
      <c r="L369" t="s">
        <v>1154</v>
      </c>
      <c r="M369" t="s">
        <v>1154</v>
      </c>
      <c r="N369" s="7">
        <v>0</v>
      </c>
      <c r="O369" s="7">
        <v>0</v>
      </c>
      <c r="P369" s="7">
        <v>0</v>
      </c>
      <c r="Q369" s="6">
        <v>0</v>
      </c>
      <c r="R369" s="6">
        <v>0</v>
      </c>
      <c r="S369" s="6">
        <v>0</v>
      </c>
      <c r="T369" s="8">
        <v>0</v>
      </c>
    </row>
    <row r="370" spans="1:20" x14ac:dyDescent="0.25">
      <c r="A370" t="s">
        <v>366</v>
      </c>
      <c r="B370" t="s">
        <v>873</v>
      </c>
      <c r="C370" t="s">
        <v>1054</v>
      </c>
      <c r="D370" t="s">
        <v>1082</v>
      </c>
      <c r="E370" t="s">
        <v>1089</v>
      </c>
      <c r="F370" t="s">
        <v>1118</v>
      </c>
      <c r="G370">
        <v>2021</v>
      </c>
      <c r="H370" s="5">
        <v>44348</v>
      </c>
      <c r="I370" t="s">
        <v>1148</v>
      </c>
      <c r="J370" s="6">
        <v>200000</v>
      </c>
      <c r="K370" t="s">
        <v>1154</v>
      </c>
      <c r="L370" t="s">
        <v>1154</v>
      </c>
      <c r="M370" t="s">
        <v>1154</v>
      </c>
      <c r="N370" s="7">
        <v>0</v>
      </c>
      <c r="O370" s="7">
        <v>0</v>
      </c>
      <c r="P370" s="7">
        <v>0</v>
      </c>
      <c r="Q370" s="6">
        <v>0</v>
      </c>
      <c r="R370" s="6">
        <v>0</v>
      </c>
      <c r="S370" s="6">
        <v>0</v>
      </c>
      <c r="T370" s="8">
        <v>0</v>
      </c>
    </row>
    <row r="371" spans="1:20" x14ac:dyDescent="0.25">
      <c r="A371" t="s">
        <v>367</v>
      </c>
      <c r="B371" t="s">
        <v>874</v>
      </c>
      <c r="C371" t="s">
        <v>1054</v>
      </c>
      <c r="D371" t="s">
        <v>1082</v>
      </c>
      <c r="E371" t="s">
        <v>1088</v>
      </c>
      <c r="F371" t="s">
        <v>1116</v>
      </c>
      <c r="G371">
        <v>2021</v>
      </c>
      <c r="H371" s="5">
        <v>44412</v>
      </c>
      <c r="I371" t="s">
        <v>1148</v>
      </c>
      <c r="J371" s="6">
        <v>250000</v>
      </c>
      <c r="K371" t="s">
        <v>1154</v>
      </c>
      <c r="L371" t="s">
        <v>1154</v>
      </c>
      <c r="M371" t="s">
        <v>1154</v>
      </c>
      <c r="N371" s="7">
        <v>0</v>
      </c>
      <c r="O371" s="7">
        <v>0</v>
      </c>
      <c r="P371" s="7">
        <v>0</v>
      </c>
      <c r="Q371" s="6">
        <v>0</v>
      </c>
      <c r="R371" s="6">
        <v>0</v>
      </c>
      <c r="S371" s="6">
        <v>0</v>
      </c>
      <c r="T371" s="8">
        <v>0</v>
      </c>
    </row>
    <row r="372" spans="1:20" x14ac:dyDescent="0.25">
      <c r="A372" t="s">
        <v>368</v>
      </c>
      <c r="B372" t="s">
        <v>875</v>
      </c>
      <c r="C372" t="s">
        <v>1054</v>
      </c>
      <c r="D372" t="s">
        <v>1082</v>
      </c>
      <c r="E372" t="s">
        <v>1090</v>
      </c>
      <c r="F372" t="s">
        <v>1105</v>
      </c>
      <c r="G372">
        <v>2021</v>
      </c>
      <c r="H372" s="5">
        <v>44466</v>
      </c>
      <c r="I372" t="s">
        <v>1148</v>
      </c>
      <c r="J372" s="6">
        <v>350000</v>
      </c>
      <c r="K372" t="s">
        <v>1154</v>
      </c>
      <c r="L372" t="s">
        <v>1154</v>
      </c>
      <c r="M372" t="s">
        <v>1154</v>
      </c>
      <c r="N372" s="7">
        <v>0</v>
      </c>
      <c r="O372" s="7">
        <v>0</v>
      </c>
      <c r="P372" s="7">
        <v>0</v>
      </c>
      <c r="Q372" s="6">
        <v>0</v>
      </c>
      <c r="R372" s="6">
        <v>0</v>
      </c>
      <c r="S372" s="6">
        <v>0</v>
      </c>
      <c r="T372" s="8">
        <v>0</v>
      </c>
    </row>
    <row r="373" spans="1:20" x14ac:dyDescent="0.25">
      <c r="A373" t="s">
        <v>369</v>
      </c>
      <c r="B373" t="s">
        <v>876</v>
      </c>
      <c r="C373" t="s">
        <v>1054</v>
      </c>
      <c r="D373" t="s">
        <v>1082</v>
      </c>
      <c r="E373" t="s">
        <v>1087</v>
      </c>
      <c r="F373" t="s">
        <v>1099</v>
      </c>
      <c r="G373">
        <v>2021</v>
      </c>
      <c r="H373" s="5">
        <v>44235</v>
      </c>
      <c r="I373" t="s">
        <v>1148</v>
      </c>
      <c r="J373" s="6">
        <v>500000</v>
      </c>
      <c r="K373" t="s">
        <v>1151</v>
      </c>
      <c r="L373" t="s">
        <v>1155</v>
      </c>
      <c r="M373" t="s">
        <v>1154</v>
      </c>
      <c r="N373" s="7">
        <v>1</v>
      </c>
      <c r="O373" s="7">
        <v>0</v>
      </c>
      <c r="P373" s="7">
        <v>0</v>
      </c>
      <c r="Q373" s="6">
        <v>500000</v>
      </c>
      <c r="R373" s="6">
        <v>0</v>
      </c>
      <c r="S373" s="6">
        <v>0</v>
      </c>
      <c r="T373" s="8">
        <v>500000</v>
      </c>
    </row>
    <row r="374" spans="1:20" x14ac:dyDescent="0.25">
      <c r="A374" t="s">
        <v>370</v>
      </c>
      <c r="B374" t="s">
        <v>877</v>
      </c>
      <c r="C374" t="s">
        <v>1054</v>
      </c>
      <c r="D374" t="s">
        <v>1082</v>
      </c>
      <c r="E374" t="s">
        <v>1087</v>
      </c>
      <c r="F374" t="s">
        <v>1087</v>
      </c>
      <c r="G374">
        <v>2021</v>
      </c>
      <c r="H374" s="5">
        <v>44370</v>
      </c>
      <c r="I374" t="s">
        <v>1148</v>
      </c>
      <c r="J374" s="6">
        <v>1350000</v>
      </c>
      <c r="K374" t="s">
        <v>1154</v>
      </c>
      <c r="L374" t="s">
        <v>1154</v>
      </c>
      <c r="M374" t="s">
        <v>1154</v>
      </c>
      <c r="N374" s="7">
        <v>0</v>
      </c>
      <c r="O374" s="7">
        <v>0</v>
      </c>
      <c r="P374" s="7">
        <v>0</v>
      </c>
      <c r="Q374" s="6">
        <v>0</v>
      </c>
      <c r="R374" s="6">
        <v>0</v>
      </c>
      <c r="S374" s="6">
        <v>0</v>
      </c>
      <c r="T374" s="8">
        <v>0</v>
      </c>
    </row>
    <row r="375" spans="1:20" x14ac:dyDescent="0.25">
      <c r="A375" t="s">
        <v>371</v>
      </c>
      <c r="B375" t="s">
        <v>878</v>
      </c>
      <c r="C375" t="s">
        <v>1054</v>
      </c>
      <c r="D375" t="s">
        <v>1082</v>
      </c>
      <c r="E375" t="s">
        <v>1087</v>
      </c>
      <c r="F375" t="s">
        <v>1087</v>
      </c>
      <c r="G375">
        <v>2021</v>
      </c>
      <c r="H375" s="5">
        <v>44498</v>
      </c>
      <c r="I375" t="s">
        <v>1148</v>
      </c>
      <c r="J375" s="6">
        <v>1000000</v>
      </c>
      <c r="K375" t="s">
        <v>1151</v>
      </c>
      <c r="L375" t="s">
        <v>1155</v>
      </c>
      <c r="M375" t="s">
        <v>1154</v>
      </c>
      <c r="N375" s="7">
        <v>1</v>
      </c>
      <c r="O375" s="7">
        <v>0</v>
      </c>
      <c r="P375" s="7">
        <v>0</v>
      </c>
      <c r="Q375" s="6">
        <v>1000000</v>
      </c>
      <c r="R375" s="6">
        <v>0</v>
      </c>
      <c r="S375" s="6">
        <v>0</v>
      </c>
      <c r="T375" s="8">
        <v>1000000</v>
      </c>
    </row>
    <row r="376" spans="1:20" x14ac:dyDescent="0.25">
      <c r="A376" t="s">
        <v>372</v>
      </c>
      <c r="B376" t="s">
        <v>879</v>
      </c>
      <c r="C376" t="s">
        <v>1054</v>
      </c>
      <c r="D376" t="s">
        <v>1082</v>
      </c>
      <c r="E376" t="s">
        <v>1088</v>
      </c>
      <c r="F376" t="s">
        <v>1110</v>
      </c>
      <c r="G376">
        <v>2021</v>
      </c>
      <c r="H376" s="5">
        <v>44421</v>
      </c>
      <c r="I376" t="s">
        <v>1148</v>
      </c>
      <c r="J376" s="6">
        <v>200000</v>
      </c>
      <c r="K376" t="s">
        <v>1154</v>
      </c>
      <c r="L376" t="s">
        <v>1154</v>
      </c>
      <c r="M376" t="s">
        <v>1154</v>
      </c>
      <c r="N376" s="7">
        <v>0</v>
      </c>
      <c r="O376" s="7">
        <v>0</v>
      </c>
      <c r="P376" s="7">
        <v>0</v>
      </c>
      <c r="Q376" s="6">
        <v>0</v>
      </c>
      <c r="R376" s="6">
        <v>0</v>
      </c>
      <c r="S376" s="6">
        <v>0</v>
      </c>
      <c r="T376" s="8">
        <v>0</v>
      </c>
    </row>
    <row r="377" spans="1:20" x14ac:dyDescent="0.25">
      <c r="A377" t="s">
        <v>373</v>
      </c>
      <c r="B377" t="s">
        <v>880</v>
      </c>
      <c r="C377" t="s">
        <v>1054</v>
      </c>
      <c r="D377" t="s">
        <v>1082</v>
      </c>
      <c r="E377" t="s">
        <v>1088</v>
      </c>
      <c r="F377" t="s">
        <v>1100</v>
      </c>
      <c r="G377">
        <v>2021</v>
      </c>
      <c r="H377" s="5">
        <v>44307</v>
      </c>
      <c r="I377" t="s">
        <v>1148</v>
      </c>
      <c r="J377" s="6">
        <v>1000000</v>
      </c>
      <c r="K377" t="s">
        <v>1154</v>
      </c>
      <c r="L377" t="s">
        <v>1154</v>
      </c>
      <c r="M377" t="s">
        <v>1154</v>
      </c>
      <c r="N377" s="7">
        <v>0</v>
      </c>
      <c r="O377" s="7">
        <v>0</v>
      </c>
      <c r="P377" s="7">
        <v>0</v>
      </c>
      <c r="Q377" s="6">
        <v>0</v>
      </c>
      <c r="R377" s="6">
        <v>0</v>
      </c>
      <c r="S377" s="6">
        <v>0</v>
      </c>
      <c r="T377" s="8">
        <v>0</v>
      </c>
    </row>
    <row r="378" spans="1:20" x14ac:dyDescent="0.25">
      <c r="A378" t="s">
        <v>374</v>
      </c>
      <c r="B378" t="s">
        <v>881</v>
      </c>
      <c r="C378" t="s">
        <v>1054</v>
      </c>
      <c r="D378" t="s">
        <v>1082</v>
      </c>
      <c r="E378" t="s">
        <v>1089</v>
      </c>
      <c r="F378" t="s">
        <v>1113</v>
      </c>
      <c r="G378">
        <v>2021</v>
      </c>
      <c r="H378" s="5">
        <v>44211</v>
      </c>
      <c r="I378" t="s">
        <v>1148</v>
      </c>
      <c r="J378" s="6">
        <v>175467</v>
      </c>
      <c r="K378" t="s">
        <v>1154</v>
      </c>
      <c r="L378" t="s">
        <v>1154</v>
      </c>
      <c r="M378" t="s">
        <v>1154</v>
      </c>
      <c r="N378" s="7">
        <v>0</v>
      </c>
      <c r="O378" s="7">
        <v>0</v>
      </c>
      <c r="P378" s="7">
        <v>0</v>
      </c>
      <c r="Q378" s="6">
        <v>0</v>
      </c>
      <c r="R378" s="6">
        <v>0</v>
      </c>
      <c r="S378" s="6">
        <v>0</v>
      </c>
      <c r="T378" s="8">
        <v>0</v>
      </c>
    </row>
    <row r="379" spans="1:20" x14ac:dyDescent="0.25">
      <c r="A379" t="s">
        <v>375</v>
      </c>
      <c r="B379" t="s">
        <v>882</v>
      </c>
      <c r="C379" t="s">
        <v>1054</v>
      </c>
      <c r="D379" t="s">
        <v>1082</v>
      </c>
      <c r="E379" t="s">
        <v>1089</v>
      </c>
      <c r="F379" t="s">
        <v>1114</v>
      </c>
      <c r="G379">
        <v>2021</v>
      </c>
      <c r="H379" s="5">
        <v>44215</v>
      </c>
      <c r="I379" t="s">
        <v>1148</v>
      </c>
      <c r="J379" s="6">
        <v>500000</v>
      </c>
      <c r="K379" t="s">
        <v>1154</v>
      </c>
      <c r="L379" t="s">
        <v>1154</v>
      </c>
      <c r="M379" t="s">
        <v>1154</v>
      </c>
      <c r="N379" s="7">
        <v>0</v>
      </c>
      <c r="O379" s="7">
        <v>0</v>
      </c>
      <c r="P379" s="7">
        <v>0</v>
      </c>
      <c r="Q379" s="6">
        <v>0</v>
      </c>
      <c r="R379" s="6">
        <v>0</v>
      </c>
      <c r="S379" s="6">
        <v>0</v>
      </c>
      <c r="T379" s="8">
        <v>0</v>
      </c>
    </row>
    <row r="380" spans="1:20" x14ac:dyDescent="0.25">
      <c r="A380" t="s">
        <v>376</v>
      </c>
      <c r="B380" t="s">
        <v>883</v>
      </c>
      <c r="C380" t="s">
        <v>1054</v>
      </c>
      <c r="D380" t="s">
        <v>1082</v>
      </c>
      <c r="E380" t="s">
        <v>1090</v>
      </c>
      <c r="F380" t="s">
        <v>1106</v>
      </c>
      <c r="G380">
        <v>2021</v>
      </c>
      <c r="H380" s="5">
        <v>44302</v>
      </c>
      <c r="I380" t="s">
        <v>1148</v>
      </c>
      <c r="J380" s="6">
        <v>200000</v>
      </c>
      <c r="K380" t="s">
        <v>1152</v>
      </c>
      <c r="L380" t="s">
        <v>1155</v>
      </c>
      <c r="M380" t="s">
        <v>1167</v>
      </c>
      <c r="N380" s="7">
        <v>0</v>
      </c>
      <c r="O380" s="7">
        <v>0</v>
      </c>
      <c r="P380" s="7">
        <v>1</v>
      </c>
      <c r="Q380" s="6">
        <v>0</v>
      </c>
      <c r="R380" s="6">
        <v>0</v>
      </c>
      <c r="S380" s="6">
        <v>200000</v>
      </c>
      <c r="T380" s="8">
        <v>200000</v>
      </c>
    </row>
    <row r="381" spans="1:20" x14ac:dyDescent="0.25">
      <c r="A381" t="s">
        <v>377</v>
      </c>
      <c r="B381" t="s">
        <v>884</v>
      </c>
      <c r="C381" t="s">
        <v>1054</v>
      </c>
      <c r="D381" t="s">
        <v>1082</v>
      </c>
      <c r="E381" t="s">
        <v>1087</v>
      </c>
      <c r="F381" t="s">
        <v>1108</v>
      </c>
      <c r="G381">
        <v>2021</v>
      </c>
      <c r="H381" s="5">
        <v>44432</v>
      </c>
      <c r="I381" t="s">
        <v>1148</v>
      </c>
      <c r="J381" s="6">
        <v>1000000</v>
      </c>
      <c r="K381" t="s">
        <v>1151</v>
      </c>
      <c r="L381" t="s">
        <v>1178</v>
      </c>
      <c r="M381" t="s">
        <v>1154</v>
      </c>
      <c r="N381" s="7">
        <v>1</v>
      </c>
      <c r="O381" s="7">
        <v>0</v>
      </c>
      <c r="P381" s="7">
        <v>0</v>
      </c>
      <c r="Q381" s="6">
        <v>1000000</v>
      </c>
      <c r="R381" s="6">
        <v>0</v>
      </c>
      <c r="S381" s="6">
        <v>0</v>
      </c>
      <c r="T381" s="8">
        <v>1000000</v>
      </c>
    </row>
    <row r="382" spans="1:20" x14ac:dyDescent="0.25">
      <c r="A382" t="s">
        <v>378</v>
      </c>
      <c r="B382" t="s">
        <v>885</v>
      </c>
      <c r="C382" t="s">
        <v>1054</v>
      </c>
      <c r="D382" t="s">
        <v>1082</v>
      </c>
      <c r="E382" t="s">
        <v>1090</v>
      </c>
      <c r="F382" t="s">
        <v>1117</v>
      </c>
      <c r="G382">
        <v>2021</v>
      </c>
      <c r="H382" s="5">
        <v>44375</v>
      </c>
      <c r="I382" t="s">
        <v>1148</v>
      </c>
      <c r="J382" s="6">
        <v>480000</v>
      </c>
      <c r="K382" t="s">
        <v>1150</v>
      </c>
      <c r="L382" t="s">
        <v>1154</v>
      </c>
      <c r="M382" t="s">
        <v>1159</v>
      </c>
      <c r="N382" s="7">
        <v>0</v>
      </c>
      <c r="O382" s="7">
        <v>1</v>
      </c>
      <c r="P382" s="7">
        <v>0</v>
      </c>
      <c r="Q382" s="6">
        <v>0</v>
      </c>
      <c r="R382" s="6">
        <v>480000</v>
      </c>
      <c r="S382" s="6">
        <v>0</v>
      </c>
      <c r="T382" s="8">
        <v>480000</v>
      </c>
    </row>
    <row r="383" spans="1:20" x14ac:dyDescent="0.25">
      <c r="A383" t="s">
        <v>379</v>
      </c>
      <c r="B383" t="s">
        <v>886</v>
      </c>
      <c r="C383" t="s">
        <v>1054</v>
      </c>
      <c r="D383" t="s">
        <v>1082</v>
      </c>
      <c r="E383" t="s">
        <v>1087</v>
      </c>
      <c r="F383" t="s">
        <v>1108</v>
      </c>
      <c r="G383">
        <v>2021</v>
      </c>
      <c r="H383" s="5">
        <v>44399</v>
      </c>
      <c r="I383" t="s">
        <v>1148</v>
      </c>
      <c r="J383" s="6">
        <v>700000</v>
      </c>
      <c r="K383" t="s">
        <v>1154</v>
      </c>
      <c r="L383" t="s">
        <v>1154</v>
      </c>
      <c r="M383" t="s">
        <v>1154</v>
      </c>
      <c r="N383" s="7">
        <v>0</v>
      </c>
      <c r="O383" s="7">
        <v>0</v>
      </c>
      <c r="P383" s="7">
        <v>0</v>
      </c>
      <c r="Q383" s="6">
        <v>0</v>
      </c>
      <c r="R383" s="6">
        <v>0</v>
      </c>
      <c r="S383" s="6">
        <v>0</v>
      </c>
      <c r="T383" s="8">
        <v>0</v>
      </c>
    </row>
    <row r="384" spans="1:20" x14ac:dyDescent="0.25">
      <c r="A384" t="s">
        <v>380</v>
      </c>
      <c r="B384" t="s">
        <v>887</v>
      </c>
      <c r="C384" t="s">
        <v>1054</v>
      </c>
      <c r="D384" t="s">
        <v>1082</v>
      </c>
      <c r="E384" t="s">
        <v>1087</v>
      </c>
      <c r="F384" t="s">
        <v>1099</v>
      </c>
      <c r="G384">
        <v>2021</v>
      </c>
      <c r="H384" s="5">
        <v>44431</v>
      </c>
      <c r="I384" t="s">
        <v>1148</v>
      </c>
      <c r="J384" s="6">
        <v>600000</v>
      </c>
      <c r="K384" t="s">
        <v>1151</v>
      </c>
      <c r="L384" t="s">
        <v>1155</v>
      </c>
      <c r="M384" t="s">
        <v>1154</v>
      </c>
      <c r="N384" s="7">
        <v>1</v>
      </c>
      <c r="O384" s="7">
        <v>0</v>
      </c>
      <c r="P384" s="7">
        <v>0</v>
      </c>
      <c r="Q384" s="6">
        <v>600000</v>
      </c>
      <c r="R384" s="6">
        <v>0</v>
      </c>
      <c r="S384" s="6">
        <v>0</v>
      </c>
      <c r="T384" s="8">
        <v>600000</v>
      </c>
    </row>
    <row r="385" spans="1:20" x14ac:dyDescent="0.25">
      <c r="A385" t="s">
        <v>381</v>
      </c>
      <c r="B385" t="s">
        <v>888</v>
      </c>
      <c r="C385" t="s">
        <v>1054</v>
      </c>
      <c r="D385" t="s">
        <v>1082</v>
      </c>
      <c r="E385" t="s">
        <v>1089</v>
      </c>
      <c r="F385" t="s">
        <v>1101</v>
      </c>
      <c r="G385">
        <v>2021</v>
      </c>
      <c r="H385" s="5">
        <v>44204</v>
      </c>
      <c r="I385" t="s">
        <v>1148</v>
      </c>
      <c r="J385" s="6">
        <v>150000</v>
      </c>
      <c r="K385" t="s">
        <v>1154</v>
      </c>
      <c r="L385" t="s">
        <v>1154</v>
      </c>
      <c r="M385" t="s">
        <v>1154</v>
      </c>
      <c r="N385" s="7">
        <v>0</v>
      </c>
      <c r="O385" s="7">
        <v>0</v>
      </c>
      <c r="P385" s="7">
        <v>0</v>
      </c>
      <c r="Q385" s="6">
        <v>0</v>
      </c>
      <c r="R385" s="6">
        <v>0</v>
      </c>
      <c r="S385" s="6">
        <v>0</v>
      </c>
      <c r="T385" s="8">
        <v>0</v>
      </c>
    </row>
    <row r="386" spans="1:20" x14ac:dyDescent="0.25">
      <c r="A386" t="s">
        <v>382</v>
      </c>
      <c r="B386" t="s">
        <v>889</v>
      </c>
      <c r="C386" t="s">
        <v>1054</v>
      </c>
      <c r="D386" t="s">
        <v>1082</v>
      </c>
      <c r="E386" t="s">
        <v>1088</v>
      </c>
      <c r="F386" t="s">
        <v>1102</v>
      </c>
      <c r="G386">
        <v>2021</v>
      </c>
      <c r="H386" s="5">
        <v>44348</v>
      </c>
      <c r="I386" t="s">
        <v>1148</v>
      </c>
      <c r="J386" s="6">
        <v>2500000</v>
      </c>
      <c r="K386" t="s">
        <v>1154</v>
      </c>
      <c r="L386" t="s">
        <v>1154</v>
      </c>
      <c r="M386" t="s">
        <v>1154</v>
      </c>
      <c r="N386" s="7">
        <v>0</v>
      </c>
      <c r="O386" s="7">
        <v>0</v>
      </c>
      <c r="P386" s="7">
        <v>0</v>
      </c>
      <c r="Q386" s="6">
        <v>0</v>
      </c>
      <c r="R386" s="6">
        <v>0</v>
      </c>
      <c r="S386" s="6">
        <v>0</v>
      </c>
      <c r="T386" s="8">
        <v>0</v>
      </c>
    </row>
    <row r="387" spans="1:20" x14ac:dyDescent="0.25">
      <c r="A387" t="s">
        <v>383</v>
      </c>
      <c r="B387" t="s">
        <v>890</v>
      </c>
      <c r="C387" t="s">
        <v>1054</v>
      </c>
      <c r="D387" t="s">
        <v>1082</v>
      </c>
      <c r="E387" t="s">
        <v>1090</v>
      </c>
      <c r="F387" t="s">
        <v>1106</v>
      </c>
      <c r="G387">
        <v>2021</v>
      </c>
      <c r="H387" s="5">
        <v>44421</v>
      </c>
      <c r="I387" t="s">
        <v>1148</v>
      </c>
      <c r="J387" s="6">
        <v>230000</v>
      </c>
      <c r="K387" t="s">
        <v>1154</v>
      </c>
      <c r="L387" t="s">
        <v>1154</v>
      </c>
      <c r="M387" t="s">
        <v>1154</v>
      </c>
      <c r="N387" s="7">
        <v>0</v>
      </c>
      <c r="O387" s="7">
        <v>0</v>
      </c>
      <c r="P387" s="7">
        <v>0</v>
      </c>
      <c r="Q387" s="6">
        <v>0</v>
      </c>
      <c r="R387" s="6">
        <v>0</v>
      </c>
      <c r="S387" s="6">
        <v>0</v>
      </c>
      <c r="T387" s="8">
        <v>0</v>
      </c>
    </row>
    <row r="388" spans="1:20" x14ac:dyDescent="0.25">
      <c r="A388" t="s">
        <v>384</v>
      </c>
      <c r="B388" t="s">
        <v>891</v>
      </c>
      <c r="C388" t="s">
        <v>1054</v>
      </c>
      <c r="D388" t="s">
        <v>1082</v>
      </c>
      <c r="E388" t="s">
        <v>1090</v>
      </c>
      <c r="F388" t="s">
        <v>1117</v>
      </c>
      <c r="G388">
        <v>2021</v>
      </c>
      <c r="H388" s="5">
        <v>44386</v>
      </c>
      <c r="I388" t="s">
        <v>1148</v>
      </c>
      <c r="J388" s="6">
        <v>1000000</v>
      </c>
      <c r="K388" t="s">
        <v>1150</v>
      </c>
      <c r="L388" t="s">
        <v>1154</v>
      </c>
      <c r="M388" t="s">
        <v>1167</v>
      </c>
      <c r="N388" s="7">
        <v>0</v>
      </c>
      <c r="O388" s="7">
        <v>1</v>
      </c>
      <c r="P388" s="7">
        <v>0</v>
      </c>
      <c r="Q388" s="6">
        <v>0</v>
      </c>
      <c r="R388" s="6">
        <v>1000000</v>
      </c>
      <c r="S388" s="6">
        <v>0</v>
      </c>
      <c r="T388" s="8">
        <v>1000000</v>
      </c>
    </row>
    <row r="389" spans="1:20" x14ac:dyDescent="0.25">
      <c r="A389" t="s">
        <v>385</v>
      </c>
      <c r="B389" t="s">
        <v>892</v>
      </c>
      <c r="C389" t="s">
        <v>1054</v>
      </c>
      <c r="D389" t="s">
        <v>1082</v>
      </c>
      <c r="E389" t="s">
        <v>1088</v>
      </c>
      <c r="F389" t="s">
        <v>1100</v>
      </c>
      <c r="G389">
        <v>2021</v>
      </c>
      <c r="H389" s="5">
        <v>44280</v>
      </c>
      <c r="I389" t="s">
        <v>1148</v>
      </c>
      <c r="J389" s="6">
        <v>400000</v>
      </c>
      <c r="K389" t="s">
        <v>1154</v>
      </c>
      <c r="L389" t="s">
        <v>1154</v>
      </c>
      <c r="M389" t="s">
        <v>1154</v>
      </c>
      <c r="N389" s="7">
        <v>0</v>
      </c>
      <c r="O389" s="7">
        <v>0</v>
      </c>
      <c r="P389" s="7">
        <v>0</v>
      </c>
      <c r="Q389" s="6">
        <v>0</v>
      </c>
      <c r="R389" s="6">
        <v>0</v>
      </c>
      <c r="S389" s="6">
        <v>0</v>
      </c>
      <c r="T389" s="8">
        <v>0</v>
      </c>
    </row>
    <row r="390" spans="1:20" x14ac:dyDescent="0.25">
      <c r="A390" t="s">
        <v>386</v>
      </c>
      <c r="B390" t="s">
        <v>893</v>
      </c>
      <c r="C390" t="s">
        <v>1054</v>
      </c>
      <c r="D390" t="s">
        <v>1082</v>
      </c>
      <c r="E390" t="s">
        <v>1087</v>
      </c>
      <c r="F390" t="s">
        <v>1108</v>
      </c>
      <c r="G390">
        <v>2021</v>
      </c>
      <c r="H390" s="5">
        <v>44439</v>
      </c>
      <c r="I390" t="s">
        <v>1148</v>
      </c>
      <c r="J390" s="6">
        <v>250000</v>
      </c>
      <c r="K390" t="s">
        <v>1151</v>
      </c>
      <c r="L390" t="s">
        <v>1178</v>
      </c>
      <c r="M390" t="s">
        <v>1154</v>
      </c>
      <c r="N390" s="7">
        <v>1</v>
      </c>
      <c r="O390" s="7">
        <v>0</v>
      </c>
      <c r="P390" s="7">
        <v>0</v>
      </c>
      <c r="Q390" s="6">
        <v>250000</v>
      </c>
      <c r="R390" s="6">
        <v>0</v>
      </c>
      <c r="S390" s="6">
        <v>0</v>
      </c>
      <c r="T390" s="8">
        <v>250000</v>
      </c>
    </row>
    <row r="391" spans="1:20" x14ac:dyDescent="0.25">
      <c r="A391" t="s">
        <v>387</v>
      </c>
      <c r="B391" t="s">
        <v>894</v>
      </c>
      <c r="C391" t="s">
        <v>1054</v>
      </c>
      <c r="D391" t="s">
        <v>1082</v>
      </c>
      <c r="E391" t="s">
        <v>1088</v>
      </c>
      <c r="F391" t="s">
        <v>1100</v>
      </c>
      <c r="G391">
        <v>2021</v>
      </c>
      <c r="H391" s="5">
        <v>44279</v>
      </c>
      <c r="I391" t="s">
        <v>1148</v>
      </c>
      <c r="J391" s="6">
        <v>287640</v>
      </c>
      <c r="K391" t="s">
        <v>1152</v>
      </c>
      <c r="L391" t="s">
        <v>1155</v>
      </c>
      <c r="M391" t="s">
        <v>1167</v>
      </c>
      <c r="N391" s="7">
        <v>0</v>
      </c>
      <c r="O391" s="7">
        <v>0</v>
      </c>
      <c r="P391" s="7">
        <v>1</v>
      </c>
      <c r="Q391" s="6">
        <v>0</v>
      </c>
      <c r="R391" s="6">
        <v>0</v>
      </c>
      <c r="S391" s="6">
        <v>287640</v>
      </c>
      <c r="T391" s="8">
        <v>287640</v>
      </c>
    </row>
    <row r="392" spans="1:20" x14ac:dyDescent="0.25">
      <c r="A392" t="s">
        <v>388</v>
      </c>
      <c r="B392" t="s">
        <v>895</v>
      </c>
      <c r="C392" t="s">
        <v>1054</v>
      </c>
      <c r="D392" t="s">
        <v>1082</v>
      </c>
      <c r="E392" t="s">
        <v>1087</v>
      </c>
      <c r="F392" t="s">
        <v>1103</v>
      </c>
      <c r="G392">
        <v>2021</v>
      </c>
      <c r="H392" s="5">
        <v>44498</v>
      </c>
      <c r="I392" t="s">
        <v>1148</v>
      </c>
      <c r="J392" s="6">
        <v>1000000</v>
      </c>
      <c r="K392" t="s">
        <v>1154</v>
      </c>
      <c r="L392" t="s">
        <v>1154</v>
      </c>
      <c r="M392" t="s">
        <v>1154</v>
      </c>
      <c r="N392" s="7">
        <v>0</v>
      </c>
      <c r="O392" s="7">
        <v>0</v>
      </c>
      <c r="P392" s="7">
        <v>0</v>
      </c>
      <c r="Q392" s="6">
        <v>0</v>
      </c>
      <c r="R392" s="6">
        <v>0</v>
      </c>
      <c r="S392" s="6">
        <v>0</v>
      </c>
      <c r="T392" s="8">
        <v>0</v>
      </c>
    </row>
    <row r="393" spans="1:20" x14ac:dyDescent="0.25">
      <c r="A393" t="s">
        <v>389</v>
      </c>
      <c r="B393" t="s">
        <v>896</v>
      </c>
      <c r="C393" t="s">
        <v>1054</v>
      </c>
      <c r="D393" t="s">
        <v>1082</v>
      </c>
      <c r="E393" t="s">
        <v>1092</v>
      </c>
      <c r="F393" t="s">
        <v>1111</v>
      </c>
      <c r="G393">
        <v>2021</v>
      </c>
      <c r="H393" s="5">
        <v>44267</v>
      </c>
      <c r="I393" t="s">
        <v>1148</v>
      </c>
      <c r="J393" s="6">
        <v>750000</v>
      </c>
      <c r="K393" t="s">
        <v>1154</v>
      </c>
      <c r="L393" t="s">
        <v>1154</v>
      </c>
      <c r="M393" t="s">
        <v>1154</v>
      </c>
      <c r="N393" s="7">
        <v>0</v>
      </c>
      <c r="O393" s="7">
        <v>0</v>
      </c>
      <c r="P393" s="7">
        <v>0</v>
      </c>
      <c r="Q393" s="6">
        <v>0</v>
      </c>
      <c r="R393" s="6">
        <v>0</v>
      </c>
      <c r="S393" s="6">
        <v>0</v>
      </c>
      <c r="T393" s="8">
        <v>0</v>
      </c>
    </row>
    <row r="394" spans="1:20" x14ac:dyDescent="0.25">
      <c r="A394" t="s">
        <v>390</v>
      </c>
      <c r="B394" t="s">
        <v>897</v>
      </c>
      <c r="C394" t="s">
        <v>1054</v>
      </c>
      <c r="D394" t="s">
        <v>1082</v>
      </c>
      <c r="E394" t="s">
        <v>1092</v>
      </c>
      <c r="F394" t="s">
        <v>1111</v>
      </c>
      <c r="G394">
        <v>2021</v>
      </c>
      <c r="H394" s="5">
        <v>44448</v>
      </c>
      <c r="I394" t="s">
        <v>1148</v>
      </c>
      <c r="J394" s="6">
        <v>300000</v>
      </c>
      <c r="K394" t="s">
        <v>1154</v>
      </c>
      <c r="L394" t="s">
        <v>1154</v>
      </c>
      <c r="M394" t="s">
        <v>1154</v>
      </c>
      <c r="N394" s="7">
        <v>0</v>
      </c>
      <c r="O394" s="7">
        <v>0</v>
      </c>
      <c r="P394" s="7">
        <v>0</v>
      </c>
      <c r="Q394" s="6">
        <v>0</v>
      </c>
      <c r="R394" s="6">
        <v>0</v>
      </c>
      <c r="S394" s="6">
        <v>0</v>
      </c>
      <c r="T394" s="8">
        <v>0</v>
      </c>
    </row>
    <row r="395" spans="1:20" x14ac:dyDescent="0.25">
      <c r="A395" t="s">
        <v>391</v>
      </c>
      <c r="B395" t="s">
        <v>898</v>
      </c>
      <c r="C395" t="s">
        <v>1054</v>
      </c>
      <c r="D395" t="s">
        <v>1082</v>
      </c>
      <c r="E395" t="s">
        <v>1087</v>
      </c>
      <c r="F395" t="s">
        <v>1108</v>
      </c>
      <c r="G395">
        <v>2021</v>
      </c>
      <c r="H395" s="5">
        <v>44466</v>
      </c>
      <c r="I395" t="s">
        <v>1148</v>
      </c>
      <c r="J395" s="6">
        <v>900000</v>
      </c>
      <c r="K395" t="s">
        <v>1151</v>
      </c>
      <c r="L395" t="s">
        <v>1155</v>
      </c>
      <c r="M395" t="s">
        <v>1154</v>
      </c>
      <c r="N395" s="7">
        <v>1</v>
      </c>
      <c r="O395" s="7">
        <v>0</v>
      </c>
      <c r="P395" s="7">
        <v>0</v>
      </c>
      <c r="Q395" s="6">
        <v>900000</v>
      </c>
      <c r="R395" s="6">
        <v>0</v>
      </c>
      <c r="S395" s="6">
        <v>0</v>
      </c>
      <c r="T395" s="8">
        <v>900000</v>
      </c>
    </row>
    <row r="396" spans="1:20" x14ac:dyDescent="0.25">
      <c r="A396" t="s">
        <v>392</v>
      </c>
      <c r="B396" t="s">
        <v>899</v>
      </c>
      <c r="C396" t="s">
        <v>1054</v>
      </c>
      <c r="D396" t="s">
        <v>1082</v>
      </c>
      <c r="E396" t="s">
        <v>1092</v>
      </c>
      <c r="F396" t="s">
        <v>1111</v>
      </c>
      <c r="G396">
        <v>2021</v>
      </c>
      <c r="H396" s="5">
        <v>44463</v>
      </c>
      <c r="I396" t="s">
        <v>1148</v>
      </c>
      <c r="J396" s="6">
        <v>275000</v>
      </c>
      <c r="K396" t="s">
        <v>1154</v>
      </c>
      <c r="L396" t="s">
        <v>1154</v>
      </c>
      <c r="M396" t="s">
        <v>1154</v>
      </c>
      <c r="N396" s="7">
        <v>0</v>
      </c>
      <c r="O396" s="7">
        <v>0</v>
      </c>
      <c r="P396" s="7">
        <v>0</v>
      </c>
      <c r="Q396" s="6">
        <v>0</v>
      </c>
      <c r="R396" s="6">
        <v>0</v>
      </c>
      <c r="S396" s="6">
        <v>0</v>
      </c>
      <c r="T396" s="8">
        <v>0</v>
      </c>
    </row>
    <row r="397" spans="1:20" x14ac:dyDescent="0.25">
      <c r="A397" t="s">
        <v>393</v>
      </c>
      <c r="B397" t="s">
        <v>900</v>
      </c>
      <c r="C397" t="s">
        <v>1054</v>
      </c>
      <c r="D397" t="s">
        <v>1082</v>
      </c>
      <c r="E397" t="s">
        <v>1092</v>
      </c>
      <c r="F397" t="s">
        <v>1111</v>
      </c>
      <c r="G397">
        <v>2021</v>
      </c>
      <c r="H397" s="5">
        <v>44362</v>
      </c>
      <c r="I397" t="s">
        <v>1148</v>
      </c>
      <c r="J397" s="6">
        <v>400000</v>
      </c>
      <c r="K397" t="s">
        <v>1154</v>
      </c>
      <c r="L397" t="s">
        <v>1154</v>
      </c>
      <c r="M397" t="s">
        <v>1154</v>
      </c>
      <c r="N397" s="7">
        <v>0</v>
      </c>
      <c r="O397" s="7">
        <v>0</v>
      </c>
      <c r="P397" s="7">
        <v>0</v>
      </c>
      <c r="Q397" s="6">
        <v>0</v>
      </c>
      <c r="R397" s="6">
        <v>0</v>
      </c>
      <c r="S397" s="6">
        <v>0</v>
      </c>
      <c r="T397" s="8">
        <v>0</v>
      </c>
    </row>
    <row r="398" spans="1:20" x14ac:dyDescent="0.25">
      <c r="A398" t="s">
        <v>394</v>
      </c>
      <c r="B398" t="s">
        <v>901</v>
      </c>
      <c r="C398" t="s">
        <v>1054</v>
      </c>
      <c r="D398" t="s">
        <v>1082</v>
      </c>
      <c r="E398" t="s">
        <v>1092</v>
      </c>
      <c r="F398" t="s">
        <v>1111</v>
      </c>
      <c r="G398">
        <v>2021</v>
      </c>
      <c r="H398" s="5">
        <v>44335</v>
      </c>
      <c r="I398" t="s">
        <v>1148</v>
      </c>
      <c r="J398" s="6">
        <v>400000</v>
      </c>
      <c r="K398" t="s">
        <v>1154</v>
      </c>
      <c r="L398" t="s">
        <v>1154</v>
      </c>
      <c r="M398" t="s">
        <v>1154</v>
      </c>
      <c r="N398" s="7">
        <v>0</v>
      </c>
      <c r="O398" s="7">
        <v>0</v>
      </c>
      <c r="P398" s="7">
        <v>0</v>
      </c>
      <c r="Q398" s="6">
        <v>0</v>
      </c>
      <c r="R398" s="6">
        <v>0</v>
      </c>
      <c r="S398" s="6">
        <v>0</v>
      </c>
      <c r="T398" s="8">
        <v>0</v>
      </c>
    </row>
    <row r="399" spans="1:20" x14ac:dyDescent="0.25">
      <c r="A399" t="s">
        <v>395</v>
      </c>
      <c r="B399" t="s">
        <v>902</v>
      </c>
      <c r="C399" t="s">
        <v>1054</v>
      </c>
      <c r="D399" t="s">
        <v>1082</v>
      </c>
      <c r="E399" t="s">
        <v>1092</v>
      </c>
      <c r="F399" t="s">
        <v>1111</v>
      </c>
      <c r="G399">
        <v>2021</v>
      </c>
      <c r="H399" s="5">
        <v>44531</v>
      </c>
      <c r="I399" t="s">
        <v>1148</v>
      </c>
      <c r="J399" s="6">
        <v>225000</v>
      </c>
      <c r="K399" t="s">
        <v>1154</v>
      </c>
      <c r="L399" t="s">
        <v>1154</v>
      </c>
      <c r="M399" t="s">
        <v>1154</v>
      </c>
      <c r="N399" s="7">
        <v>0</v>
      </c>
      <c r="O399" s="7">
        <v>0</v>
      </c>
      <c r="P399" s="7">
        <v>0</v>
      </c>
      <c r="Q399" s="6">
        <v>0</v>
      </c>
      <c r="R399" s="6">
        <v>0</v>
      </c>
      <c r="S399" s="6">
        <v>0</v>
      </c>
      <c r="T399" s="8">
        <v>0</v>
      </c>
    </row>
    <row r="400" spans="1:20" x14ac:dyDescent="0.25">
      <c r="A400" t="s">
        <v>396</v>
      </c>
      <c r="B400" t="s">
        <v>903</v>
      </c>
      <c r="C400" t="s">
        <v>1054</v>
      </c>
      <c r="D400" t="s">
        <v>1082</v>
      </c>
      <c r="E400" t="s">
        <v>1090</v>
      </c>
      <c r="F400" t="s">
        <v>1105</v>
      </c>
      <c r="G400">
        <v>2021</v>
      </c>
      <c r="H400" s="5">
        <v>44259</v>
      </c>
      <c r="I400" t="s">
        <v>1148</v>
      </c>
      <c r="J400" s="6">
        <v>300000</v>
      </c>
      <c r="K400" t="s">
        <v>1151</v>
      </c>
      <c r="L400" t="s">
        <v>1155</v>
      </c>
      <c r="M400" t="s">
        <v>1154</v>
      </c>
      <c r="N400" s="7">
        <v>1</v>
      </c>
      <c r="O400" s="7">
        <v>0</v>
      </c>
      <c r="P400" s="7">
        <v>0</v>
      </c>
      <c r="Q400" s="6">
        <v>300000</v>
      </c>
      <c r="R400" s="6">
        <v>0</v>
      </c>
      <c r="S400" s="6">
        <v>0</v>
      </c>
      <c r="T400" s="8">
        <v>300000</v>
      </c>
    </row>
    <row r="401" spans="1:20" x14ac:dyDescent="0.25">
      <c r="A401" t="s">
        <v>397</v>
      </c>
      <c r="B401" t="s">
        <v>904</v>
      </c>
      <c r="C401" t="s">
        <v>1054</v>
      </c>
      <c r="D401" t="s">
        <v>1082</v>
      </c>
      <c r="E401" t="s">
        <v>1089</v>
      </c>
      <c r="F401" t="s">
        <v>1104</v>
      </c>
      <c r="G401">
        <v>2021</v>
      </c>
      <c r="H401" s="5">
        <v>44279</v>
      </c>
      <c r="I401" t="s">
        <v>1148</v>
      </c>
      <c r="J401" s="6">
        <v>205103.5</v>
      </c>
      <c r="K401" t="s">
        <v>1154</v>
      </c>
      <c r="L401" t="s">
        <v>1154</v>
      </c>
      <c r="M401" t="s">
        <v>1154</v>
      </c>
      <c r="N401" s="7">
        <v>0</v>
      </c>
      <c r="O401" s="7">
        <v>0</v>
      </c>
      <c r="P401" s="7">
        <v>0</v>
      </c>
      <c r="Q401" s="6">
        <v>0</v>
      </c>
      <c r="R401" s="6">
        <v>0</v>
      </c>
      <c r="S401" s="6">
        <v>0</v>
      </c>
      <c r="T401" s="8">
        <v>0</v>
      </c>
    </row>
    <row r="402" spans="1:20" x14ac:dyDescent="0.25">
      <c r="A402" t="s">
        <v>398</v>
      </c>
      <c r="B402" t="s">
        <v>905</v>
      </c>
      <c r="C402" t="s">
        <v>1054</v>
      </c>
      <c r="D402" t="s">
        <v>1082</v>
      </c>
      <c r="E402" t="s">
        <v>1095</v>
      </c>
      <c r="F402" t="s">
        <v>1129</v>
      </c>
      <c r="G402">
        <v>2021</v>
      </c>
      <c r="H402" s="5">
        <v>44363</v>
      </c>
      <c r="I402" t="s">
        <v>1148</v>
      </c>
      <c r="J402" s="6">
        <v>2000000</v>
      </c>
      <c r="K402" t="s">
        <v>1150</v>
      </c>
      <c r="L402" t="s">
        <v>1154</v>
      </c>
      <c r="M402" t="s">
        <v>1167</v>
      </c>
      <c r="N402" s="7">
        <v>0</v>
      </c>
      <c r="O402" s="7">
        <v>1</v>
      </c>
      <c r="P402" s="7">
        <v>0</v>
      </c>
      <c r="Q402" s="6">
        <v>0</v>
      </c>
      <c r="R402" s="6">
        <v>2000000</v>
      </c>
      <c r="S402" s="6">
        <v>0</v>
      </c>
      <c r="T402" s="8">
        <v>2000000</v>
      </c>
    </row>
    <row r="403" spans="1:20" x14ac:dyDescent="0.25">
      <c r="A403" t="s">
        <v>399</v>
      </c>
      <c r="B403" t="s">
        <v>906</v>
      </c>
      <c r="C403" t="s">
        <v>1054</v>
      </c>
      <c r="D403" t="s">
        <v>1082</v>
      </c>
      <c r="E403" t="s">
        <v>1092</v>
      </c>
      <c r="F403" t="s">
        <v>1111</v>
      </c>
      <c r="G403">
        <v>2021</v>
      </c>
      <c r="H403" s="5">
        <v>44508</v>
      </c>
      <c r="I403" t="s">
        <v>1148</v>
      </c>
      <c r="J403" s="6">
        <v>250000</v>
      </c>
      <c r="K403" t="s">
        <v>1154</v>
      </c>
      <c r="L403" t="s">
        <v>1154</v>
      </c>
      <c r="M403" t="s">
        <v>1154</v>
      </c>
      <c r="N403" s="7">
        <v>0</v>
      </c>
      <c r="O403" s="7">
        <v>0</v>
      </c>
      <c r="P403" s="7">
        <v>0</v>
      </c>
      <c r="Q403" s="6">
        <v>0</v>
      </c>
      <c r="R403" s="6">
        <v>0</v>
      </c>
      <c r="S403" s="6">
        <v>0</v>
      </c>
      <c r="T403" s="8">
        <v>0</v>
      </c>
    </row>
    <row r="404" spans="1:20" x14ac:dyDescent="0.25">
      <c r="A404" t="s">
        <v>400</v>
      </c>
      <c r="B404" t="s">
        <v>907</v>
      </c>
      <c r="C404" t="s">
        <v>1054</v>
      </c>
      <c r="D404" t="s">
        <v>1082</v>
      </c>
      <c r="E404" t="s">
        <v>1092</v>
      </c>
      <c r="F404" t="s">
        <v>1111</v>
      </c>
      <c r="G404">
        <v>2021</v>
      </c>
      <c r="H404" s="5">
        <v>44475</v>
      </c>
      <c r="I404" t="s">
        <v>1148</v>
      </c>
      <c r="J404" s="6">
        <v>900000</v>
      </c>
      <c r="K404" t="s">
        <v>1154</v>
      </c>
      <c r="L404" t="s">
        <v>1154</v>
      </c>
      <c r="M404" t="s">
        <v>1154</v>
      </c>
      <c r="N404" s="7">
        <v>0</v>
      </c>
      <c r="O404" s="7">
        <v>0</v>
      </c>
      <c r="P404" s="7">
        <v>0</v>
      </c>
      <c r="Q404" s="6">
        <v>0</v>
      </c>
      <c r="R404" s="6">
        <v>0</v>
      </c>
      <c r="S404" s="6">
        <v>0</v>
      </c>
      <c r="T404" s="8">
        <v>0</v>
      </c>
    </row>
    <row r="405" spans="1:20" x14ac:dyDescent="0.25">
      <c r="A405" t="s">
        <v>401</v>
      </c>
      <c r="B405" t="s">
        <v>908</v>
      </c>
      <c r="C405" t="s">
        <v>1054</v>
      </c>
      <c r="D405" t="s">
        <v>1082</v>
      </c>
      <c r="E405" t="s">
        <v>1092</v>
      </c>
      <c r="F405" t="s">
        <v>1133</v>
      </c>
      <c r="G405">
        <v>2021</v>
      </c>
      <c r="H405" s="5">
        <v>44384</v>
      </c>
      <c r="I405" t="s">
        <v>1148</v>
      </c>
      <c r="J405" s="6">
        <v>606296</v>
      </c>
      <c r="K405" t="s">
        <v>1154</v>
      </c>
      <c r="L405" t="s">
        <v>1154</v>
      </c>
      <c r="M405" t="s">
        <v>1154</v>
      </c>
      <c r="N405" s="7">
        <v>0</v>
      </c>
      <c r="O405" s="7">
        <v>0</v>
      </c>
      <c r="P405" s="7">
        <v>0</v>
      </c>
      <c r="Q405" s="6">
        <v>0</v>
      </c>
      <c r="R405" s="6">
        <v>0</v>
      </c>
      <c r="S405" s="6">
        <v>0</v>
      </c>
      <c r="T405" s="8">
        <v>0</v>
      </c>
    </row>
    <row r="406" spans="1:20" x14ac:dyDescent="0.25">
      <c r="A406" t="s">
        <v>402</v>
      </c>
      <c r="B406" t="s">
        <v>909</v>
      </c>
      <c r="C406" t="s">
        <v>1054</v>
      </c>
      <c r="D406" t="s">
        <v>1082</v>
      </c>
      <c r="E406" t="s">
        <v>1092</v>
      </c>
      <c r="F406" t="s">
        <v>1133</v>
      </c>
      <c r="G406">
        <v>2021</v>
      </c>
      <c r="H406" s="5">
        <v>44411</v>
      </c>
      <c r="I406" t="s">
        <v>1148</v>
      </c>
      <c r="J406" s="6">
        <v>400000</v>
      </c>
      <c r="K406" t="s">
        <v>1154</v>
      </c>
      <c r="L406" t="s">
        <v>1154</v>
      </c>
      <c r="M406" t="s">
        <v>1154</v>
      </c>
      <c r="N406" s="7">
        <v>0</v>
      </c>
      <c r="O406" s="7">
        <v>0</v>
      </c>
      <c r="P406" s="7">
        <v>0</v>
      </c>
      <c r="Q406" s="6">
        <v>0</v>
      </c>
      <c r="R406" s="6">
        <v>0</v>
      </c>
      <c r="S406" s="6">
        <v>0</v>
      </c>
      <c r="T406" s="8">
        <v>0</v>
      </c>
    </row>
    <row r="407" spans="1:20" x14ac:dyDescent="0.25">
      <c r="A407" t="s">
        <v>403</v>
      </c>
      <c r="B407" t="s">
        <v>910</v>
      </c>
      <c r="C407" t="s">
        <v>1054</v>
      </c>
      <c r="D407" t="s">
        <v>1082</v>
      </c>
      <c r="E407" t="s">
        <v>1089</v>
      </c>
      <c r="F407" t="s">
        <v>1104</v>
      </c>
      <c r="G407">
        <v>2021</v>
      </c>
      <c r="H407" s="5">
        <v>44320</v>
      </c>
      <c r="I407" t="s">
        <v>1148</v>
      </c>
      <c r="J407" s="6">
        <v>600000</v>
      </c>
      <c r="K407" t="s">
        <v>1154</v>
      </c>
      <c r="L407" t="s">
        <v>1154</v>
      </c>
      <c r="M407" t="s">
        <v>1154</v>
      </c>
      <c r="N407" s="7">
        <v>0</v>
      </c>
      <c r="O407" s="7">
        <v>0</v>
      </c>
      <c r="P407" s="7">
        <v>0</v>
      </c>
      <c r="Q407" s="6">
        <v>0</v>
      </c>
      <c r="R407" s="6">
        <v>0</v>
      </c>
      <c r="S407" s="6">
        <v>0</v>
      </c>
      <c r="T407" s="8">
        <v>0</v>
      </c>
    </row>
    <row r="408" spans="1:20" x14ac:dyDescent="0.25">
      <c r="A408" t="s">
        <v>404</v>
      </c>
      <c r="B408" t="s">
        <v>911</v>
      </c>
      <c r="C408" t="s">
        <v>1054</v>
      </c>
      <c r="D408" t="s">
        <v>1082</v>
      </c>
      <c r="E408" t="s">
        <v>1089</v>
      </c>
      <c r="F408" t="s">
        <v>1101</v>
      </c>
      <c r="G408">
        <v>2021</v>
      </c>
      <c r="H408" s="5">
        <v>44259</v>
      </c>
      <c r="I408" t="s">
        <v>1148</v>
      </c>
      <c r="J408" s="6">
        <v>501079</v>
      </c>
      <c r="K408" t="s">
        <v>1154</v>
      </c>
      <c r="L408" t="s">
        <v>1154</v>
      </c>
      <c r="M408" t="s">
        <v>1154</v>
      </c>
      <c r="N408" s="7">
        <v>0</v>
      </c>
      <c r="O408" s="7">
        <v>0</v>
      </c>
      <c r="P408" s="7">
        <v>0</v>
      </c>
      <c r="Q408" s="6">
        <v>0</v>
      </c>
      <c r="R408" s="6">
        <v>0</v>
      </c>
      <c r="S408" s="6">
        <v>0</v>
      </c>
      <c r="T408" s="8">
        <v>0</v>
      </c>
    </row>
    <row r="409" spans="1:20" x14ac:dyDescent="0.25">
      <c r="A409" t="s">
        <v>405</v>
      </c>
      <c r="B409" t="s">
        <v>912</v>
      </c>
      <c r="C409" t="s">
        <v>1054</v>
      </c>
      <c r="D409" t="s">
        <v>1082</v>
      </c>
      <c r="E409" t="s">
        <v>1087</v>
      </c>
      <c r="F409" t="s">
        <v>1087</v>
      </c>
      <c r="G409">
        <v>2021</v>
      </c>
      <c r="H409" s="5">
        <v>44314</v>
      </c>
      <c r="I409" t="s">
        <v>1148</v>
      </c>
      <c r="J409" s="6">
        <v>450000</v>
      </c>
      <c r="K409" t="s">
        <v>1151</v>
      </c>
      <c r="L409" t="s">
        <v>1155</v>
      </c>
      <c r="M409" t="s">
        <v>1154</v>
      </c>
      <c r="N409" s="7">
        <v>1</v>
      </c>
      <c r="O409" s="7">
        <v>0</v>
      </c>
      <c r="P409" s="7">
        <v>0</v>
      </c>
      <c r="Q409" s="6">
        <v>450000</v>
      </c>
      <c r="R409" s="6">
        <v>0</v>
      </c>
      <c r="S409" s="6">
        <v>0</v>
      </c>
      <c r="T409" s="8">
        <v>450000</v>
      </c>
    </row>
    <row r="410" spans="1:20" x14ac:dyDescent="0.25">
      <c r="A410" t="s">
        <v>406</v>
      </c>
      <c r="B410" t="s">
        <v>913</v>
      </c>
      <c r="C410" t="s">
        <v>1054</v>
      </c>
      <c r="D410" t="s">
        <v>1082</v>
      </c>
      <c r="E410" t="s">
        <v>1089</v>
      </c>
      <c r="F410" t="s">
        <v>1113</v>
      </c>
      <c r="G410">
        <v>2021</v>
      </c>
      <c r="H410" s="5">
        <v>44340</v>
      </c>
      <c r="I410" t="s">
        <v>1148</v>
      </c>
      <c r="J410" s="6">
        <v>570000</v>
      </c>
      <c r="K410" t="s">
        <v>1154</v>
      </c>
      <c r="L410" t="s">
        <v>1154</v>
      </c>
      <c r="M410" t="s">
        <v>1154</v>
      </c>
      <c r="N410" s="7">
        <v>0</v>
      </c>
      <c r="O410" s="7">
        <v>0</v>
      </c>
      <c r="P410" s="7">
        <v>0</v>
      </c>
      <c r="Q410" s="6">
        <v>0</v>
      </c>
      <c r="R410" s="6">
        <v>0</v>
      </c>
      <c r="S410" s="6">
        <v>0</v>
      </c>
      <c r="T410" s="8">
        <v>0</v>
      </c>
    </row>
    <row r="411" spans="1:20" x14ac:dyDescent="0.25">
      <c r="A411" t="s">
        <v>407</v>
      </c>
      <c r="B411" t="s">
        <v>914</v>
      </c>
      <c r="C411" t="s">
        <v>1054</v>
      </c>
      <c r="D411" t="s">
        <v>1082</v>
      </c>
      <c r="E411" t="s">
        <v>1087</v>
      </c>
      <c r="F411" t="s">
        <v>1099</v>
      </c>
      <c r="G411">
        <v>2021</v>
      </c>
      <c r="H411" s="5">
        <v>44340</v>
      </c>
      <c r="I411" t="s">
        <v>1148</v>
      </c>
      <c r="J411" s="6">
        <v>500000</v>
      </c>
      <c r="K411" t="s">
        <v>1151</v>
      </c>
      <c r="L411" t="s">
        <v>1155</v>
      </c>
      <c r="M411" t="s">
        <v>1154</v>
      </c>
      <c r="N411" s="7">
        <v>1</v>
      </c>
      <c r="O411" s="7">
        <v>0</v>
      </c>
      <c r="P411" s="7">
        <v>0</v>
      </c>
      <c r="Q411" s="6">
        <v>500000</v>
      </c>
      <c r="R411" s="6">
        <v>0</v>
      </c>
      <c r="S411" s="6">
        <v>0</v>
      </c>
      <c r="T411" s="8">
        <v>500000</v>
      </c>
    </row>
    <row r="412" spans="1:20" x14ac:dyDescent="0.25">
      <c r="A412" t="s">
        <v>408</v>
      </c>
      <c r="B412" t="s">
        <v>915</v>
      </c>
      <c r="C412" t="s">
        <v>1054</v>
      </c>
      <c r="D412" t="s">
        <v>1082</v>
      </c>
      <c r="E412" t="s">
        <v>1087</v>
      </c>
      <c r="F412" t="s">
        <v>1103</v>
      </c>
      <c r="G412">
        <v>2021</v>
      </c>
      <c r="H412" s="5">
        <v>44498</v>
      </c>
      <c r="I412" t="s">
        <v>1148</v>
      </c>
      <c r="J412" s="6">
        <v>380000</v>
      </c>
      <c r="K412" t="s">
        <v>1154</v>
      </c>
      <c r="L412" t="s">
        <v>1154</v>
      </c>
      <c r="M412" t="s">
        <v>1154</v>
      </c>
      <c r="N412" s="7">
        <v>0</v>
      </c>
      <c r="O412" s="7">
        <v>0</v>
      </c>
      <c r="P412" s="7">
        <v>0</v>
      </c>
      <c r="Q412" s="6">
        <v>0</v>
      </c>
      <c r="R412" s="6">
        <v>0</v>
      </c>
      <c r="S412" s="6">
        <v>0</v>
      </c>
      <c r="T412" s="8">
        <v>0</v>
      </c>
    </row>
    <row r="413" spans="1:20" x14ac:dyDescent="0.25">
      <c r="A413" t="s">
        <v>409</v>
      </c>
      <c r="B413" t="s">
        <v>916</v>
      </c>
      <c r="C413" t="s">
        <v>1054</v>
      </c>
      <c r="D413" t="s">
        <v>1082</v>
      </c>
      <c r="E413" t="s">
        <v>1087</v>
      </c>
      <c r="F413" t="s">
        <v>1103</v>
      </c>
      <c r="G413">
        <v>2021</v>
      </c>
      <c r="H413" s="5">
        <v>44414</v>
      </c>
      <c r="I413" t="s">
        <v>1148</v>
      </c>
      <c r="J413" s="6">
        <v>300000</v>
      </c>
      <c r="K413" t="s">
        <v>1154</v>
      </c>
      <c r="L413" t="s">
        <v>1154</v>
      </c>
      <c r="M413" t="s">
        <v>1154</v>
      </c>
      <c r="N413" s="7">
        <v>0</v>
      </c>
      <c r="O413" s="7">
        <v>0</v>
      </c>
      <c r="P413" s="7">
        <v>0</v>
      </c>
      <c r="Q413" s="6">
        <v>0</v>
      </c>
      <c r="R413" s="6">
        <v>0</v>
      </c>
      <c r="S413" s="6">
        <v>0</v>
      </c>
      <c r="T413" s="8">
        <v>0</v>
      </c>
    </row>
    <row r="414" spans="1:20" x14ac:dyDescent="0.25">
      <c r="A414" t="s">
        <v>410</v>
      </c>
      <c r="B414" t="s">
        <v>917</v>
      </c>
      <c r="C414" t="s">
        <v>1054</v>
      </c>
      <c r="D414" t="s">
        <v>1082</v>
      </c>
      <c r="E414" t="s">
        <v>1087</v>
      </c>
      <c r="F414" t="s">
        <v>1103</v>
      </c>
      <c r="G414">
        <v>2021</v>
      </c>
      <c r="H414" s="5">
        <v>44363</v>
      </c>
      <c r="I414" t="s">
        <v>1148</v>
      </c>
      <c r="J414" s="6">
        <v>380000</v>
      </c>
      <c r="K414" t="s">
        <v>1151</v>
      </c>
      <c r="L414" t="s">
        <v>1155</v>
      </c>
      <c r="M414" t="s">
        <v>1154</v>
      </c>
      <c r="N414" s="7">
        <v>1</v>
      </c>
      <c r="O414" s="7">
        <v>0</v>
      </c>
      <c r="P414" s="7">
        <v>0</v>
      </c>
      <c r="Q414" s="6">
        <v>380000</v>
      </c>
      <c r="R414" s="6">
        <v>0</v>
      </c>
      <c r="S414" s="6">
        <v>0</v>
      </c>
      <c r="T414" s="8">
        <v>380000</v>
      </c>
    </row>
    <row r="415" spans="1:20" x14ac:dyDescent="0.25">
      <c r="A415" t="s">
        <v>411</v>
      </c>
      <c r="B415" t="s">
        <v>918</v>
      </c>
      <c r="C415" t="s">
        <v>1054</v>
      </c>
      <c r="D415" t="s">
        <v>1082</v>
      </c>
      <c r="E415" t="s">
        <v>1088</v>
      </c>
      <c r="F415" t="s">
        <v>1100</v>
      </c>
      <c r="G415">
        <v>2021</v>
      </c>
      <c r="H415" s="5">
        <v>44405</v>
      </c>
      <c r="I415" t="s">
        <v>1148</v>
      </c>
      <c r="J415" s="6">
        <v>900000</v>
      </c>
      <c r="K415" t="s">
        <v>1152</v>
      </c>
      <c r="L415" t="s">
        <v>1155</v>
      </c>
      <c r="M415" t="s">
        <v>1159</v>
      </c>
      <c r="N415" s="7">
        <v>0</v>
      </c>
      <c r="O415" s="7">
        <v>0</v>
      </c>
      <c r="P415" s="7">
        <v>1</v>
      </c>
      <c r="Q415" s="6">
        <v>0</v>
      </c>
      <c r="R415" s="6">
        <v>0</v>
      </c>
      <c r="S415" s="6">
        <v>900000</v>
      </c>
      <c r="T415" s="8">
        <v>900000</v>
      </c>
    </row>
    <row r="416" spans="1:20" x14ac:dyDescent="0.25">
      <c r="A416" t="s">
        <v>412</v>
      </c>
      <c r="B416" t="s">
        <v>919</v>
      </c>
      <c r="C416" t="s">
        <v>1054</v>
      </c>
      <c r="D416" t="s">
        <v>1082</v>
      </c>
      <c r="E416" t="s">
        <v>1087</v>
      </c>
      <c r="F416" t="s">
        <v>1103</v>
      </c>
      <c r="G416">
        <v>2021</v>
      </c>
      <c r="H416" s="5">
        <v>44453</v>
      </c>
      <c r="I416" t="s">
        <v>1148</v>
      </c>
      <c r="J416" s="6">
        <v>300000</v>
      </c>
      <c r="K416" t="s">
        <v>1151</v>
      </c>
      <c r="L416" t="s">
        <v>1178</v>
      </c>
      <c r="M416" t="s">
        <v>1154</v>
      </c>
      <c r="N416" s="7">
        <v>1</v>
      </c>
      <c r="O416" s="7">
        <v>0</v>
      </c>
      <c r="P416" s="7">
        <v>0</v>
      </c>
      <c r="Q416" s="6">
        <v>300000</v>
      </c>
      <c r="R416" s="6">
        <v>0</v>
      </c>
      <c r="S416" s="6">
        <v>0</v>
      </c>
      <c r="T416" s="8">
        <v>300000</v>
      </c>
    </row>
    <row r="417" spans="1:20" x14ac:dyDescent="0.25">
      <c r="A417" t="s">
        <v>413</v>
      </c>
      <c r="B417" t="s">
        <v>920</v>
      </c>
      <c r="C417" t="s">
        <v>1054</v>
      </c>
      <c r="D417" t="s">
        <v>1082</v>
      </c>
      <c r="E417" t="s">
        <v>1087</v>
      </c>
      <c r="F417" t="s">
        <v>1103</v>
      </c>
      <c r="G417">
        <v>2021</v>
      </c>
      <c r="H417" s="5">
        <v>44453</v>
      </c>
      <c r="I417" t="s">
        <v>1148</v>
      </c>
      <c r="J417" s="6">
        <v>400000</v>
      </c>
      <c r="K417" t="s">
        <v>1151</v>
      </c>
      <c r="L417" t="s">
        <v>1178</v>
      </c>
      <c r="M417" t="s">
        <v>1154</v>
      </c>
      <c r="N417" s="7">
        <v>1</v>
      </c>
      <c r="O417" s="7">
        <v>0</v>
      </c>
      <c r="P417" s="7">
        <v>0</v>
      </c>
      <c r="Q417" s="6">
        <v>400000</v>
      </c>
      <c r="R417" s="6">
        <v>0</v>
      </c>
      <c r="S417" s="6">
        <v>0</v>
      </c>
      <c r="T417" s="8">
        <v>400000</v>
      </c>
    </row>
    <row r="418" spans="1:20" x14ac:dyDescent="0.25">
      <c r="A418" t="s">
        <v>414</v>
      </c>
      <c r="B418" t="s">
        <v>921</v>
      </c>
      <c r="C418" t="s">
        <v>1054</v>
      </c>
      <c r="D418" t="s">
        <v>1082</v>
      </c>
      <c r="E418" t="s">
        <v>1088</v>
      </c>
      <c r="F418" t="s">
        <v>1102</v>
      </c>
      <c r="G418">
        <v>2021</v>
      </c>
      <c r="H418" s="5">
        <v>44497</v>
      </c>
      <c r="I418" t="s">
        <v>1148</v>
      </c>
      <c r="J418" s="6">
        <v>350000</v>
      </c>
      <c r="K418" t="s">
        <v>1154</v>
      </c>
      <c r="L418" t="s">
        <v>1154</v>
      </c>
      <c r="M418" t="s">
        <v>1154</v>
      </c>
      <c r="N418" s="7">
        <v>0</v>
      </c>
      <c r="O418" s="7">
        <v>0</v>
      </c>
      <c r="P418" s="7">
        <v>0</v>
      </c>
      <c r="Q418" s="6">
        <v>0</v>
      </c>
      <c r="R418" s="6">
        <v>0</v>
      </c>
      <c r="S418" s="6">
        <v>0</v>
      </c>
      <c r="T418" s="8">
        <v>0</v>
      </c>
    </row>
    <row r="419" spans="1:20" x14ac:dyDescent="0.25">
      <c r="A419" t="s">
        <v>415</v>
      </c>
      <c r="B419" t="s">
        <v>922</v>
      </c>
      <c r="C419" t="s">
        <v>1054</v>
      </c>
      <c r="D419" t="s">
        <v>1082</v>
      </c>
      <c r="E419" t="s">
        <v>1087</v>
      </c>
      <c r="F419" t="s">
        <v>1103</v>
      </c>
      <c r="G419">
        <v>2021</v>
      </c>
      <c r="H419" s="5">
        <v>44477</v>
      </c>
      <c r="I419" t="s">
        <v>1148</v>
      </c>
      <c r="J419" s="6">
        <v>315000</v>
      </c>
      <c r="K419" t="s">
        <v>1154</v>
      </c>
      <c r="L419" t="s">
        <v>1154</v>
      </c>
      <c r="M419" t="s">
        <v>1154</v>
      </c>
      <c r="N419" s="7">
        <v>0</v>
      </c>
      <c r="O419" s="7">
        <v>0</v>
      </c>
      <c r="P419" s="7">
        <v>0</v>
      </c>
      <c r="Q419" s="6">
        <v>0</v>
      </c>
      <c r="R419" s="6">
        <v>0</v>
      </c>
      <c r="S419" s="6">
        <v>0</v>
      </c>
      <c r="T419" s="8">
        <v>0</v>
      </c>
    </row>
    <row r="420" spans="1:20" x14ac:dyDescent="0.25">
      <c r="A420" t="s">
        <v>416</v>
      </c>
      <c r="B420" t="s">
        <v>923</v>
      </c>
      <c r="C420" t="s">
        <v>1054</v>
      </c>
      <c r="D420" t="s">
        <v>1082</v>
      </c>
      <c r="E420" t="s">
        <v>1089</v>
      </c>
      <c r="F420" t="s">
        <v>1114</v>
      </c>
      <c r="G420">
        <v>2021</v>
      </c>
      <c r="H420" s="5">
        <v>44389</v>
      </c>
      <c r="I420" t="s">
        <v>1148</v>
      </c>
      <c r="J420" s="6">
        <v>100000</v>
      </c>
      <c r="K420" t="s">
        <v>1154</v>
      </c>
      <c r="L420" t="s">
        <v>1154</v>
      </c>
      <c r="M420" t="s">
        <v>1154</v>
      </c>
      <c r="N420" s="7">
        <v>0</v>
      </c>
      <c r="O420" s="7">
        <v>0</v>
      </c>
      <c r="P420" s="7">
        <v>0</v>
      </c>
      <c r="Q420" s="6">
        <v>0</v>
      </c>
      <c r="R420" s="6">
        <v>0</v>
      </c>
      <c r="S420" s="6">
        <v>0</v>
      </c>
      <c r="T420" s="8">
        <v>0</v>
      </c>
    </row>
    <row r="421" spans="1:20" x14ac:dyDescent="0.25">
      <c r="A421" t="s">
        <v>417</v>
      </c>
      <c r="B421" t="s">
        <v>924</v>
      </c>
      <c r="C421" t="s">
        <v>1054</v>
      </c>
      <c r="D421" t="s">
        <v>1082</v>
      </c>
      <c r="E421" t="s">
        <v>1088</v>
      </c>
      <c r="F421" t="s">
        <v>1116</v>
      </c>
      <c r="G421">
        <v>2021</v>
      </c>
      <c r="H421" s="5">
        <v>44361</v>
      </c>
      <c r="I421" t="s">
        <v>1148</v>
      </c>
      <c r="J421" s="6">
        <v>650000</v>
      </c>
      <c r="K421" t="s">
        <v>1154</v>
      </c>
      <c r="L421" t="s">
        <v>1154</v>
      </c>
      <c r="M421" t="s">
        <v>1154</v>
      </c>
      <c r="N421" s="7">
        <v>0</v>
      </c>
      <c r="O421" s="7">
        <v>0</v>
      </c>
      <c r="P421" s="7">
        <v>0</v>
      </c>
      <c r="Q421" s="6">
        <v>0</v>
      </c>
      <c r="R421" s="6">
        <v>0</v>
      </c>
      <c r="S421" s="6">
        <v>0</v>
      </c>
      <c r="T421" s="8">
        <v>0</v>
      </c>
    </row>
    <row r="422" spans="1:20" x14ac:dyDescent="0.25">
      <c r="A422" t="s">
        <v>418</v>
      </c>
      <c r="B422" t="s">
        <v>925</v>
      </c>
      <c r="C422" t="s">
        <v>1054</v>
      </c>
      <c r="D422" t="s">
        <v>1082</v>
      </c>
      <c r="E422" t="s">
        <v>1088</v>
      </c>
      <c r="F422" t="s">
        <v>1116</v>
      </c>
      <c r="G422">
        <v>2021</v>
      </c>
      <c r="H422" s="5">
        <v>44400</v>
      </c>
      <c r="I422" t="s">
        <v>1148</v>
      </c>
      <c r="J422" s="6">
        <v>250000</v>
      </c>
      <c r="K422" t="s">
        <v>1154</v>
      </c>
      <c r="L422" t="s">
        <v>1154</v>
      </c>
      <c r="M422" t="s">
        <v>1154</v>
      </c>
      <c r="N422" s="7">
        <v>0</v>
      </c>
      <c r="O422" s="7">
        <v>0</v>
      </c>
      <c r="P422" s="7">
        <v>0</v>
      </c>
      <c r="Q422" s="6">
        <v>0</v>
      </c>
      <c r="R422" s="6">
        <v>0</v>
      </c>
      <c r="S422" s="6">
        <v>0</v>
      </c>
      <c r="T422" s="8">
        <v>0</v>
      </c>
    </row>
    <row r="423" spans="1:20" x14ac:dyDescent="0.25">
      <c r="A423" t="s">
        <v>419</v>
      </c>
      <c r="B423" t="s">
        <v>926</v>
      </c>
      <c r="C423" t="s">
        <v>1054</v>
      </c>
      <c r="D423" t="s">
        <v>1082</v>
      </c>
      <c r="E423" t="s">
        <v>1088</v>
      </c>
      <c r="F423" t="s">
        <v>1116</v>
      </c>
      <c r="G423">
        <v>2021</v>
      </c>
      <c r="H423" s="5">
        <v>44399</v>
      </c>
      <c r="I423" t="s">
        <v>1148</v>
      </c>
      <c r="J423" s="6">
        <v>600000</v>
      </c>
      <c r="K423" t="s">
        <v>1154</v>
      </c>
      <c r="L423" t="s">
        <v>1154</v>
      </c>
      <c r="M423" t="s">
        <v>1154</v>
      </c>
      <c r="N423" s="7">
        <v>0</v>
      </c>
      <c r="O423" s="7">
        <v>0</v>
      </c>
      <c r="P423" s="7">
        <v>0</v>
      </c>
      <c r="Q423" s="6">
        <v>0</v>
      </c>
      <c r="R423" s="6">
        <v>0</v>
      </c>
      <c r="S423" s="6">
        <v>0</v>
      </c>
      <c r="T423" s="8">
        <v>0</v>
      </c>
    </row>
    <row r="424" spans="1:20" x14ac:dyDescent="0.25">
      <c r="A424" t="s">
        <v>420</v>
      </c>
      <c r="B424" t="s">
        <v>927</v>
      </c>
      <c r="C424" t="s">
        <v>1054</v>
      </c>
      <c r="D424" t="s">
        <v>1082</v>
      </c>
      <c r="E424" t="s">
        <v>1088</v>
      </c>
      <c r="F424" t="s">
        <v>1116</v>
      </c>
      <c r="G424">
        <v>2021</v>
      </c>
      <c r="H424" s="5">
        <v>44406</v>
      </c>
      <c r="I424" t="s">
        <v>1148</v>
      </c>
      <c r="J424" s="6">
        <v>150000</v>
      </c>
      <c r="K424" t="s">
        <v>1154</v>
      </c>
      <c r="L424" t="s">
        <v>1154</v>
      </c>
      <c r="M424" t="s">
        <v>1154</v>
      </c>
      <c r="N424" s="7">
        <v>0</v>
      </c>
      <c r="O424" s="7">
        <v>0</v>
      </c>
      <c r="P424" s="7">
        <v>0</v>
      </c>
      <c r="Q424" s="6">
        <v>0</v>
      </c>
      <c r="R424" s="6">
        <v>0</v>
      </c>
      <c r="S424" s="6">
        <v>0</v>
      </c>
      <c r="T424" s="8">
        <v>0</v>
      </c>
    </row>
    <row r="425" spans="1:20" x14ac:dyDescent="0.25">
      <c r="A425" t="s">
        <v>421</v>
      </c>
      <c r="B425" t="s">
        <v>928</v>
      </c>
      <c r="C425" t="s">
        <v>1054</v>
      </c>
      <c r="D425" t="s">
        <v>1082</v>
      </c>
      <c r="E425" t="s">
        <v>1089</v>
      </c>
      <c r="F425" t="s">
        <v>1104</v>
      </c>
      <c r="G425">
        <v>2021</v>
      </c>
      <c r="H425" s="5">
        <v>44438</v>
      </c>
      <c r="I425" t="s">
        <v>1148</v>
      </c>
      <c r="J425" s="6">
        <v>846500</v>
      </c>
      <c r="K425" t="s">
        <v>1154</v>
      </c>
      <c r="L425" t="s">
        <v>1154</v>
      </c>
      <c r="M425" t="s">
        <v>1154</v>
      </c>
      <c r="N425" s="7">
        <v>0</v>
      </c>
      <c r="O425" s="7">
        <v>0</v>
      </c>
      <c r="P425" s="7">
        <v>0</v>
      </c>
      <c r="Q425" s="6">
        <v>0</v>
      </c>
      <c r="R425" s="6">
        <v>0</v>
      </c>
      <c r="S425" s="6">
        <v>0</v>
      </c>
      <c r="T425" s="8">
        <v>0</v>
      </c>
    </row>
    <row r="426" spans="1:20" x14ac:dyDescent="0.25">
      <c r="A426" t="s">
        <v>422</v>
      </c>
      <c r="B426" t="s">
        <v>929</v>
      </c>
      <c r="C426" t="s">
        <v>1054</v>
      </c>
      <c r="D426" t="s">
        <v>1082</v>
      </c>
      <c r="E426" t="s">
        <v>1089</v>
      </c>
      <c r="F426" t="s">
        <v>1118</v>
      </c>
      <c r="G426">
        <v>2021</v>
      </c>
      <c r="H426" s="5">
        <v>44448</v>
      </c>
      <c r="I426" t="s">
        <v>1148</v>
      </c>
      <c r="J426" s="6">
        <v>350000</v>
      </c>
      <c r="K426" t="s">
        <v>1154</v>
      </c>
      <c r="L426" t="s">
        <v>1154</v>
      </c>
      <c r="M426" t="s">
        <v>1154</v>
      </c>
      <c r="N426" s="7">
        <v>0</v>
      </c>
      <c r="O426" s="7">
        <v>0</v>
      </c>
      <c r="P426" s="7">
        <v>0</v>
      </c>
      <c r="Q426" s="6">
        <v>0</v>
      </c>
      <c r="R426" s="6">
        <v>0</v>
      </c>
      <c r="S426" s="6">
        <v>0</v>
      </c>
      <c r="T426" s="8">
        <v>0</v>
      </c>
    </row>
    <row r="427" spans="1:20" x14ac:dyDescent="0.25">
      <c r="A427" t="s">
        <v>423</v>
      </c>
      <c r="B427" t="s">
        <v>930</v>
      </c>
      <c r="C427" t="s">
        <v>1054</v>
      </c>
      <c r="D427" t="s">
        <v>1082</v>
      </c>
      <c r="E427" t="s">
        <v>1088</v>
      </c>
      <c r="F427" t="s">
        <v>1116</v>
      </c>
      <c r="G427">
        <v>2021</v>
      </c>
      <c r="H427" s="5">
        <v>44412</v>
      </c>
      <c r="I427" t="s">
        <v>1148</v>
      </c>
      <c r="J427" s="6">
        <v>200000</v>
      </c>
      <c r="K427" t="s">
        <v>1154</v>
      </c>
      <c r="L427" t="s">
        <v>1154</v>
      </c>
      <c r="M427" t="s">
        <v>1154</v>
      </c>
      <c r="N427" s="7">
        <v>0</v>
      </c>
      <c r="O427" s="7">
        <v>0</v>
      </c>
      <c r="P427" s="7">
        <v>0</v>
      </c>
      <c r="Q427" s="6">
        <v>0</v>
      </c>
      <c r="R427" s="6">
        <v>0</v>
      </c>
      <c r="S427" s="6">
        <v>0</v>
      </c>
      <c r="T427" s="8">
        <v>0</v>
      </c>
    </row>
    <row r="428" spans="1:20" x14ac:dyDescent="0.25">
      <c r="A428" t="s">
        <v>424</v>
      </c>
      <c r="B428" t="s">
        <v>931</v>
      </c>
      <c r="C428" t="s">
        <v>1054</v>
      </c>
      <c r="D428" t="s">
        <v>1082</v>
      </c>
      <c r="E428" t="s">
        <v>1088</v>
      </c>
      <c r="F428" t="s">
        <v>1116</v>
      </c>
      <c r="G428">
        <v>2021</v>
      </c>
      <c r="H428" s="5">
        <v>44399</v>
      </c>
      <c r="I428" t="s">
        <v>1148</v>
      </c>
      <c r="J428" s="6">
        <v>250000</v>
      </c>
      <c r="K428" t="s">
        <v>1154</v>
      </c>
      <c r="L428" t="s">
        <v>1154</v>
      </c>
      <c r="M428" t="s">
        <v>1154</v>
      </c>
      <c r="N428" s="7">
        <v>0</v>
      </c>
      <c r="O428" s="7">
        <v>0</v>
      </c>
      <c r="P428" s="7">
        <v>0</v>
      </c>
      <c r="Q428" s="6">
        <v>0</v>
      </c>
      <c r="R428" s="6">
        <v>0</v>
      </c>
      <c r="S428" s="6">
        <v>0</v>
      </c>
      <c r="T428" s="8">
        <v>0</v>
      </c>
    </row>
    <row r="429" spans="1:20" x14ac:dyDescent="0.25">
      <c r="A429" t="s">
        <v>425</v>
      </c>
      <c r="B429" t="s">
        <v>932</v>
      </c>
      <c r="C429" t="s">
        <v>1054</v>
      </c>
      <c r="D429" t="s">
        <v>1082</v>
      </c>
      <c r="E429" t="s">
        <v>1090</v>
      </c>
      <c r="F429" t="s">
        <v>1105</v>
      </c>
      <c r="G429">
        <v>2021</v>
      </c>
      <c r="H429" s="5">
        <v>44447</v>
      </c>
      <c r="I429" t="s">
        <v>1148</v>
      </c>
      <c r="J429" s="6">
        <v>700000</v>
      </c>
      <c r="K429" t="s">
        <v>1154</v>
      </c>
      <c r="L429" t="s">
        <v>1154</v>
      </c>
      <c r="M429" t="s">
        <v>1154</v>
      </c>
      <c r="N429" s="7">
        <v>0</v>
      </c>
      <c r="O429" s="7">
        <v>0</v>
      </c>
      <c r="P429" s="7">
        <v>0</v>
      </c>
      <c r="Q429" s="6">
        <v>0</v>
      </c>
      <c r="R429" s="6">
        <v>0</v>
      </c>
      <c r="S429" s="6">
        <v>0</v>
      </c>
      <c r="T429" s="8">
        <v>0</v>
      </c>
    </row>
    <row r="430" spans="1:20" x14ac:dyDescent="0.25">
      <c r="A430" t="s">
        <v>426</v>
      </c>
      <c r="B430" t="s">
        <v>933</v>
      </c>
      <c r="C430" t="s">
        <v>1054</v>
      </c>
      <c r="D430" t="s">
        <v>1082</v>
      </c>
      <c r="E430" t="s">
        <v>1088</v>
      </c>
      <c r="F430" t="s">
        <v>1116</v>
      </c>
      <c r="G430">
        <v>2021</v>
      </c>
      <c r="H430" s="5">
        <v>44412</v>
      </c>
      <c r="I430" t="s">
        <v>1148</v>
      </c>
      <c r="J430" s="6">
        <v>275000</v>
      </c>
      <c r="K430" t="s">
        <v>1154</v>
      </c>
      <c r="L430" t="s">
        <v>1154</v>
      </c>
      <c r="M430" t="s">
        <v>1154</v>
      </c>
      <c r="N430" s="7">
        <v>0</v>
      </c>
      <c r="O430" s="7">
        <v>0</v>
      </c>
      <c r="P430" s="7">
        <v>0</v>
      </c>
      <c r="Q430" s="6">
        <v>0</v>
      </c>
      <c r="R430" s="6">
        <v>0</v>
      </c>
      <c r="S430" s="6">
        <v>0</v>
      </c>
      <c r="T430" s="8">
        <v>0</v>
      </c>
    </row>
    <row r="431" spans="1:20" x14ac:dyDescent="0.25">
      <c r="A431" t="s">
        <v>427</v>
      </c>
      <c r="B431" t="s">
        <v>934</v>
      </c>
      <c r="C431" t="s">
        <v>1054</v>
      </c>
      <c r="D431" t="s">
        <v>1082</v>
      </c>
      <c r="E431" t="s">
        <v>1088</v>
      </c>
      <c r="F431" t="s">
        <v>1116</v>
      </c>
      <c r="G431">
        <v>2021</v>
      </c>
      <c r="H431" s="5">
        <v>44406</v>
      </c>
      <c r="I431" t="s">
        <v>1148</v>
      </c>
      <c r="J431" s="6">
        <v>275000</v>
      </c>
      <c r="K431" t="s">
        <v>1154</v>
      </c>
      <c r="L431" t="s">
        <v>1154</v>
      </c>
      <c r="M431" t="s">
        <v>1154</v>
      </c>
      <c r="N431" s="7">
        <v>0</v>
      </c>
      <c r="O431" s="7">
        <v>0</v>
      </c>
      <c r="P431" s="7">
        <v>0</v>
      </c>
      <c r="Q431" s="6">
        <v>0</v>
      </c>
      <c r="R431" s="6">
        <v>0</v>
      </c>
      <c r="S431" s="6">
        <v>0</v>
      </c>
      <c r="T431" s="8">
        <v>0</v>
      </c>
    </row>
    <row r="432" spans="1:20" x14ac:dyDescent="0.25">
      <c r="A432" t="s">
        <v>428</v>
      </c>
      <c r="B432" t="s">
        <v>935</v>
      </c>
      <c r="C432" t="s">
        <v>1054</v>
      </c>
      <c r="D432" t="s">
        <v>1082</v>
      </c>
      <c r="E432" t="s">
        <v>1088</v>
      </c>
      <c r="F432" t="s">
        <v>1110</v>
      </c>
      <c r="G432">
        <v>2021</v>
      </c>
      <c r="H432" s="5">
        <v>44439</v>
      </c>
      <c r="I432" t="s">
        <v>1148</v>
      </c>
      <c r="J432" s="6">
        <v>500000</v>
      </c>
      <c r="K432" t="s">
        <v>1154</v>
      </c>
      <c r="L432" t="s">
        <v>1154</v>
      </c>
      <c r="M432" t="s">
        <v>1154</v>
      </c>
      <c r="N432" s="7">
        <v>0</v>
      </c>
      <c r="O432" s="7">
        <v>0</v>
      </c>
      <c r="P432" s="7">
        <v>0</v>
      </c>
      <c r="Q432" s="6">
        <v>0</v>
      </c>
      <c r="R432" s="6">
        <v>0</v>
      </c>
      <c r="S432" s="6">
        <v>0</v>
      </c>
      <c r="T432" s="8">
        <v>0</v>
      </c>
    </row>
    <row r="433" spans="1:20" x14ac:dyDescent="0.25">
      <c r="A433" t="s">
        <v>429</v>
      </c>
      <c r="B433" t="s">
        <v>936</v>
      </c>
      <c r="C433" t="s">
        <v>1054</v>
      </c>
      <c r="D433" t="s">
        <v>1082</v>
      </c>
      <c r="E433" t="s">
        <v>1087</v>
      </c>
      <c r="F433" t="s">
        <v>1099</v>
      </c>
      <c r="G433">
        <v>2021</v>
      </c>
      <c r="H433" s="5">
        <v>44446</v>
      </c>
      <c r="I433" t="s">
        <v>1148</v>
      </c>
      <c r="J433" s="6">
        <v>400000</v>
      </c>
      <c r="K433" t="s">
        <v>1152</v>
      </c>
      <c r="L433" t="s">
        <v>1155</v>
      </c>
      <c r="M433" t="s">
        <v>1167</v>
      </c>
      <c r="N433" s="7">
        <v>0</v>
      </c>
      <c r="O433" s="7">
        <v>0</v>
      </c>
      <c r="P433" s="7">
        <v>0.5</v>
      </c>
      <c r="Q433" s="6">
        <v>0</v>
      </c>
      <c r="R433" s="6">
        <v>0</v>
      </c>
      <c r="S433" s="6">
        <v>200000</v>
      </c>
      <c r="T433" s="8">
        <v>200000</v>
      </c>
    </row>
    <row r="434" spans="1:20" x14ac:dyDescent="0.25">
      <c r="A434" t="s">
        <v>430</v>
      </c>
      <c r="B434" t="s">
        <v>937</v>
      </c>
      <c r="C434" t="s">
        <v>1054</v>
      </c>
      <c r="D434" t="s">
        <v>1082</v>
      </c>
      <c r="E434" t="s">
        <v>1089</v>
      </c>
      <c r="F434" t="s">
        <v>1113</v>
      </c>
      <c r="G434">
        <v>2021</v>
      </c>
      <c r="H434" s="5">
        <v>44403</v>
      </c>
      <c r="I434" t="s">
        <v>1148</v>
      </c>
      <c r="J434" s="6">
        <v>250000</v>
      </c>
      <c r="K434" t="s">
        <v>1154</v>
      </c>
      <c r="L434" t="s">
        <v>1154</v>
      </c>
      <c r="M434" t="s">
        <v>1154</v>
      </c>
      <c r="N434" s="7">
        <v>0</v>
      </c>
      <c r="O434" s="7">
        <v>0</v>
      </c>
      <c r="P434" s="7">
        <v>0</v>
      </c>
      <c r="Q434" s="6">
        <v>0</v>
      </c>
      <c r="R434" s="6">
        <v>0</v>
      </c>
      <c r="S434" s="6">
        <v>0</v>
      </c>
      <c r="T434" s="8">
        <v>0</v>
      </c>
    </row>
    <row r="435" spans="1:20" x14ac:dyDescent="0.25">
      <c r="A435" t="s">
        <v>431</v>
      </c>
      <c r="B435" t="s">
        <v>938</v>
      </c>
      <c r="C435" t="s">
        <v>1054</v>
      </c>
      <c r="D435" t="s">
        <v>1082</v>
      </c>
      <c r="E435" t="s">
        <v>1088</v>
      </c>
      <c r="F435" t="s">
        <v>1116</v>
      </c>
      <c r="G435">
        <v>2021</v>
      </c>
      <c r="H435" s="5">
        <v>44508</v>
      </c>
      <c r="I435" t="s">
        <v>1148</v>
      </c>
      <c r="J435" s="6">
        <v>400000</v>
      </c>
      <c r="K435" t="s">
        <v>1154</v>
      </c>
      <c r="L435" t="s">
        <v>1154</v>
      </c>
      <c r="M435" t="s">
        <v>1154</v>
      </c>
      <c r="N435" s="7">
        <v>0</v>
      </c>
      <c r="O435" s="7">
        <v>0</v>
      </c>
      <c r="P435" s="7">
        <v>0</v>
      </c>
      <c r="Q435" s="6">
        <v>0</v>
      </c>
      <c r="R435" s="6">
        <v>0</v>
      </c>
      <c r="S435" s="6">
        <v>0</v>
      </c>
      <c r="T435" s="8">
        <v>0</v>
      </c>
    </row>
    <row r="436" spans="1:20" x14ac:dyDescent="0.25">
      <c r="A436" t="s">
        <v>432</v>
      </c>
      <c r="B436" t="s">
        <v>939</v>
      </c>
      <c r="C436" t="s">
        <v>1054</v>
      </c>
      <c r="D436" t="s">
        <v>1082</v>
      </c>
      <c r="E436" t="s">
        <v>1088</v>
      </c>
      <c r="F436" t="s">
        <v>1116</v>
      </c>
      <c r="G436">
        <v>2021</v>
      </c>
      <c r="H436" s="5">
        <v>44502</v>
      </c>
      <c r="I436" t="s">
        <v>1148</v>
      </c>
      <c r="J436" s="6">
        <v>200000</v>
      </c>
      <c r="K436" t="s">
        <v>1154</v>
      </c>
      <c r="L436" t="s">
        <v>1154</v>
      </c>
      <c r="M436" t="s">
        <v>1154</v>
      </c>
      <c r="N436" s="7">
        <v>0</v>
      </c>
      <c r="O436" s="7">
        <v>0</v>
      </c>
      <c r="P436" s="7">
        <v>0</v>
      </c>
      <c r="Q436" s="6">
        <v>0</v>
      </c>
      <c r="R436" s="6">
        <v>0</v>
      </c>
      <c r="S436" s="6">
        <v>0</v>
      </c>
      <c r="T436" s="8">
        <v>0</v>
      </c>
    </row>
    <row r="437" spans="1:20" x14ac:dyDescent="0.25">
      <c r="A437" t="s">
        <v>433</v>
      </c>
      <c r="B437" t="s">
        <v>940</v>
      </c>
      <c r="C437" t="s">
        <v>1054</v>
      </c>
      <c r="D437" t="s">
        <v>1082</v>
      </c>
      <c r="E437" t="s">
        <v>1087</v>
      </c>
      <c r="F437" t="s">
        <v>1108</v>
      </c>
      <c r="G437">
        <v>2021</v>
      </c>
      <c r="H437" s="5">
        <v>44412</v>
      </c>
      <c r="I437" t="s">
        <v>1148</v>
      </c>
      <c r="J437" s="6">
        <v>120000</v>
      </c>
      <c r="K437" t="s">
        <v>1151</v>
      </c>
      <c r="L437" t="s">
        <v>1178</v>
      </c>
      <c r="M437" t="s">
        <v>1154</v>
      </c>
      <c r="N437" s="7">
        <v>1</v>
      </c>
      <c r="O437" s="7">
        <v>0</v>
      </c>
      <c r="P437" s="7">
        <v>0</v>
      </c>
      <c r="Q437" s="6">
        <v>120000</v>
      </c>
      <c r="R437" s="6">
        <v>0</v>
      </c>
      <c r="S437" s="6">
        <v>0</v>
      </c>
      <c r="T437" s="8">
        <v>120000</v>
      </c>
    </row>
    <row r="438" spans="1:20" x14ac:dyDescent="0.25">
      <c r="A438" t="s">
        <v>434</v>
      </c>
      <c r="B438" t="s">
        <v>941</v>
      </c>
      <c r="C438" t="s">
        <v>1054</v>
      </c>
      <c r="D438" t="s">
        <v>1082</v>
      </c>
      <c r="E438" t="s">
        <v>1087</v>
      </c>
      <c r="F438" t="s">
        <v>1099</v>
      </c>
      <c r="G438">
        <v>2021</v>
      </c>
      <c r="H438" s="5">
        <v>44467</v>
      </c>
      <c r="I438" t="s">
        <v>1148</v>
      </c>
      <c r="J438" s="6">
        <v>739000</v>
      </c>
      <c r="K438" t="s">
        <v>1154</v>
      </c>
      <c r="L438" t="s">
        <v>1154</v>
      </c>
      <c r="M438" t="s">
        <v>1154</v>
      </c>
      <c r="N438" s="7">
        <v>0</v>
      </c>
      <c r="O438" s="7">
        <v>0</v>
      </c>
      <c r="P438" s="7">
        <v>0</v>
      </c>
      <c r="Q438" s="6">
        <v>0</v>
      </c>
      <c r="R438" s="6">
        <v>0</v>
      </c>
      <c r="S438" s="6">
        <v>0</v>
      </c>
      <c r="T438" s="8">
        <v>0</v>
      </c>
    </row>
    <row r="439" spans="1:20" x14ac:dyDescent="0.25">
      <c r="A439" t="s">
        <v>435</v>
      </c>
      <c r="B439" t="s">
        <v>942</v>
      </c>
      <c r="C439" t="s">
        <v>1054</v>
      </c>
      <c r="D439" t="s">
        <v>1082</v>
      </c>
      <c r="E439" t="s">
        <v>1087</v>
      </c>
      <c r="F439" t="s">
        <v>1099</v>
      </c>
      <c r="G439">
        <v>2021</v>
      </c>
      <c r="H439" s="5">
        <v>44440</v>
      </c>
      <c r="I439" t="s">
        <v>1148</v>
      </c>
      <c r="J439" s="6">
        <v>1000000</v>
      </c>
      <c r="K439" t="s">
        <v>1151</v>
      </c>
      <c r="L439" t="s">
        <v>1155</v>
      </c>
      <c r="M439" t="s">
        <v>1154</v>
      </c>
      <c r="N439" s="7">
        <v>1</v>
      </c>
      <c r="O439" s="7">
        <v>0</v>
      </c>
      <c r="P439" s="7">
        <v>0</v>
      </c>
      <c r="Q439" s="6">
        <v>1000000</v>
      </c>
      <c r="R439" s="6">
        <v>0</v>
      </c>
      <c r="S439" s="6">
        <v>0</v>
      </c>
      <c r="T439" s="8">
        <v>1000000</v>
      </c>
    </row>
    <row r="440" spans="1:20" x14ac:dyDescent="0.25">
      <c r="A440" t="s">
        <v>436</v>
      </c>
      <c r="B440" t="s">
        <v>943</v>
      </c>
      <c r="C440" t="s">
        <v>1054</v>
      </c>
      <c r="D440" t="s">
        <v>1082</v>
      </c>
      <c r="E440" t="s">
        <v>1087</v>
      </c>
      <c r="F440" t="s">
        <v>1099</v>
      </c>
      <c r="G440">
        <v>2021</v>
      </c>
      <c r="H440" s="5">
        <v>44504</v>
      </c>
      <c r="I440" t="s">
        <v>1148</v>
      </c>
      <c r="J440" s="6">
        <v>387000</v>
      </c>
      <c r="K440" t="s">
        <v>1150</v>
      </c>
      <c r="L440" t="s">
        <v>1154</v>
      </c>
      <c r="M440" t="s">
        <v>1167</v>
      </c>
      <c r="N440" s="7">
        <v>0</v>
      </c>
      <c r="O440" s="7">
        <v>1</v>
      </c>
      <c r="P440" s="7">
        <v>0</v>
      </c>
      <c r="Q440" s="6">
        <v>0</v>
      </c>
      <c r="R440" s="6">
        <v>387000</v>
      </c>
      <c r="S440" s="6">
        <v>0</v>
      </c>
      <c r="T440" s="8">
        <v>387000</v>
      </c>
    </row>
    <row r="441" spans="1:20" x14ac:dyDescent="0.25">
      <c r="A441" t="s">
        <v>437</v>
      </c>
      <c r="B441" t="s">
        <v>944</v>
      </c>
      <c r="C441" t="s">
        <v>1054</v>
      </c>
      <c r="D441" t="s">
        <v>1082</v>
      </c>
      <c r="E441" t="s">
        <v>1087</v>
      </c>
      <c r="F441" t="s">
        <v>1099</v>
      </c>
      <c r="G441">
        <v>2021</v>
      </c>
      <c r="H441" s="5">
        <v>44384</v>
      </c>
      <c r="I441" t="s">
        <v>1148</v>
      </c>
      <c r="J441" s="6">
        <v>300000</v>
      </c>
      <c r="K441" t="s">
        <v>1151</v>
      </c>
      <c r="L441" t="s">
        <v>1155</v>
      </c>
      <c r="M441" t="s">
        <v>1154</v>
      </c>
      <c r="N441" s="7">
        <v>1</v>
      </c>
      <c r="O441" s="7">
        <v>0</v>
      </c>
      <c r="P441" s="7">
        <v>0</v>
      </c>
      <c r="Q441" s="6">
        <v>300000</v>
      </c>
      <c r="R441" s="6">
        <v>0</v>
      </c>
      <c r="S441" s="6">
        <v>0</v>
      </c>
      <c r="T441" s="8">
        <v>300000</v>
      </c>
    </row>
    <row r="442" spans="1:20" x14ac:dyDescent="0.25">
      <c r="A442" t="s">
        <v>438</v>
      </c>
      <c r="B442" t="s">
        <v>945</v>
      </c>
      <c r="C442" t="s">
        <v>1054</v>
      </c>
      <c r="D442" t="s">
        <v>1082</v>
      </c>
      <c r="E442" t="s">
        <v>1088</v>
      </c>
      <c r="F442" t="s">
        <v>1116</v>
      </c>
      <c r="G442">
        <v>2021</v>
      </c>
      <c r="H442" s="5">
        <v>44427</v>
      </c>
      <c r="I442" t="s">
        <v>1148</v>
      </c>
      <c r="J442" s="6">
        <v>150000</v>
      </c>
      <c r="K442" t="s">
        <v>1154</v>
      </c>
      <c r="L442" t="s">
        <v>1154</v>
      </c>
      <c r="M442" t="s">
        <v>1154</v>
      </c>
      <c r="N442" s="7">
        <v>0</v>
      </c>
      <c r="O442" s="7">
        <v>0</v>
      </c>
      <c r="P442" s="7">
        <v>0</v>
      </c>
      <c r="Q442" s="6">
        <v>0</v>
      </c>
      <c r="R442" s="6">
        <v>0</v>
      </c>
      <c r="S442" s="6">
        <v>0</v>
      </c>
      <c r="T442" s="8">
        <v>0</v>
      </c>
    </row>
    <row r="443" spans="1:20" x14ac:dyDescent="0.25">
      <c r="A443" t="s">
        <v>439</v>
      </c>
      <c r="B443" t="s">
        <v>946</v>
      </c>
      <c r="C443" t="s">
        <v>1054</v>
      </c>
      <c r="D443" t="s">
        <v>1082</v>
      </c>
      <c r="E443" t="s">
        <v>1089</v>
      </c>
      <c r="F443" t="s">
        <v>1114</v>
      </c>
      <c r="G443">
        <v>2021</v>
      </c>
      <c r="H443" s="5">
        <v>44510</v>
      </c>
      <c r="I443" t="s">
        <v>1148</v>
      </c>
      <c r="J443" s="6">
        <v>175000</v>
      </c>
      <c r="K443" t="s">
        <v>1154</v>
      </c>
      <c r="L443" t="s">
        <v>1154</v>
      </c>
      <c r="M443" t="s">
        <v>1154</v>
      </c>
      <c r="N443" s="7">
        <v>0</v>
      </c>
      <c r="O443" s="7">
        <v>0</v>
      </c>
      <c r="P443" s="7">
        <v>0</v>
      </c>
      <c r="Q443" s="6">
        <v>0</v>
      </c>
      <c r="R443" s="6">
        <v>0</v>
      </c>
      <c r="S443" s="6">
        <v>0</v>
      </c>
      <c r="T443" s="8">
        <v>0</v>
      </c>
    </row>
    <row r="444" spans="1:20" x14ac:dyDescent="0.25">
      <c r="A444" t="s">
        <v>440</v>
      </c>
      <c r="B444" t="s">
        <v>947</v>
      </c>
      <c r="C444" t="s">
        <v>1054</v>
      </c>
      <c r="D444" t="s">
        <v>1082</v>
      </c>
      <c r="E444" t="s">
        <v>1088</v>
      </c>
      <c r="F444" t="s">
        <v>1102</v>
      </c>
      <c r="G444">
        <v>2021</v>
      </c>
      <c r="H444" s="5">
        <v>44501</v>
      </c>
      <c r="I444" t="s">
        <v>1148</v>
      </c>
      <c r="J444" s="6">
        <v>700000</v>
      </c>
      <c r="K444" t="s">
        <v>1152</v>
      </c>
      <c r="L444" t="s">
        <v>1155</v>
      </c>
      <c r="M444" t="s">
        <v>1167</v>
      </c>
      <c r="N444" s="7">
        <v>0</v>
      </c>
      <c r="O444" s="7">
        <v>0</v>
      </c>
      <c r="P444" s="7">
        <v>1</v>
      </c>
      <c r="Q444" s="6">
        <v>0</v>
      </c>
      <c r="R444" s="6">
        <v>0</v>
      </c>
      <c r="S444" s="6">
        <v>700000</v>
      </c>
      <c r="T444" s="6">
        <v>700000</v>
      </c>
    </row>
    <row r="445" spans="1:20" x14ac:dyDescent="0.25">
      <c r="A445" t="s">
        <v>441</v>
      </c>
      <c r="B445" t="s">
        <v>948</v>
      </c>
      <c r="C445" t="s">
        <v>1054</v>
      </c>
      <c r="D445" t="s">
        <v>1082</v>
      </c>
      <c r="E445" t="s">
        <v>1089</v>
      </c>
      <c r="F445" t="s">
        <v>1104</v>
      </c>
      <c r="G445">
        <v>2021</v>
      </c>
      <c r="H445" s="5">
        <v>44522</v>
      </c>
      <c r="I445" t="s">
        <v>1148</v>
      </c>
      <c r="J445" s="6">
        <v>150000</v>
      </c>
      <c r="K445" t="s">
        <v>1154</v>
      </c>
      <c r="L445" t="s">
        <v>1154</v>
      </c>
      <c r="M445" t="s">
        <v>1154</v>
      </c>
      <c r="N445" s="7">
        <v>0</v>
      </c>
      <c r="O445" s="7">
        <v>0</v>
      </c>
      <c r="P445" s="7">
        <v>0</v>
      </c>
      <c r="Q445" s="6">
        <v>0</v>
      </c>
      <c r="R445" s="6">
        <v>0</v>
      </c>
      <c r="S445" s="6">
        <v>0</v>
      </c>
      <c r="T445" s="8">
        <v>0</v>
      </c>
    </row>
    <row r="446" spans="1:20" x14ac:dyDescent="0.25">
      <c r="A446" t="s">
        <v>442</v>
      </c>
      <c r="B446" t="s">
        <v>949</v>
      </c>
      <c r="C446" t="s">
        <v>1054</v>
      </c>
      <c r="D446" t="s">
        <v>1082</v>
      </c>
      <c r="E446" t="s">
        <v>1089</v>
      </c>
      <c r="F446" t="s">
        <v>1104</v>
      </c>
      <c r="G446">
        <v>2021</v>
      </c>
      <c r="H446" s="5">
        <v>44517</v>
      </c>
      <c r="I446" t="s">
        <v>1148</v>
      </c>
      <c r="J446" s="6">
        <v>150000</v>
      </c>
      <c r="K446" t="s">
        <v>1154</v>
      </c>
      <c r="L446" t="s">
        <v>1154</v>
      </c>
      <c r="M446" t="s">
        <v>1154</v>
      </c>
      <c r="N446" s="7">
        <v>0</v>
      </c>
      <c r="O446" s="7">
        <v>0</v>
      </c>
      <c r="P446" s="7">
        <v>0</v>
      </c>
      <c r="Q446" s="6">
        <v>0</v>
      </c>
      <c r="R446" s="6">
        <v>0</v>
      </c>
      <c r="S446" s="6">
        <v>0</v>
      </c>
      <c r="T446" s="8">
        <v>0</v>
      </c>
    </row>
    <row r="447" spans="1:20" x14ac:dyDescent="0.25">
      <c r="A447" t="s">
        <v>443</v>
      </c>
      <c r="B447" t="s">
        <v>950</v>
      </c>
      <c r="C447" t="s">
        <v>1054</v>
      </c>
      <c r="D447" t="s">
        <v>1082</v>
      </c>
      <c r="E447" t="s">
        <v>1095</v>
      </c>
      <c r="F447" t="s">
        <v>1134</v>
      </c>
      <c r="G447">
        <v>2021</v>
      </c>
      <c r="H447" s="5">
        <v>44539</v>
      </c>
      <c r="I447" t="s">
        <v>1148</v>
      </c>
      <c r="J447" s="6">
        <v>250000</v>
      </c>
      <c r="K447" t="s">
        <v>1154</v>
      </c>
      <c r="L447" t="s">
        <v>1154</v>
      </c>
      <c r="M447" t="s">
        <v>1154</v>
      </c>
      <c r="N447" s="7">
        <v>0</v>
      </c>
      <c r="O447" s="7">
        <v>0</v>
      </c>
      <c r="P447" s="7">
        <v>0</v>
      </c>
      <c r="Q447" s="6">
        <v>0</v>
      </c>
      <c r="R447" s="6">
        <v>0</v>
      </c>
      <c r="S447" s="6">
        <v>0</v>
      </c>
      <c r="T447" s="8">
        <v>0</v>
      </c>
    </row>
    <row r="448" spans="1:20" x14ac:dyDescent="0.25">
      <c r="A448" t="s">
        <v>444</v>
      </c>
      <c r="B448" t="s">
        <v>951</v>
      </c>
      <c r="C448" t="s">
        <v>1054</v>
      </c>
      <c r="D448" t="s">
        <v>1082</v>
      </c>
      <c r="E448" t="s">
        <v>1087</v>
      </c>
      <c r="F448" t="s">
        <v>1108</v>
      </c>
      <c r="G448">
        <v>2021</v>
      </c>
      <c r="H448" s="5">
        <v>44426</v>
      </c>
      <c r="I448" t="s">
        <v>1148</v>
      </c>
      <c r="J448" s="6">
        <v>100000</v>
      </c>
      <c r="K448" t="s">
        <v>1154</v>
      </c>
      <c r="L448" t="s">
        <v>1154</v>
      </c>
      <c r="M448" t="s">
        <v>1154</v>
      </c>
      <c r="N448" s="7">
        <v>0</v>
      </c>
      <c r="O448" s="7">
        <v>0</v>
      </c>
      <c r="P448" s="7">
        <v>0</v>
      </c>
      <c r="Q448" s="6">
        <v>0</v>
      </c>
      <c r="R448" s="6">
        <v>0</v>
      </c>
      <c r="S448" s="6">
        <v>0</v>
      </c>
      <c r="T448" s="8">
        <v>0</v>
      </c>
    </row>
    <row r="449" spans="1:20" x14ac:dyDescent="0.25">
      <c r="A449" t="s">
        <v>445</v>
      </c>
      <c r="B449" t="s">
        <v>952</v>
      </c>
      <c r="C449" t="s">
        <v>1054</v>
      </c>
      <c r="D449" t="s">
        <v>1082</v>
      </c>
      <c r="E449" t="s">
        <v>1095</v>
      </c>
      <c r="F449" t="s">
        <v>1134</v>
      </c>
      <c r="G449">
        <v>2021</v>
      </c>
      <c r="H449" s="5">
        <v>44539</v>
      </c>
      <c r="I449" t="s">
        <v>1148</v>
      </c>
      <c r="J449" s="6">
        <v>250000</v>
      </c>
      <c r="K449" t="s">
        <v>1154</v>
      </c>
      <c r="L449" t="s">
        <v>1154</v>
      </c>
      <c r="M449" t="s">
        <v>1154</v>
      </c>
      <c r="N449" s="7">
        <v>0</v>
      </c>
      <c r="O449" s="7">
        <v>0</v>
      </c>
      <c r="P449" s="7">
        <v>0</v>
      </c>
      <c r="Q449" s="6">
        <v>0</v>
      </c>
      <c r="R449" s="6">
        <v>0</v>
      </c>
      <c r="S449" s="6">
        <v>0</v>
      </c>
      <c r="T449" s="8">
        <v>0</v>
      </c>
    </row>
    <row r="450" spans="1:20" x14ac:dyDescent="0.25">
      <c r="A450" t="s">
        <v>446</v>
      </c>
      <c r="B450" t="s">
        <v>953</v>
      </c>
      <c r="C450" t="s">
        <v>1054</v>
      </c>
      <c r="D450" t="s">
        <v>1082</v>
      </c>
      <c r="E450" t="s">
        <v>1087</v>
      </c>
      <c r="F450" t="s">
        <v>1108</v>
      </c>
      <c r="G450">
        <v>2021</v>
      </c>
      <c r="H450" s="5">
        <v>44426</v>
      </c>
      <c r="I450" t="s">
        <v>1148</v>
      </c>
      <c r="J450" s="6">
        <v>200000</v>
      </c>
      <c r="K450" t="s">
        <v>1154</v>
      </c>
      <c r="L450" t="s">
        <v>1154</v>
      </c>
      <c r="M450" t="s">
        <v>1154</v>
      </c>
      <c r="N450" s="7">
        <v>0</v>
      </c>
      <c r="O450" s="7">
        <v>0</v>
      </c>
      <c r="P450" s="7">
        <v>0</v>
      </c>
      <c r="Q450" s="6">
        <v>0</v>
      </c>
      <c r="R450" s="6">
        <v>0</v>
      </c>
      <c r="S450" s="6">
        <v>0</v>
      </c>
      <c r="T450" s="8">
        <v>0</v>
      </c>
    </row>
    <row r="451" spans="1:20" x14ac:dyDescent="0.25">
      <c r="A451" t="s">
        <v>447</v>
      </c>
      <c r="B451" t="s">
        <v>954</v>
      </c>
      <c r="C451" t="s">
        <v>1054</v>
      </c>
      <c r="D451" t="s">
        <v>1082</v>
      </c>
      <c r="E451" t="s">
        <v>1089</v>
      </c>
      <c r="F451" t="s">
        <v>1114</v>
      </c>
      <c r="G451">
        <v>2021</v>
      </c>
      <c r="H451" s="5">
        <v>44533</v>
      </c>
      <c r="I451" t="s">
        <v>1148</v>
      </c>
      <c r="J451" s="6">
        <v>200000</v>
      </c>
      <c r="K451" t="s">
        <v>1154</v>
      </c>
      <c r="L451" t="s">
        <v>1154</v>
      </c>
      <c r="M451" t="s">
        <v>1154</v>
      </c>
      <c r="N451" s="7">
        <v>0</v>
      </c>
      <c r="O451" s="7">
        <v>0</v>
      </c>
      <c r="P451" s="7">
        <v>0</v>
      </c>
      <c r="Q451" s="6">
        <v>0</v>
      </c>
      <c r="R451" s="6">
        <v>0</v>
      </c>
      <c r="S451" s="6">
        <v>0</v>
      </c>
      <c r="T451" s="8">
        <v>0</v>
      </c>
    </row>
    <row r="452" spans="1:20" x14ac:dyDescent="0.25">
      <c r="A452" t="s">
        <v>448</v>
      </c>
      <c r="B452" t="s">
        <v>955</v>
      </c>
      <c r="C452" t="s">
        <v>1054</v>
      </c>
      <c r="D452" t="s">
        <v>1082</v>
      </c>
      <c r="E452" t="s">
        <v>1088</v>
      </c>
      <c r="F452" t="s">
        <v>1116</v>
      </c>
      <c r="G452">
        <v>2021</v>
      </c>
      <c r="H452" s="5">
        <v>44434</v>
      </c>
      <c r="I452" t="s">
        <v>1148</v>
      </c>
      <c r="J452" s="6">
        <v>150000</v>
      </c>
      <c r="K452" t="s">
        <v>1154</v>
      </c>
      <c r="L452" t="s">
        <v>1154</v>
      </c>
      <c r="M452" t="s">
        <v>1154</v>
      </c>
      <c r="N452" s="7">
        <v>0</v>
      </c>
      <c r="O452" s="7">
        <v>0</v>
      </c>
      <c r="P452" s="7">
        <v>0</v>
      </c>
      <c r="Q452" s="6">
        <v>0</v>
      </c>
      <c r="R452" s="6">
        <v>0</v>
      </c>
      <c r="S452" s="6">
        <v>0</v>
      </c>
      <c r="T452" s="8">
        <v>0</v>
      </c>
    </row>
    <row r="453" spans="1:20" x14ac:dyDescent="0.25">
      <c r="A453" t="s">
        <v>449</v>
      </c>
      <c r="B453" t="s">
        <v>956</v>
      </c>
      <c r="C453" t="s">
        <v>1054</v>
      </c>
      <c r="D453" t="s">
        <v>1082</v>
      </c>
      <c r="E453" t="s">
        <v>1089</v>
      </c>
      <c r="F453" t="s">
        <v>1101</v>
      </c>
      <c r="G453">
        <v>2021</v>
      </c>
      <c r="H453" s="5">
        <v>44459</v>
      </c>
      <c r="I453" t="s">
        <v>1148</v>
      </c>
      <c r="J453" s="6">
        <v>250000</v>
      </c>
      <c r="K453" t="s">
        <v>1154</v>
      </c>
      <c r="L453" t="s">
        <v>1154</v>
      </c>
      <c r="M453" t="s">
        <v>1154</v>
      </c>
      <c r="N453" s="7">
        <v>0</v>
      </c>
      <c r="O453" s="7">
        <v>0</v>
      </c>
      <c r="P453" s="7">
        <v>0</v>
      </c>
      <c r="Q453" s="6">
        <v>0</v>
      </c>
      <c r="R453" s="6">
        <v>0</v>
      </c>
      <c r="S453" s="6">
        <v>0</v>
      </c>
      <c r="T453" s="8">
        <v>0</v>
      </c>
    </row>
    <row r="454" spans="1:20" x14ac:dyDescent="0.25">
      <c r="A454" t="s">
        <v>450</v>
      </c>
      <c r="B454" t="s">
        <v>957</v>
      </c>
      <c r="C454" t="s">
        <v>1054</v>
      </c>
      <c r="D454" t="s">
        <v>1082</v>
      </c>
      <c r="E454" t="s">
        <v>1088</v>
      </c>
      <c r="F454" t="s">
        <v>1116</v>
      </c>
      <c r="G454">
        <v>2021</v>
      </c>
      <c r="H454" s="5">
        <v>44539</v>
      </c>
      <c r="I454" t="s">
        <v>1148</v>
      </c>
      <c r="J454" s="6">
        <v>200000</v>
      </c>
      <c r="K454" t="s">
        <v>1154</v>
      </c>
      <c r="L454" t="s">
        <v>1154</v>
      </c>
      <c r="M454" t="s">
        <v>1154</v>
      </c>
      <c r="N454" s="7">
        <v>0</v>
      </c>
      <c r="O454" s="7">
        <v>0</v>
      </c>
      <c r="P454" s="7">
        <v>0</v>
      </c>
      <c r="Q454" s="6">
        <v>0</v>
      </c>
      <c r="R454" s="6">
        <v>0</v>
      </c>
      <c r="S454" s="6">
        <v>0</v>
      </c>
      <c r="T454" s="8">
        <v>0</v>
      </c>
    </row>
    <row r="455" spans="1:20" x14ac:dyDescent="0.25">
      <c r="A455" t="s">
        <v>451</v>
      </c>
      <c r="B455" t="s">
        <v>958</v>
      </c>
      <c r="C455" t="s">
        <v>1054</v>
      </c>
      <c r="D455" t="s">
        <v>1082</v>
      </c>
      <c r="E455" t="s">
        <v>1087</v>
      </c>
      <c r="F455" t="s">
        <v>1108</v>
      </c>
      <c r="G455">
        <v>2021</v>
      </c>
      <c r="H455" s="5">
        <v>44495</v>
      </c>
      <c r="I455" t="s">
        <v>1148</v>
      </c>
      <c r="J455" s="6">
        <v>400000</v>
      </c>
      <c r="K455" t="s">
        <v>1151</v>
      </c>
      <c r="L455" t="s">
        <v>1155</v>
      </c>
      <c r="M455" t="s">
        <v>1154</v>
      </c>
      <c r="N455" s="7">
        <v>1</v>
      </c>
      <c r="O455" s="7">
        <v>0</v>
      </c>
      <c r="P455" s="7">
        <v>0</v>
      </c>
      <c r="Q455" s="6">
        <v>400000</v>
      </c>
      <c r="R455" s="6">
        <v>0</v>
      </c>
      <c r="S455" s="6">
        <v>0</v>
      </c>
      <c r="T455" s="8">
        <v>400000</v>
      </c>
    </row>
    <row r="456" spans="1:20" x14ac:dyDescent="0.25">
      <c r="A456" t="s">
        <v>452</v>
      </c>
      <c r="B456" t="s">
        <v>959</v>
      </c>
      <c r="C456" t="s">
        <v>1054</v>
      </c>
      <c r="D456" t="s">
        <v>1082</v>
      </c>
      <c r="E456" t="s">
        <v>1088</v>
      </c>
      <c r="F456" t="s">
        <v>1100</v>
      </c>
      <c r="G456">
        <v>2021</v>
      </c>
      <c r="H456" s="5">
        <v>44539</v>
      </c>
      <c r="I456" t="s">
        <v>1148</v>
      </c>
      <c r="J456" s="6">
        <v>270000</v>
      </c>
      <c r="K456" t="s">
        <v>1154</v>
      </c>
      <c r="L456" t="s">
        <v>1154</v>
      </c>
      <c r="M456" t="s">
        <v>1154</v>
      </c>
      <c r="N456" s="7">
        <v>0</v>
      </c>
      <c r="O456" s="7">
        <v>0</v>
      </c>
      <c r="P456" s="7">
        <v>0</v>
      </c>
      <c r="Q456" s="6">
        <v>0</v>
      </c>
      <c r="R456" s="6">
        <v>0</v>
      </c>
      <c r="S456" s="6">
        <v>0</v>
      </c>
      <c r="T456" s="8">
        <v>0</v>
      </c>
    </row>
    <row r="457" spans="1:20" x14ac:dyDescent="0.25">
      <c r="A457" t="s">
        <v>453</v>
      </c>
      <c r="B457" t="s">
        <v>960</v>
      </c>
      <c r="C457" t="s">
        <v>1054</v>
      </c>
      <c r="D457" t="s">
        <v>1082</v>
      </c>
      <c r="E457" t="s">
        <v>1087</v>
      </c>
      <c r="F457" t="s">
        <v>1108</v>
      </c>
      <c r="G457">
        <v>2021</v>
      </c>
      <c r="H457" s="5">
        <v>44508</v>
      </c>
      <c r="I457" t="s">
        <v>1148</v>
      </c>
      <c r="J457" s="6">
        <v>550000</v>
      </c>
      <c r="K457" t="s">
        <v>1151</v>
      </c>
      <c r="L457" t="s">
        <v>1155</v>
      </c>
      <c r="M457" t="s">
        <v>1154</v>
      </c>
      <c r="N457" s="7">
        <v>1</v>
      </c>
      <c r="O457" s="7">
        <v>0</v>
      </c>
      <c r="P457" s="7">
        <v>0</v>
      </c>
      <c r="Q457" s="6">
        <v>550000</v>
      </c>
      <c r="R457" s="6">
        <v>0</v>
      </c>
      <c r="S457" s="6">
        <v>0</v>
      </c>
      <c r="T457" s="8">
        <v>550000</v>
      </c>
    </row>
    <row r="458" spans="1:20" x14ac:dyDescent="0.25">
      <c r="A458" t="s">
        <v>454</v>
      </c>
      <c r="B458" t="s">
        <v>961</v>
      </c>
      <c r="C458" t="s">
        <v>1054</v>
      </c>
      <c r="D458" t="s">
        <v>1082</v>
      </c>
      <c r="E458" t="s">
        <v>1089</v>
      </c>
      <c r="F458" t="s">
        <v>1114</v>
      </c>
      <c r="G458">
        <v>2021</v>
      </c>
      <c r="H458" s="5">
        <v>44539</v>
      </c>
      <c r="I458" t="s">
        <v>1148</v>
      </c>
      <c r="J458" s="6">
        <v>300000</v>
      </c>
      <c r="K458" t="s">
        <v>1154</v>
      </c>
      <c r="L458" t="s">
        <v>1154</v>
      </c>
      <c r="M458" t="s">
        <v>1154</v>
      </c>
      <c r="N458" s="7">
        <v>0</v>
      </c>
      <c r="O458" s="7">
        <v>0</v>
      </c>
      <c r="P458" s="7">
        <v>0</v>
      </c>
      <c r="Q458" s="6">
        <v>0</v>
      </c>
      <c r="R458" s="6">
        <v>0</v>
      </c>
      <c r="S458" s="6">
        <v>0</v>
      </c>
      <c r="T458" s="8">
        <v>0</v>
      </c>
    </row>
    <row r="459" spans="1:20" x14ac:dyDescent="0.25">
      <c r="A459" t="s">
        <v>455</v>
      </c>
      <c r="B459" t="s">
        <v>962</v>
      </c>
      <c r="C459" t="s">
        <v>1054</v>
      </c>
      <c r="D459" t="s">
        <v>1082</v>
      </c>
      <c r="E459" t="s">
        <v>1090</v>
      </c>
      <c r="F459" t="s">
        <v>1117</v>
      </c>
      <c r="G459">
        <v>2021</v>
      </c>
      <c r="H459" s="5">
        <v>44375</v>
      </c>
      <c r="I459" t="s">
        <v>1148</v>
      </c>
      <c r="J459" s="6">
        <v>300000</v>
      </c>
      <c r="K459" t="s">
        <v>1152</v>
      </c>
      <c r="L459" t="s">
        <v>1155</v>
      </c>
      <c r="M459" t="s">
        <v>1167</v>
      </c>
      <c r="N459" s="7">
        <v>0</v>
      </c>
      <c r="O459" s="7">
        <v>0</v>
      </c>
      <c r="P459" s="7">
        <v>1</v>
      </c>
      <c r="Q459" s="6">
        <v>0</v>
      </c>
      <c r="R459" s="6">
        <v>0</v>
      </c>
      <c r="S459" s="6">
        <v>300000</v>
      </c>
      <c r="T459" s="8">
        <v>300000</v>
      </c>
    </row>
    <row r="460" spans="1:20" x14ac:dyDescent="0.25">
      <c r="A460" t="s">
        <v>456</v>
      </c>
      <c r="B460" t="s">
        <v>963</v>
      </c>
      <c r="C460" t="s">
        <v>1054</v>
      </c>
      <c r="D460" t="s">
        <v>1082</v>
      </c>
      <c r="E460" t="s">
        <v>1087</v>
      </c>
      <c r="F460" t="s">
        <v>1103</v>
      </c>
      <c r="G460">
        <v>2021</v>
      </c>
      <c r="H460" s="5">
        <v>44435</v>
      </c>
      <c r="I460" t="s">
        <v>1148</v>
      </c>
      <c r="J460" s="6">
        <v>135000</v>
      </c>
      <c r="K460" t="s">
        <v>1154</v>
      </c>
      <c r="L460" t="s">
        <v>1154</v>
      </c>
      <c r="M460" t="s">
        <v>1154</v>
      </c>
      <c r="N460" s="7">
        <v>0</v>
      </c>
      <c r="O460" s="7">
        <v>0</v>
      </c>
      <c r="P460" s="7">
        <v>0</v>
      </c>
      <c r="Q460" s="6">
        <v>0</v>
      </c>
      <c r="R460" s="6">
        <v>0</v>
      </c>
      <c r="S460" s="6">
        <v>0</v>
      </c>
      <c r="T460" s="8">
        <v>0</v>
      </c>
    </row>
    <row r="461" spans="1:20" x14ac:dyDescent="0.25">
      <c r="A461" t="s">
        <v>457</v>
      </c>
      <c r="B461" t="s">
        <v>964</v>
      </c>
      <c r="C461" t="s">
        <v>1054</v>
      </c>
      <c r="D461" t="s">
        <v>1082</v>
      </c>
      <c r="E461" t="s">
        <v>1091</v>
      </c>
      <c r="F461" t="s">
        <v>1107</v>
      </c>
      <c r="G461">
        <v>2021</v>
      </c>
      <c r="H461" s="5">
        <v>44539</v>
      </c>
      <c r="I461" t="s">
        <v>1148</v>
      </c>
      <c r="J461" s="6">
        <v>200000</v>
      </c>
      <c r="K461" t="s">
        <v>1154</v>
      </c>
      <c r="L461" t="s">
        <v>1154</v>
      </c>
      <c r="M461" t="s">
        <v>1154</v>
      </c>
      <c r="N461" s="7">
        <v>0</v>
      </c>
      <c r="O461" s="7">
        <v>0</v>
      </c>
      <c r="P461" s="7">
        <v>0</v>
      </c>
      <c r="Q461" s="6">
        <v>0</v>
      </c>
      <c r="R461" s="6">
        <v>0</v>
      </c>
      <c r="S461" s="6">
        <v>0</v>
      </c>
      <c r="T461" s="8">
        <v>0</v>
      </c>
    </row>
    <row r="462" spans="1:20" x14ac:dyDescent="0.25">
      <c r="A462" t="s">
        <v>458</v>
      </c>
      <c r="B462" t="s">
        <v>965</v>
      </c>
      <c r="C462" t="s">
        <v>1054</v>
      </c>
      <c r="D462" t="s">
        <v>1082</v>
      </c>
      <c r="E462" t="s">
        <v>1087</v>
      </c>
      <c r="F462" t="s">
        <v>1099</v>
      </c>
      <c r="G462">
        <v>2021</v>
      </c>
      <c r="H462" s="5">
        <v>44484</v>
      </c>
      <c r="I462" t="s">
        <v>1148</v>
      </c>
      <c r="J462" s="6">
        <v>630000</v>
      </c>
      <c r="K462" t="s">
        <v>1150</v>
      </c>
      <c r="L462" t="s">
        <v>1154</v>
      </c>
      <c r="M462" t="s">
        <v>1167</v>
      </c>
      <c r="N462" s="7">
        <v>0</v>
      </c>
      <c r="O462" s="7">
        <v>1</v>
      </c>
      <c r="P462" s="7">
        <v>0</v>
      </c>
      <c r="Q462" s="6">
        <v>0</v>
      </c>
      <c r="R462" s="6">
        <v>630000</v>
      </c>
      <c r="S462" s="6">
        <v>0</v>
      </c>
      <c r="T462" s="8">
        <v>630000</v>
      </c>
    </row>
    <row r="463" spans="1:20" x14ac:dyDescent="0.25">
      <c r="A463" t="s">
        <v>459</v>
      </c>
      <c r="B463" t="s">
        <v>966</v>
      </c>
      <c r="C463" t="s">
        <v>1054</v>
      </c>
      <c r="D463" t="s">
        <v>1082</v>
      </c>
      <c r="E463" t="s">
        <v>1089</v>
      </c>
      <c r="F463" t="s">
        <v>1118</v>
      </c>
      <c r="G463">
        <v>2021</v>
      </c>
      <c r="H463" s="5">
        <v>44488</v>
      </c>
      <c r="I463" t="s">
        <v>1148</v>
      </c>
      <c r="J463" s="6">
        <v>636900</v>
      </c>
      <c r="K463" t="s">
        <v>1154</v>
      </c>
      <c r="L463" t="s">
        <v>1154</v>
      </c>
      <c r="M463" t="s">
        <v>1154</v>
      </c>
      <c r="N463" s="7">
        <v>0</v>
      </c>
      <c r="O463" s="7">
        <v>0</v>
      </c>
      <c r="P463" s="7">
        <v>0</v>
      </c>
      <c r="Q463" s="6">
        <v>0</v>
      </c>
      <c r="R463" s="6">
        <v>0</v>
      </c>
      <c r="S463" s="6">
        <v>0</v>
      </c>
      <c r="T463" s="8">
        <v>0</v>
      </c>
    </row>
    <row r="464" spans="1:20" x14ac:dyDescent="0.25">
      <c r="A464" t="s">
        <v>460</v>
      </c>
      <c r="B464" t="s">
        <v>967</v>
      </c>
      <c r="C464" t="s">
        <v>1054</v>
      </c>
      <c r="D464" t="s">
        <v>1082</v>
      </c>
      <c r="E464" t="s">
        <v>1092</v>
      </c>
      <c r="F464" t="s">
        <v>1111</v>
      </c>
      <c r="G464">
        <v>2021</v>
      </c>
      <c r="H464" s="5">
        <v>44405</v>
      </c>
      <c r="I464" t="s">
        <v>1148</v>
      </c>
      <c r="J464" s="6">
        <v>950000</v>
      </c>
      <c r="K464" t="s">
        <v>1154</v>
      </c>
      <c r="L464" t="s">
        <v>1154</v>
      </c>
      <c r="M464" t="s">
        <v>1154</v>
      </c>
      <c r="N464" s="7">
        <v>0</v>
      </c>
      <c r="O464" s="7">
        <v>0</v>
      </c>
      <c r="P464" s="7">
        <v>0</v>
      </c>
      <c r="Q464" s="6">
        <v>0</v>
      </c>
      <c r="R464" s="6">
        <v>0</v>
      </c>
      <c r="S464" s="6">
        <v>0</v>
      </c>
      <c r="T464" s="8">
        <v>0</v>
      </c>
    </row>
    <row r="465" spans="1:20" x14ac:dyDescent="0.25">
      <c r="A465" t="s">
        <v>461</v>
      </c>
      <c r="B465" t="s">
        <v>968</v>
      </c>
      <c r="C465" t="s">
        <v>1054</v>
      </c>
      <c r="D465" t="s">
        <v>1082</v>
      </c>
      <c r="E465" t="s">
        <v>1087</v>
      </c>
      <c r="F465" t="s">
        <v>1099</v>
      </c>
      <c r="G465">
        <v>2021</v>
      </c>
      <c r="H465" s="5">
        <v>44487</v>
      </c>
      <c r="I465" t="s">
        <v>1148</v>
      </c>
      <c r="J465" s="6">
        <v>750000</v>
      </c>
      <c r="K465" t="s">
        <v>1151</v>
      </c>
      <c r="L465" t="s">
        <v>1155</v>
      </c>
      <c r="M465" t="s">
        <v>1154</v>
      </c>
      <c r="N465" s="7">
        <v>1</v>
      </c>
      <c r="O465" s="7">
        <v>0</v>
      </c>
      <c r="P465" s="7">
        <v>0</v>
      </c>
      <c r="Q465" s="6">
        <v>750000</v>
      </c>
      <c r="R465" s="6">
        <v>0</v>
      </c>
      <c r="S465" s="6">
        <v>0</v>
      </c>
      <c r="T465" s="8">
        <v>750000</v>
      </c>
    </row>
    <row r="466" spans="1:20" x14ac:dyDescent="0.25">
      <c r="A466" t="s">
        <v>462</v>
      </c>
      <c r="B466" t="s">
        <v>969</v>
      </c>
      <c r="C466" t="s">
        <v>1054</v>
      </c>
      <c r="D466" t="s">
        <v>1082</v>
      </c>
      <c r="E466" t="s">
        <v>1087</v>
      </c>
      <c r="F466" t="s">
        <v>1108</v>
      </c>
      <c r="G466">
        <v>2021</v>
      </c>
      <c r="H466" s="5">
        <v>44505</v>
      </c>
      <c r="I466" t="s">
        <v>1148</v>
      </c>
      <c r="J466" s="6">
        <v>200000</v>
      </c>
      <c r="K466" t="s">
        <v>1151</v>
      </c>
      <c r="L466" t="s">
        <v>1155</v>
      </c>
      <c r="M466" t="s">
        <v>1154</v>
      </c>
      <c r="N466" s="7">
        <v>1</v>
      </c>
      <c r="O466" s="7">
        <v>0</v>
      </c>
      <c r="P466" s="7">
        <v>0</v>
      </c>
      <c r="Q466" s="6">
        <v>200000</v>
      </c>
      <c r="R466" s="6">
        <v>0</v>
      </c>
      <c r="S466" s="6">
        <v>0</v>
      </c>
      <c r="T466" s="8">
        <v>200000</v>
      </c>
    </row>
    <row r="467" spans="1:20" x14ac:dyDescent="0.25">
      <c r="A467" t="s">
        <v>463</v>
      </c>
      <c r="B467" t="s">
        <v>970</v>
      </c>
      <c r="C467" t="s">
        <v>1054</v>
      </c>
      <c r="D467" t="s">
        <v>1082</v>
      </c>
      <c r="E467" t="s">
        <v>1092</v>
      </c>
      <c r="F467" t="s">
        <v>1133</v>
      </c>
      <c r="G467">
        <v>2021</v>
      </c>
      <c r="H467" s="5">
        <v>44399</v>
      </c>
      <c r="I467" t="s">
        <v>1148</v>
      </c>
      <c r="J467" s="6">
        <v>500000</v>
      </c>
      <c r="K467" t="s">
        <v>1154</v>
      </c>
      <c r="L467" t="s">
        <v>1154</v>
      </c>
      <c r="M467" t="s">
        <v>1154</v>
      </c>
      <c r="N467" s="7">
        <v>0</v>
      </c>
      <c r="O467" s="7">
        <v>0</v>
      </c>
      <c r="P467" s="7">
        <v>0</v>
      </c>
      <c r="Q467" s="6">
        <v>0</v>
      </c>
      <c r="R467" s="6">
        <v>0</v>
      </c>
      <c r="S467" s="6">
        <v>0</v>
      </c>
      <c r="T467" s="8">
        <v>0</v>
      </c>
    </row>
    <row r="468" spans="1:20" x14ac:dyDescent="0.25">
      <c r="A468" t="s">
        <v>464</v>
      </c>
      <c r="B468" t="s">
        <v>971</v>
      </c>
      <c r="C468" t="s">
        <v>1054</v>
      </c>
      <c r="D468" t="s">
        <v>1082</v>
      </c>
      <c r="E468" t="s">
        <v>1089</v>
      </c>
      <c r="F468" t="s">
        <v>1104</v>
      </c>
      <c r="G468">
        <v>2021</v>
      </c>
      <c r="H468" s="5">
        <v>44490</v>
      </c>
      <c r="I468" t="s">
        <v>1148</v>
      </c>
      <c r="J468" s="6">
        <v>100000</v>
      </c>
      <c r="K468" t="s">
        <v>1151</v>
      </c>
      <c r="L468" t="s">
        <v>1153</v>
      </c>
      <c r="M468" t="s">
        <v>1154</v>
      </c>
      <c r="N468" s="7">
        <v>1</v>
      </c>
      <c r="O468" s="7">
        <v>0</v>
      </c>
      <c r="P468" s="7">
        <v>0</v>
      </c>
      <c r="Q468" s="6">
        <v>100000</v>
      </c>
      <c r="R468" s="6">
        <v>0</v>
      </c>
      <c r="S468" s="6">
        <v>0</v>
      </c>
      <c r="T468" s="8">
        <v>100000</v>
      </c>
    </row>
    <row r="469" spans="1:20" x14ac:dyDescent="0.25">
      <c r="A469" t="s">
        <v>465</v>
      </c>
      <c r="B469" t="s">
        <v>972</v>
      </c>
      <c r="C469" t="s">
        <v>1054</v>
      </c>
      <c r="D469" t="s">
        <v>1082</v>
      </c>
      <c r="E469" t="s">
        <v>1088</v>
      </c>
      <c r="F469" t="s">
        <v>1102</v>
      </c>
      <c r="G469">
        <v>2021</v>
      </c>
      <c r="H469" s="5">
        <v>44482</v>
      </c>
      <c r="I469" t="s">
        <v>1148</v>
      </c>
      <c r="J469" s="6">
        <v>300000</v>
      </c>
      <c r="K469" t="s">
        <v>1151</v>
      </c>
      <c r="L469" t="s">
        <v>1155</v>
      </c>
      <c r="M469" t="s">
        <v>1154</v>
      </c>
      <c r="N469" s="7">
        <v>1</v>
      </c>
      <c r="O469" s="7">
        <v>0</v>
      </c>
      <c r="P469" s="7">
        <v>0</v>
      </c>
      <c r="Q469" s="6">
        <v>300000</v>
      </c>
      <c r="R469" s="6">
        <v>0</v>
      </c>
      <c r="S469" s="6">
        <v>0</v>
      </c>
      <c r="T469" s="8">
        <v>300000</v>
      </c>
    </row>
    <row r="470" spans="1:20" x14ac:dyDescent="0.25">
      <c r="A470" t="s">
        <v>466</v>
      </c>
      <c r="B470" t="s">
        <v>973</v>
      </c>
      <c r="C470" t="s">
        <v>1054</v>
      </c>
      <c r="D470" t="s">
        <v>1082</v>
      </c>
      <c r="E470" t="s">
        <v>1088</v>
      </c>
      <c r="F470" t="s">
        <v>1116</v>
      </c>
      <c r="G470">
        <v>2021</v>
      </c>
      <c r="H470" s="5">
        <v>44537</v>
      </c>
      <c r="I470" t="s">
        <v>1148</v>
      </c>
      <c r="J470" s="6">
        <v>265000</v>
      </c>
      <c r="K470" t="s">
        <v>1154</v>
      </c>
      <c r="L470" t="s">
        <v>1154</v>
      </c>
      <c r="M470" t="s">
        <v>1154</v>
      </c>
      <c r="N470" s="7">
        <v>0</v>
      </c>
      <c r="O470" s="7">
        <v>0</v>
      </c>
      <c r="P470" s="7">
        <v>0</v>
      </c>
      <c r="Q470" s="6">
        <v>0</v>
      </c>
      <c r="R470" s="6">
        <v>0</v>
      </c>
      <c r="S470" s="6">
        <v>0</v>
      </c>
      <c r="T470" s="8">
        <v>0</v>
      </c>
    </row>
    <row r="471" spans="1:20" x14ac:dyDescent="0.25">
      <c r="A471" t="s">
        <v>467</v>
      </c>
      <c r="B471" t="s">
        <v>974</v>
      </c>
      <c r="C471" t="s">
        <v>1054</v>
      </c>
      <c r="D471" t="s">
        <v>1082</v>
      </c>
      <c r="E471" t="s">
        <v>1089</v>
      </c>
      <c r="F471" t="s">
        <v>1104</v>
      </c>
      <c r="G471">
        <v>2021</v>
      </c>
      <c r="H471" s="5">
        <v>44470</v>
      </c>
      <c r="I471" t="s">
        <v>1148</v>
      </c>
      <c r="J471" s="6">
        <v>351720</v>
      </c>
      <c r="K471" t="s">
        <v>1154</v>
      </c>
      <c r="L471" t="s">
        <v>1154</v>
      </c>
      <c r="M471" t="s">
        <v>1154</v>
      </c>
      <c r="N471" s="7">
        <v>0</v>
      </c>
      <c r="O471" s="7">
        <v>0</v>
      </c>
      <c r="P471" s="7">
        <v>0</v>
      </c>
      <c r="Q471" s="6">
        <v>0</v>
      </c>
      <c r="R471" s="6">
        <v>0</v>
      </c>
      <c r="S471" s="6">
        <v>0</v>
      </c>
      <c r="T471" s="8">
        <v>0</v>
      </c>
    </row>
    <row r="472" spans="1:20" x14ac:dyDescent="0.25">
      <c r="A472" t="s">
        <v>468</v>
      </c>
      <c r="B472" t="s">
        <v>975</v>
      </c>
      <c r="C472" t="s">
        <v>1054</v>
      </c>
      <c r="D472" t="s">
        <v>1082</v>
      </c>
      <c r="E472" t="s">
        <v>1090</v>
      </c>
      <c r="F472" t="s">
        <v>1106</v>
      </c>
      <c r="G472">
        <v>2021</v>
      </c>
      <c r="H472" s="5">
        <v>44419</v>
      </c>
      <c r="I472" t="s">
        <v>1148</v>
      </c>
      <c r="J472" s="6">
        <v>200000</v>
      </c>
      <c r="K472" t="s">
        <v>1152</v>
      </c>
      <c r="L472" t="s">
        <v>1156</v>
      </c>
      <c r="M472" t="s">
        <v>1183</v>
      </c>
      <c r="N472" s="7">
        <v>0</v>
      </c>
      <c r="O472" s="7">
        <v>0</v>
      </c>
      <c r="P472" s="7">
        <v>1</v>
      </c>
      <c r="Q472" s="6">
        <v>0</v>
      </c>
      <c r="R472" s="6">
        <v>0</v>
      </c>
      <c r="S472" s="6">
        <v>200000</v>
      </c>
      <c r="T472" s="8">
        <v>200000</v>
      </c>
    </row>
    <row r="473" spans="1:20" x14ac:dyDescent="0.25">
      <c r="A473" t="s">
        <v>469</v>
      </c>
      <c r="B473" t="s">
        <v>976</v>
      </c>
      <c r="C473" t="s">
        <v>1054</v>
      </c>
      <c r="D473" t="s">
        <v>1082</v>
      </c>
      <c r="E473" t="s">
        <v>1090</v>
      </c>
      <c r="F473" t="s">
        <v>1106</v>
      </c>
      <c r="G473">
        <v>2021</v>
      </c>
      <c r="H473" s="5">
        <v>44440</v>
      </c>
      <c r="I473" t="s">
        <v>1148</v>
      </c>
      <c r="J473" s="6">
        <v>215000</v>
      </c>
      <c r="K473" t="s">
        <v>1154</v>
      </c>
      <c r="L473" t="s">
        <v>1154</v>
      </c>
      <c r="M473" t="s">
        <v>1154</v>
      </c>
      <c r="N473" s="7">
        <v>0</v>
      </c>
      <c r="O473" s="7">
        <v>0</v>
      </c>
      <c r="P473" s="7">
        <v>0</v>
      </c>
      <c r="Q473" s="6">
        <v>0</v>
      </c>
      <c r="R473" s="6">
        <v>0</v>
      </c>
      <c r="S473" s="6">
        <v>0</v>
      </c>
      <c r="T473" s="8">
        <v>0</v>
      </c>
    </row>
    <row r="474" spans="1:20" x14ac:dyDescent="0.25">
      <c r="A474" t="s">
        <v>470</v>
      </c>
      <c r="B474" t="s">
        <v>977</v>
      </c>
      <c r="C474" t="s">
        <v>1054</v>
      </c>
      <c r="D474" t="s">
        <v>1082</v>
      </c>
      <c r="E474" t="s">
        <v>1090</v>
      </c>
      <c r="F474" t="s">
        <v>1106</v>
      </c>
      <c r="G474">
        <v>2021</v>
      </c>
      <c r="H474" s="5">
        <v>44438</v>
      </c>
      <c r="I474" t="s">
        <v>1148</v>
      </c>
      <c r="J474" s="6">
        <v>200000</v>
      </c>
      <c r="K474" t="s">
        <v>1151</v>
      </c>
      <c r="L474" t="s">
        <v>1156</v>
      </c>
      <c r="M474" t="s">
        <v>1154</v>
      </c>
      <c r="N474" s="7">
        <v>1</v>
      </c>
      <c r="O474" s="7">
        <v>0</v>
      </c>
      <c r="P474" s="7">
        <v>0</v>
      </c>
      <c r="Q474" s="6">
        <v>200000</v>
      </c>
      <c r="R474" s="6">
        <v>0</v>
      </c>
      <c r="S474" s="6">
        <v>0</v>
      </c>
      <c r="T474" s="8">
        <v>200000</v>
      </c>
    </row>
    <row r="475" spans="1:20" x14ac:dyDescent="0.25">
      <c r="A475" t="s">
        <v>471</v>
      </c>
      <c r="B475" t="s">
        <v>978</v>
      </c>
      <c r="C475" t="s">
        <v>1054</v>
      </c>
      <c r="D475" t="s">
        <v>1082</v>
      </c>
      <c r="E475" t="s">
        <v>1090</v>
      </c>
      <c r="F475" t="s">
        <v>1106</v>
      </c>
      <c r="G475">
        <v>2021</v>
      </c>
      <c r="H475" s="5">
        <v>44427</v>
      </c>
      <c r="I475" t="s">
        <v>1148</v>
      </c>
      <c r="J475" s="6">
        <v>200000</v>
      </c>
      <c r="K475" t="s">
        <v>1152</v>
      </c>
      <c r="L475" t="s">
        <v>1155</v>
      </c>
      <c r="M475" t="s">
        <v>1167</v>
      </c>
      <c r="N475" s="7">
        <v>0</v>
      </c>
      <c r="O475" s="7">
        <v>0</v>
      </c>
      <c r="P475" s="7">
        <v>1</v>
      </c>
      <c r="Q475" s="6">
        <v>0</v>
      </c>
      <c r="R475" s="6">
        <v>0</v>
      </c>
      <c r="S475" s="6">
        <v>200000</v>
      </c>
      <c r="T475" s="8">
        <v>200000</v>
      </c>
    </row>
    <row r="476" spans="1:20" x14ac:dyDescent="0.25">
      <c r="A476" t="s">
        <v>472</v>
      </c>
      <c r="B476" t="s">
        <v>979</v>
      </c>
      <c r="C476" t="s">
        <v>1054</v>
      </c>
      <c r="D476" t="s">
        <v>1082</v>
      </c>
      <c r="E476" t="s">
        <v>1090</v>
      </c>
      <c r="F476" t="s">
        <v>1106</v>
      </c>
      <c r="G476">
        <v>2021</v>
      </c>
      <c r="H476" s="5">
        <v>44508</v>
      </c>
      <c r="I476" t="s">
        <v>1148</v>
      </c>
      <c r="J476" s="6">
        <v>110311</v>
      </c>
      <c r="K476" t="s">
        <v>1151</v>
      </c>
      <c r="L476" t="s">
        <v>1156</v>
      </c>
      <c r="M476" t="s">
        <v>1154</v>
      </c>
      <c r="N476" s="7">
        <v>1</v>
      </c>
      <c r="O476" s="7">
        <v>0</v>
      </c>
      <c r="P476" s="7">
        <v>0</v>
      </c>
      <c r="Q476" s="6">
        <v>110311</v>
      </c>
      <c r="R476" s="6">
        <v>0</v>
      </c>
      <c r="S476" s="6">
        <v>0</v>
      </c>
      <c r="T476" s="8">
        <v>110311</v>
      </c>
    </row>
    <row r="477" spans="1:20" x14ac:dyDescent="0.25">
      <c r="A477" t="s">
        <v>473</v>
      </c>
      <c r="B477" t="s">
        <v>980</v>
      </c>
      <c r="C477" t="s">
        <v>1054</v>
      </c>
      <c r="D477" t="s">
        <v>1082</v>
      </c>
      <c r="E477" t="s">
        <v>1090</v>
      </c>
      <c r="F477" t="s">
        <v>1106</v>
      </c>
      <c r="G477">
        <v>2021</v>
      </c>
      <c r="H477" s="5">
        <v>44512</v>
      </c>
      <c r="I477" t="s">
        <v>1148</v>
      </c>
      <c r="J477" s="6">
        <v>199899</v>
      </c>
      <c r="K477" t="s">
        <v>1151</v>
      </c>
      <c r="L477" t="s">
        <v>1156</v>
      </c>
      <c r="M477" t="s">
        <v>1154</v>
      </c>
      <c r="N477" s="7">
        <v>1</v>
      </c>
      <c r="O477" s="7">
        <v>0</v>
      </c>
      <c r="P477" s="7">
        <v>0</v>
      </c>
      <c r="Q477" s="6">
        <v>199899</v>
      </c>
      <c r="R477" s="6">
        <v>0</v>
      </c>
      <c r="S477" s="6">
        <v>0</v>
      </c>
      <c r="T477" s="8">
        <v>199899</v>
      </c>
    </row>
    <row r="478" spans="1:20" x14ac:dyDescent="0.25">
      <c r="A478" t="s">
        <v>474</v>
      </c>
      <c r="B478" t="s">
        <v>981</v>
      </c>
      <c r="C478" t="s">
        <v>1054</v>
      </c>
      <c r="D478" t="s">
        <v>1082</v>
      </c>
      <c r="E478" t="s">
        <v>1090</v>
      </c>
      <c r="F478" t="s">
        <v>1106</v>
      </c>
      <c r="G478">
        <v>2021</v>
      </c>
      <c r="H478" s="5">
        <v>44426</v>
      </c>
      <c r="I478" t="s">
        <v>1148</v>
      </c>
      <c r="J478" s="6">
        <v>406000</v>
      </c>
      <c r="K478" t="s">
        <v>1150</v>
      </c>
      <c r="L478" t="s">
        <v>1154</v>
      </c>
      <c r="M478" t="s">
        <v>1167</v>
      </c>
      <c r="N478" s="7">
        <v>0</v>
      </c>
      <c r="O478" s="7">
        <v>1</v>
      </c>
      <c r="P478" s="7">
        <v>0</v>
      </c>
      <c r="Q478" s="6">
        <v>0</v>
      </c>
      <c r="R478" s="6">
        <v>406000</v>
      </c>
      <c r="S478" s="6">
        <v>0</v>
      </c>
      <c r="T478" s="8">
        <v>406000</v>
      </c>
    </row>
    <row r="479" spans="1:20" x14ac:dyDescent="0.25">
      <c r="A479" t="s">
        <v>475</v>
      </c>
      <c r="B479" t="s">
        <v>982</v>
      </c>
      <c r="C479" t="s">
        <v>1054</v>
      </c>
      <c r="D479" t="s">
        <v>1082</v>
      </c>
      <c r="E479" t="s">
        <v>1088</v>
      </c>
      <c r="F479" t="s">
        <v>1110</v>
      </c>
      <c r="G479">
        <v>2021</v>
      </c>
      <c r="H479" s="5">
        <v>44515</v>
      </c>
      <c r="I479" t="s">
        <v>1148</v>
      </c>
      <c r="J479" s="6">
        <v>250000</v>
      </c>
      <c r="K479" t="s">
        <v>1152</v>
      </c>
      <c r="L479" t="s">
        <v>1155</v>
      </c>
      <c r="M479" t="s">
        <v>1167</v>
      </c>
      <c r="N479" s="7">
        <v>0</v>
      </c>
      <c r="O479" s="7">
        <v>0</v>
      </c>
      <c r="P479" s="7">
        <v>0.75</v>
      </c>
      <c r="Q479" s="6">
        <v>0</v>
      </c>
      <c r="R479" s="6">
        <v>0</v>
      </c>
      <c r="S479" s="6">
        <v>187500</v>
      </c>
      <c r="T479" s="8">
        <v>187500</v>
      </c>
    </row>
    <row r="480" spans="1:20" x14ac:dyDescent="0.25">
      <c r="A480" t="s">
        <v>476</v>
      </c>
      <c r="B480" t="s">
        <v>983</v>
      </c>
      <c r="C480" t="s">
        <v>1054</v>
      </c>
      <c r="D480" t="s">
        <v>1082</v>
      </c>
      <c r="E480" t="s">
        <v>1088</v>
      </c>
      <c r="F480" t="s">
        <v>1102</v>
      </c>
      <c r="G480">
        <v>2021</v>
      </c>
      <c r="H480" s="5">
        <v>44536</v>
      </c>
      <c r="I480" t="s">
        <v>1148</v>
      </c>
      <c r="J480" s="6">
        <v>120486</v>
      </c>
      <c r="K480" t="s">
        <v>1154</v>
      </c>
      <c r="L480" t="s">
        <v>1154</v>
      </c>
      <c r="M480" t="s">
        <v>1154</v>
      </c>
      <c r="N480" s="7">
        <v>0</v>
      </c>
      <c r="O480" s="7">
        <v>0</v>
      </c>
      <c r="P480" s="7">
        <v>0</v>
      </c>
      <c r="Q480" s="6">
        <v>0</v>
      </c>
      <c r="R480" s="6">
        <v>0</v>
      </c>
      <c r="S480" s="6">
        <v>0</v>
      </c>
      <c r="T480" s="8">
        <v>0</v>
      </c>
    </row>
    <row r="481" spans="1:20" x14ac:dyDescent="0.25">
      <c r="A481" t="s">
        <v>477</v>
      </c>
      <c r="B481" t="s">
        <v>984</v>
      </c>
      <c r="C481" t="s">
        <v>1054</v>
      </c>
      <c r="D481" t="s">
        <v>1082</v>
      </c>
      <c r="E481" t="s">
        <v>1088</v>
      </c>
      <c r="F481" t="s">
        <v>1102</v>
      </c>
      <c r="G481">
        <v>2021</v>
      </c>
      <c r="H481" s="5">
        <v>44488</v>
      </c>
      <c r="I481" t="s">
        <v>1148</v>
      </c>
      <c r="J481" s="6">
        <v>1000000</v>
      </c>
      <c r="K481" t="s">
        <v>1151</v>
      </c>
      <c r="L481" t="s">
        <v>1155</v>
      </c>
      <c r="M481" t="s">
        <v>1154</v>
      </c>
      <c r="N481" s="7">
        <v>1</v>
      </c>
      <c r="O481" s="7">
        <v>0</v>
      </c>
      <c r="P481" s="7">
        <v>0</v>
      </c>
      <c r="Q481" s="6">
        <v>1000000</v>
      </c>
      <c r="R481" s="6">
        <v>0</v>
      </c>
      <c r="S481" s="6">
        <v>0</v>
      </c>
      <c r="T481" s="8">
        <v>1000000</v>
      </c>
    </row>
    <row r="482" spans="1:20" x14ac:dyDescent="0.25">
      <c r="A482" t="s">
        <v>478</v>
      </c>
      <c r="B482" t="s">
        <v>985</v>
      </c>
      <c r="C482" t="s">
        <v>1054</v>
      </c>
      <c r="D482" t="s">
        <v>1082</v>
      </c>
      <c r="E482" t="s">
        <v>1089</v>
      </c>
      <c r="F482" t="s">
        <v>1113</v>
      </c>
      <c r="G482">
        <v>2021</v>
      </c>
      <c r="H482" s="5">
        <v>44537</v>
      </c>
      <c r="I482" t="s">
        <v>1148</v>
      </c>
      <c r="J482" s="6">
        <v>251283</v>
      </c>
      <c r="K482" t="s">
        <v>1154</v>
      </c>
      <c r="L482" t="s">
        <v>1154</v>
      </c>
      <c r="M482" t="s">
        <v>1154</v>
      </c>
      <c r="N482" s="7">
        <v>0</v>
      </c>
      <c r="O482" s="7">
        <v>0</v>
      </c>
      <c r="P482" s="7">
        <v>0</v>
      </c>
      <c r="Q482" s="6">
        <v>0</v>
      </c>
      <c r="R482" s="6">
        <v>0</v>
      </c>
      <c r="S482" s="6">
        <v>0</v>
      </c>
      <c r="T482" s="8">
        <v>0</v>
      </c>
    </row>
    <row r="483" spans="1:20" x14ac:dyDescent="0.25">
      <c r="A483" t="s">
        <v>479</v>
      </c>
      <c r="B483" t="s">
        <v>986</v>
      </c>
      <c r="C483" t="s">
        <v>1054</v>
      </c>
      <c r="D483" t="s">
        <v>1082</v>
      </c>
      <c r="E483" t="s">
        <v>1088</v>
      </c>
      <c r="F483" t="s">
        <v>1102</v>
      </c>
      <c r="G483">
        <v>2021</v>
      </c>
      <c r="H483" s="5" t="s">
        <v>1141</v>
      </c>
      <c r="I483" t="s">
        <v>1148</v>
      </c>
      <c r="J483" s="6">
        <v>230000</v>
      </c>
      <c r="K483" t="s">
        <v>1154</v>
      </c>
      <c r="L483" t="s">
        <v>1154</v>
      </c>
      <c r="M483" t="s">
        <v>1154</v>
      </c>
      <c r="N483" s="7">
        <v>0</v>
      </c>
      <c r="O483" s="7">
        <v>0</v>
      </c>
      <c r="P483" s="7">
        <v>0</v>
      </c>
      <c r="Q483" s="6">
        <v>0</v>
      </c>
      <c r="R483" s="6">
        <v>0</v>
      </c>
      <c r="S483" s="6">
        <v>0</v>
      </c>
      <c r="T483" s="8">
        <v>0</v>
      </c>
    </row>
    <row r="484" spans="1:20" x14ac:dyDescent="0.25">
      <c r="A484" t="s">
        <v>480</v>
      </c>
      <c r="B484" t="s">
        <v>987</v>
      </c>
      <c r="C484" t="s">
        <v>1054</v>
      </c>
      <c r="D484" t="s">
        <v>1082</v>
      </c>
      <c r="E484" t="s">
        <v>1090</v>
      </c>
      <c r="F484" t="s">
        <v>1106</v>
      </c>
      <c r="G484">
        <v>2021</v>
      </c>
      <c r="H484" s="5">
        <v>44431</v>
      </c>
      <c r="I484" t="s">
        <v>1148</v>
      </c>
      <c r="J484" s="6">
        <v>480888.62</v>
      </c>
      <c r="K484" t="s">
        <v>1151</v>
      </c>
      <c r="L484" t="s">
        <v>1156</v>
      </c>
      <c r="M484" t="s">
        <v>1154</v>
      </c>
      <c r="N484" s="7">
        <v>1</v>
      </c>
      <c r="O484" s="7">
        <v>0</v>
      </c>
      <c r="P484" s="7">
        <v>0</v>
      </c>
      <c r="Q484" s="6">
        <v>480888.62</v>
      </c>
      <c r="R484" s="6">
        <v>0</v>
      </c>
      <c r="S484" s="6">
        <v>0</v>
      </c>
      <c r="T484" s="8">
        <v>480888.62</v>
      </c>
    </row>
    <row r="485" spans="1:20" x14ac:dyDescent="0.25">
      <c r="A485" t="s">
        <v>481</v>
      </c>
      <c r="B485" t="s">
        <v>988</v>
      </c>
      <c r="C485" t="s">
        <v>1054</v>
      </c>
      <c r="D485" t="s">
        <v>1082</v>
      </c>
      <c r="E485" t="s">
        <v>1092</v>
      </c>
      <c r="F485" t="s">
        <v>1133</v>
      </c>
      <c r="G485">
        <v>2021</v>
      </c>
      <c r="H485" s="5">
        <v>44538</v>
      </c>
      <c r="I485" t="s">
        <v>1148</v>
      </c>
      <c r="J485" s="6">
        <v>350000</v>
      </c>
      <c r="K485" t="s">
        <v>1154</v>
      </c>
      <c r="L485" t="s">
        <v>1154</v>
      </c>
      <c r="M485" t="s">
        <v>1154</v>
      </c>
      <c r="N485" s="7">
        <v>0</v>
      </c>
      <c r="O485" s="7">
        <v>0</v>
      </c>
      <c r="P485" s="7">
        <v>0</v>
      </c>
      <c r="Q485" s="6">
        <v>0</v>
      </c>
      <c r="R485" s="6">
        <v>0</v>
      </c>
      <c r="S485" s="6">
        <v>0</v>
      </c>
      <c r="T485" s="8">
        <v>0</v>
      </c>
    </row>
    <row r="486" spans="1:20" x14ac:dyDescent="0.25">
      <c r="A486" t="s">
        <v>482</v>
      </c>
      <c r="B486" t="s">
        <v>989</v>
      </c>
      <c r="C486" t="s">
        <v>1054</v>
      </c>
      <c r="D486" t="s">
        <v>1082</v>
      </c>
      <c r="E486" t="s">
        <v>1092</v>
      </c>
      <c r="F486" t="s">
        <v>1133</v>
      </c>
      <c r="G486">
        <v>2021</v>
      </c>
      <c r="H486" s="5">
        <v>44538</v>
      </c>
      <c r="I486" t="s">
        <v>1148</v>
      </c>
      <c r="J486" s="6">
        <v>350000</v>
      </c>
      <c r="K486" t="s">
        <v>1154</v>
      </c>
      <c r="L486" t="s">
        <v>1154</v>
      </c>
      <c r="M486" t="s">
        <v>1154</v>
      </c>
      <c r="N486" s="7">
        <v>0</v>
      </c>
      <c r="O486" s="7">
        <v>0</v>
      </c>
      <c r="P486" s="7">
        <v>0</v>
      </c>
      <c r="Q486" s="6">
        <v>0</v>
      </c>
      <c r="R486" s="6">
        <v>0</v>
      </c>
      <c r="S486" s="6">
        <v>0</v>
      </c>
      <c r="T486" s="8">
        <v>0</v>
      </c>
    </row>
    <row r="487" spans="1:20" x14ac:dyDescent="0.25">
      <c r="A487" t="s">
        <v>483</v>
      </c>
      <c r="B487" t="s">
        <v>990</v>
      </c>
      <c r="C487" t="s">
        <v>1054</v>
      </c>
      <c r="D487" t="s">
        <v>1082</v>
      </c>
      <c r="E487" t="s">
        <v>1088</v>
      </c>
      <c r="F487" t="s">
        <v>1100</v>
      </c>
      <c r="G487">
        <v>2021</v>
      </c>
      <c r="H487" s="5">
        <v>44539</v>
      </c>
      <c r="I487" t="s">
        <v>1148</v>
      </c>
      <c r="J487" s="6">
        <v>150000</v>
      </c>
      <c r="K487" t="s">
        <v>1154</v>
      </c>
      <c r="L487" t="s">
        <v>1154</v>
      </c>
      <c r="M487" t="s">
        <v>1154</v>
      </c>
      <c r="N487" s="7">
        <v>0</v>
      </c>
      <c r="O487" s="7">
        <v>0</v>
      </c>
      <c r="P487" s="7">
        <v>0</v>
      </c>
      <c r="Q487" s="6">
        <v>0</v>
      </c>
      <c r="R487" s="6">
        <v>0</v>
      </c>
      <c r="S487" s="6">
        <v>0</v>
      </c>
      <c r="T487" s="8">
        <v>0</v>
      </c>
    </row>
    <row r="488" spans="1:20" x14ac:dyDescent="0.25">
      <c r="A488" t="s">
        <v>484</v>
      </c>
      <c r="B488" t="s">
        <v>991</v>
      </c>
      <c r="C488" t="s">
        <v>1054</v>
      </c>
      <c r="D488" t="s">
        <v>1082</v>
      </c>
      <c r="E488" t="s">
        <v>1088</v>
      </c>
      <c r="F488" t="s">
        <v>1102</v>
      </c>
      <c r="G488">
        <v>2021</v>
      </c>
      <c r="H488" s="5">
        <v>44538</v>
      </c>
      <c r="I488" t="s">
        <v>1148</v>
      </c>
      <c r="J488" s="6">
        <v>400000</v>
      </c>
      <c r="K488" t="s">
        <v>1151</v>
      </c>
      <c r="L488" t="s">
        <v>1155</v>
      </c>
      <c r="M488" t="s">
        <v>1154</v>
      </c>
      <c r="N488" s="7">
        <v>1</v>
      </c>
      <c r="O488" s="7">
        <v>0</v>
      </c>
      <c r="P488" s="7">
        <v>0</v>
      </c>
      <c r="Q488" s="6">
        <v>400000</v>
      </c>
      <c r="R488" s="6">
        <v>0</v>
      </c>
      <c r="S488" s="6">
        <v>0</v>
      </c>
      <c r="T488" s="8">
        <v>400000</v>
      </c>
    </row>
    <row r="489" spans="1:20" x14ac:dyDescent="0.25">
      <c r="A489" t="s">
        <v>485</v>
      </c>
      <c r="B489" t="s">
        <v>992</v>
      </c>
      <c r="C489" t="s">
        <v>1054</v>
      </c>
      <c r="D489" t="s">
        <v>1082</v>
      </c>
      <c r="E489" t="s">
        <v>1088</v>
      </c>
      <c r="F489" t="s">
        <v>1116</v>
      </c>
      <c r="G489">
        <v>2021</v>
      </c>
      <c r="H489" s="5" t="s">
        <v>1143</v>
      </c>
      <c r="I489" t="s">
        <v>1148</v>
      </c>
      <c r="J489" s="6">
        <v>150000</v>
      </c>
      <c r="K489" t="s">
        <v>1154</v>
      </c>
      <c r="L489" t="s">
        <v>1154</v>
      </c>
      <c r="M489" t="s">
        <v>1154</v>
      </c>
      <c r="N489" s="7">
        <v>0</v>
      </c>
      <c r="O489" s="7">
        <v>0</v>
      </c>
      <c r="P489" s="7">
        <v>0</v>
      </c>
      <c r="Q489" s="6">
        <v>0</v>
      </c>
      <c r="R489" s="6">
        <v>0</v>
      </c>
      <c r="S489" s="6">
        <v>0</v>
      </c>
      <c r="T489" s="8">
        <v>0</v>
      </c>
    </row>
    <row r="490" spans="1:20" x14ac:dyDescent="0.25">
      <c r="A490" t="s">
        <v>486</v>
      </c>
      <c r="B490" t="s">
        <v>993</v>
      </c>
      <c r="C490" t="s">
        <v>1054</v>
      </c>
      <c r="D490" t="s">
        <v>1082</v>
      </c>
      <c r="E490" t="s">
        <v>1087</v>
      </c>
      <c r="F490" t="s">
        <v>1099</v>
      </c>
      <c r="G490">
        <v>2021</v>
      </c>
      <c r="H490" s="5">
        <v>44497</v>
      </c>
      <c r="I490" t="s">
        <v>1148</v>
      </c>
      <c r="J490" s="6">
        <v>230436</v>
      </c>
      <c r="K490" t="s">
        <v>1154</v>
      </c>
      <c r="L490" t="s">
        <v>1154</v>
      </c>
      <c r="M490" t="s">
        <v>1154</v>
      </c>
      <c r="N490" s="7">
        <v>0</v>
      </c>
      <c r="O490" s="7">
        <v>0</v>
      </c>
      <c r="P490" s="7">
        <v>0</v>
      </c>
      <c r="Q490" s="6">
        <v>0</v>
      </c>
      <c r="R490" s="6">
        <v>0</v>
      </c>
      <c r="S490" s="6">
        <v>0</v>
      </c>
      <c r="T490" s="8">
        <v>0</v>
      </c>
    </row>
    <row r="491" spans="1:20" x14ac:dyDescent="0.25">
      <c r="A491" t="s">
        <v>487</v>
      </c>
      <c r="B491" t="s">
        <v>994</v>
      </c>
      <c r="C491" t="s">
        <v>1054</v>
      </c>
      <c r="D491" t="s">
        <v>1082</v>
      </c>
      <c r="E491" t="s">
        <v>1090</v>
      </c>
      <c r="F491" t="s">
        <v>1117</v>
      </c>
      <c r="G491">
        <v>2021</v>
      </c>
      <c r="H491" s="5">
        <v>44540</v>
      </c>
      <c r="I491" t="s">
        <v>1148</v>
      </c>
      <c r="J491" s="6">
        <v>200000</v>
      </c>
      <c r="K491" t="s">
        <v>1152</v>
      </c>
      <c r="L491" t="s">
        <v>1155</v>
      </c>
      <c r="M491" t="s">
        <v>1167</v>
      </c>
      <c r="N491" s="7">
        <v>0</v>
      </c>
      <c r="O491" s="7">
        <v>0</v>
      </c>
      <c r="P491" s="7">
        <v>1</v>
      </c>
      <c r="Q491" s="6">
        <v>0</v>
      </c>
      <c r="R491" s="6">
        <v>0</v>
      </c>
      <c r="S491" s="6">
        <v>200000</v>
      </c>
      <c r="T491" s="8">
        <v>200000</v>
      </c>
    </row>
    <row r="492" spans="1:20" x14ac:dyDescent="0.25">
      <c r="A492" t="s">
        <v>488</v>
      </c>
      <c r="B492" t="s">
        <v>995</v>
      </c>
      <c r="C492" t="s">
        <v>1054</v>
      </c>
      <c r="D492" t="s">
        <v>1082</v>
      </c>
      <c r="E492" t="s">
        <v>1087</v>
      </c>
      <c r="F492" t="s">
        <v>1108</v>
      </c>
      <c r="G492">
        <v>2021</v>
      </c>
      <c r="H492" s="5">
        <v>44539</v>
      </c>
      <c r="I492" t="s">
        <v>1148</v>
      </c>
      <c r="J492" s="6">
        <v>935000</v>
      </c>
      <c r="K492" t="s">
        <v>1151</v>
      </c>
      <c r="L492" t="s">
        <v>1155</v>
      </c>
      <c r="M492" t="s">
        <v>1154</v>
      </c>
      <c r="N492" s="7">
        <v>1</v>
      </c>
      <c r="O492" s="7">
        <v>0</v>
      </c>
      <c r="P492" s="7">
        <v>0</v>
      </c>
      <c r="Q492" s="6">
        <v>935000</v>
      </c>
      <c r="R492" s="6">
        <v>0</v>
      </c>
      <c r="S492" s="6">
        <v>0</v>
      </c>
      <c r="T492" s="8">
        <v>935000</v>
      </c>
    </row>
    <row r="493" spans="1:20" x14ac:dyDescent="0.25">
      <c r="A493" t="s">
        <v>489</v>
      </c>
      <c r="B493" t="s">
        <v>996</v>
      </c>
      <c r="C493" t="s">
        <v>1054</v>
      </c>
      <c r="D493" t="s">
        <v>1082</v>
      </c>
      <c r="E493" t="s">
        <v>1088</v>
      </c>
      <c r="F493" t="s">
        <v>1100</v>
      </c>
      <c r="G493">
        <v>2021</v>
      </c>
      <c r="H493" s="5">
        <v>44540</v>
      </c>
      <c r="I493" t="s">
        <v>1148</v>
      </c>
      <c r="J493" s="6">
        <v>500000</v>
      </c>
      <c r="K493" t="s">
        <v>1154</v>
      </c>
      <c r="L493" t="s">
        <v>1154</v>
      </c>
      <c r="M493" t="s">
        <v>1154</v>
      </c>
      <c r="N493" s="7">
        <v>0</v>
      </c>
      <c r="O493" s="7">
        <v>0</v>
      </c>
      <c r="P493" s="7">
        <v>0</v>
      </c>
      <c r="Q493" s="6">
        <v>0</v>
      </c>
      <c r="R493" s="6">
        <v>0</v>
      </c>
      <c r="S493" s="6">
        <v>0</v>
      </c>
      <c r="T493" s="8">
        <v>0</v>
      </c>
    </row>
    <row r="494" spans="1:20" x14ac:dyDescent="0.25">
      <c r="A494" t="s">
        <v>490</v>
      </c>
      <c r="B494" t="s">
        <v>997</v>
      </c>
      <c r="C494" t="s">
        <v>1054</v>
      </c>
      <c r="D494" t="s">
        <v>1082</v>
      </c>
      <c r="E494" t="s">
        <v>1088</v>
      </c>
      <c r="F494" t="s">
        <v>1116</v>
      </c>
      <c r="G494">
        <v>2021</v>
      </c>
      <c r="H494" s="5">
        <v>44539</v>
      </c>
      <c r="I494" t="s">
        <v>1148</v>
      </c>
      <c r="J494" s="6">
        <v>600000</v>
      </c>
      <c r="K494" t="s">
        <v>1154</v>
      </c>
      <c r="L494" t="s">
        <v>1154</v>
      </c>
      <c r="M494" t="s">
        <v>1154</v>
      </c>
      <c r="N494" s="7">
        <v>0</v>
      </c>
      <c r="O494" s="7">
        <v>0</v>
      </c>
      <c r="P494" s="7">
        <v>0</v>
      </c>
      <c r="Q494" s="6">
        <v>0</v>
      </c>
      <c r="R494" s="6">
        <v>0</v>
      </c>
      <c r="S494" s="6">
        <v>0</v>
      </c>
      <c r="T494" s="8">
        <v>0</v>
      </c>
    </row>
    <row r="495" spans="1:20" x14ac:dyDescent="0.25">
      <c r="A495" t="s">
        <v>491</v>
      </c>
      <c r="B495" t="s">
        <v>998</v>
      </c>
      <c r="C495" t="s">
        <v>1054</v>
      </c>
      <c r="D495" t="s">
        <v>1082</v>
      </c>
      <c r="E495" t="s">
        <v>1088</v>
      </c>
      <c r="F495" t="s">
        <v>1100</v>
      </c>
      <c r="G495">
        <v>2021</v>
      </c>
      <c r="H495" s="5" t="s">
        <v>1146</v>
      </c>
      <c r="I495" t="s">
        <v>1148</v>
      </c>
      <c r="J495" s="6">
        <v>600000</v>
      </c>
      <c r="K495" t="s">
        <v>1154</v>
      </c>
      <c r="L495" t="s">
        <v>1154</v>
      </c>
      <c r="M495" t="s">
        <v>1154</v>
      </c>
      <c r="N495" s="7">
        <v>0</v>
      </c>
      <c r="O495" s="7">
        <v>0</v>
      </c>
      <c r="P495" s="7">
        <v>0</v>
      </c>
      <c r="Q495" s="6">
        <v>0</v>
      </c>
      <c r="R495" s="6">
        <v>0</v>
      </c>
      <c r="S495" s="6">
        <v>0</v>
      </c>
      <c r="T495" s="8">
        <v>0</v>
      </c>
    </row>
    <row r="496" spans="1:20" x14ac:dyDescent="0.25">
      <c r="A496" t="s">
        <v>492</v>
      </c>
      <c r="B496" t="s">
        <v>999</v>
      </c>
      <c r="C496" t="s">
        <v>1054</v>
      </c>
      <c r="D496" t="s">
        <v>1082</v>
      </c>
      <c r="E496" t="s">
        <v>1088</v>
      </c>
      <c r="F496" t="s">
        <v>1100</v>
      </c>
      <c r="G496">
        <v>2021</v>
      </c>
      <c r="H496" s="5">
        <v>44539</v>
      </c>
      <c r="I496" t="s">
        <v>1148</v>
      </c>
      <c r="J496" s="6">
        <v>680000</v>
      </c>
      <c r="K496" t="s">
        <v>1154</v>
      </c>
      <c r="L496" t="s">
        <v>1154</v>
      </c>
      <c r="M496" t="s">
        <v>1154</v>
      </c>
      <c r="N496" s="7">
        <v>0</v>
      </c>
      <c r="O496" s="7">
        <v>0</v>
      </c>
      <c r="P496" s="7">
        <v>0</v>
      </c>
      <c r="Q496" s="6">
        <v>0</v>
      </c>
      <c r="R496" s="6">
        <v>0</v>
      </c>
      <c r="S496" s="6">
        <v>0</v>
      </c>
      <c r="T496" s="8">
        <v>0</v>
      </c>
    </row>
    <row r="497" spans="1:20" x14ac:dyDescent="0.25">
      <c r="A497" t="s">
        <v>493</v>
      </c>
      <c r="B497" t="s">
        <v>1000</v>
      </c>
      <c r="C497" t="s">
        <v>1054</v>
      </c>
      <c r="D497" t="s">
        <v>1082</v>
      </c>
      <c r="E497" t="s">
        <v>1088</v>
      </c>
      <c r="F497" t="s">
        <v>1110</v>
      </c>
      <c r="G497">
        <v>2021</v>
      </c>
      <c r="H497" s="5">
        <v>44539</v>
      </c>
      <c r="I497" t="s">
        <v>1148</v>
      </c>
      <c r="J497" s="6">
        <v>650000</v>
      </c>
      <c r="K497" t="s">
        <v>1152</v>
      </c>
      <c r="L497" t="s">
        <v>1155</v>
      </c>
      <c r="M497" t="s">
        <v>1167</v>
      </c>
      <c r="N497" s="7">
        <v>0</v>
      </c>
      <c r="O497" s="7">
        <v>0</v>
      </c>
      <c r="P497" s="7">
        <v>1</v>
      </c>
      <c r="Q497" s="6">
        <v>0</v>
      </c>
      <c r="R497" s="6">
        <v>0</v>
      </c>
      <c r="S497" s="6">
        <v>650000</v>
      </c>
      <c r="T497" s="8">
        <v>650000</v>
      </c>
    </row>
    <row r="498" spans="1:20" x14ac:dyDescent="0.25">
      <c r="A498" t="s">
        <v>494</v>
      </c>
      <c r="B498" t="s">
        <v>1001</v>
      </c>
      <c r="C498" t="s">
        <v>1054</v>
      </c>
      <c r="D498" t="s">
        <v>1082</v>
      </c>
      <c r="E498" t="s">
        <v>1088</v>
      </c>
      <c r="F498" t="s">
        <v>1116</v>
      </c>
      <c r="G498">
        <v>2021</v>
      </c>
      <c r="H498" s="5">
        <v>44539</v>
      </c>
      <c r="I498" t="s">
        <v>1148</v>
      </c>
      <c r="J498" s="6">
        <v>700000</v>
      </c>
      <c r="K498" t="s">
        <v>1154</v>
      </c>
      <c r="L498" t="s">
        <v>1154</v>
      </c>
      <c r="M498" t="s">
        <v>1154</v>
      </c>
      <c r="N498" s="7">
        <v>0</v>
      </c>
      <c r="O498" s="7">
        <v>0</v>
      </c>
      <c r="P498" s="7">
        <v>0</v>
      </c>
      <c r="Q498" s="6">
        <v>0</v>
      </c>
      <c r="R498" s="6">
        <v>0</v>
      </c>
      <c r="S498" s="6">
        <v>0</v>
      </c>
      <c r="T498" s="8">
        <v>0</v>
      </c>
    </row>
    <row r="499" spans="1:20" x14ac:dyDescent="0.25">
      <c r="A499" t="s">
        <v>495</v>
      </c>
      <c r="B499" t="s">
        <v>1002</v>
      </c>
      <c r="C499" t="s">
        <v>1054</v>
      </c>
      <c r="D499" t="s">
        <v>1082</v>
      </c>
      <c r="E499" t="s">
        <v>1090</v>
      </c>
      <c r="F499" t="s">
        <v>1090</v>
      </c>
      <c r="G499">
        <v>2021</v>
      </c>
      <c r="H499" s="5">
        <v>44539</v>
      </c>
      <c r="I499" t="s">
        <v>1148</v>
      </c>
      <c r="J499" s="6">
        <v>480000</v>
      </c>
      <c r="K499" t="s">
        <v>1151</v>
      </c>
      <c r="L499" t="s">
        <v>1155</v>
      </c>
      <c r="M499" t="s">
        <v>1154</v>
      </c>
      <c r="N499" s="7">
        <v>1</v>
      </c>
      <c r="O499" s="7">
        <v>0</v>
      </c>
      <c r="P499" s="7">
        <v>0</v>
      </c>
      <c r="Q499" s="6">
        <v>480000</v>
      </c>
      <c r="R499" s="6">
        <v>0</v>
      </c>
      <c r="S499" s="6">
        <v>0</v>
      </c>
      <c r="T499" s="8">
        <v>480000</v>
      </c>
    </row>
    <row r="500" spans="1:20" x14ac:dyDescent="0.25">
      <c r="A500" t="s">
        <v>496</v>
      </c>
      <c r="B500" t="s">
        <v>1003</v>
      </c>
      <c r="C500" t="s">
        <v>1054</v>
      </c>
      <c r="D500" t="s">
        <v>1082</v>
      </c>
      <c r="E500" t="s">
        <v>1088</v>
      </c>
      <c r="F500" t="s">
        <v>1116</v>
      </c>
      <c r="G500">
        <v>2021</v>
      </c>
      <c r="H500" s="5">
        <v>44543</v>
      </c>
      <c r="I500" t="s">
        <v>1148</v>
      </c>
      <c r="J500" s="6">
        <v>400000</v>
      </c>
      <c r="K500" t="s">
        <v>1151</v>
      </c>
      <c r="L500" t="s">
        <v>1155</v>
      </c>
      <c r="M500" t="s">
        <v>1154</v>
      </c>
      <c r="N500" s="7">
        <v>0.1</v>
      </c>
      <c r="O500" s="7">
        <v>0</v>
      </c>
      <c r="P500" s="7">
        <v>0</v>
      </c>
      <c r="Q500" s="6">
        <v>40000</v>
      </c>
      <c r="R500" s="6">
        <v>0</v>
      </c>
      <c r="S500" s="6">
        <v>0</v>
      </c>
      <c r="T500" s="8">
        <v>40000</v>
      </c>
    </row>
    <row r="501" spans="1:20" x14ac:dyDescent="0.25">
      <c r="A501" t="s">
        <v>497</v>
      </c>
      <c r="B501" t="s">
        <v>1004</v>
      </c>
      <c r="C501" t="s">
        <v>1054</v>
      </c>
      <c r="D501" t="s">
        <v>1082</v>
      </c>
      <c r="E501" t="s">
        <v>1087</v>
      </c>
      <c r="F501" t="s">
        <v>1099</v>
      </c>
      <c r="G501">
        <v>2021</v>
      </c>
      <c r="H501" s="5" t="s">
        <v>1144</v>
      </c>
      <c r="I501" t="s">
        <v>1148</v>
      </c>
      <c r="J501" s="6">
        <v>560000</v>
      </c>
      <c r="K501" t="s">
        <v>1151</v>
      </c>
      <c r="L501" t="s">
        <v>1182</v>
      </c>
      <c r="M501" t="s">
        <v>1154</v>
      </c>
      <c r="N501" s="7">
        <v>1</v>
      </c>
      <c r="O501" s="7">
        <v>0</v>
      </c>
      <c r="P501" s="7">
        <v>0</v>
      </c>
      <c r="Q501" s="6">
        <v>560000</v>
      </c>
      <c r="R501" s="6">
        <v>0</v>
      </c>
      <c r="S501" s="6">
        <v>0</v>
      </c>
      <c r="T501" s="8">
        <v>560000</v>
      </c>
    </row>
    <row r="502" spans="1:20" x14ac:dyDescent="0.25">
      <c r="A502" t="s">
        <v>498</v>
      </c>
      <c r="B502" t="s">
        <v>1005</v>
      </c>
      <c r="C502" t="s">
        <v>1054</v>
      </c>
      <c r="D502" t="s">
        <v>1082</v>
      </c>
      <c r="E502" t="s">
        <v>1090</v>
      </c>
      <c r="F502" t="s">
        <v>1117</v>
      </c>
      <c r="G502">
        <v>2021</v>
      </c>
      <c r="H502" s="5">
        <v>44543</v>
      </c>
      <c r="I502" t="s">
        <v>1148</v>
      </c>
      <c r="J502" s="6">
        <v>500000</v>
      </c>
      <c r="K502" t="s">
        <v>1152</v>
      </c>
      <c r="L502" t="s">
        <v>1155</v>
      </c>
      <c r="M502" t="s">
        <v>1167</v>
      </c>
      <c r="N502" s="7">
        <v>0</v>
      </c>
      <c r="O502" s="7">
        <v>0</v>
      </c>
      <c r="P502" s="7">
        <v>1</v>
      </c>
      <c r="Q502" s="6">
        <v>0</v>
      </c>
      <c r="R502" s="6">
        <v>0</v>
      </c>
      <c r="S502" s="6">
        <v>500000</v>
      </c>
      <c r="T502" s="8">
        <v>500000</v>
      </c>
    </row>
    <row r="503" spans="1:20" x14ac:dyDescent="0.25">
      <c r="A503" t="s">
        <v>499</v>
      </c>
      <c r="B503" t="s">
        <v>1006</v>
      </c>
      <c r="C503" t="s">
        <v>1054</v>
      </c>
      <c r="D503" t="s">
        <v>1082</v>
      </c>
      <c r="E503" t="s">
        <v>1092</v>
      </c>
      <c r="F503" t="s">
        <v>1111</v>
      </c>
      <c r="G503">
        <v>2021</v>
      </c>
      <c r="H503" s="5">
        <v>44539</v>
      </c>
      <c r="I503" t="s">
        <v>1148</v>
      </c>
      <c r="J503" s="6">
        <v>610000</v>
      </c>
      <c r="K503" t="s">
        <v>1154</v>
      </c>
      <c r="L503" t="s">
        <v>1154</v>
      </c>
      <c r="M503" t="s">
        <v>1154</v>
      </c>
      <c r="N503" s="7">
        <v>0</v>
      </c>
      <c r="O503" s="7">
        <v>0</v>
      </c>
      <c r="P503" s="7">
        <v>0</v>
      </c>
      <c r="Q503" s="6">
        <v>0</v>
      </c>
      <c r="R503" s="6">
        <v>0</v>
      </c>
      <c r="S503" s="6">
        <v>0</v>
      </c>
      <c r="T503" s="8">
        <v>0</v>
      </c>
    </row>
    <row r="504" spans="1:20" x14ac:dyDescent="0.25">
      <c r="A504" t="s">
        <v>500</v>
      </c>
      <c r="B504" t="s">
        <v>1007</v>
      </c>
      <c r="C504" t="s">
        <v>1054</v>
      </c>
      <c r="D504" t="s">
        <v>1082</v>
      </c>
      <c r="E504" t="s">
        <v>1089</v>
      </c>
      <c r="F504" t="s">
        <v>1089</v>
      </c>
      <c r="G504">
        <v>2021</v>
      </c>
      <c r="H504" s="5">
        <v>44539</v>
      </c>
      <c r="I504" t="s">
        <v>1148</v>
      </c>
      <c r="J504" s="6">
        <v>420000</v>
      </c>
      <c r="K504" t="s">
        <v>1154</v>
      </c>
      <c r="L504" t="s">
        <v>1154</v>
      </c>
      <c r="M504" t="s">
        <v>1154</v>
      </c>
      <c r="N504" s="7">
        <v>0</v>
      </c>
      <c r="O504" s="7">
        <v>0</v>
      </c>
      <c r="P504" s="7">
        <v>0</v>
      </c>
      <c r="Q504" s="6">
        <v>0</v>
      </c>
      <c r="R504" s="6">
        <v>0</v>
      </c>
      <c r="S504" s="6">
        <v>0</v>
      </c>
      <c r="T504" s="8">
        <v>0</v>
      </c>
    </row>
    <row r="505" spans="1:20" x14ac:dyDescent="0.25">
      <c r="A505" t="s">
        <v>501</v>
      </c>
      <c r="B505" t="s">
        <v>1008</v>
      </c>
      <c r="C505" t="s">
        <v>1054</v>
      </c>
      <c r="D505" t="s">
        <v>1082</v>
      </c>
      <c r="E505" t="s">
        <v>1089</v>
      </c>
      <c r="F505" t="s">
        <v>1101</v>
      </c>
      <c r="G505">
        <v>2021</v>
      </c>
      <c r="H505" s="5">
        <v>44539</v>
      </c>
      <c r="I505" t="s">
        <v>1148</v>
      </c>
      <c r="J505" s="6">
        <v>600000</v>
      </c>
      <c r="K505" t="s">
        <v>1154</v>
      </c>
      <c r="L505" t="s">
        <v>1154</v>
      </c>
      <c r="M505" t="s">
        <v>1154</v>
      </c>
      <c r="N505" s="7">
        <v>0</v>
      </c>
      <c r="O505" s="7">
        <v>0</v>
      </c>
      <c r="P505" s="7">
        <v>0</v>
      </c>
      <c r="Q505" s="6">
        <v>0</v>
      </c>
      <c r="R505" s="6">
        <v>0</v>
      </c>
      <c r="S505" s="6">
        <v>0</v>
      </c>
      <c r="T505" s="8">
        <v>0</v>
      </c>
    </row>
    <row r="506" spans="1:20" x14ac:dyDescent="0.25">
      <c r="A506" t="s">
        <v>502</v>
      </c>
      <c r="B506" t="s">
        <v>1009</v>
      </c>
      <c r="C506" t="s">
        <v>1054</v>
      </c>
      <c r="D506" t="s">
        <v>1082</v>
      </c>
      <c r="E506" t="s">
        <v>1088</v>
      </c>
      <c r="F506" t="s">
        <v>1100</v>
      </c>
      <c r="G506">
        <v>2021</v>
      </c>
      <c r="H506" s="5" t="s">
        <v>1147</v>
      </c>
      <c r="I506" t="s">
        <v>1148</v>
      </c>
      <c r="J506" s="6">
        <v>600000</v>
      </c>
      <c r="K506" t="s">
        <v>1152</v>
      </c>
      <c r="L506" t="s">
        <v>1155</v>
      </c>
      <c r="M506" t="s">
        <v>1167</v>
      </c>
      <c r="N506" s="7">
        <v>0</v>
      </c>
      <c r="O506" s="7">
        <v>0</v>
      </c>
      <c r="P506" s="7">
        <v>1</v>
      </c>
      <c r="Q506" s="6">
        <v>0</v>
      </c>
      <c r="R506" s="6">
        <v>0</v>
      </c>
      <c r="S506" s="6">
        <v>600000</v>
      </c>
      <c r="T506" s="8">
        <v>600000</v>
      </c>
    </row>
    <row r="507" spans="1:20" x14ac:dyDescent="0.25">
      <c r="A507" t="s">
        <v>503</v>
      </c>
      <c r="B507" t="s">
        <v>1010</v>
      </c>
      <c r="C507" t="s">
        <v>1054</v>
      </c>
      <c r="D507" t="s">
        <v>1082</v>
      </c>
      <c r="E507" t="s">
        <v>1098</v>
      </c>
      <c r="F507" t="s">
        <v>1135</v>
      </c>
      <c r="G507">
        <v>2021</v>
      </c>
      <c r="H507" s="5" t="s">
        <v>1143</v>
      </c>
      <c r="I507" t="s">
        <v>1148</v>
      </c>
      <c r="J507" s="6">
        <v>350000</v>
      </c>
      <c r="K507" t="s">
        <v>1154</v>
      </c>
      <c r="L507" t="s">
        <v>1154</v>
      </c>
      <c r="M507" t="s">
        <v>1154</v>
      </c>
      <c r="N507" s="7">
        <v>0</v>
      </c>
      <c r="O507" s="7">
        <v>0</v>
      </c>
      <c r="P507" s="7">
        <v>0</v>
      </c>
      <c r="Q507" s="6">
        <v>0</v>
      </c>
      <c r="R507" s="6">
        <v>0</v>
      </c>
      <c r="S507" s="6">
        <v>0</v>
      </c>
      <c r="T507" s="8">
        <v>0</v>
      </c>
    </row>
    <row r="508" spans="1:20" x14ac:dyDescent="0.25">
      <c r="A508" t="s">
        <v>504</v>
      </c>
      <c r="B508" t="s">
        <v>1011</v>
      </c>
      <c r="C508" t="s">
        <v>1054</v>
      </c>
      <c r="D508" t="s">
        <v>1082</v>
      </c>
      <c r="E508" t="s">
        <v>1090</v>
      </c>
      <c r="F508" t="s">
        <v>1090</v>
      </c>
      <c r="G508">
        <v>2021</v>
      </c>
      <c r="H508" s="5">
        <v>44539</v>
      </c>
      <c r="I508" t="s">
        <v>1148</v>
      </c>
      <c r="J508" s="6">
        <v>300000</v>
      </c>
      <c r="K508" t="s">
        <v>1152</v>
      </c>
      <c r="L508" t="s">
        <v>1155</v>
      </c>
      <c r="M508" t="s">
        <v>1167</v>
      </c>
      <c r="N508" s="7">
        <v>0</v>
      </c>
      <c r="O508" s="7">
        <v>0</v>
      </c>
      <c r="P508" s="7">
        <v>1</v>
      </c>
      <c r="Q508" s="6">
        <v>0</v>
      </c>
      <c r="R508" s="6">
        <v>0</v>
      </c>
      <c r="S508" s="6">
        <v>300000</v>
      </c>
      <c r="T508" s="8">
        <v>300000</v>
      </c>
    </row>
    <row r="509" spans="1:20" x14ac:dyDescent="0.25">
      <c r="A509" t="s">
        <v>505</v>
      </c>
      <c r="B509" t="s">
        <v>1012</v>
      </c>
      <c r="C509" t="s">
        <v>1054</v>
      </c>
      <c r="D509" t="s">
        <v>1082</v>
      </c>
      <c r="E509" t="s">
        <v>1087</v>
      </c>
      <c r="F509" t="s">
        <v>1087</v>
      </c>
      <c r="G509">
        <v>2021</v>
      </c>
      <c r="H509" s="5" t="s">
        <v>1140</v>
      </c>
      <c r="I509" t="s">
        <v>1148</v>
      </c>
      <c r="J509" s="6">
        <v>360000</v>
      </c>
      <c r="K509" t="s">
        <v>1154</v>
      </c>
      <c r="L509" t="s">
        <v>1154</v>
      </c>
      <c r="M509" t="s">
        <v>1154</v>
      </c>
      <c r="N509" s="7">
        <v>0</v>
      </c>
      <c r="O509" s="7">
        <v>0</v>
      </c>
      <c r="P509" s="7">
        <v>0</v>
      </c>
      <c r="Q509" s="6">
        <v>0</v>
      </c>
      <c r="R509" s="6">
        <v>0</v>
      </c>
      <c r="S509" s="6">
        <v>0</v>
      </c>
      <c r="T509" s="8">
        <v>0</v>
      </c>
    </row>
    <row r="510" spans="1:20" x14ac:dyDescent="0.25">
      <c r="A510" t="s">
        <v>506</v>
      </c>
      <c r="B510" t="s">
        <v>1013</v>
      </c>
      <c r="C510" t="s">
        <v>1054</v>
      </c>
      <c r="D510" t="s">
        <v>1082</v>
      </c>
      <c r="E510" t="s">
        <v>1088</v>
      </c>
      <c r="F510" t="s">
        <v>1116</v>
      </c>
      <c r="G510">
        <v>2021</v>
      </c>
      <c r="H510" s="5">
        <v>44537</v>
      </c>
      <c r="I510" t="s">
        <v>1148</v>
      </c>
      <c r="J510" s="6">
        <v>450000</v>
      </c>
      <c r="K510" t="s">
        <v>1154</v>
      </c>
      <c r="L510" t="s">
        <v>1154</v>
      </c>
      <c r="M510" t="s">
        <v>1154</v>
      </c>
      <c r="N510" s="7">
        <v>0</v>
      </c>
      <c r="O510" s="7">
        <v>0</v>
      </c>
      <c r="P510" s="7">
        <v>0</v>
      </c>
      <c r="Q510" s="6">
        <v>0</v>
      </c>
      <c r="R510" s="6">
        <v>0</v>
      </c>
      <c r="S510" s="6">
        <v>0</v>
      </c>
      <c r="T510" s="8">
        <v>0</v>
      </c>
    </row>
    <row r="511" spans="1:20" x14ac:dyDescent="0.25">
      <c r="A511" t="s">
        <v>507</v>
      </c>
      <c r="B511" t="s">
        <v>1014</v>
      </c>
      <c r="C511" t="s">
        <v>1054</v>
      </c>
      <c r="D511" t="s">
        <v>1082</v>
      </c>
      <c r="E511" t="s">
        <v>1093</v>
      </c>
      <c r="F511" t="s">
        <v>1093</v>
      </c>
      <c r="G511">
        <v>2021</v>
      </c>
      <c r="H511" s="5" t="s">
        <v>1143</v>
      </c>
      <c r="I511" t="s">
        <v>1148</v>
      </c>
      <c r="J511" s="6">
        <v>85000</v>
      </c>
      <c r="K511" t="s">
        <v>1154</v>
      </c>
      <c r="L511" t="s">
        <v>1154</v>
      </c>
      <c r="M511" t="s">
        <v>1154</v>
      </c>
      <c r="N511" s="7">
        <v>0</v>
      </c>
      <c r="O511" s="7">
        <v>0</v>
      </c>
      <c r="P511" s="7">
        <v>0</v>
      </c>
      <c r="Q511" s="6">
        <v>0</v>
      </c>
      <c r="R511" s="6">
        <v>0</v>
      </c>
      <c r="S511" s="6">
        <v>0</v>
      </c>
      <c r="T511" s="8">
        <v>0</v>
      </c>
    </row>
    <row r="512" spans="1:20" x14ac:dyDescent="0.25">
      <c r="A512" t="s">
        <v>508</v>
      </c>
      <c r="B512" t="s">
        <v>1015</v>
      </c>
      <c r="C512" t="s">
        <v>1054</v>
      </c>
      <c r="D512" t="s">
        <v>1082</v>
      </c>
      <c r="E512" t="s">
        <v>1091</v>
      </c>
      <c r="F512" t="s">
        <v>1091</v>
      </c>
      <c r="G512">
        <v>2021</v>
      </c>
      <c r="H512" s="5" t="s">
        <v>1143</v>
      </c>
      <c r="I512" t="s">
        <v>1148</v>
      </c>
      <c r="J512" s="6">
        <v>360000</v>
      </c>
      <c r="K512" t="s">
        <v>1154</v>
      </c>
      <c r="L512" t="s">
        <v>1154</v>
      </c>
      <c r="M512" t="s">
        <v>1154</v>
      </c>
      <c r="N512" s="7">
        <v>0</v>
      </c>
      <c r="O512" s="7">
        <v>0</v>
      </c>
      <c r="P512" s="7">
        <v>0</v>
      </c>
      <c r="Q512" s="6">
        <v>0</v>
      </c>
      <c r="R512" s="6">
        <v>0</v>
      </c>
      <c r="S512" s="6">
        <v>0</v>
      </c>
      <c r="T512" s="8">
        <v>0</v>
      </c>
    </row>
    <row r="513" spans="1:20" x14ac:dyDescent="0.25">
      <c r="A513" t="s">
        <v>509</v>
      </c>
      <c r="B513" t="s">
        <v>1016</v>
      </c>
      <c r="C513" t="s">
        <v>1054</v>
      </c>
      <c r="D513" t="s">
        <v>1082</v>
      </c>
      <c r="E513" t="s">
        <v>1088</v>
      </c>
      <c r="F513" t="s">
        <v>1102</v>
      </c>
      <c r="G513">
        <v>2021</v>
      </c>
      <c r="H513" s="5">
        <v>44536</v>
      </c>
      <c r="I513" t="s">
        <v>1148</v>
      </c>
      <c r="J513" s="6">
        <v>360000</v>
      </c>
      <c r="K513" t="s">
        <v>1154</v>
      </c>
      <c r="L513" t="s">
        <v>1154</v>
      </c>
      <c r="M513" t="s">
        <v>1154</v>
      </c>
      <c r="N513" s="7">
        <v>0</v>
      </c>
      <c r="O513" s="7">
        <v>0</v>
      </c>
      <c r="P513" s="7">
        <v>0</v>
      </c>
      <c r="Q513" s="6">
        <v>0</v>
      </c>
      <c r="R513" s="6">
        <v>0</v>
      </c>
      <c r="S513" s="6">
        <v>0</v>
      </c>
      <c r="T513" s="8">
        <v>0</v>
      </c>
    </row>
    <row r="514" spans="1:20" x14ac:dyDescent="0.25">
      <c r="A514" t="s">
        <v>510</v>
      </c>
      <c r="B514" t="s">
        <v>1017</v>
      </c>
      <c r="C514" t="s">
        <v>1054</v>
      </c>
      <c r="D514" t="s">
        <v>1082</v>
      </c>
      <c r="E514" t="s">
        <v>1088</v>
      </c>
      <c r="F514" t="s">
        <v>1116</v>
      </c>
      <c r="G514">
        <v>2021</v>
      </c>
      <c r="H514" s="5">
        <v>44543</v>
      </c>
      <c r="I514" t="s">
        <v>1148</v>
      </c>
      <c r="J514" s="6">
        <v>450000</v>
      </c>
      <c r="K514" t="s">
        <v>1154</v>
      </c>
      <c r="L514" t="s">
        <v>1154</v>
      </c>
      <c r="M514" t="s">
        <v>1154</v>
      </c>
      <c r="N514" s="7">
        <v>0</v>
      </c>
      <c r="O514" s="7">
        <v>0</v>
      </c>
      <c r="P514" s="7">
        <v>0</v>
      </c>
      <c r="Q514" s="6">
        <v>0</v>
      </c>
      <c r="R514" s="6">
        <v>0</v>
      </c>
      <c r="S514" s="6">
        <v>0</v>
      </c>
      <c r="T514" s="8">
        <v>0</v>
      </c>
    </row>
    <row r="515" spans="1:20" x14ac:dyDescent="0.25">
      <c r="A515" t="s">
        <v>511</v>
      </c>
      <c r="B515" t="s">
        <v>1018</v>
      </c>
      <c r="C515" t="s">
        <v>1054</v>
      </c>
      <c r="D515" t="s">
        <v>1082</v>
      </c>
      <c r="E515" t="s">
        <v>1094</v>
      </c>
      <c r="F515" t="s">
        <v>1130</v>
      </c>
      <c r="G515">
        <v>2021</v>
      </c>
      <c r="H515" s="5">
        <v>44539</v>
      </c>
      <c r="I515" t="s">
        <v>1148</v>
      </c>
      <c r="J515" s="6">
        <v>400000</v>
      </c>
      <c r="K515" t="s">
        <v>1151</v>
      </c>
      <c r="L515" t="s">
        <v>1181</v>
      </c>
      <c r="M515" t="s">
        <v>1154</v>
      </c>
      <c r="N515" s="7">
        <v>1</v>
      </c>
      <c r="O515" s="7">
        <v>0</v>
      </c>
      <c r="P515" s="7">
        <v>0</v>
      </c>
      <c r="Q515" s="6">
        <v>400000</v>
      </c>
      <c r="R515" s="6">
        <v>0</v>
      </c>
      <c r="S515" s="6">
        <v>0</v>
      </c>
      <c r="T515" s="8">
        <v>400000</v>
      </c>
    </row>
    <row r="516" spans="1:20" x14ac:dyDescent="0.25">
      <c r="A516" t="s">
        <v>512</v>
      </c>
      <c r="B516" t="s">
        <v>1019</v>
      </c>
      <c r="C516" t="s">
        <v>1054</v>
      </c>
      <c r="D516" t="s">
        <v>1082</v>
      </c>
      <c r="E516" t="s">
        <v>1088</v>
      </c>
      <c r="F516" t="s">
        <v>1102</v>
      </c>
      <c r="G516">
        <v>2021</v>
      </c>
      <c r="H516" s="5">
        <v>44543</v>
      </c>
      <c r="I516" t="s">
        <v>1148</v>
      </c>
      <c r="J516" s="6">
        <v>440000</v>
      </c>
      <c r="K516" t="s">
        <v>1154</v>
      </c>
      <c r="L516" t="s">
        <v>1154</v>
      </c>
      <c r="M516" t="s">
        <v>1154</v>
      </c>
      <c r="N516" s="7">
        <v>0</v>
      </c>
      <c r="O516" s="7">
        <v>0</v>
      </c>
      <c r="P516" s="7">
        <v>0</v>
      </c>
      <c r="Q516" s="6">
        <v>0</v>
      </c>
      <c r="R516" s="6">
        <v>0</v>
      </c>
      <c r="S516" s="6">
        <v>0</v>
      </c>
      <c r="T516" s="8">
        <v>0</v>
      </c>
    </row>
    <row r="517" spans="1:20" x14ac:dyDescent="0.25">
      <c r="A517" t="s">
        <v>513</v>
      </c>
      <c r="B517" t="s">
        <v>1020</v>
      </c>
      <c r="C517" t="s">
        <v>1054</v>
      </c>
      <c r="D517" t="s">
        <v>1082</v>
      </c>
      <c r="E517" t="s">
        <v>1091</v>
      </c>
      <c r="F517" t="s">
        <v>1091</v>
      </c>
      <c r="G517">
        <v>2021</v>
      </c>
      <c r="H517" s="5" t="s">
        <v>1143</v>
      </c>
      <c r="I517" t="s">
        <v>1148</v>
      </c>
      <c r="J517" s="6">
        <v>360000</v>
      </c>
      <c r="K517" t="s">
        <v>1154</v>
      </c>
      <c r="L517" t="s">
        <v>1154</v>
      </c>
      <c r="M517" t="s">
        <v>1154</v>
      </c>
      <c r="N517" s="7">
        <v>0</v>
      </c>
      <c r="O517" s="7">
        <v>0</v>
      </c>
      <c r="P517" s="7">
        <v>0</v>
      </c>
      <c r="Q517" s="6">
        <v>0</v>
      </c>
      <c r="R517" s="6">
        <v>0</v>
      </c>
      <c r="S517" s="6">
        <v>0</v>
      </c>
      <c r="T517" s="8">
        <v>0</v>
      </c>
    </row>
    <row r="518" spans="1:20" x14ac:dyDescent="0.25">
      <c r="A518" t="s">
        <v>514</v>
      </c>
      <c r="B518" t="s">
        <v>1021</v>
      </c>
      <c r="C518" t="s">
        <v>1054</v>
      </c>
      <c r="D518" t="s">
        <v>1082</v>
      </c>
      <c r="E518" t="s">
        <v>1088</v>
      </c>
      <c r="F518" t="s">
        <v>1116</v>
      </c>
      <c r="G518">
        <v>2021</v>
      </c>
      <c r="H518" s="5">
        <v>44539</v>
      </c>
      <c r="I518" t="s">
        <v>1148</v>
      </c>
      <c r="J518" s="6">
        <v>200000</v>
      </c>
      <c r="K518" t="s">
        <v>1154</v>
      </c>
      <c r="L518" t="s">
        <v>1154</v>
      </c>
      <c r="M518" t="s">
        <v>1154</v>
      </c>
      <c r="N518" s="7">
        <v>0</v>
      </c>
      <c r="O518" s="7">
        <v>0</v>
      </c>
      <c r="P518" s="7">
        <v>0</v>
      </c>
      <c r="Q518" s="6">
        <v>0</v>
      </c>
      <c r="R518" s="6">
        <v>0</v>
      </c>
      <c r="S518" s="6">
        <v>0</v>
      </c>
      <c r="T518" s="8">
        <v>0</v>
      </c>
    </row>
    <row r="519" spans="1:20" x14ac:dyDescent="0.25">
      <c r="A519" t="s">
        <v>515</v>
      </c>
      <c r="B519" t="s">
        <v>1022</v>
      </c>
      <c r="C519" t="s">
        <v>1052</v>
      </c>
      <c r="D519" t="s">
        <v>1083</v>
      </c>
      <c r="E519" t="s">
        <v>1089</v>
      </c>
      <c r="F519" t="s">
        <v>1101</v>
      </c>
      <c r="G519">
        <v>2021</v>
      </c>
      <c r="H519" s="5">
        <v>44524</v>
      </c>
      <c r="I519" t="s">
        <v>1148</v>
      </c>
      <c r="J519" s="6">
        <v>30000000</v>
      </c>
      <c r="K519" t="s">
        <v>1154</v>
      </c>
      <c r="L519" t="s">
        <v>1154</v>
      </c>
      <c r="M519" t="s">
        <v>1154</v>
      </c>
      <c r="N519" s="7">
        <v>0</v>
      </c>
      <c r="O519" s="7">
        <v>0</v>
      </c>
      <c r="P519" s="7">
        <v>0</v>
      </c>
      <c r="Q519" s="6">
        <v>0</v>
      </c>
      <c r="R519" s="6">
        <v>0</v>
      </c>
      <c r="S519" s="6">
        <v>0</v>
      </c>
      <c r="T519" s="8">
        <v>0</v>
      </c>
    </row>
    <row r="520" spans="1:20" x14ac:dyDescent="0.25">
      <c r="A520" t="s">
        <v>516</v>
      </c>
      <c r="B520" t="s">
        <v>1023</v>
      </c>
      <c r="C520" t="s">
        <v>1054</v>
      </c>
      <c r="D520" t="s">
        <v>1083</v>
      </c>
      <c r="E520" t="s">
        <v>1090</v>
      </c>
      <c r="F520" t="s">
        <v>1106</v>
      </c>
      <c r="G520">
        <v>2021</v>
      </c>
      <c r="H520" s="5">
        <v>44466</v>
      </c>
      <c r="I520" t="s">
        <v>1148</v>
      </c>
      <c r="J520" s="6">
        <v>300000</v>
      </c>
      <c r="K520" t="s">
        <v>1150</v>
      </c>
      <c r="L520" t="s">
        <v>1154</v>
      </c>
      <c r="M520" t="s">
        <v>1163</v>
      </c>
      <c r="N520" s="7">
        <v>0</v>
      </c>
      <c r="O520" s="7">
        <v>1</v>
      </c>
      <c r="P520" s="7">
        <v>0</v>
      </c>
      <c r="Q520" s="6">
        <v>0</v>
      </c>
      <c r="R520" s="6">
        <v>300000</v>
      </c>
      <c r="S520" s="6">
        <v>0</v>
      </c>
      <c r="T520" s="8">
        <v>300000</v>
      </c>
    </row>
    <row r="521" spans="1:20" x14ac:dyDescent="0.25">
      <c r="A521" t="s">
        <v>517</v>
      </c>
      <c r="B521" t="s">
        <v>1024</v>
      </c>
      <c r="C521" t="s">
        <v>1054</v>
      </c>
      <c r="D521" t="s">
        <v>1083</v>
      </c>
      <c r="E521" t="s">
        <v>1088</v>
      </c>
      <c r="F521" t="s">
        <v>1110</v>
      </c>
      <c r="G521">
        <v>2021</v>
      </c>
      <c r="H521" s="5">
        <v>44490</v>
      </c>
      <c r="I521" t="s">
        <v>1148</v>
      </c>
      <c r="J521" s="6">
        <v>150000</v>
      </c>
      <c r="K521" t="s">
        <v>1154</v>
      </c>
      <c r="L521" t="s">
        <v>1154</v>
      </c>
      <c r="M521" t="s">
        <v>1154</v>
      </c>
      <c r="N521" s="7">
        <v>0</v>
      </c>
      <c r="O521" s="7">
        <v>0</v>
      </c>
      <c r="P521" s="7">
        <v>0</v>
      </c>
      <c r="Q521" s="6">
        <v>0</v>
      </c>
      <c r="R521" s="6">
        <v>0</v>
      </c>
      <c r="S521" s="6">
        <v>0</v>
      </c>
      <c r="T521" s="8">
        <v>0</v>
      </c>
    </row>
    <row r="522" spans="1:20" x14ac:dyDescent="0.25">
      <c r="A522" t="s">
        <v>518</v>
      </c>
      <c r="B522" t="s">
        <v>1025</v>
      </c>
      <c r="C522" t="s">
        <v>1054</v>
      </c>
      <c r="D522" t="s">
        <v>1083</v>
      </c>
      <c r="E522" t="s">
        <v>1087</v>
      </c>
      <c r="F522" t="s">
        <v>1108</v>
      </c>
      <c r="G522">
        <v>2021</v>
      </c>
      <c r="H522" s="5">
        <v>44396</v>
      </c>
      <c r="I522" t="s">
        <v>1148</v>
      </c>
      <c r="J522" s="6">
        <v>300000</v>
      </c>
      <c r="K522" t="s">
        <v>1151</v>
      </c>
      <c r="L522" t="s">
        <v>1155</v>
      </c>
      <c r="M522" t="s">
        <v>1154</v>
      </c>
      <c r="N522" s="7">
        <v>1</v>
      </c>
      <c r="O522" s="7">
        <v>0</v>
      </c>
      <c r="P522" s="7">
        <v>0</v>
      </c>
      <c r="Q522" s="6">
        <v>300000</v>
      </c>
      <c r="R522" s="6">
        <v>0</v>
      </c>
      <c r="S522" s="6">
        <v>0</v>
      </c>
      <c r="T522" s="8">
        <v>300000</v>
      </c>
    </row>
    <row r="523" spans="1:20" x14ac:dyDescent="0.25">
      <c r="A523" t="s">
        <v>519</v>
      </c>
      <c r="B523" t="s">
        <v>563</v>
      </c>
      <c r="C523" t="s">
        <v>1054</v>
      </c>
      <c r="D523" t="s">
        <v>1083</v>
      </c>
      <c r="E523" t="s">
        <v>1091</v>
      </c>
      <c r="F523" t="s">
        <v>1136</v>
      </c>
      <c r="G523">
        <v>2021</v>
      </c>
      <c r="H523" s="5">
        <v>44200</v>
      </c>
      <c r="I523" t="s">
        <v>1148</v>
      </c>
      <c r="J523" s="6">
        <v>174612</v>
      </c>
      <c r="K523" t="s">
        <v>1154</v>
      </c>
      <c r="L523" t="s">
        <v>1154</v>
      </c>
      <c r="M523" t="s">
        <v>1154</v>
      </c>
      <c r="N523" s="7">
        <v>0</v>
      </c>
      <c r="O523" s="7">
        <v>0</v>
      </c>
      <c r="P523" s="7">
        <v>0</v>
      </c>
      <c r="Q523" s="6">
        <v>0</v>
      </c>
      <c r="R523" s="6">
        <v>0</v>
      </c>
      <c r="S523" s="6">
        <v>0</v>
      </c>
      <c r="T523" s="8">
        <v>0</v>
      </c>
    </row>
    <row r="524" spans="1:20" x14ac:dyDescent="0.25">
      <c r="A524" t="s">
        <v>520</v>
      </c>
      <c r="B524" t="s">
        <v>1026</v>
      </c>
      <c r="C524" t="s">
        <v>1054</v>
      </c>
      <c r="D524" t="s">
        <v>1083</v>
      </c>
      <c r="E524" t="s">
        <v>1089</v>
      </c>
      <c r="F524" t="s">
        <v>1114</v>
      </c>
      <c r="G524">
        <v>2021</v>
      </c>
      <c r="H524" s="5">
        <v>44529</v>
      </c>
      <c r="I524" t="s">
        <v>1148</v>
      </c>
      <c r="J524" s="6">
        <v>200000</v>
      </c>
      <c r="K524" t="s">
        <v>1154</v>
      </c>
      <c r="L524" t="s">
        <v>1154</v>
      </c>
      <c r="M524" t="s">
        <v>1154</v>
      </c>
      <c r="N524" s="7">
        <v>0</v>
      </c>
      <c r="O524" s="7">
        <v>0</v>
      </c>
      <c r="P524" s="7">
        <v>0</v>
      </c>
      <c r="Q524" s="6">
        <v>0</v>
      </c>
      <c r="R524" s="6">
        <v>0</v>
      </c>
      <c r="S524" s="6">
        <v>0</v>
      </c>
      <c r="T524" s="8">
        <v>0</v>
      </c>
    </row>
    <row r="525" spans="1:20" x14ac:dyDescent="0.25">
      <c r="A525" t="s">
        <v>521</v>
      </c>
      <c r="B525" t="s">
        <v>563</v>
      </c>
      <c r="C525" t="s">
        <v>1054</v>
      </c>
      <c r="D525" t="s">
        <v>1083</v>
      </c>
      <c r="E525" t="s">
        <v>1091</v>
      </c>
      <c r="F525" t="s">
        <v>1136</v>
      </c>
      <c r="G525">
        <v>2021</v>
      </c>
      <c r="H525" s="5">
        <v>44319</v>
      </c>
      <c r="I525" t="s">
        <v>1148</v>
      </c>
      <c r="J525" s="6">
        <v>174612</v>
      </c>
      <c r="K525" t="s">
        <v>1154</v>
      </c>
      <c r="L525" t="s">
        <v>1154</v>
      </c>
      <c r="M525" t="s">
        <v>1154</v>
      </c>
      <c r="N525" s="7">
        <v>0</v>
      </c>
      <c r="O525" s="7">
        <v>0</v>
      </c>
      <c r="P525" s="7">
        <v>0</v>
      </c>
      <c r="Q525" s="6">
        <v>0</v>
      </c>
      <c r="R525" s="6">
        <v>0</v>
      </c>
      <c r="S525" s="6">
        <v>0</v>
      </c>
      <c r="T525" s="8">
        <v>0</v>
      </c>
    </row>
    <row r="526" spans="1:20" x14ac:dyDescent="0.25">
      <c r="A526" t="s">
        <v>522</v>
      </c>
      <c r="B526" t="s">
        <v>1027</v>
      </c>
      <c r="C526" t="s">
        <v>1054</v>
      </c>
      <c r="D526" t="s">
        <v>1083</v>
      </c>
      <c r="E526" t="s">
        <v>1090</v>
      </c>
      <c r="F526" t="s">
        <v>1105</v>
      </c>
      <c r="G526">
        <v>2021</v>
      </c>
      <c r="H526" s="5">
        <v>44531</v>
      </c>
      <c r="I526" t="s">
        <v>1148</v>
      </c>
      <c r="J526" s="6">
        <v>300000</v>
      </c>
      <c r="K526" t="s">
        <v>1154</v>
      </c>
      <c r="L526" t="s">
        <v>1154</v>
      </c>
      <c r="M526" t="s">
        <v>1154</v>
      </c>
      <c r="N526" s="7">
        <v>0</v>
      </c>
      <c r="O526" s="7">
        <v>0</v>
      </c>
      <c r="P526" s="7">
        <v>0</v>
      </c>
      <c r="Q526" s="6">
        <v>0</v>
      </c>
      <c r="R526" s="6">
        <v>0</v>
      </c>
      <c r="S526" s="6">
        <v>0</v>
      </c>
      <c r="T526" s="8">
        <v>0</v>
      </c>
    </row>
    <row r="527" spans="1:20" x14ac:dyDescent="0.25">
      <c r="A527" t="s">
        <v>523</v>
      </c>
      <c r="B527" t="s">
        <v>1028</v>
      </c>
      <c r="C527" t="s">
        <v>1054</v>
      </c>
      <c r="D527" t="s">
        <v>1083</v>
      </c>
      <c r="E527" t="s">
        <v>1087</v>
      </c>
      <c r="F527" t="s">
        <v>1108</v>
      </c>
      <c r="G527">
        <v>2021</v>
      </c>
      <c r="H527" s="5">
        <v>44532</v>
      </c>
      <c r="I527" t="s">
        <v>1148</v>
      </c>
      <c r="J527" s="6">
        <v>250000</v>
      </c>
      <c r="K527" t="s">
        <v>1151</v>
      </c>
      <c r="L527" t="s">
        <v>1155</v>
      </c>
      <c r="M527" t="s">
        <v>1154</v>
      </c>
      <c r="N527" s="7">
        <v>1</v>
      </c>
      <c r="O527" s="7">
        <v>0</v>
      </c>
      <c r="P527" s="7">
        <v>0</v>
      </c>
      <c r="Q527" s="6">
        <v>250000</v>
      </c>
      <c r="R527" s="6">
        <v>0</v>
      </c>
      <c r="S527" s="6">
        <v>0</v>
      </c>
      <c r="T527" s="8">
        <v>250000</v>
      </c>
    </row>
    <row r="528" spans="1:20" x14ac:dyDescent="0.25">
      <c r="A528" t="s">
        <v>524</v>
      </c>
      <c r="B528" t="s">
        <v>1029</v>
      </c>
      <c r="C528" t="s">
        <v>1054</v>
      </c>
      <c r="D528" t="s">
        <v>1084</v>
      </c>
      <c r="E528" t="s">
        <v>1087</v>
      </c>
      <c r="F528" t="s">
        <v>1103</v>
      </c>
      <c r="G528">
        <v>2021</v>
      </c>
      <c r="H528" s="5">
        <v>44414</v>
      </c>
      <c r="I528" t="s">
        <v>1148</v>
      </c>
      <c r="J528" s="6">
        <v>225000</v>
      </c>
      <c r="K528" t="s">
        <v>1154</v>
      </c>
      <c r="L528" t="s">
        <v>1154</v>
      </c>
      <c r="M528" t="s">
        <v>1154</v>
      </c>
      <c r="N528" s="7">
        <v>0</v>
      </c>
      <c r="O528" s="7">
        <v>0</v>
      </c>
      <c r="P528" s="7">
        <v>0</v>
      </c>
      <c r="Q528" s="6">
        <v>0</v>
      </c>
      <c r="R528" s="6">
        <v>0</v>
      </c>
      <c r="S528" s="6">
        <v>0</v>
      </c>
      <c r="T528" s="8">
        <v>0</v>
      </c>
    </row>
    <row r="529" spans="1:20" x14ac:dyDescent="0.25">
      <c r="A529" t="s">
        <v>525</v>
      </c>
      <c r="B529" t="s">
        <v>1030</v>
      </c>
      <c r="C529" t="s">
        <v>1054</v>
      </c>
      <c r="D529" t="s">
        <v>1084</v>
      </c>
      <c r="E529" t="s">
        <v>1090</v>
      </c>
      <c r="F529" t="s">
        <v>1117</v>
      </c>
      <c r="G529">
        <v>2021</v>
      </c>
      <c r="H529" s="5">
        <v>44363</v>
      </c>
      <c r="I529" t="s">
        <v>1148</v>
      </c>
      <c r="J529" s="6">
        <v>100000</v>
      </c>
      <c r="K529" t="s">
        <v>1151</v>
      </c>
      <c r="L529" t="s">
        <v>1155</v>
      </c>
      <c r="M529" t="s">
        <v>1154</v>
      </c>
      <c r="N529" s="7">
        <v>1</v>
      </c>
      <c r="O529" s="7">
        <v>0</v>
      </c>
      <c r="P529" s="7">
        <v>0</v>
      </c>
      <c r="Q529" s="6">
        <v>100000</v>
      </c>
      <c r="R529" s="6">
        <v>0</v>
      </c>
      <c r="S529" s="6">
        <v>0</v>
      </c>
      <c r="T529" s="8">
        <v>100000</v>
      </c>
    </row>
    <row r="530" spans="1:20" x14ac:dyDescent="0.25">
      <c r="A530" t="s">
        <v>526</v>
      </c>
      <c r="B530" t="s">
        <v>563</v>
      </c>
      <c r="C530" t="s">
        <v>1054</v>
      </c>
      <c r="D530" t="s">
        <v>1084</v>
      </c>
      <c r="E530" t="s">
        <v>1091</v>
      </c>
      <c r="F530" t="s">
        <v>1137</v>
      </c>
      <c r="G530">
        <v>2021</v>
      </c>
      <c r="H530" s="5">
        <v>44200</v>
      </c>
      <c r="I530" t="s">
        <v>1148</v>
      </c>
      <c r="J530" s="6">
        <v>384656</v>
      </c>
      <c r="K530" t="s">
        <v>1154</v>
      </c>
      <c r="L530" t="s">
        <v>1154</v>
      </c>
      <c r="M530" t="s">
        <v>1154</v>
      </c>
      <c r="N530" s="7">
        <v>0</v>
      </c>
      <c r="O530" s="7">
        <v>0</v>
      </c>
      <c r="P530" s="7">
        <v>0</v>
      </c>
      <c r="Q530" s="6">
        <v>0</v>
      </c>
      <c r="R530" s="6">
        <v>0</v>
      </c>
      <c r="S530" s="6">
        <v>0</v>
      </c>
      <c r="T530" s="8">
        <v>0</v>
      </c>
    </row>
    <row r="531" spans="1:20" x14ac:dyDescent="0.25">
      <c r="A531" t="s">
        <v>527</v>
      </c>
      <c r="B531" t="s">
        <v>1031</v>
      </c>
      <c r="C531" t="s">
        <v>1054</v>
      </c>
      <c r="D531" t="s">
        <v>1084</v>
      </c>
      <c r="E531" t="s">
        <v>1088</v>
      </c>
      <c r="F531" t="s">
        <v>1100</v>
      </c>
      <c r="G531">
        <v>2021</v>
      </c>
      <c r="H531" s="5" t="s">
        <v>1144</v>
      </c>
      <c r="I531" t="s">
        <v>1148</v>
      </c>
      <c r="J531" s="6">
        <v>200000</v>
      </c>
      <c r="K531" t="s">
        <v>1154</v>
      </c>
      <c r="L531" t="s">
        <v>1154</v>
      </c>
      <c r="M531" t="s">
        <v>1154</v>
      </c>
      <c r="N531" s="7">
        <v>0</v>
      </c>
      <c r="O531" s="7">
        <v>0</v>
      </c>
      <c r="P531" s="7">
        <v>0</v>
      </c>
      <c r="Q531" s="6">
        <v>0</v>
      </c>
      <c r="R531" s="6">
        <v>0</v>
      </c>
      <c r="S531" s="6">
        <v>0</v>
      </c>
      <c r="T531" s="8">
        <v>0</v>
      </c>
    </row>
    <row r="532" spans="1:20" x14ac:dyDescent="0.25">
      <c r="A532" t="s">
        <v>528</v>
      </c>
      <c r="B532" t="s">
        <v>1032</v>
      </c>
      <c r="C532" t="s">
        <v>1054</v>
      </c>
      <c r="D532" t="s">
        <v>1084</v>
      </c>
      <c r="E532" t="s">
        <v>1089</v>
      </c>
      <c r="F532" t="s">
        <v>1101</v>
      </c>
      <c r="G532">
        <v>2021</v>
      </c>
      <c r="H532" s="5">
        <v>44448</v>
      </c>
      <c r="I532" t="s">
        <v>1148</v>
      </c>
      <c r="J532" s="6">
        <v>200000</v>
      </c>
      <c r="K532" t="s">
        <v>1154</v>
      </c>
      <c r="L532" t="s">
        <v>1154</v>
      </c>
      <c r="M532" t="s">
        <v>1154</v>
      </c>
      <c r="N532" s="7">
        <v>0</v>
      </c>
      <c r="O532" s="7">
        <v>0</v>
      </c>
      <c r="P532" s="7">
        <v>0</v>
      </c>
      <c r="Q532" s="6">
        <v>0</v>
      </c>
      <c r="R532" s="6">
        <v>0</v>
      </c>
      <c r="S532" s="6">
        <v>0</v>
      </c>
      <c r="T532" s="8">
        <v>0</v>
      </c>
    </row>
    <row r="533" spans="1:20" x14ac:dyDescent="0.25">
      <c r="A533" t="s">
        <v>529</v>
      </c>
      <c r="B533" t="s">
        <v>1033</v>
      </c>
      <c r="C533" t="s">
        <v>1058</v>
      </c>
      <c r="D533" t="s">
        <v>1085</v>
      </c>
      <c r="E533" t="s">
        <v>1089</v>
      </c>
      <c r="F533" t="s">
        <v>1118</v>
      </c>
      <c r="G533">
        <v>2021</v>
      </c>
      <c r="H533" s="5">
        <v>44548</v>
      </c>
      <c r="I533" t="s">
        <v>1148</v>
      </c>
      <c r="J533" s="6">
        <v>1000000</v>
      </c>
      <c r="K533" t="s">
        <v>1154</v>
      </c>
      <c r="L533" t="s">
        <v>1154</v>
      </c>
      <c r="M533" t="s">
        <v>1154</v>
      </c>
      <c r="N533" s="7">
        <v>0</v>
      </c>
      <c r="O533" s="7">
        <v>0</v>
      </c>
      <c r="P533" s="7">
        <v>0</v>
      </c>
      <c r="Q533" s="6">
        <v>0</v>
      </c>
      <c r="R533" s="6">
        <v>0</v>
      </c>
      <c r="S533" s="6">
        <v>0</v>
      </c>
      <c r="T533" s="8">
        <v>0</v>
      </c>
    </row>
    <row r="534" spans="1:20" x14ac:dyDescent="0.25">
      <c r="A534" t="s">
        <v>530</v>
      </c>
      <c r="B534" t="s">
        <v>1034</v>
      </c>
      <c r="C534" t="s">
        <v>1052</v>
      </c>
      <c r="D534" t="s">
        <v>1085</v>
      </c>
      <c r="E534" t="s">
        <v>1088</v>
      </c>
      <c r="F534" t="s">
        <v>1100</v>
      </c>
      <c r="G534">
        <v>2021</v>
      </c>
      <c r="H534" s="5">
        <v>44377</v>
      </c>
      <c r="I534" t="s">
        <v>1148</v>
      </c>
      <c r="J534" s="6">
        <v>15000000</v>
      </c>
      <c r="K534" t="s">
        <v>1154</v>
      </c>
      <c r="L534" t="s">
        <v>1154</v>
      </c>
      <c r="M534" t="s">
        <v>1154</v>
      </c>
      <c r="N534" s="7">
        <v>0</v>
      </c>
      <c r="O534" s="7">
        <v>0</v>
      </c>
      <c r="P534" s="7">
        <v>0</v>
      </c>
      <c r="Q534" s="6">
        <v>0</v>
      </c>
      <c r="R534" s="6">
        <v>0</v>
      </c>
      <c r="S534" s="6">
        <v>0</v>
      </c>
      <c r="T534" s="8">
        <v>0</v>
      </c>
    </row>
    <row r="535" spans="1:20" x14ac:dyDescent="0.25">
      <c r="A535" t="s">
        <v>531</v>
      </c>
      <c r="B535" t="s">
        <v>1035</v>
      </c>
      <c r="C535" t="s">
        <v>1052</v>
      </c>
      <c r="D535" t="s">
        <v>1085</v>
      </c>
      <c r="E535" t="s">
        <v>1088</v>
      </c>
      <c r="F535" t="s">
        <v>1110</v>
      </c>
      <c r="G535">
        <v>2021</v>
      </c>
      <c r="H535" s="5">
        <v>44531</v>
      </c>
      <c r="I535" t="s">
        <v>1148</v>
      </c>
      <c r="J535" s="6">
        <v>145000000</v>
      </c>
      <c r="K535" t="s">
        <v>1151</v>
      </c>
      <c r="L535" t="s">
        <v>1155</v>
      </c>
      <c r="M535" t="s">
        <v>1154</v>
      </c>
      <c r="N535" s="7">
        <v>0.04</v>
      </c>
      <c r="O535" s="7">
        <v>0</v>
      </c>
      <c r="P535" s="7">
        <v>0</v>
      </c>
      <c r="Q535" s="6">
        <v>5800000</v>
      </c>
      <c r="R535" s="6">
        <v>0</v>
      </c>
      <c r="S535" s="6">
        <v>0</v>
      </c>
      <c r="T535" s="8">
        <v>5800000</v>
      </c>
    </row>
    <row r="536" spans="1:20" x14ac:dyDescent="0.25">
      <c r="A536" t="s">
        <v>532</v>
      </c>
      <c r="B536" t="s">
        <v>1036</v>
      </c>
      <c r="C536" t="s">
        <v>1052</v>
      </c>
      <c r="D536" t="s">
        <v>1085</v>
      </c>
      <c r="E536" t="s">
        <v>1089</v>
      </c>
      <c r="F536" t="s">
        <v>1104</v>
      </c>
      <c r="G536">
        <v>2021</v>
      </c>
      <c r="H536" s="5">
        <v>44447</v>
      </c>
      <c r="I536" t="s">
        <v>1148</v>
      </c>
      <c r="J536" s="6">
        <v>40000000</v>
      </c>
      <c r="K536" t="s">
        <v>1151</v>
      </c>
      <c r="L536" t="s">
        <v>1153</v>
      </c>
      <c r="M536" t="s">
        <v>1154</v>
      </c>
      <c r="N536" s="7">
        <v>9.5999999999999992E-3</v>
      </c>
      <c r="O536" s="7">
        <v>0</v>
      </c>
      <c r="P536" s="7">
        <v>0</v>
      </c>
      <c r="Q536" s="6">
        <v>383999.99999999994</v>
      </c>
      <c r="R536" s="6">
        <v>0</v>
      </c>
      <c r="S536" s="6">
        <v>0</v>
      </c>
      <c r="T536" s="8">
        <v>383999.99999999994</v>
      </c>
    </row>
    <row r="537" spans="1:20" x14ac:dyDescent="0.25">
      <c r="A537" t="s">
        <v>532</v>
      </c>
      <c r="B537" t="s">
        <v>1036</v>
      </c>
      <c r="C537" t="s">
        <v>1052</v>
      </c>
      <c r="D537" t="s">
        <v>1085</v>
      </c>
      <c r="E537" t="s">
        <v>1089</v>
      </c>
      <c r="F537" t="s">
        <v>1104</v>
      </c>
      <c r="G537">
        <v>2021</v>
      </c>
      <c r="H537" s="5">
        <v>44447</v>
      </c>
      <c r="I537" t="s">
        <v>1148</v>
      </c>
      <c r="J537" s="6">
        <v>40000000</v>
      </c>
      <c r="K537" t="s">
        <v>1152</v>
      </c>
      <c r="L537" t="s">
        <v>1155</v>
      </c>
      <c r="M537" t="s">
        <v>1167</v>
      </c>
      <c r="N537" s="7">
        <v>0</v>
      </c>
      <c r="O537" s="7">
        <v>0</v>
      </c>
      <c r="P537" s="7">
        <v>0.6</v>
      </c>
      <c r="Q537" s="6">
        <v>0</v>
      </c>
      <c r="R537" s="6">
        <v>0</v>
      </c>
      <c r="S537" s="6">
        <v>24000000</v>
      </c>
      <c r="T537" s="8">
        <v>24000000</v>
      </c>
    </row>
    <row r="538" spans="1:20" x14ac:dyDescent="0.25">
      <c r="A538" t="s">
        <v>533</v>
      </c>
      <c r="B538" t="s">
        <v>1037</v>
      </c>
      <c r="C538" t="s">
        <v>1052</v>
      </c>
      <c r="D538" t="s">
        <v>1085</v>
      </c>
      <c r="E538" t="s">
        <v>1089</v>
      </c>
      <c r="F538" t="s">
        <v>1118</v>
      </c>
      <c r="G538">
        <v>2021</v>
      </c>
      <c r="H538" s="5">
        <v>44517</v>
      </c>
      <c r="I538" t="s">
        <v>1148</v>
      </c>
      <c r="J538" s="6">
        <v>4100000</v>
      </c>
      <c r="K538" t="s">
        <v>1151</v>
      </c>
      <c r="L538" t="s">
        <v>1153</v>
      </c>
      <c r="M538" t="s">
        <v>1154</v>
      </c>
      <c r="N538" s="7">
        <v>0.16800000000000001</v>
      </c>
      <c r="O538" s="7">
        <v>0</v>
      </c>
      <c r="P538" s="7">
        <v>0</v>
      </c>
      <c r="Q538" s="6">
        <v>688800</v>
      </c>
      <c r="R538" s="6">
        <v>0</v>
      </c>
      <c r="S538" s="6">
        <v>0</v>
      </c>
      <c r="T538" s="8">
        <v>688800</v>
      </c>
    </row>
    <row r="539" spans="1:20" x14ac:dyDescent="0.25">
      <c r="A539" t="s">
        <v>534</v>
      </c>
      <c r="B539" t="s">
        <v>1038</v>
      </c>
      <c r="C539" t="s">
        <v>1052</v>
      </c>
      <c r="D539" t="s">
        <v>1085</v>
      </c>
      <c r="E539" t="s">
        <v>1087</v>
      </c>
      <c r="F539" t="s">
        <v>1103</v>
      </c>
      <c r="G539">
        <v>2021</v>
      </c>
      <c r="H539" s="5">
        <v>44531</v>
      </c>
      <c r="I539" t="s">
        <v>1148</v>
      </c>
      <c r="J539" s="6">
        <v>65000000</v>
      </c>
      <c r="K539" t="s">
        <v>1150</v>
      </c>
      <c r="L539" t="s">
        <v>1154</v>
      </c>
      <c r="M539" t="s">
        <v>1158</v>
      </c>
      <c r="N539" s="7">
        <v>0</v>
      </c>
      <c r="O539" s="7">
        <v>1.04E-2</v>
      </c>
      <c r="P539" s="7">
        <v>0</v>
      </c>
      <c r="Q539" s="6">
        <v>0</v>
      </c>
      <c r="R539" s="6">
        <v>676000</v>
      </c>
      <c r="S539" s="6">
        <v>0</v>
      </c>
      <c r="T539" s="8">
        <v>676000</v>
      </c>
    </row>
    <row r="540" spans="1:20" x14ac:dyDescent="0.25">
      <c r="A540" t="s">
        <v>535</v>
      </c>
      <c r="B540" t="s">
        <v>1039</v>
      </c>
      <c r="C540" t="s">
        <v>1052</v>
      </c>
      <c r="D540" t="s">
        <v>1085</v>
      </c>
      <c r="E540" t="s">
        <v>1087</v>
      </c>
      <c r="F540" t="s">
        <v>1099</v>
      </c>
      <c r="G540">
        <v>2021</v>
      </c>
      <c r="H540" s="5">
        <v>44517</v>
      </c>
      <c r="I540" t="s">
        <v>1148</v>
      </c>
      <c r="J540" s="6">
        <v>70000000</v>
      </c>
      <c r="K540" t="s">
        <v>1150</v>
      </c>
      <c r="L540" t="s">
        <v>1154</v>
      </c>
      <c r="M540" t="s">
        <v>1169</v>
      </c>
      <c r="N540" s="7">
        <v>0</v>
      </c>
      <c r="O540" s="7">
        <v>0.23</v>
      </c>
      <c r="P540" s="7">
        <v>0</v>
      </c>
      <c r="Q540" s="6">
        <v>0</v>
      </c>
      <c r="R540" s="6">
        <v>16100000</v>
      </c>
      <c r="S540" s="6">
        <v>0</v>
      </c>
      <c r="T540" s="8">
        <v>16100000</v>
      </c>
    </row>
    <row r="541" spans="1:20" x14ac:dyDescent="0.25">
      <c r="A541" t="s">
        <v>536</v>
      </c>
      <c r="B541" t="s">
        <v>1040</v>
      </c>
      <c r="C541" t="s">
        <v>1054</v>
      </c>
      <c r="D541" t="s">
        <v>1085</v>
      </c>
      <c r="E541" t="s">
        <v>1092</v>
      </c>
      <c r="F541" t="s">
        <v>1138</v>
      </c>
      <c r="G541">
        <v>2021</v>
      </c>
      <c r="H541" s="5">
        <v>44502</v>
      </c>
      <c r="I541" t="s">
        <v>1148</v>
      </c>
      <c r="J541" s="6">
        <v>400000</v>
      </c>
      <c r="K541" t="s">
        <v>1154</v>
      </c>
      <c r="L541" t="s">
        <v>1154</v>
      </c>
      <c r="M541" t="s">
        <v>1154</v>
      </c>
      <c r="N541" s="7">
        <v>0</v>
      </c>
      <c r="O541" s="7">
        <v>0</v>
      </c>
      <c r="P541" s="7">
        <v>0</v>
      </c>
      <c r="Q541" s="6">
        <v>0</v>
      </c>
      <c r="R541" s="6">
        <v>0</v>
      </c>
      <c r="S541" s="6">
        <v>0</v>
      </c>
      <c r="T541" s="8">
        <v>0</v>
      </c>
    </row>
    <row r="542" spans="1:20" x14ac:dyDescent="0.25">
      <c r="A542" t="s">
        <v>537</v>
      </c>
      <c r="B542" t="s">
        <v>1041</v>
      </c>
      <c r="C542" t="s">
        <v>1054</v>
      </c>
      <c r="D542" t="s">
        <v>1085</v>
      </c>
      <c r="E542" t="s">
        <v>1089</v>
      </c>
      <c r="F542" t="s">
        <v>1104</v>
      </c>
      <c r="G542">
        <v>2021</v>
      </c>
      <c r="H542" s="5">
        <v>44456</v>
      </c>
      <c r="I542" t="s">
        <v>1148</v>
      </c>
      <c r="J542" s="6">
        <v>105000</v>
      </c>
      <c r="K542" t="s">
        <v>1154</v>
      </c>
      <c r="L542" t="s">
        <v>1154</v>
      </c>
      <c r="M542" t="s">
        <v>1154</v>
      </c>
      <c r="N542" s="7">
        <v>0</v>
      </c>
      <c r="O542" s="7">
        <v>0</v>
      </c>
      <c r="P542" s="7">
        <v>0</v>
      </c>
      <c r="Q542" s="6">
        <v>0</v>
      </c>
      <c r="R542" s="6">
        <v>0</v>
      </c>
      <c r="S542" s="6">
        <v>0</v>
      </c>
      <c r="T542" s="8">
        <v>0</v>
      </c>
    </row>
    <row r="543" spans="1:20" x14ac:dyDescent="0.25">
      <c r="A543" t="s">
        <v>538</v>
      </c>
      <c r="B543" t="s">
        <v>1042</v>
      </c>
      <c r="C543" t="s">
        <v>1054</v>
      </c>
      <c r="D543" t="s">
        <v>1085</v>
      </c>
      <c r="E543" t="s">
        <v>1088</v>
      </c>
      <c r="F543" t="s">
        <v>1110</v>
      </c>
      <c r="G543">
        <v>2021</v>
      </c>
      <c r="H543" s="5">
        <v>44427</v>
      </c>
      <c r="I543" t="s">
        <v>1148</v>
      </c>
      <c r="J543" s="6">
        <v>200000</v>
      </c>
      <c r="K543" t="s">
        <v>1154</v>
      </c>
      <c r="L543" t="s">
        <v>1154</v>
      </c>
      <c r="M543" t="s">
        <v>1154</v>
      </c>
      <c r="N543" s="7">
        <v>0</v>
      </c>
      <c r="O543" s="7">
        <v>0</v>
      </c>
      <c r="P543" s="7">
        <v>0</v>
      </c>
      <c r="Q543" s="6">
        <v>0</v>
      </c>
      <c r="R543" s="6">
        <v>0</v>
      </c>
      <c r="S543" s="6">
        <v>0</v>
      </c>
      <c r="T543" s="8">
        <v>0</v>
      </c>
    </row>
    <row r="544" spans="1:20" x14ac:dyDescent="0.25">
      <c r="A544" t="s">
        <v>539</v>
      </c>
      <c r="B544" t="s">
        <v>1043</v>
      </c>
      <c r="C544" t="s">
        <v>1054</v>
      </c>
      <c r="D544" t="s">
        <v>1085</v>
      </c>
      <c r="E544" t="s">
        <v>1089</v>
      </c>
      <c r="F544" t="s">
        <v>1104</v>
      </c>
      <c r="G544">
        <v>2021</v>
      </c>
      <c r="H544" s="5" t="s">
        <v>1140</v>
      </c>
      <c r="I544" t="s">
        <v>1148</v>
      </c>
      <c r="J544" s="6">
        <v>100000</v>
      </c>
      <c r="K544" t="s">
        <v>1154</v>
      </c>
      <c r="L544" t="s">
        <v>1154</v>
      </c>
      <c r="M544" t="s">
        <v>1154</v>
      </c>
      <c r="N544" s="7">
        <v>0</v>
      </c>
      <c r="O544" s="7">
        <v>0</v>
      </c>
      <c r="P544" s="7">
        <v>0</v>
      </c>
      <c r="Q544" s="6">
        <v>0</v>
      </c>
      <c r="R544" s="6">
        <v>0</v>
      </c>
      <c r="S544" s="6">
        <v>0</v>
      </c>
      <c r="T544" s="8">
        <v>0</v>
      </c>
    </row>
    <row r="545" spans="1:20" x14ac:dyDescent="0.25">
      <c r="A545" t="s">
        <v>540</v>
      </c>
      <c r="B545" t="s">
        <v>1044</v>
      </c>
      <c r="C545" t="s">
        <v>1054</v>
      </c>
      <c r="D545" t="s">
        <v>1085</v>
      </c>
      <c r="E545" t="s">
        <v>1090</v>
      </c>
      <c r="F545" t="s">
        <v>1117</v>
      </c>
      <c r="G545">
        <v>2021</v>
      </c>
      <c r="H545" s="5">
        <v>44539</v>
      </c>
      <c r="I545" t="s">
        <v>1148</v>
      </c>
      <c r="J545" s="6">
        <v>400000</v>
      </c>
      <c r="K545" t="s">
        <v>1152</v>
      </c>
      <c r="L545" t="s">
        <v>1155</v>
      </c>
      <c r="M545" t="s">
        <v>1167</v>
      </c>
      <c r="N545" s="7">
        <v>0</v>
      </c>
      <c r="O545" s="7">
        <v>0</v>
      </c>
      <c r="P545" s="7">
        <v>1</v>
      </c>
      <c r="Q545" s="6">
        <v>0</v>
      </c>
      <c r="R545" s="6">
        <v>0</v>
      </c>
      <c r="S545" s="6">
        <v>400000</v>
      </c>
      <c r="T545" s="8">
        <v>400000</v>
      </c>
    </row>
    <row r="546" spans="1:20" x14ac:dyDescent="0.25">
      <c r="A546" t="s">
        <v>541</v>
      </c>
      <c r="B546" t="s">
        <v>1045</v>
      </c>
      <c r="C546" t="s">
        <v>1054</v>
      </c>
      <c r="D546" t="s">
        <v>1085</v>
      </c>
      <c r="E546" t="s">
        <v>1087</v>
      </c>
      <c r="F546" t="s">
        <v>1103</v>
      </c>
      <c r="G546">
        <v>2021</v>
      </c>
      <c r="H546" s="5">
        <v>44468</v>
      </c>
      <c r="I546" t="s">
        <v>1148</v>
      </c>
      <c r="J546" s="6">
        <v>200000</v>
      </c>
      <c r="K546" t="s">
        <v>1151</v>
      </c>
      <c r="L546" t="s">
        <v>1171</v>
      </c>
      <c r="M546" t="s">
        <v>1154</v>
      </c>
      <c r="N546" s="7">
        <v>1</v>
      </c>
      <c r="O546" s="7">
        <v>0</v>
      </c>
      <c r="P546" s="7">
        <v>0</v>
      </c>
      <c r="Q546" s="6">
        <v>200000</v>
      </c>
      <c r="R546" s="6">
        <v>0</v>
      </c>
      <c r="S546" s="6">
        <v>0</v>
      </c>
      <c r="T546" s="8">
        <v>200000</v>
      </c>
    </row>
    <row r="547" spans="1:20" x14ac:dyDescent="0.25">
      <c r="A547" t="s">
        <v>542</v>
      </c>
      <c r="B547" t="s">
        <v>1046</v>
      </c>
      <c r="C547" t="s">
        <v>1054</v>
      </c>
      <c r="D547" t="s">
        <v>1085</v>
      </c>
      <c r="E547" t="s">
        <v>1088</v>
      </c>
      <c r="F547" t="s">
        <v>1100</v>
      </c>
      <c r="G547">
        <v>2021</v>
      </c>
      <c r="H547" s="5">
        <v>44375</v>
      </c>
      <c r="I547" t="s">
        <v>1148</v>
      </c>
      <c r="J547" s="6">
        <v>100000</v>
      </c>
      <c r="K547" t="s">
        <v>1154</v>
      </c>
      <c r="L547" t="s">
        <v>1154</v>
      </c>
      <c r="M547" t="s">
        <v>1154</v>
      </c>
      <c r="N547" s="7">
        <v>0</v>
      </c>
      <c r="O547" s="7">
        <v>0</v>
      </c>
      <c r="P547" s="7">
        <v>0</v>
      </c>
      <c r="Q547" s="6">
        <v>0</v>
      </c>
      <c r="R547" s="6">
        <v>0</v>
      </c>
      <c r="S547" s="6">
        <v>0</v>
      </c>
      <c r="T547" s="8">
        <v>0</v>
      </c>
    </row>
    <row r="548" spans="1:20" x14ac:dyDescent="0.25">
      <c r="A548" t="s">
        <v>543</v>
      </c>
      <c r="B548" t="s">
        <v>1047</v>
      </c>
      <c r="C548" t="s">
        <v>1054</v>
      </c>
      <c r="D548" t="s">
        <v>1085</v>
      </c>
      <c r="E548" t="s">
        <v>1089</v>
      </c>
      <c r="F548" t="s">
        <v>1101</v>
      </c>
      <c r="G548">
        <v>2021</v>
      </c>
      <c r="H548" s="5">
        <v>44298</v>
      </c>
      <c r="I548" t="s">
        <v>1148</v>
      </c>
      <c r="J548" s="6">
        <v>342168.5</v>
      </c>
      <c r="K548" t="s">
        <v>1154</v>
      </c>
      <c r="L548" t="s">
        <v>1154</v>
      </c>
      <c r="M548" t="s">
        <v>1154</v>
      </c>
      <c r="N548" s="7">
        <v>0</v>
      </c>
      <c r="O548" s="7">
        <v>0</v>
      </c>
      <c r="P548" s="7">
        <v>0</v>
      </c>
      <c r="Q548" s="6">
        <v>0</v>
      </c>
      <c r="R548" s="6">
        <v>0</v>
      </c>
      <c r="S548" s="6">
        <v>0</v>
      </c>
      <c r="T548" s="8">
        <v>0</v>
      </c>
    </row>
    <row r="549" spans="1:20" x14ac:dyDescent="0.25">
      <c r="A549" t="s">
        <v>544</v>
      </c>
      <c r="B549" t="s">
        <v>563</v>
      </c>
      <c r="C549" t="s">
        <v>1054</v>
      </c>
      <c r="D549" t="s">
        <v>1085</v>
      </c>
      <c r="E549" t="s">
        <v>1097</v>
      </c>
      <c r="F549" t="s">
        <v>1139</v>
      </c>
      <c r="G549">
        <v>2021</v>
      </c>
      <c r="H549" s="5">
        <v>44200</v>
      </c>
      <c r="I549" t="s">
        <v>1148</v>
      </c>
      <c r="J549" s="6">
        <v>500071</v>
      </c>
      <c r="K549" t="s">
        <v>1154</v>
      </c>
      <c r="L549" t="s">
        <v>1154</v>
      </c>
      <c r="M549" t="s">
        <v>1154</v>
      </c>
      <c r="N549" s="7">
        <v>0</v>
      </c>
      <c r="O549" s="7">
        <v>0</v>
      </c>
      <c r="P549" s="7">
        <v>0</v>
      </c>
      <c r="Q549" s="6">
        <v>0</v>
      </c>
      <c r="R549" s="6">
        <v>0</v>
      </c>
      <c r="S549" s="6">
        <v>0</v>
      </c>
      <c r="T549" s="8">
        <v>0</v>
      </c>
    </row>
    <row r="550" spans="1:20" x14ac:dyDescent="0.25">
      <c r="A550" t="s">
        <v>545</v>
      </c>
      <c r="B550" t="s">
        <v>1048</v>
      </c>
      <c r="C550" t="s">
        <v>1054</v>
      </c>
      <c r="D550" t="s">
        <v>1085</v>
      </c>
      <c r="E550" t="s">
        <v>1088</v>
      </c>
      <c r="F550" t="s">
        <v>1110</v>
      </c>
      <c r="G550">
        <v>2021</v>
      </c>
      <c r="H550" s="5">
        <v>44410</v>
      </c>
      <c r="I550" t="s">
        <v>1148</v>
      </c>
      <c r="J550" s="6">
        <v>150000</v>
      </c>
      <c r="K550" t="s">
        <v>1154</v>
      </c>
      <c r="L550" t="s">
        <v>1154</v>
      </c>
      <c r="M550" t="s">
        <v>1154</v>
      </c>
      <c r="N550" s="7">
        <v>0</v>
      </c>
      <c r="O550" s="7">
        <v>0</v>
      </c>
      <c r="P550" s="7">
        <v>0</v>
      </c>
      <c r="Q550" s="6">
        <v>0</v>
      </c>
      <c r="R550" s="6">
        <v>0</v>
      </c>
      <c r="S550" s="6">
        <v>0</v>
      </c>
      <c r="T550" s="8">
        <v>0</v>
      </c>
    </row>
    <row r="551" spans="1:20" x14ac:dyDescent="0.25">
      <c r="A551" t="s">
        <v>546</v>
      </c>
      <c r="B551" t="s">
        <v>1049</v>
      </c>
      <c r="C551" t="s">
        <v>1054</v>
      </c>
      <c r="D551" t="s">
        <v>1085</v>
      </c>
      <c r="E551" t="s">
        <v>1089</v>
      </c>
      <c r="F551" t="s">
        <v>1118</v>
      </c>
      <c r="G551">
        <v>2021</v>
      </c>
      <c r="H551" s="5">
        <v>44532</v>
      </c>
      <c r="I551" t="s">
        <v>1148</v>
      </c>
      <c r="J551" s="6">
        <v>340000</v>
      </c>
      <c r="K551" t="s">
        <v>1154</v>
      </c>
      <c r="L551" t="s">
        <v>1154</v>
      </c>
      <c r="M551" t="s">
        <v>1154</v>
      </c>
      <c r="N551" s="7">
        <v>0</v>
      </c>
      <c r="O551" s="7">
        <v>0</v>
      </c>
      <c r="P551" s="7">
        <v>0</v>
      </c>
      <c r="Q551" s="6">
        <v>0</v>
      </c>
      <c r="R551" s="6">
        <v>0</v>
      </c>
      <c r="S551" s="6">
        <v>0</v>
      </c>
      <c r="T551" s="8">
        <v>0</v>
      </c>
    </row>
    <row r="552" spans="1:20" x14ac:dyDescent="0.25">
      <c r="A552" t="s">
        <v>547</v>
      </c>
      <c r="B552" t="s">
        <v>1050</v>
      </c>
      <c r="C552" t="s">
        <v>1054</v>
      </c>
      <c r="D552" t="s">
        <v>1085</v>
      </c>
      <c r="E552" t="s">
        <v>1089</v>
      </c>
      <c r="F552" t="s">
        <v>1101</v>
      </c>
      <c r="G552">
        <v>2021</v>
      </c>
      <c r="H552" s="5">
        <v>44491</v>
      </c>
      <c r="I552" t="s">
        <v>1148</v>
      </c>
      <c r="J552" s="6">
        <v>200000</v>
      </c>
      <c r="K552" t="s">
        <v>1154</v>
      </c>
      <c r="L552" t="s">
        <v>1154</v>
      </c>
      <c r="M552" t="s">
        <v>1154</v>
      </c>
      <c r="N552" s="7">
        <v>0</v>
      </c>
      <c r="O552" s="7">
        <v>0</v>
      </c>
      <c r="P552" s="7">
        <v>0</v>
      </c>
      <c r="Q552" s="6">
        <v>0</v>
      </c>
      <c r="R552" s="6">
        <v>0</v>
      </c>
      <c r="S552" s="6">
        <v>0</v>
      </c>
      <c r="T552" s="8">
        <v>0</v>
      </c>
    </row>
    <row r="553" spans="1:20" x14ac:dyDescent="0.25">
      <c r="A553" t="s">
        <v>548</v>
      </c>
      <c r="B553" t="s">
        <v>1051</v>
      </c>
      <c r="C553" t="s">
        <v>1054</v>
      </c>
      <c r="D553" t="s">
        <v>1086</v>
      </c>
      <c r="E553" t="s">
        <v>1094</v>
      </c>
      <c r="F553" t="s">
        <v>1094</v>
      </c>
      <c r="G553">
        <v>2021</v>
      </c>
      <c r="H553" s="5">
        <v>44462</v>
      </c>
      <c r="I553" t="s">
        <v>1148</v>
      </c>
      <c r="J553" s="6">
        <v>200000</v>
      </c>
      <c r="K553" t="s">
        <v>1154</v>
      </c>
      <c r="L553" t="s">
        <v>1154</v>
      </c>
      <c r="M553" t="s">
        <v>1154</v>
      </c>
      <c r="N553" s="7">
        <v>0</v>
      </c>
      <c r="O553" s="7">
        <v>0</v>
      </c>
      <c r="P553" s="7">
        <v>0</v>
      </c>
      <c r="Q553" s="6">
        <v>0</v>
      </c>
      <c r="R553" s="6">
        <v>0</v>
      </c>
      <c r="S553" s="6">
        <v>0</v>
      </c>
      <c r="T553" s="8">
        <v>0</v>
      </c>
    </row>
    <row r="554" spans="1:20" x14ac:dyDescent="0.25">
      <c r="Q554" s="79">
        <f>SUM(Q2:Q553)</f>
        <v>2193583550.6546001</v>
      </c>
      <c r="R554" s="79">
        <f>SUM(R2:R553)</f>
        <v>1690870741</v>
      </c>
      <c r="S554" s="79">
        <f>SUM(S2:S553)</f>
        <v>579427579.07099998</v>
      </c>
      <c r="T554" s="8">
        <f>+SUM(T2:T553)</f>
        <v>4463881870.7256002</v>
      </c>
    </row>
    <row r="556" spans="1:20" x14ac:dyDescent="0.25">
      <c r="Q556" s="79"/>
      <c r="T556" s="9"/>
    </row>
    <row r="557" spans="1:20" x14ac:dyDescent="0.25">
      <c r="T557" s="8"/>
    </row>
  </sheetData>
  <autoFilter ref="A1:T554" xr:uid="{00000000-0001-0000-0000-000000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5164-0AA8-47DD-963C-274FA66BB0F1}">
  <sheetPr codeName="Sheet8"/>
  <dimension ref="A1:H108"/>
  <sheetViews>
    <sheetView showGridLines="0" zoomScale="80" zoomScaleNormal="80" workbookViewId="0">
      <selection activeCell="C6" sqref="C6"/>
    </sheetView>
  </sheetViews>
  <sheetFormatPr defaultColWidth="28.140625" defaultRowHeight="17.100000000000001" customHeight="1" x14ac:dyDescent="0.25"/>
  <cols>
    <col min="1" max="16384" width="28.140625" style="42"/>
  </cols>
  <sheetData>
    <row r="1" spans="1:4" s="38" customFormat="1" ht="12.75" x14ac:dyDescent="0.25">
      <c r="A1" s="37"/>
      <c r="B1" s="37" t="s">
        <v>1239</v>
      </c>
      <c r="C1" s="37" t="s">
        <v>1240</v>
      </c>
      <c r="D1" s="37"/>
    </row>
    <row r="2" spans="1:4" ht="17.100000000000001" customHeight="1" x14ac:dyDescent="0.25">
      <c r="A2" s="39">
        <v>2016</v>
      </c>
      <c r="B2" s="40">
        <f>100%-C2</f>
        <v>0.81702320079959545</v>
      </c>
      <c r="C2" s="40">
        <v>0.18297679920040452</v>
      </c>
      <c r="D2" s="41"/>
    </row>
    <row r="3" spans="1:4" ht="17.100000000000001" customHeight="1" x14ac:dyDescent="0.25">
      <c r="A3" s="39">
        <v>2017</v>
      </c>
      <c r="B3" s="40">
        <f t="shared" ref="B3:B6" si="0">100%-C3</f>
        <v>0.73867827427807276</v>
      </c>
      <c r="C3" s="40">
        <v>0.26132172572192724</v>
      </c>
      <c r="D3" s="41"/>
    </row>
    <row r="4" spans="1:4" ht="17.100000000000001" customHeight="1" x14ac:dyDescent="0.25">
      <c r="A4" s="39">
        <v>2018</v>
      </c>
      <c r="B4" s="40">
        <f t="shared" si="0"/>
        <v>0.70610534715080475</v>
      </c>
      <c r="C4" s="40">
        <v>0.2938946528491953</v>
      </c>
      <c r="D4" s="41"/>
    </row>
    <row r="5" spans="1:4" ht="17.100000000000001" customHeight="1" x14ac:dyDescent="0.25">
      <c r="A5" s="39">
        <v>2019</v>
      </c>
      <c r="B5" s="40">
        <f t="shared" si="0"/>
        <v>0.70169721590004752</v>
      </c>
      <c r="C5" s="40">
        <v>0.29830278409995248</v>
      </c>
      <c r="D5" s="41"/>
    </row>
    <row r="6" spans="1:4" ht="17.100000000000001" customHeight="1" x14ac:dyDescent="0.25">
      <c r="A6" s="39">
        <v>2020</v>
      </c>
      <c r="B6" s="40">
        <f t="shared" si="0"/>
        <v>0.85239279911602406</v>
      </c>
      <c r="C6" s="40">
        <v>0.147607200883976</v>
      </c>
    </row>
    <row r="7" spans="1:4" ht="17.100000000000001" customHeight="1" x14ac:dyDescent="0.25">
      <c r="A7" s="39">
        <v>2021</v>
      </c>
      <c r="B7" s="40">
        <f t="shared" ref="B7" si="1">100%-C7</f>
        <v>0.70399999999999996</v>
      </c>
      <c r="C7" s="40">
        <v>0.29599999999999999</v>
      </c>
    </row>
    <row r="8" spans="1:4" ht="17.100000000000001" customHeight="1" x14ac:dyDescent="0.25">
      <c r="A8" s="39"/>
      <c r="B8" s="40"/>
      <c r="C8" s="40"/>
    </row>
    <row r="10" spans="1:4" ht="17.100000000000001" customHeight="1" x14ac:dyDescent="0.25">
      <c r="A10" s="99" t="s">
        <v>1241</v>
      </c>
      <c r="B10" s="99"/>
    </row>
    <row r="11" spans="1:4" ht="17.100000000000001" customHeight="1" x14ac:dyDescent="0.25">
      <c r="A11" s="39">
        <v>1</v>
      </c>
      <c r="B11" s="42" t="s">
        <v>1242</v>
      </c>
    </row>
    <row r="12" spans="1:4" ht="17.100000000000001" customHeight="1" x14ac:dyDescent="0.25">
      <c r="A12" s="39">
        <v>2</v>
      </c>
      <c r="B12" s="42" t="s">
        <v>1212</v>
      </c>
    </row>
    <row r="13" spans="1:4" ht="17.100000000000001" customHeight="1" x14ac:dyDescent="0.25">
      <c r="A13" s="39">
        <v>3</v>
      </c>
      <c r="B13" s="42" t="s">
        <v>1213</v>
      </c>
    </row>
    <row r="14" spans="1:4" ht="17.100000000000001" customHeight="1" x14ac:dyDescent="0.25">
      <c r="A14" s="39">
        <v>4</v>
      </c>
      <c r="B14" s="42" t="s">
        <v>1214</v>
      </c>
    </row>
    <row r="15" spans="1:4" ht="17.100000000000001" customHeight="1" x14ac:dyDescent="0.25">
      <c r="A15" s="39">
        <v>5</v>
      </c>
      <c r="B15" s="42" t="s">
        <v>1215</v>
      </c>
    </row>
    <row r="16" spans="1:4" ht="17.100000000000001" customHeight="1" x14ac:dyDescent="0.25">
      <c r="A16" s="39">
        <v>6</v>
      </c>
      <c r="B16" s="42" t="s">
        <v>1216</v>
      </c>
    </row>
    <row r="17" spans="1:2" ht="17.100000000000001" customHeight="1" x14ac:dyDescent="0.25">
      <c r="A17" s="39">
        <v>7</v>
      </c>
      <c r="B17" s="42" t="s">
        <v>1217</v>
      </c>
    </row>
    <row r="18" spans="1:2" ht="17.100000000000001" customHeight="1" x14ac:dyDescent="0.25">
      <c r="A18" s="39">
        <v>8</v>
      </c>
      <c r="B18" s="42" t="s">
        <v>1218</v>
      </c>
    </row>
    <row r="19" spans="1:2" ht="17.100000000000001" customHeight="1" x14ac:dyDescent="0.25">
      <c r="A19" s="39">
        <v>9</v>
      </c>
      <c r="B19" s="42" t="s">
        <v>1219</v>
      </c>
    </row>
    <row r="20" spans="1:2" ht="17.100000000000001" customHeight="1" x14ac:dyDescent="0.25">
      <c r="A20" s="39">
        <v>10</v>
      </c>
      <c r="B20" s="42" t="s">
        <v>1220</v>
      </c>
    </row>
    <row r="21" spans="1:2" ht="17.100000000000001" customHeight="1" x14ac:dyDescent="0.25">
      <c r="A21" s="39">
        <v>11</v>
      </c>
      <c r="B21" s="42" t="s">
        <v>1221</v>
      </c>
    </row>
    <row r="22" spans="1:2" ht="17.100000000000001" customHeight="1" x14ac:dyDescent="0.25">
      <c r="A22" s="39">
        <v>12</v>
      </c>
      <c r="B22" s="42" t="s">
        <v>1222</v>
      </c>
    </row>
    <row r="23" spans="1:2" ht="17.100000000000001" customHeight="1" x14ac:dyDescent="0.25">
      <c r="A23" s="39">
        <v>13</v>
      </c>
      <c r="B23" s="42" t="s">
        <v>1223</v>
      </c>
    </row>
    <row r="24" spans="1:2" ht="17.100000000000001" customHeight="1" x14ac:dyDescent="0.25">
      <c r="A24" s="39">
        <v>14</v>
      </c>
      <c r="B24" s="42" t="s">
        <v>1224</v>
      </c>
    </row>
    <row r="25" spans="1:2" ht="17.100000000000001" customHeight="1" x14ac:dyDescent="0.25">
      <c r="A25" s="39">
        <v>15</v>
      </c>
      <c r="B25" s="42" t="s">
        <v>1225</v>
      </c>
    </row>
    <row r="26" spans="1:2" ht="17.100000000000001" customHeight="1" x14ac:dyDescent="0.25">
      <c r="A26" s="39">
        <v>16</v>
      </c>
      <c r="B26" s="42" t="s">
        <v>1226</v>
      </c>
    </row>
    <row r="27" spans="1:2" ht="17.100000000000001" customHeight="1" x14ac:dyDescent="0.25">
      <c r="A27" s="39">
        <v>17</v>
      </c>
      <c r="B27" s="42" t="s">
        <v>1227</v>
      </c>
    </row>
    <row r="28" spans="1:2" ht="17.100000000000001" customHeight="1" x14ac:dyDescent="0.25">
      <c r="A28" s="39">
        <v>18</v>
      </c>
      <c r="B28" s="42" t="s">
        <v>1228</v>
      </c>
    </row>
    <row r="29" spans="1:2" ht="17.100000000000001" customHeight="1" x14ac:dyDescent="0.25">
      <c r="A29" s="39">
        <v>19</v>
      </c>
      <c r="B29" s="42" t="s">
        <v>1229</v>
      </c>
    </row>
    <row r="30" spans="1:2" ht="17.100000000000001" customHeight="1" x14ac:dyDescent="0.25">
      <c r="A30" s="39">
        <v>20</v>
      </c>
      <c r="B30" s="42" t="s">
        <v>1230</v>
      </c>
    </row>
    <row r="31" spans="1:2" ht="17.100000000000001" customHeight="1" x14ac:dyDescent="0.25">
      <c r="A31" s="39">
        <v>21</v>
      </c>
      <c r="B31" s="42" t="s">
        <v>1231</v>
      </c>
    </row>
    <row r="32" spans="1:2" ht="17.100000000000001" customHeight="1" x14ac:dyDescent="0.25">
      <c r="A32" s="39">
        <v>22</v>
      </c>
      <c r="B32" s="42" t="s">
        <v>1232</v>
      </c>
    </row>
    <row r="33" spans="1:2" ht="17.100000000000001" customHeight="1" x14ac:dyDescent="0.25">
      <c r="A33" s="39">
        <v>23</v>
      </c>
      <c r="B33" s="42" t="s">
        <v>1233</v>
      </c>
    </row>
    <row r="34" spans="1:2" ht="17.100000000000001" customHeight="1" x14ac:dyDescent="0.25">
      <c r="A34" s="39">
        <v>24</v>
      </c>
      <c r="B34" s="42" t="s">
        <v>1234</v>
      </c>
    </row>
    <row r="35" spans="1:2" ht="17.100000000000001" customHeight="1" x14ac:dyDescent="0.25">
      <c r="A35" s="39">
        <v>25</v>
      </c>
      <c r="B35" s="42" t="s">
        <v>1235</v>
      </c>
    </row>
    <row r="36" spans="1:2" ht="17.100000000000001" customHeight="1" x14ac:dyDescent="0.25">
      <c r="A36" s="39">
        <v>26</v>
      </c>
      <c r="B36" s="42" t="s">
        <v>1236</v>
      </c>
    </row>
    <row r="37" spans="1:2" ht="17.100000000000001" customHeight="1" x14ac:dyDescent="0.25">
      <c r="A37" s="39">
        <v>27</v>
      </c>
      <c r="B37" s="42" t="s">
        <v>1237</v>
      </c>
    </row>
    <row r="38" spans="1:2" ht="17.100000000000001" customHeight="1" x14ac:dyDescent="0.25">
      <c r="A38" s="39">
        <v>28</v>
      </c>
      <c r="B38" s="42" t="s">
        <v>1238</v>
      </c>
    </row>
    <row r="40" spans="1:2" ht="17.100000000000001" customHeight="1" x14ac:dyDescent="0.25">
      <c r="A40" s="99" t="s">
        <v>1243</v>
      </c>
      <c r="B40" s="99"/>
    </row>
    <row r="41" spans="1:2" ht="17.100000000000001" customHeight="1" x14ac:dyDescent="0.25">
      <c r="A41" s="39">
        <v>1</v>
      </c>
      <c r="B41" s="42" t="s">
        <v>1212</v>
      </c>
    </row>
    <row r="42" spans="1:2" ht="17.100000000000001" customHeight="1" x14ac:dyDescent="0.25">
      <c r="A42" s="39">
        <v>2</v>
      </c>
      <c r="B42" s="42" t="s">
        <v>1213</v>
      </c>
    </row>
    <row r="43" spans="1:2" ht="17.100000000000001" customHeight="1" x14ac:dyDescent="0.25">
      <c r="A43" s="39">
        <v>3</v>
      </c>
      <c r="B43" s="42" t="s">
        <v>1214</v>
      </c>
    </row>
    <row r="44" spans="1:2" ht="17.100000000000001" customHeight="1" x14ac:dyDescent="0.25">
      <c r="A44" s="39">
        <v>4</v>
      </c>
      <c r="B44" s="42" t="s">
        <v>1215</v>
      </c>
    </row>
    <row r="45" spans="1:2" ht="17.100000000000001" customHeight="1" x14ac:dyDescent="0.25">
      <c r="A45" s="39">
        <v>5</v>
      </c>
      <c r="B45" s="42" t="s">
        <v>1216</v>
      </c>
    </row>
    <row r="46" spans="1:2" ht="17.100000000000001" customHeight="1" x14ac:dyDescent="0.25">
      <c r="A46" s="39">
        <v>6</v>
      </c>
      <c r="B46" s="42" t="s">
        <v>1217</v>
      </c>
    </row>
    <row r="47" spans="1:2" ht="17.100000000000001" customHeight="1" x14ac:dyDescent="0.25">
      <c r="A47" s="39">
        <v>7</v>
      </c>
      <c r="B47" s="42" t="s">
        <v>1218</v>
      </c>
    </row>
    <row r="48" spans="1:2" ht="17.100000000000001" customHeight="1" x14ac:dyDescent="0.25">
      <c r="A48" s="39">
        <v>8</v>
      </c>
      <c r="B48" s="42" t="s">
        <v>1219</v>
      </c>
    </row>
    <row r="49" spans="1:2" ht="17.100000000000001" customHeight="1" x14ac:dyDescent="0.25">
      <c r="A49" s="39">
        <v>9</v>
      </c>
      <c r="B49" s="42" t="s">
        <v>1220</v>
      </c>
    </row>
    <row r="50" spans="1:2" ht="17.100000000000001" customHeight="1" x14ac:dyDescent="0.25">
      <c r="A50" s="39">
        <v>10</v>
      </c>
      <c r="B50" s="42" t="s">
        <v>1221</v>
      </c>
    </row>
    <row r="51" spans="1:2" ht="17.100000000000001" customHeight="1" x14ac:dyDescent="0.25">
      <c r="A51" s="39">
        <v>11</v>
      </c>
      <c r="B51" s="42" t="s">
        <v>1222</v>
      </c>
    </row>
    <row r="52" spans="1:2" ht="17.100000000000001" customHeight="1" x14ac:dyDescent="0.25">
      <c r="A52" s="39">
        <v>12</v>
      </c>
      <c r="B52" s="42" t="s">
        <v>1223</v>
      </c>
    </row>
    <row r="53" spans="1:2" ht="17.100000000000001" customHeight="1" x14ac:dyDescent="0.25">
      <c r="A53" s="39">
        <v>13</v>
      </c>
      <c r="B53" s="42" t="s">
        <v>1224</v>
      </c>
    </row>
    <row r="54" spans="1:2" ht="17.100000000000001" customHeight="1" x14ac:dyDescent="0.25">
      <c r="A54" s="39">
        <v>14</v>
      </c>
      <c r="B54" s="42" t="s">
        <v>1225</v>
      </c>
    </row>
    <row r="55" spans="1:2" ht="17.100000000000001" customHeight="1" x14ac:dyDescent="0.25">
      <c r="A55" s="39">
        <v>15</v>
      </c>
      <c r="B55" s="42" t="s">
        <v>1226</v>
      </c>
    </row>
    <row r="56" spans="1:2" ht="17.100000000000001" customHeight="1" x14ac:dyDescent="0.25">
      <c r="A56" s="39">
        <v>16</v>
      </c>
      <c r="B56" s="42" t="s">
        <v>1227</v>
      </c>
    </row>
    <row r="57" spans="1:2" ht="17.100000000000001" customHeight="1" x14ac:dyDescent="0.25">
      <c r="A57" s="39">
        <v>17</v>
      </c>
      <c r="B57" s="42" t="s">
        <v>1228</v>
      </c>
    </row>
    <row r="58" spans="1:2" ht="17.100000000000001" customHeight="1" x14ac:dyDescent="0.25">
      <c r="A58" s="39">
        <v>18</v>
      </c>
      <c r="B58" s="42" t="s">
        <v>1229</v>
      </c>
    </row>
    <row r="59" spans="1:2" ht="17.100000000000001" customHeight="1" x14ac:dyDescent="0.25">
      <c r="A59" s="39">
        <v>19</v>
      </c>
      <c r="B59" s="42" t="s">
        <v>1230</v>
      </c>
    </row>
    <row r="60" spans="1:2" ht="17.100000000000001" customHeight="1" x14ac:dyDescent="0.25">
      <c r="A60" s="39">
        <v>20</v>
      </c>
      <c r="B60" s="42" t="s">
        <v>1231</v>
      </c>
    </row>
    <row r="61" spans="1:2" ht="17.100000000000001" customHeight="1" x14ac:dyDescent="0.25">
      <c r="A61" s="39">
        <v>21</v>
      </c>
      <c r="B61" s="42" t="s">
        <v>1232</v>
      </c>
    </row>
    <row r="62" spans="1:2" ht="17.100000000000001" customHeight="1" x14ac:dyDescent="0.25">
      <c r="A62" s="39">
        <v>22</v>
      </c>
      <c r="B62" s="42" t="s">
        <v>1233</v>
      </c>
    </row>
    <row r="63" spans="1:2" ht="17.100000000000001" customHeight="1" x14ac:dyDescent="0.25">
      <c r="A63" s="39">
        <v>23</v>
      </c>
      <c r="B63" s="42" t="s">
        <v>1234</v>
      </c>
    </row>
    <row r="64" spans="1:2" ht="17.100000000000001" customHeight="1" x14ac:dyDescent="0.25">
      <c r="A64" s="39">
        <v>24</v>
      </c>
      <c r="B64" s="42" t="s">
        <v>1235</v>
      </c>
    </row>
    <row r="65" spans="1:6" ht="17.100000000000001" customHeight="1" x14ac:dyDescent="0.25">
      <c r="A65" s="39">
        <v>25</v>
      </c>
      <c r="B65" s="42" t="s">
        <v>1236</v>
      </c>
    </row>
    <row r="66" spans="1:6" ht="17.100000000000001" customHeight="1" x14ac:dyDescent="0.25">
      <c r="A66" s="39">
        <v>26</v>
      </c>
      <c r="B66" s="42" t="s">
        <v>1237</v>
      </c>
    </row>
    <row r="67" spans="1:6" ht="17.100000000000001" customHeight="1" x14ac:dyDescent="0.25">
      <c r="A67" s="39">
        <v>27</v>
      </c>
      <c r="B67" s="42" t="s">
        <v>1238</v>
      </c>
    </row>
    <row r="71" spans="1:6" ht="25.5" x14ac:dyDescent="0.25">
      <c r="A71" s="43" t="s">
        <v>1203</v>
      </c>
      <c r="B71" s="44" t="s">
        <v>1244</v>
      </c>
      <c r="C71" s="43" t="s">
        <v>1245</v>
      </c>
    </row>
    <row r="72" spans="1:6" ht="17.100000000000001" customHeight="1" x14ac:dyDescent="0.25">
      <c r="A72" s="45" t="s">
        <v>1207</v>
      </c>
      <c r="B72" s="46">
        <f>B98</f>
        <v>6458498825.7700005</v>
      </c>
      <c r="C72" s="46">
        <f t="shared" ref="C72:F73" si="2">C98</f>
        <v>614872281.57054698</v>
      </c>
      <c r="D72" s="46">
        <f t="shared" si="2"/>
        <v>390670615.07999998</v>
      </c>
      <c r="E72" s="46">
        <f t="shared" si="2"/>
        <v>152911166.490547</v>
      </c>
      <c r="F72" s="46">
        <f t="shared" si="2"/>
        <v>71290500</v>
      </c>
    </row>
    <row r="73" spans="1:6" ht="17.100000000000001" customHeight="1" x14ac:dyDescent="0.25">
      <c r="A73" s="45" t="s">
        <v>1208</v>
      </c>
      <c r="B73" s="46">
        <f>B99</f>
        <v>4955650000</v>
      </c>
      <c r="C73" s="46">
        <f t="shared" si="2"/>
        <v>949524265</v>
      </c>
      <c r="D73" s="46">
        <f t="shared" si="2"/>
        <v>662124265</v>
      </c>
      <c r="E73" s="46">
        <f t="shared" si="2"/>
        <v>209840000</v>
      </c>
      <c r="F73" s="46">
        <f t="shared" si="2"/>
        <v>77560000</v>
      </c>
    </row>
    <row r="74" spans="1:6" ht="17.100000000000001" customHeight="1" x14ac:dyDescent="0.25">
      <c r="A74" s="45" t="s">
        <v>1209</v>
      </c>
      <c r="B74" s="46">
        <f>B95+B96+B100</f>
        <v>1678571248</v>
      </c>
      <c r="C74" s="46">
        <f t="shared" ref="C74:F74" si="3">C95+C96+C100</f>
        <v>330000000</v>
      </c>
      <c r="D74" s="46">
        <f t="shared" si="3"/>
        <v>0</v>
      </c>
      <c r="E74" s="46">
        <f t="shared" si="3"/>
        <v>330000000</v>
      </c>
      <c r="F74" s="46">
        <f t="shared" si="3"/>
        <v>0</v>
      </c>
    </row>
    <row r="75" spans="1:6" ht="17.100000000000001" customHeight="1" x14ac:dyDescent="0.25">
      <c r="A75" s="45" t="s">
        <v>1210</v>
      </c>
      <c r="B75" s="46">
        <f>B101</f>
        <v>200821858.81999999</v>
      </c>
      <c r="C75" s="46">
        <f>C101</f>
        <v>58062941.82</v>
      </c>
      <c r="D75" s="46">
        <f>D101</f>
        <v>32972862.82</v>
      </c>
      <c r="E75" s="46">
        <f>E101</f>
        <v>13933485</v>
      </c>
      <c r="F75" s="46">
        <f>F101</f>
        <v>11156594</v>
      </c>
    </row>
    <row r="76" spans="1:6" ht="17.100000000000001" customHeight="1" x14ac:dyDescent="0.25">
      <c r="A76" s="45" t="s">
        <v>1211</v>
      </c>
      <c r="B76" s="46">
        <f>B97</f>
        <v>35458310</v>
      </c>
      <c r="C76" s="46">
        <f t="shared" ref="C76:F76" si="4">C97</f>
        <v>14996928</v>
      </c>
      <c r="D76" s="46">
        <f t="shared" si="4"/>
        <v>7841666</v>
      </c>
      <c r="E76" s="46">
        <f t="shared" si="4"/>
        <v>7132072</v>
      </c>
      <c r="F76" s="46">
        <f t="shared" si="4"/>
        <v>23189.999999999996</v>
      </c>
    </row>
    <row r="78" spans="1:6" ht="17.100000000000001" customHeight="1" x14ac:dyDescent="0.25">
      <c r="A78" s="45"/>
      <c r="B78" s="46"/>
      <c r="C78" s="46"/>
    </row>
    <row r="79" spans="1:6" ht="17.100000000000001" customHeight="1" x14ac:dyDescent="0.25">
      <c r="A79" s="45"/>
      <c r="B79" s="46"/>
      <c r="C79" s="46"/>
    </row>
    <row r="80" spans="1:6" ht="17.100000000000001" customHeight="1" x14ac:dyDescent="0.25">
      <c r="A80" s="47"/>
      <c r="B80" s="48">
        <f>SUM(B72:B79)</f>
        <v>13329000242.59</v>
      </c>
      <c r="C80" s="48">
        <f t="shared" ref="C80:F80" si="5">SUM(C72:C79)</f>
        <v>1967456416.390547</v>
      </c>
      <c r="D80" s="48">
        <f t="shared" si="5"/>
        <v>1093609408.8999999</v>
      </c>
      <c r="E80" s="48">
        <f t="shared" si="5"/>
        <v>713816723.49054694</v>
      </c>
      <c r="F80" s="48">
        <f t="shared" si="5"/>
        <v>160030284</v>
      </c>
    </row>
    <row r="81" spans="1:8" ht="17.100000000000001" customHeight="1" x14ac:dyDescent="0.25">
      <c r="A81" s="47"/>
      <c r="B81" s="47"/>
      <c r="C81" s="47"/>
    </row>
    <row r="82" spans="1:8" ht="17.100000000000001" customHeight="1" x14ac:dyDescent="0.25">
      <c r="A82" s="45" t="s">
        <v>1207</v>
      </c>
      <c r="B82" s="49">
        <v>3047817332.3239989</v>
      </c>
      <c r="C82" s="50">
        <f t="shared" ref="C82:C88" si="6">B82/$B$89</f>
        <v>0.6147831528354164</v>
      </c>
    </row>
    <row r="83" spans="1:8" ht="17.100000000000001" customHeight="1" x14ac:dyDescent="0.25">
      <c r="A83" s="45" t="s">
        <v>1208</v>
      </c>
      <c r="B83" s="49">
        <v>1170360000</v>
      </c>
      <c r="C83" s="50">
        <f t="shared" si="6"/>
        <v>0.23607635638839836</v>
      </c>
    </row>
    <row r="84" spans="1:8" ht="17.100000000000001" customHeight="1" x14ac:dyDescent="0.25">
      <c r="A84" s="45" t="s">
        <v>1209</v>
      </c>
      <c r="B84" s="49">
        <v>591267587</v>
      </c>
      <c r="C84" s="50">
        <f t="shared" si="6"/>
        <v>0.1192661211845247</v>
      </c>
    </row>
    <row r="85" spans="1:8" ht="17.100000000000001" customHeight="1" x14ac:dyDescent="0.25">
      <c r="A85" s="45" t="s">
        <v>1210</v>
      </c>
      <c r="B85" s="49">
        <v>92198776.250300005</v>
      </c>
      <c r="C85" s="50">
        <f t="shared" si="6"/>
        <v>1.8597654705082216E-2</v>
      </c>
    </row>
    <row r="86" spans="1:8" ht="17.100000000000001" customHeight="1" x14ac:dyDescent="0.25">
      <c r="A86" s="45" t="s">
        <v>1211</v>
      </c>
      <c r="B86" s="49">
        <v>49999861.615800001</v>
      </c>
      <c r="C86" s="50">
        <f t="shared" si="6"/>
        <v>1.0085601994413855E-2</v>
      </c>
    </row>
    <row r="87" spans="1:8" ht="17.100000000000001" customHeight="1" x14ac:dyDescent="0.25">
      <c r="A87" s="45" t="s">
        <v>1246</v>
      </c>
      <c r="B87" s="49">
        <v>3780000</v>
      </c>
      <c r="C87" s="50">
        <f t="shared" si="6"/>
        <v>7.6247362106372893E-4</v>
      </c>
    </row>
    <row r="88" spans="1:8" ht="17.100000000000001" customHeight="1" x14ac:dyDescent="0.25">
      <c r="A88" s="45" t="s">
        <v>1247</v>
      </c>
      <c r="B88" s="49">
        <v>2125000</v>
      </c>
      <c r="C88" s="51">
        <f t="shared" si="6"/>
        <v>4.2863927110064126E-4</v>
      </c>
    </row>
    <row r="89" spans="1:8" ht="17.100000000000001" customHeight="1" x14ac:dyDescent="0.25">
      <c r="A89" s="45"/>
      <c r="B89" s="49">
        <f>SUM(B82:B88)</f>
        <v>4957548557.1900997</v>
      </c>
      <c r="C89" s="45"/>
    </row>
    <row r="90" spans="1:8" ht="17.100000000000001" customHeight="1" x14ac:dyDescent="0.25">
      <c r="A90" s="47"/>
      <c r="B90" s="52"/>
      <c r="C90" s="47"/>
    </row>
    <row r="91" spans="1:8" ht="17.100000000000001" customHeight="1" x14ac:dyDescent="0.25">
      <c r="A91" s="53"/>
      <c r="B91" s="52"/>
      <c r="C91" s="53"/>
      <c r="D91" s="39"/>
      <c r="E91" s="39"/>
      <c r="F91" s="39"/>
      <c r="G91" s="39"/>
      <c r="H91" s="39"/>
    </row>
    <row r="92" spans="1:8" ht="17.100000000000001" customHeight="1" x14ac:dyDescent="0.25">
      <c r="A92" s="53"/>
      <c r="B92" s="53"/>
      <c r="C92" s="53"/>
      <c r="D92" s="39"/>
      <c r="E92" s="39"/>
      <c r="F92" s="39"/>
      <c r="G92" s="39"/>
      <c r="H92" s="39"/>
    </row>
    <row r="93" spans="1:8" ht="17.100000000000001" customHeight="1" x14ac:dyDescent="0.25">
      <c r="A93" s="39"/>
      <c r="B93" s="39"/>
      <c r="C93" s="39"/>
      <c r="D93" s="39"/>
      <c r="E93" s="39"/>
      <c r="F93" s="39"/>
      <c r="G93" s="39"/>
      <c r="H93" s="39"/>
    </row>
    <row r="94" spans="1:8" ht="17.100000000000001" customHeight="1" x14ac:dyDescent="0.25">
      <c r="A94" s="39" t="s">
        <v>1176</v>
      </c>
      <c r="B94" s="39" t="s">
        <v>1248</v>
      </c>
      <c r="C94" s="39" t="s">
        <v>1249</v>
      </c>
      <c r="D94" s="39" t="s">
        <v>1250</v>
      </c>
      <c r="E94" s="39" t="s">
        <v>1251</v>
      </c>
      <c r="F94" s="39" t="s">
        <v>1252</v>
      </c>
      <c r="G94" s="39"/>
      <c r="H94" s="39"/>
    </row>
    <row r="95" spans="1:8" ht="17.100000000000001" customHeight="1" x14ac:dyDescent="0.25">
      <c r="A95" s="39" t="s">
        <v>1059</v>
      </c>
      <c r="B95" s="39">
        <v>452000000</v>
      </c>
      <c r="C95" s="39">
        <v>330000000</v>
      </c>
      <c r="D95" s="39">
        <v>0</v>
      </c>
      <c r="E95" s="39">
        <v>330000000</v>
      </c>
      <c r="F95" s="39">
        <v>0</v>
      </c>
      <c r="G95" s="39"/>
      <c r="H95" s="39"/>
    </row>
    <row r="96" spans="1:8" ht="17.100000000000001" customHeight="1" x14ac:dyDescent="0.25">
      <c r="A96" s="39" t="s">
        <v>1253</v>
      </c>
      <c r="B96" s="39">
        <v>371248</v>
      </c>
      <c r="C96" s="39">
        <v>0</v>
      </c>
      <c r="D96" s="39">
        <v>0</v>
      </c>
      <c r="E96" s="39">
        <v>0</v>
      </c>
      <c r="F96" s="39">
        <v>0</v>
      </c>
      <c r="G96" s="39"/>
      <c r="H96" s="39"/>
    </row>
    <row r="97" spans="1:8" ht="17.100000000000001" customHeight="1" x14ac:dyDescent="0.25">
      <c r="A97" s="39" t="s">
        <v>1056</v>
      </c>
      <c r="B97" s="39">
        <v>35458310</v>
      </c>
      <c r="C97" s="39">
        <v>14996928</v>
      </c>
      <c r="D97" s="39">
        <v>7841666</v>
      </c>
      <c r="E97" s="39">
        <v>7132072</v>
      </c>
      <c r="F97" s="39">
        <v>23189.999999999996</v>
      </c>
      <c r="G97" s="39"/>
      <c r="H97" s="39"/>
    </row>
    <row r="98" spans="1:8" ht="17.100000000000001" customHeight="1" x14ac:dyDescent="0.25">
      <c r="A98" s="39" t="s">
        <v>1053</v>
      </c>
      <c r="B98" s="39">
        <v>6458498825.7700005</v>
      </c>
      <c r="C98" s="39">
        <v>614872281.57054698</v>
      </c>
      <c r="D98" s="39">
        <v>390670615.07999998</v>
      </c>
      <c r="E98" s="39">
        <v>152911166.490547</v>
      </c>
      <c r="F98" s="39">
        <v>71290500</v>
      </c>
      <c r="G98" s="39"/>
      <c r="H98" s="39"/>
    </row>
    <row r="99" spans="1:8" ht="17.100000000000001" customHeight="1" x14ac:dyDescent="0.25">
      <c r="A99" s="39" t="s">
        <v>1055</v>
      </c>
      <c r="B99" s="39">
        <v>4955650000</v>
      </c>
      <c r="C99" s="39">
        <v>949524265</v>
      </c>
      <c r="D99" s="39">
        <v>662124265</v>
      </c>
      <c r="E99" s="39">
        <v>209840000</v>
      </c>
      <c r="F99" s="39">
        <v>77560000</v>
      </c>
      <c r="G99" s="39"/>
      <c r="H99" s="39"/>
    </row>
    <row r="100" spans="1:8" ht="17.100000000000001" customHeight="1" x14ac:dyDescent="0.25">
      <c r="A100" s="39" t="s">
        <v>1254</v>
      </c>
      <c r="B100" s="39">
        <v>1226200000</v>
      </c>
      <c r="C100" s="39">
        <v>0</v>
      </c>
      <c r="D100" s="39">
        <v>0</v>
      </c>
      <c r="E100" s="39">
        <v>0</v>
      </c>
      <c r="F100" s="39">
        <v>0</v>
      </c>
      <c r="G100" s="39"/>
      <c r="H100" s="39"/>
    </row>
    <row r="101" spans="1:8" ht="17.100000000000001" customHeight="1" x14ac:dyDescent="0.25">
      <c r="A101" s="39" t="s">
        <v>1054</v>
      </c>
      <c r="B101" s="39">
        <v>200821858.81999999</v>
      </c>
      <c r="C101" s="39">
        <v>58062941.82</v>
      </c>
      <c r="D101" s="39">
        <v>32972862.82</v>
      </c>
      <c r="E101" s="39">
        <v>13933485</v>
      </c>
      <c r="F101" s="39">
        <v>11156594</v>
      </c>
      <c r="G101" s="39"/>
      <c r="H101" s="39"/>
    </row>
    <row r="102" spans="1:8" ht="17.100000000000001" customHeight="1" x14ac:dyDescent="0.25">
      <c r="A102" s="39" t="s">
        <v>1177</v>
      </c>
      <c r="B102" s="39">
        <v>13329000242.59</v>
      </c>
      <c r="C102" s="39">
        <v>1967456416.390547</v>
      </c>
      <c r="D102" s="39">
        <v>1093609408.8999999</v>
      </c>
      <c r="E102" s="39">
        <v>713816723.49054694</v>
      </c>
      <c r="F102" s="39">
        <v>160030284</v>
      </c>
      <c r="G102" s="39"/>
      <c r="H102" s="39"/>
    </row>
    <row r="103" spans="1:8" ht="17.100000000000001" customHeight="1" x14ac:dyDescent="0.25">
      <c r="A103" s="39"/>
      <c r="B103" s="39"/>
      <c r="C103" s="39"/>
      <c r="D103" s="39"/>
      <c r="E103" s="39"/>
      <c r="F103" s="39"/>
      <c r="G103" s="39"/>
      <c r="H103" s="39"/>
    </row>
    <row r="104" spans="1:8" ht="17.100000000000001" customHeight="1" x14ac:dyDescent="0.25">
      <c r="A104" s="39"/>
      <c r="B104" s="39"/>
      <c r="C104" s="39"/>
      <c r="D104" s="39"/>
      <c r="E104" s="39"/>
      <c r="F104" s="39"/>
      <c r="G104" s="39"/>
      <c r="H104" s="39"/>
    </row>
    <row r="105" spans="1:8" ht="17.100000000000001" customHeight="1" x14ac:dyDescent="0.25">
      <c r="A105" s="39"/>
      <c r="B105" s="39"/>
      <c r="C105" s="39"/>
      <c r="D105" s="39"/>
      <c r="E105" s="39"/>
      <c r="F105" s="39"/>
      <c r="G105" s="39"/>
      <c r="H105" s="39"/>
    </row>
    <row r="106" spans="1:8" ht="17.100000000000001" customHeight="1" x14ac:dyDescent="0.25">
      <c r="A106" s="39"/>
      <c r="B106" s="39"/>
      <c r="C106" s="39"/>
      <c r="D106" s="39"/>
      <c r="E106" s="39"/>
      <c r="F106" s="39"/>
      <c r="G106" s="39"/>
      <c r="H106" s="39"/>
    </row>
    <row r="107" spans="1:8" ht="17.100000000000001" customHeight="1" x14ac:dyDescent="0.25">
      <c r="A107" s="39"/>
      <c r="B107" s="39"/>
      <c r="C107" s="39"/>
      <c r="D107" s="39"/>
      <c r="E107" s="39"/>
      <c r="F107" s="39"/>
      <c r="G107" s="39"/>
      <c r="H107" s="39"/>
    </row>
    <row r="108" spans="1:8" ht="17.100000000000001" customHeight="1" x14ac:dyDescent="0.25">
      <c r="A108" s="39"/>
      <c r="B108" s="39"/>
      <c r="C108" s="39"/>
      <c r="D108" s="39"/>
      <c r="E108" s="39"/>
      <c r="F108" s="39"/>
      <c r="G108" s="39"/>
      <c r="H108" s="39"/>
    </row>
  </sheetData>
  <mergeCells count="2">
    <mergeCell ref="A10:B10"/>
    <mergeCell ref="A40:B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3260-92FC-4DF6-BF97-0E3CBAD611B0}">
  <sheetPr codeName="Sheet12"/>
  <dimension ref="A1:J136"/>
  <sheetViews>
    <sheetView showGridLines="0" topLeftCell="D25" zoomScaleNormal="100" workbookViewId="0">
      <selection activeCell="I33" sqref="I33"/>
    </sheetView>
  </sheetViews>
  <sheetFormatPr defaultColWidth="8.85546875" defaultRowHeight="12.75" x14ac:dyDescent="0.25"/>
  <cols>
    <col min="1" max="1" width="20.140625" style="54" customWidth="1"/>
    <col min="2" max="2" width="66.28515625" style="54" bestFit="1" customWidth="1"/>
    <col min="3" max="3" width="67.140625" style="54" bestFit="1" customWidth="1"/>
    <col min="4" max="4" width="30.140625" style="54" customWidth="1"/>
    <col min="5" max="6" width="8.85546875" style="54"/>
    <col min="7" max="14" width="25.85546875" style="54" customWidth="1"/>
    <col min="15" max="16384" width="8.85546875" style="54"/>
  </cols>
  <sheetData>
    <row r="1" spans="1:10" x14ac:dyDescent="0.25">
      <c r="D1" s="55"/>
    </row>
    <row r="2" spans="1:10" x14ac:dyDescent="0.25">
      <c r="A2" s="57" t="s">
        <v>3</v>
      </c>
      <c r="B2" s="57" t="s">
        <v>1255</v>
      </c>
      <c r="C2" s="57" t="s">
        <v>1256</v>
      </c>
      <c r="D2" s="57" t="s">
        <v>1195</v>
      </c>
      <c r="G2" s="66" t="s">
        <v>1257</v>
      </c>
      <c r="H2" s="66" t="s">
        <v>1151</v>
      </c>
      <c r="I2" s="66" t="s">
        <v>1150</v>
      </c>
      <c r="J2" s="66" t="s">
        <v>1258</v>
      </c>
    </row>
    <row r="3" spans="1:10" x14ac:dyDescent="0.25">
      <c r="A3" s="58" t="s">
        <v>1212</v>
      </c>
      <c r="B3" s="58" t="s">
        <v>1156</v>
      </c>
      <c r="C3" s="58" t="str">
        <f t="shared" ref="C3:C66" si="0">A3&amp;B3</f>
        <v>ArgentinaAgriculture, Forestry, Land Use and Fisheries</v>
      </c>
      <c r="D3" s="59">
        <v>500000</v>
      </c>
      <c r="G3" s="67" t="s">
        <v>1212</v>
      </c>
      <c r="H3" s="67">
        <v>200213045</v>
      </c>
      <c r="I3" s="67">
        <v>119740000</v>
      </c>
      <c r="J3" s="67">
        <v>41850000</v>
      </c>
    </row>
    <row r="4" spans="1:10" x14ac:dyDescent="0.25">
      <c r="A4" s="58" t="s">
        <v>1212</v>
      </c>
      <c r="B4" s="58" t="s">
        <v>1153</v>
      </c>
      <c r="C4" s="58" t="str">
        <f t="shared" si="0"/>
        <v>ArgentinaBuildings, Public Installations and End-Use Energy Efficiency</v>
      </c>
      <c r="D4" s="59">
        <v>176452000</v>
      </c>
      <c r="G4" s="67" t="s">
        <v>1213</v>
      </c>
      <c r="H4" s="67">
        <v>108110989</v>
      </c>
      <c r="I4" s="67">
        <v>48000</v>
      </c>
      <c r="J4" s="67">
        <v>17788000</v>
      </c>
    </row>
    <row r="5" spans="1:10" x14ac:dyDescent="0.25">
      <c r="A5" s="58" t="s">
        <v>1212</v>
      </c>
      <c r="B5" s="58" t="s">
        <v>1155</v>
      </c>
      <c r="C5" s="58" t="str">
        <f t="shared" si="0"/>
        <v>ArgentinaCross-Sectoral Activities</v>
      </c>
      <c r="D5" s="59">
        <v>7731045</v>
      </c>
      <c r="G5" s="67" t="s">
        <v>1214</v>
      </c>
      <c r="H5" s="67">
        <v>400000</v>
      </c>
      <c r="I5" s="67">
        <v>85710000</v>
      </c>
      <c r="J5" s="67">
        <v>0</v>
      </c>
    </row>
    <row r="6" spans="1:10" x14ac:dyDescent="0.25">
      <c r="A6" s="58" t="s">
        <v>1212</v>
      </c>
      <c r="B6" s="58" t="s">
        <v>1179</v>
      </c>
      <c r="C6" s="58" t="str">
        <f t="shared" si="0"/>
        <v>ArgentinaInformation and Communications Technology (ICT) and Digital Technologies</v>
      </c>
      <c r="D6" s="59">
        <v>9890000</v>
      </c>
      <c r="G6" s="67" t="s">
        <v>1215</v>
      </c>
      <c r="H6" s="67">
        <v>624000</v>
      </c>
      <c r="I6" s="67">
        <v>250000</v>
      </c>
      <c r="J6" s="67">
        <v>4500000</v>
      </c>
    </row>
    <row r="7" spans="1:10" x14ac:dyDescent="0.25">
      <c r="A7" s="58" t="s">
        <v>1212</v>
      </c>
      <c r="B7" s="58" t="s">
        <v>1149</v>
      </c>
      <c r="C7" s="58" t="str">
        <f t="shared" si="0"/>
        <v>ArgentinaWater Supply and Wastewater</v>
      </c>
      <c r="D7" s="59">
        <v>5640000</v>
      </c>
      <c r="G7" s="67" t="s">
        <v>1216</v>
      </c>
      <c r="H7" s="67">
        <v>644000</v>
      </c>
      <c r="I7" s="67">
        <v>0</v>
      </c>
      <c r="J7" s="67">
        <v>0</v>
      </c>
    </row>
    <row r="8" spans="1:10" x14ac:dyDescent="0.25">
      <c r="A8" s="58" t="s">
        <v>1214</v>
      </c>
      <c r="B8" s="58" t="s">
        <v>1155</v>
      </c>
      <c r="C8" s="58" t="str">
        <f t="shared" si="0"/>
        <v>BarbadosCross-Sectoral Activities</v>
      </c>
      <c r="D8" s="58">
        <v>400000</v>
      </c>
      <c r="G8" s="67" t="s">
        <v>1217</v>
      </c>
      <c r="H8" s="67">
        <v>111792928.55</v>
      </c>
      <c r="I8" s="67">
        <v>46752000</v>
      </c>
      <c r="J8" s="67">
        <v>255195000</v>
      </c>
    </row>
    <row r="9" spans="1:10" x14ac:dyDescent="0.25">
      <c r="A9" s="58" t="s">
        <v>1213</v>
      </c>
      <c r="B9" s="58" t="s">
        <v>1156</v>
      </c>
      <c r="C9" s="58" t="str">
        <f t="shared" si="0"/>
        <v>BahamasAgriculture, Forestry, Land Use and Fisheries</v>
      </c>
      <c r="D9" s="59">
        <v>2800000</v>
      </c>
      <c r="G9" s="67" t="s">
        <v>1218</v>
      </c>
      <c r="H9" s="67">
        <v>73434262</v>
      </c>
      <c r="I9" s="67">
        <v>76428000</v>
      </c>
      <c r="J9" s="67">
        <v>32050000</v>
      </c>
    </row>
    <row r="10" spans="1:10" x14ac:dyDescent="0.25">
      <c r="A10" s="58" t="s">
        <v>1213</v>
      </c>
      <c r="B10" s="58" t="s">
        <v>1155</v>
      </c>
      <c r="C10" s="58" t="str">
        <f t="shared" si="0"/>
        <v>BahamasCross-Sectoral Activities</v>
      </c>
      <c r="D10" s="59">
        <v>96300000</v>
      </c>
      <c r="G10" s="67" t="s">
        <v>1219</v>
      </c>
      <c r="H10" s="67">
        <v>868666437.69000006</v>
      </c>
      <c r="I10" s="67">
        <v>400000</v>
      </c>
      <c r="J10" s="67">
        <v>13498500</v>
      </c>
    </row>
    <row r="11" spans="1:10" x14ac:dyDescent="0.25">
      <c r="A11" s="58" t="s">
        <v>1213</v>
      </c>
      <c r="B11" s="58" t="s">
        <v>1178</v>
      </c>
      <c r="C11" s="58" t="str">
        <f t="shared" si="0"/>
        <v>BahamasEnergy</v>
      </c>
      <c r="D11" s="59">
        <v>9010989</v>
      </c>
      <c r="G11" s="67" t="s">
        <v>1220</v>
      </c>
      <c r="H11" s="67">
        <v>0</v>
      </c>
      <c r="I11" s="67">
        <v>0</v>
      </c>
      <c r="J11" s="67">
        <v>45950000</v>
      </c>
    </row>
    <row r="12" spans="1:10" x14ac:dyDescent="0.25">
      <c r="A12" s="58" t="s">
        <v>1215</v>
      </c>
      <c r="B12" s="58" t="s">
        <v>1161</v>
      </c>
      <c r="C12" s="58" t="str">
        <f t="shared" si="0"/>
        <v xml:space="preserve">BelizeCross-Sectoral Activities </v>
      </c>
      <c r="D12" s="59">
        <v>445600</v>
      </c>
      <c r="G12" s="67" t="s">
        <v>1221</v>
      </c>
      <c r="H12" s="67">
        <v>204004339.79460001</v>
      </c>
      <c r="I12" s="67">
        <v>42830000</v>
      </c>
      <c r="J12" s="67">
        <v>200000</v>
      </c>
    </row>
    <row r="13" spans="1:10" x14ac:dyDescent="0.25">
      <c r="A13" s="58" t="s">
        <v>1215</v>
      </c>
      <c r="B13" s="58" t="s">
        <v>1179</v>
      </c>
      <c r="C13" s="58" t="str">
        <f t="shared" si="0"/>
        <v>BelizeInformation and Communications Technology (ICT) and Digital Technologies</v>
      </c>
      <c r="D13" s="59">
        <v>178400</v>
      </c>
      <c r="G13" s="67" t="s">
        <v>1222</v>
      </c>
      <c r="H13" s="67">
        <v>65510500</v>
      </c>
      <c r="I13" s="67">
        <v>11475000</v>
      </c>
      <c r="J13" s="67">
        <v>0</v>
      </c>
    </row>
    <row r="14" spans="1:10" x14ac:dyDescent="0.25">
      <c r="A14" s="58" t="s">
        <v>1216</v>
      </c>
      <c r="B14" s="58" t="s">
        <v>1180</v>
      </c>
      <c r="C14" s="58" t="str">
        <f t="shared" si="0"/>
        <v>BoliviaManufacturing</v>
      </c>
      <c r="D14" s="59">
        <v>300000</v>
      </c>
      <c r="G14" s="67" t="s">
        <v>1223</v>
      </c>
      <c r="H14" s="67">
        <v>64515000</v>
      </c>
      <c r="I14" s="67">
        <v>300300000</v>
      </c>
      <c r="J14" s="67">
        <v>50295600</v>
      </c>
    </row>
    <row r="15" spans="1:10" x14ac:dyDescent="0.25">
      <c r="A15" s="58" t="s">
        <v>1216</v>
      </c>
      <c r="B15" s="58" t="s">
        <v>1149</v>
      </c>
      <c r="C15" s="58" t="str">
        <f t="shared" si="0"/>
        <v>BoliviaWater Supply and Wastewater</v>
      </c>
      <c r="D15" s="59">
        <v>344000</v>
      </c>
      <c r="G15" s="67" t="s">
        <v>1224</v>
      </c>
      <c r="H15" s="67">
        <v>74482000</v>
      </c>
      <c r="I15" s="67">
        <v>400450000</v>
      </c>
      <c r="J15" s="67">
        <v>0</v>
      </c>
    </row>
    <row r="16" spans="1:10" x14ac:dyDescent="0.25">
      <c r="A16" s="58" t="s">
        <v>1217</v>
      </c>
      <c r="B16" s="58" t="s">
        <v>1156</v>
      </c>
      <c r="C16" s="58" t="str">
        <f t="shared" si="0"/>
        <v>BrazilAgriculture, Forestry, Land Use and Fisheries</v>
      </c>
      <c r="D16" s="59">
        <v>400000</v>
      </c>
      <c r="G16" s="67" t="s">
        <v>1225</v>
      </c>
      <c r="H16" s="67">
        <v>1500000</v>
      </c>
      <c r="I16" s="67">
        <v>200000</v>
      </c>
      <c r="J16" s="67">
        <v>0</v>
      </c>
    </row>
    <row r="17" spans="1:10" x14ac:dyDescent="0.25">
      <c r="A17" s="58" t="s">
        <v>1217</v>
      </c>
      <c r="B17" s="58" t="s">
        <v>1153</v>
      </c>
      <c r="C17" s="58" t="str">
        <f t="shared" si="0"/>
        <v>BrazilBuildings, Public Installations and End-Use Energy Efficiency</v>
      </c>
      <c r="D17" s="59">
        <v>69253851.379999995</v>
      </c>
      <c r="G17" s="67" t="s">
        <v>1226</v>
      </c>
      <c r="H17" s="67">
        <v>48025500</v>
      </c>
      <c r="I17" s="67">
        <v>54470000</v>
      </c>
      <c r="J17" s="67">
        <v>2536380</v>
      </c>
    </row>
    <row r="18" spans="1:10" x14ac:dyDescent="0.25">
      <c r="A18" s="58" t="s">
        <v>1217</v>
      </c>
      <c r="B18" s="58" t="s">
        <v>1155</v>
      </c>
      <c r="C18" s="58" t="str">
        <f t="shared" si="0"/>
        <v>BrazilCross-Sectoral Activities</v>
      </c>
      <c r="D18" s="59">
        <v>16716247.17</v>
      </c>
      <c r="G18" s="67" t="s">
        <v>1227</v>
      </c>
      <c r="H18" s="67">
        <v>15560000</v>
      </c>
      <c r="I18" s="67">
        <v>315408000</v>
      </c>
      <c r="J18" s="67">
        <v>1303000</v>
      </c>
    </row>
    <row r="19" spans="1:10" x14ac:dyDescent="0.25">
      <c r="A19" s="58" t="s">
        <v>1217</v>
      </c>
      <c r="B19" s="58" t="s">
        <v>1162</v>
      </c>
      <c r="C19" s="58" t="str">
        <f t="shared" si="0"/>
        <v xml:space="preserve">BrazilEnergy </v>
      </c>
      <c r="D19" s="59">
        <v>267840</v>
      </c>
      <c r="G19" s="67" t="s">
        <v>1228</v>
      </c>
      <c r="H19" s="67">
        <v>0</v>
      </c>
      <c r="I19" s="67">
        <v>0</v>
      </c>
      <c r="J19" s="67">
        <v>1985959.071</v>
      </c>
    </row>
    <row r="20" spans="1:10" x14ac:dyDescent="0.25">
      <c r="A20" s="58" t="s">
        <v>1217</v>
      </c>
      <c r="B20" s="58" t="s">
        <v>1179</v>
      </c>
      <c r="C20" s="58" t="str">
        <f t="shared" si="0"/>
        <v>BrazilInformation and Communications Technology (ICT) and Digital Technologies</v>
      </c>
      <c r="D20" s="59">
        <v>19338990</v>
      </c>
      <c r="G20" s="67" t="s">
        <v>1229</v>
      </c>
      <c r="H20" s="67">
        <v>241222600</v>
      </c>
      <c r="I20" s="67">
        <v>145440000</v>
      </c>
      <c r="J20" s="67">
        <v>6160000</v>
      </c>
    </row>
    <row r="21" spans="1:10" x14ac:dyDescent="0.25">
      <c r="A21" s="58" t="s">
        <v>1217</v>
      </c>
      <c r="B21" s="58" t="s">
        <v>1149</v>
      </c>
      <c r="C21" s="58" t="str">
        <f t="shared" si="0"/>
        <v>BrazilWater Supply and Wastewater</v>
      </c>
      <c r="D21" s="59">
        <v>5816000</v>
      </c>
      <c r="G21" s="67" t="s">
        <v>1230</v>
      </c>
      <c r="H21" s="67">
        <v>275000</v>
      </c>
      <c r="I21" s="67">
        <v>339353</v>
      </c>
      <c r="J21" s="67">
        <v>0</v>
      </c>
    </row>
    <row r="22" spans="1:10" x14ac:dyDescent="0.25">
      <c r="A22" s="58" t="s">
        <v>1218</v>
      </c>
      <c r="B22" s="58" t="s">
        <v>1153</v>
      </c>
      <c r="C22" s="58" t="str">
        <f t="shared" si="0"/>
        <v>ChileBuildings, Public Installations and End-Use Energy Efficiency</v>
      </c>
      <c r="D22" s="59">
        <v>10968000</v>
      </c>
      <c r="G22" s="67" t="s">
        <v>1231</v>
      </c>
      <c r="H22" s="67">
        <v>88895800</v>
      </c>
      <c r="I22" s="67">
        <v>2603000</v>
      </c>
      <c r="J22" s="67">
        <v>50670000</v>
      </c>
    </row>
    <row r="23" spans="1:10" x14ac:dyDescent="0.25">
      <c r="A23" s="58" t="s">
        <v>1218</v>
      </c>
      <c r="B23" s="58" t="s">
        <v>1155</v>
      </c>
      <c r="C23" s="58" t="str">
        <f t="shared" si="0"/>
        <v>ChileCross-Sectoral Activities</v>
      </c>
      <c r="D23" s="59">
        <v>62266262</v>
      </c>
      <c r="G23" s="67" t="s">
        <v>1232</v>
      </c>
      <c r="H23" s="67">
        <v>610000</v>
      </c>
      <c r="I23" s="67">
        <v>25354399.999999996</v>
      </c>
      <c r="J23" s="67">
        <v>23550000</v>
      </c>
    </row>
    <row r="24" spans="1:10" x14ac:dyDescent="0.25">
      <c r="A24" s="58" t="s">
        <v>1218</v>
      </c>
      <c r="B24" s="58" t="s">
        <v>1171</v>
      </c>
      <c r="C24" s="58" t="str">
        <f t="shared" si="0"/>
        <v>ChileTransport</v>
      </c>
      <c r="D24" s="59">
        <v>200000</v>
      </c>
      <c r="G24" s="67" t="s">
        <v>1233</v>
      </c>
      <c r="H24" s="67">
        <v>2118250</v>
      </c>
      <c r="I24" s="67">
        <v>0</v>
      </c>
      <c r="J24" s="67">
        <v>670000</v>
      </c>
    </row>
    <row r="25" spans="1:10" x14ac:dyDescent="0.25">
      <c r="A25" s="58" t="s">
        <v>1219</v>
      </c>
      <c r="B25" s="58" t="s">
        <v>1156</v>
      </c>
      <c r="C25" s="58" t="str">
        <f t="shared" si="0"/>
        <v>ColombiaAgriculture, Forestry, Land Use and Fisheries</v>
      </c>
      <c r="D25" s="59">
        <v>750500000</v>
      </c>
      <c r="G25" s="67" t="s">
        <v>1234</v>
      </c>
      <c r="H25" s="67">
        <v>15256098.619999999</v>
      </c>
      <c r="I25" s="67">
        <v>45596988</v>
      </c>
      <c r="J25" s="67">
        <v>6825140</v>
      </c>
    </row>
    <row r="26" spans="1:10" x14ac:dyDescent="0.25">
      <c r="A26" s="58" t="s">
        <v>1219</v>
      </c>
      <c r="B26" s="58" t="s">
        <v>1155</v>
      </c>
      <c r="C26" s="58" t="str">
        <f t="shared" si="0"/>
        <v>ColombiaCross-Sectoral Activities</v>
      </c>
      <c r="D26" s="59">
        <v>53124437.689999998</v>
      </c>
      <c r="G26" s="67" t="s">
        <v>1235</v>
      </c>
      <c r="H26" s="67">
        <v>550000</v>
      </c>
      <c r="I26" s="67">
        <v>300000</v>
      </c>
      <c r="J26" s="67">
        <v>0</v>
      </c>
    </row>
    <row r="27" spans="1:10" x14ac:dyDescent="0.25">
      <c r="A27" s="58" t="s">
        <v>1219</v>
      </c>
      <c r="B27" s="58" t="s">
        <v>1178</v>
      </c>
      <c r="C27" s="58" t="str">
        <f t="shared" si="0"/>
        <v>ColombiaEnergy</v>
      </c>
      <c r="D27" s="59">
        <v>100000</v>
      </c>
      <c r="G27" s="67" t="s">
        <v>1236</v>
      </c>
      <c r="H27" s="67">
        <v>100000</v>
      </c>
      <c r="I27" s="67">
        <v>0</v>
      </c>
      <c r="J27" s="67">
        <v>0</v>
      </c>
    </row>
    <row r="28" spans="1:10" x14ac:dyDescent="0.25">
      <c r="A28" s="58" t="s">
        <v>1219</v>
      </c>
      <c r="B28" s="58" t="s">
        <v>1179</v>
      </c>
      <c r="C28" s="58" t="str">
        <f t="shared" si="0"/>
        <v>ColombiaInformation and Communications Technology (ICT) and Digital Technologies</v>
      </c>
      <c r="D28" s="59">
        <v>55906000</v>
      </c>
      <c r="G28" s="67" t="s">
        <v>1237</v>
      </c>
      <c r="H28" s="67">
        <v>7072800</v>
      </c>
      <c r="I28" s="67">
        <v>16776000</v>
      </c>
      <c r="J28" s="67">
        <v>24400000</v>
      </c>
    </row>
    <row r="29" spans="1:10" x14ac:dyDescent="0.25">
      <c r="A29" s="58" t="s">
        <v>1219</v>
      </c>
      <c r="B29" s="58" t="s">
        <v>1165</v>
      </c>
      <c r="C29" s="58" t="str">
        <f t="shared" si="0"/>
        <v>ColombiaTransport </v>
      </c>
      <c r="D29" s="59">
        <v>8736000</v>
      </c>
      <c r="G29" s="67" t="s">
        <v>1238</v>
      </c>
      <c r="H29" s="67">
        <v>0</v>
      </c>
      <c r="I29" s="67">
        <v>0</v>
      </c>
      <c r="J29" s="67">
        <v>0</v>
      </c>
    </row>
    <row r="30" spans="1:10" x14ac:dyDescent="0.25">
      <c r="A30" s="58" t="s">
        <v>1219</v>
      </c>
      <c r="B30" s="58" t="s">
        <v>1149</v>
      </c>
      <c r="C30" s="58" t="str">
        <f t="shared" si="0"/>
        <v>ColombiaWater Supply and Wastewater</v>
      </c>
      <c r="D30" s="59">
        <v>300000</v>
      </c>
    </row>
    <row r="31" spans="1:10" x14ac:dyDescent="0.25">
      <c r="A31" s="58" t="s">
        <v>1221</v>
      </c>
      <c r="B31" s="58" t="s">
        <v>1153</v>
      </c>
      <c r="C31" s="58" t="str">
        <f t="shared" si="0"/>
        <v>Dominican RepublicBuildings, Public Installations and End-Use Energy Efficiency</v>
      </c>
      <c r="D31" s="59">
        <v>87800546.719999999</v>
      </c>
    </row>
    <row r="32" spans="1:10" x14ac:dyDescent="0.25">
      <c r="A32" s="58" t="s">
        <v>1221</v>
      </c>
      <c r="B32" s="58" t="s">
        <v>1155</v>
      </c>
      <c r="C32" s="58" t="str">
        <f t="shared" si="0"/>
        <v>Dominican RepublicCross-Sectoral Activities</v>
      </c>
      <c r="D32" s="59">
        <v>94265000</v>
      </c>
    </row>
    <row r="33" spans="1:10" x14ac:dyDescent="0.25">
      <c r="A33" s="58" t="s">
        <v>1221</v>
      </c>
      <c r="B33" s="58" t="s">
        <v>1178</v>
      </c>
      <c r="C33" s="58" t="str">
        <f t="shared" si="0"/>
        <v>Dominican RepublicEnergy</v>
      </c>
      <c r="D33" s="59">
        <v>300000</v>
      </c>
      <c r="G33" s="63" t="s">
        <v>1259</v>
      </c>
      <c r="H33" s="64" t="e">
        <f>VLOOKUP(VLOOKUP('By Category'!#REF!,Data1!$A$41:$B$67,2,FALSE),$G$3:$J$29,2,FALSE)</f>
        <v>#REF!</v>
      </c>
      <c r="I33" s="64">
        <f>VLOOKUP(VLOOKUP('[9]By Category'!$C$32,[9]Data1!$A$40:$B$66,2,FALSE),$G$2:$J$28,3,FALSE)</f>
        <v>300300000</v>
      </c>
      <c r="J33" s="64">
        <f>VLOOKUP(VLOOKUP('[9]By Category'!$C$32,[9]Data1!$A$40:$B$66,2,FALSE),$G$2:$J$28,4,FALSE)</f>
        <v>50295600</v>
      </c>
    </row>
    <row r="34" spans="1:10" x14ac:dyDescent="0.25">
      <c r="A34" s="58" t="s">
        <v>1221</v>
      </c>
      <c r="B34" s="58" t="s">
        <v>1179</v>
      </c>
      <c r="C34" s="58" t="str">
        <f t="shared" si="0"/>
        <v>Dominican RepublicInformation and Communications Technology (ICT) and Digital Technologies</v>
      </c>
      <c r="D34" s="59">
        <v>12783000</v>
      </c>
      <c r="G34" s="65"/>
      <c r="H34" s="56" t="e">
        <f>H33/SUM(H33:J33)</f>
        <v>#REF!</v>
      </c>
      <c r="I34" s="56" t="e">
        <f>I33/SUM(H33:J33)</f>
        <v>#REF!</v>
      </c>
      <c r="J34" s="56" t="e">
        <f>J33/SUM(H33:J33)</f>
        <v>#REF!</v>
      </c>
    </row>
    <row r="35" spans="1:10" x14ac:dyDescent="0.25">
      <c r="A35" s="58" t="s">
        <v>1221</v>
      </c>
      <c r="B35" s="58" t="s">
        <v>1171</v>
      </c>
      <c r="C35" s="58" t="str">
        <f t="shared" si="0"/>
        <v>Dominican RepublicTransport</v>
      </c>
      <c r="D35" s="59">
        <v>8855793.0745999999</v>
      </c>
    </row>
    <row r="36" spans="1:10" x14ac:dyDescent="0.25">
      <c r="A36" s="58" t="s">
        <v>1222</v>
      </c>
      <c r="B36" s="58" t="s">
        <v>1153</v>
      </c>
      <c r="C36" s="58" t="str">
        <f t="shared" si="0"/>
        <v>EcuadorBuildings, Public Installations and End-Use Energy Efficiency</v>
      </c>
      <c r="D36" s="59">
        <v>11470500</v>
      </c>
    </row>
    <row r="37" spans="1:10" x14ac:dyDescent="0.25">
      <c r="A37" s="58" t="s">
        <v>1222</v>
      </c>
      <c r="B37" s="58" t="s">
        <v>1155</v>
      </c>
      <c r="C37" s="58" t="str">
        <f t="shared" si="0"/>
        <v>EcuadorCross-Sectoral Activities</v>
      </c>
      <c r="D37" s="59">
        <v>54040000</v>
      </c>
    </row>
    <row r="38" spans="1:10" x14ac:dyDescent="0.25">
      <c r="A38" s="58" t="s">
        <v>1223</v>
      </c>
      <c r="B38" s="58" t="s">
        <v>1179</v>
      </c>
      <c r="C38" s="58" t="str">
        <f t="shared" si="0"/>
        <v>El SalvadorInformation and Communications Technology (ICT) and Digital Technologies</v>
      </c>
      <c r="D38" s="59">
        <v>64515000</v>
      </c>
    </row>
    <row r="39" spans="1:10" x14ac:dyDescent="0.25">
      <c r="A39" s="58" t="s">
        <v>1224</v>
      </c>
      <c r="B39" s="58" t="s">
        <v>1156</v>
      </c>
      <c r="C39" s="58" t="str">
        <f t="shared" si="0"/>
        <v>GuatemalaAgriculture, Forestry, Land Use and Fisheries</v>
      </c>
      <c r="D39" s="59">
        <v>12980000</v>
      </c>
    </row>
    <row r="40" spans="1:10" x14ac:dyDescent="0.25">
      <c r="A40" s="58" t="s">
        <v>1224</v>
      </c>
      <c r="B40" s="58" t="s">
        <v>1179</v>
      </c>
      <c r="C40" s="58" t="str">
        <f t="shared" si="0"/>
        <v>GuatemalaInformation and Communications Technology (ICT) and Digital Technologies</v>
      </c>
      <c r="D40" s="59">
        <v>61502000</v>
      </c>
    </row>
    <row r="41" spans="1:10" x14ac:dyDescent="0.25">
      <c r="A41" s="58" t="s">
        <v>1225</v>
      </c>
      <c r="B41" s="58" t="s">
        <v>1155</v>
      </c>
      <c r="C41" s="58" t="str">
        <f t="shared" si="0"/>
        <v>GuyanaCross-Sectoral Activities</v>
      </c>
      <c r="D41" s="59">
        <v>1500000</v>
      </c>
    </row>
    <row r="42" spans="1:10" x14ac:dyDescent="0.25">
      <c r="A42" s="58" t="s">
        <v>1226</v>
      </c>
      <c r="B42" s="58" t="s">
        <v>1155</v>
      </c>
      <c r="C42" s="58" t="str">
        <f t="shared" si="0"/>
        <v>HaitiCross-Sectoral Activities</v>
      </c>
      <c r="D42" s="59">
        <v>3000000</v>
      </c>
    </row>
    <row r="43" spans="1:10" x14ac:dyDescent="0.25">
      <c r="A43" s="58" t="s">
        <v>1226</v>
      </c>
      <c r="B43" s="58" t="s">
        <v>1182</v>
      </c>
      <c r="C43" s="58" t="str">
        <f t="shared" si="0"/>
        <v>HaitiSolid Waste Management</v>
      </c>
      <c r="D43" s="59">
        <v>45025500</v>
      </c>
    </row>
    <row r="44" spans="1:10" x14ac:dyDescent="0.25">
      <c r="A44" s="58" t="s">
        <v>1227</v>
      </c>
      <c r="B44" s="58" t="s">
        <v>1155</v>
      </c>
      <c r="C44" s="58" t="str">
        <f t="shared" si="0"/>
        <v>HondurasCross-Sectoral Activities</v>
      </c>
      <c r="D44" s="59">
        <v>750000</v>
      </c>
    </row>
    <row r="45" spans="1:10" x14ac:dyDescent="0.25">
      <c r="A45" s="58" t="s">
        <v>1227</v>
      </c>
      <c r="B45" s="58" t="s">
        <v>1171</v>
      </c>
      <c r="C45" s="58" t="str">
        <f t="shared" si="0"/>
        <v>HondurasTransport</v>
      </c>
      <c r="D45" s="59">
        <v>14810000</v>
      </c>
    </row>
    <row r="46" spans="1:10" x14ac:dyDescent="0.25">
      <c r="A46" s="58" t="s">
        <v>1229</v>
      </c>
      <c r="B46" s="58" t="s">
        <v>1155</v>
      </c>
      <c r="C46" s="58" t="str">
        <f t="shared" si="0"/>
        <v>MexicoCross-Sectoral Activities</v>
      </c>
      <c r="D46" s="59">
        <v>138723000</v>
      </c>
    </row>
    <row r="47" spans="1:10" x14ac:dyDescent="0.25">
      <c r="A47" s="58" t="s">
        <v>1229</v>
      </c>
      <c r="B47" s="58" t="s">
        <v>1178</v>
      </c>
      <c r="C47" s="58" t="str">
        <f t="shared" si="0"/>
        <v>MexicoEnergy</v>
      </c>
      <c r="D47" s="59">
        <v>91999600</v>
      </c>
    </row>
    <row r="48" spans="1:10" x14ac:dyDescent="0.25">
      <c r="A48" s="58" t="s">
        <v>1229</v>
      </c>
      <c r="B48" s="58" t="s">
        <v>1171</v>
      </c>
      <c r="C48" s="58" t="str">
        <f t="shared" si="0"/>
        <v>MexicoTransport</v>
      </c>
      <c r="D48" s="59">
        <v>10500000.000000002</v>
      </c>
    </row>
    <row r="49" spans="1:4" x14ac:dyDescent="0.25">
      <c r="A49" s="58" t="s">
        <v>1230</v>
      </c>
      <c r="B49" s="58" t="s">
        <v>1155</v>
      </c>
      <c r="C49" s="58" t="str">
        <f t="shared" si="0"/>
        <v>NicaraguaCross-Sectoral Activities</v>
      </c>
      <c r="D49" s="59">
        <v>275000</v>
      </c>
    </row>
    <row r="50" spans="1:4" x14ac:dyDescent="0.25">
      <c r="A50" s="58" t="s">
        <v>1233</v>
      </c>
      <c r="B50" s="58" t="s">
        <v>1156</v>
      </c>
      <c r="C50" s="58" t="str">
        <f t="shared" si="0"/>
        <v>PeruAgriculture, Forestry, Land Use and Fisheries</v>
      </c>
      <c r="D50" s="59">
        <v>200000</v>
      </c>
    </row>
    <row r="51" spans="1:4" x14ac:dyDescent="0.25">
      <c r="A51" s="58" t="s">
        <v>1233</v>
      </c>
      <c r="B51" s="58" t="s">
        <v>1155</v>
      </c>
      <c r="C51" s="58" t="str">
        <f t="shared" si="0"/>
        <v>PeruCross-Sectoral Activities</v>
      </c>
      <c r="D51" s="59">
        <v>68695800</v>
      </c>
    </row>
    <row r="52" spans="1:4" x14ac:dyDescent="0.25">
      <c r="A52" s="58" t="s">
        <v>1233</v>
      </c>
      <c r="B52" s="58" t="s">
        <v>1171</v>
      </c>
      <c r="C52" s="58" t="str">
        <f t="shared" si="0"/>
        <v>PeruTransport</v>
      </c>
      <c r="D52" s="59">
        <v>20000000</v>
      </c>
    </row>
    <row r="53" spans="1:4" x14ac:dyDescent="0.25">
      <c r="A53" s="58" t="s">
        <v>1231</v>
      </c>
      <c r="B53" s="58" t="s">
        <v>1178</v>
      </c>
      <c r="C53" s="58" t="str">
        <f t="shared" si="0"/>
        <v>PanamaEnergy</v>
      </c>
      <c r="D53" s="59">
        <v>450000</v>
      </c>
    </row>
    <row r="54" spans="1:4" x14ac:dyDescent="0.25">
      <c r="A54" s="58" t="s">
        <v>1231</v>
      </c>
      <c r="B54" s="58" t="s">
        <v>1181</v>
      </c>
      <c r="C54" s="58" t="str">
        <f t="shared" si="0"/>
        <v>PanamaResearch, Development and Innovation</v>
      </c>
      <c r="D54" s="59">
        <v>160000</v>
      </c>
    </row>
    <row r="55" spans="1:4" x14ac:dyDescent="0.25">
      <c r="A55" s="58" t="s">
        <v>1232</v>
      </c>
      <c r="B55" s="58" t="s">
        <v>1155</v>
      </c>
      <c r="C55" s="58" t="str">
        <f t="shared" si="0"/>
        <v>ParaguayCross-Sectoral Activities</v>
      </c>
      <c r="D55" s="59">
        <v>16850</v>
      </c>
    </row>
    <row r="56" spans="1:4" x14ac:dyDescent="0.25">
      <c r="A56" s="58" t="s">
        <v>1232</v>
      </c>
      <c r="B56" s="58" t="s">
        <v>1178</v>
      </c>
      <c r="C56" s="58" t="str">
        <f t="shared" si="0"/>
        <v>ParaguayEnergy</v>
      </c>
      <c r="D56" s="59">
        <v>605000</v>
      </c>
    </row>
    <row r="57" spans="1:4" x14ac:dyDescent="0.25">
      <c r="A57" s="58" t="s">
        <v>1232</v>
      </c>
      <c r="B57" s="58" t="s">
        <v>1179</v>
      </c>
      <c r="C57" s="58" t="str">
        <f t="shared" si="0"/>
        <v>ParaguayInformation and Communications Technology (ICT) and Digital Technologies</v>
      </c>
      <c r="D57" s="59">
        <v>1496400</v>
      </c>
    </row>
    <row r="58" spans="1:4" x14ac:dyDescent="0.25">
      <c r="A58" s="58" t="s">
        <v>1234</v>
      </c>
      <c r="B58" s="58" t="s">
        <v>1156</v>
      </c>
      <c r="C58" s="58" t="str">
        <f t="shared" si="0"/>
        <v>RegionalAgriculture, Forestry, Land Use and Fisheries</v>
      </c>
      <c r="D58" s="59">
        <v>991098.62</v>
      </c>
    </row>
    <row r="59" spans="1:4" x14ac:dyDescent="0.25">
      <c r="A59" s="58" t="s">
        <v>1234</v>
      </c>
      <c r="B59" s="58" t="s">
        <v>1153</v>
      </c>
      <c r="C59" s="58" t="str">
        <f t="shared" si="0"/>
        <v>RegionalBuildings, Public Installations and End-Use Energy Efficiency</v>
      </c>
      <c r="D59" s="59">
        <v>100000</v>
      </c>
    </row>
    <row r="60" spans="1:4" x14ac:dyDescent="0.25">
      <c r="A60" s="58" t="s">
        <v>1234</v>
      </c>
      <c r="B60" s="58" t="s">
        <v>1155</v>
      </c>
      <c r="C60" s="58" t="str">
        <f t="shared" si="0"/>
        <v>RegionalCross-Sectoral Activities</v>
      </c>
      <c r="D60" s="59">
        <v>10985000</v>
      </c>
    </row>
    <row r="61" spans="1:4" x14ac:dyDescent="0.25">
      <c r="A61" s="58" t="s">
        <v>1234</v>
      </c>
      <c r="B61" s="58" t="s">
        <v>1178</v>
      </c>
      <c r="C61" s="58" t="str">
        <f t="shared" si="0"/>
        <v>RegionalEnergy</v>
      </c>
      <c r="D61" s="59">
        <v>2070000</v>
      </c>
    </row>
    <row r="62" spans="1:4" x14ac:dyDescent="0.25">
      <c r="A62" s="58" t="s">
        <v>1234</v>
      </c>
      <c r="B62" s="58" t="s">
        <v>1181</v>
      </c>
      <c r="C62" s="58" t="str">
        <f t="shared" si="0"/>
        <v>RegionalResearch, Development and Innovation</v>
      </c>
      <c r="D62" s="59">
        <v>400000</v>
      </c>
    </row>
    <row r="63" spans="1:4" x14ac:dyDescent="0.25">
      <c r="A63" s="58" t="s">
        <v>1234</v>
      </c>
      <c r="B63" s="58" t="s">
        <v>1182</v>
      </c>
      <c r="C63" s="58" t="str">
        <f t="shared" si="0"/>
        <v>RegionalSolid Waste Management</v>
      </c>
      <c r="D63" s="59">
        <v>560000</v>
      </c>
    </row>
    <row r="64" spans="1:4" x14ac:dyDescent="0.25">
      <c r="A64" s="58" t="s">
        <v>1234</v>
      </c>
      <c r="B64" s="58" t="s">
        <v>1171</v>
      </c>
      <c r="C64" s="58" t="str">
        <f t="shared" si="0"/>
        <v>RegionalTransport</v>
      </c>
      <c r="D64" s="59">
        <v>150000</v>
      </c>
    </row>
    <row r="65" spans="1:4" x14ac:dyDescent="0.25">
      <c r="A65" s="58" t="s">
        <v>1235</v>
      </c>
      <c r="B65" s="58" t="s">
        <v>1155</v>
      </c>
      <c r="C65" s="58" t="str">
        <f t="shared" si="0"/>
        <v>SurinameCross-Sectoral Activities</v>
      </c>
      <c r="D65" s="59">
        <v>550000</v>
      </c>
    </row>
    <row r="66" spans="1:4" x14ac:dyDescent="0.25">
      <c r="A66" s="58" t="s">
        <v>1236</v>
      </c>
      <c r="B66" s="58" t="s">
        <v>1155</v>
      </c>
      <c r="C66" s="58" t="str">
        <f t="shared" si="0"/>
        <v>Trinidad and TobagoCross-Sectoral Activities</v>
      </c>
      <c r="D66" s="59">
        <v>100000</v>
      </c>
    </row>
    <row r="67" spans="1:4" x14ac:dyDescent="0.25">
      <c r="A67" s="58" t="s">
        <v>1237</v>
      </c>
      <c r="B67" s="58" t="s">
        <v>1153</v>
      </c>
      <c r="C67" s="58" t="str">
        <f t="shared" ref="C67:C71" si="1">A67&amp;B67</f>
        <v>UruguayBuildings, Public Installations and End-Use Energy Efficiency</v>
      </c>
      <c r="D67" s="59">
        <v>1072800</v>
      </c>
    </row>
    <row r="68" spans="1:4" x14ac:dyDescent="0.25">
      <c r="A68" s="58" t="s">
        <v>1237</v>
      </c>
      <c r="B68" s="58" t="s">
        <v>1155</v>
      </c>
      <c r="C68" s="58" t="str">
        <f t="shared" si="1"/>
        <v>UruguayCross-Sectoral Activities</v>
      </c>
      <c r="D68" s="59">
        <v>5800000</v>
      </c>
    </row>
    <row r="69" spans="1:4" x14ac:dyDescent="0.25">
      <c r="A69" s="58" t="s">
        <v>1237</v>
      </c>
      <c r="B69" s="58" t="s">
        <v>1171</v>
      </c>
      <c r="C69" s="58" t="str">
        <f t="shared" si="1"/>
        <v>UruguayTransport</v>
      </c>
      <c r="D69" s="59">
        <v>200000</v>
      </c>
    </row>
    <row r="70" spans="1:4" x14ac:dyDescent="0.25">
      <c r="C70" s="54" t="str">
        <f t="shared" si="1"/>
        <v/>
      </c>
      <c r="D70" s="55">
        <f>SUM(D3:D69)</f>
        <v>2193583550.6546001</v>
      </c>
    </row>
    <row r="71" spans="1:4" x14ac:dyDescent="0.25">
      <c r="C71" s="54" t="str">
        <f t="shared" si="1"/>
        <v/>
      </c>
      <c r="D71" s="55"/>
    </row>
    <row r="72" spans="1:4" x14ac:dyDescent="0.25">
      <c r="D72" s="55"/>
    </row>
    <row r="73" spans="1:4" x14ac:dyDescent="0.25">
      <c r="D73" s="55"/>
    </row>
    <row r="74" spans="1:4" x14ac:dyDescent="0.25">
      <c r="D74" s="55"/>
    </row>
    <row r="75" spans="1:4" x14ac:dyDescent="0.25">
      <c r="D75" s="55"/>
    </row>
    <row r="76" spans="1:4" x14ac:dyDescent="0.25">
      <c r="A76" s="60" t="s">
        <v>3</v>
      </c>
      <c r="B76" s="60" t="s">
        <v>1260</v>
      </c>
      <c r="C76" s="60" t="s">
        <v>1256</v>
      </c>
      <c r="D76" s="60" t="s">
        <v>1196</v>
      </c>
    </row>
    <row r="77" spans="1:4" x14ac:dyDescent="0.25">
      <c r="A77" s="61" t="s">
        <v>1212</v>
      </c>
      <c r="B77" s="61" t="s">
        <v>1167</v>
      </c>
      <c r="C77" s="61" t="str">
        <f t="shared" ref="C77:C136" si="2">A77&amp;B77</f>
        <v>ArgentinaInstitutional capacity support or technical assistance</v>
      </c>
      <c r="D77" s="62">
        <v>22500000</v>
      </c>
    </row>
    <row r="78" spans="1:4" x14ac:dyDescent="0.25">
      <c r="A78" s="61" t="s">
        <v>1212</v>
      </c>
      <c r="B78" s="61" t="s">
        <v>1169</v>
      </c>
      <c r="C78" s="61" t="str">
        <f t="shared" si="2"/>
        <v>ArgentinaWater and wastewater systems</v>
      </c>
      <c r="D78" s="62">
        <v>97240000</v>
      </c>
    </row>
    <row r="79" spans="1:4" x14ac:dyDescent="0.25">
      <c r="A79" s="61" t="s">
        <v>1214</v>
      </c>
      <c r="B79" s="61" t="s">
        <v>1157</v>
      </c>
      <c r="C79" s="61" t="str">
        <f t="shared" si="2"/>
        <v>BarbadosCoastal and riverine infrastructure (including built flood-protection infrastructure)</v>
      </c>
      <c r="D79" s="62">
        <v>85710000</v>
      </c>
    </row>
    <row r="80" spans="1:4" x14ac:dyDescent="0.25">
      <c r="A80" s="61" t="s">
        <v>1213</v>
      </c>
      <c r="B80" s="61" t="s">
        <v>1167</v>
      </c>
      <c r="C80" s="61" t="str">
        <f t="shared" si="2"/>
        <v>BahamasInstitutional capacity support or technical assistance</v>
      </c>
      <c r="D80" s="62">
        <v>48000</v>
      </c>
    </row>
    <row r="81" spans="1:4" x14ac:dyDescent="0.25">
      <c r="A81" s="61" t="s">
        <v>1215</v>
      </c>
      <c r="B81" s="61" t="s">
        <v>1169</v>
      </c>
      <c r="C81" s="61" t="str">
        <f t="shared" si="2"/>
        <v>BelizeWater and wastewater systems</v>
      </c>
      <c r="D81" s="62">
        <v>250000</v>
      </c>
    </row>
    <row r="82" spans="1:4" x14ac:dyDescent="0.25">
      <c r="A82" s="61" t="s">
        <v>1217</v>
      </c>
      <c r="B82" s="61" t="s">
        <v>1163</v>
      </c>
      <c r="C82" s="61" t="str">
        <f t="shared" si="2"/>
        <v>BrazilAgricultural and ecological resources</v>
      </c>
      <c r="D82" s="62">
        <v>1600000</v>
      </c>
    </row>
    <row r="83" spans="1:4" x14ac:dyDescent="0.25">
      <c r="A83" s="61" t="s">
        <v>1217</v>
      </c>
      <c r="B83" s="61" t="s">
        <v>1157</v>
      </c>
      <c r="C83" s="61" t="str">
        <f t="shared" si="2"/>
        <v>BrazilCoastal and riverine infrastructure (including built flood-protection infrastructure)</v>
      </c>
      <c r="D83" s="62">
        <v>45152000</v>
      </c>
    </row>
    <row r="84" spans="1:4" x14ac:dyDescent="0.25">
      <c r="A84" s="61" t="s">
        <v>1218</v>
      </c>
      <c r="B84" s="61" t="s">
        <v>1167</v>
      </c>
      <c r="C84" s="61" t="str">
        <f t="shared" si="2"/>
        <v>ChileInstitutional capacity support or technical assistance</v>
      </c>
      <c r="D84" s="62">
        <v>76428000</v>
      </c>
    </row>
    <row r="85" spans="1:4" x14ac:dyDescent="0.25">
      <c r="A85" s="61" t="s">
        <v>1219</v>
      </c>
      <c r="B85" s="61" t="s">
        <v>1167</v>
      </c>
      <c r="C85" s="61" t="str">
        <f t="shared" si="2"/>
        <v>ColombiaInstitutional capacity support or technical assistance</v>
      </c>
      <c r="D85" s="62">
        <v>400000</v>
      </c>
    </row>
    <row r="86" spans="1:4" x14ac:dyDescent="0.25">
      <c r="A86" s="61" t="s">
        <v>1221</v>
      </c>
      <c r="B86" s="61" t="s">
        <v>1158</v>
      </c>
      <c r="C86" s="61" t="str">
        <f t="shared" si="2"/>
        <v>Dominican RepublicEnergy, transport and other built environment infrastructure</v>
      </c>
      <c r="D86" s="62">
        <v>42530000</v>
      </c>
    </row>
    <row r="87" spans="1:4" x14ac:dyDescent="0.25">
      <c r="A87" s="61" t="s">
        <v>1221</v>
      </c>
      <c r="B87" s="61" t="s">
        <v>1169</v>
      </c>
      <c r="C87" s="61" t="str">
        <f t="shared" si="2"/>
        <v>Dominican RepublicWater and wastewater systems</v>
      </c>
      <c r="D87" s="62">
        <v>300000</v>
      </c>
    </row>
    <row r="88" spans="1:4" x14ac:dyDescent="0.25">
      <c r="A88" s="61" t="s">
        <v>1222</v>
      </c>
      <c r="B88" s="61" t="s">
        <v>1158</v>
      </c>
      <c r="C88" s="61" t="str">
        <f t="shared" si="2"/>
        <v>EcuadorEnergy, transport and other built environment infrastructure</v>
      </c>
      <c r="D88" s="62">
        <v>11475000</v>
      </c>
    </row>
    <row r="89" spans="1:4" x14ac:dyDescent="0.25">
      <c r="A89" s="61" t="s">
        <v>1223</v>
      </c>
      <c r="B89" s="61" t="s">
        <v>1167</v>
      </c>
      <c r="C89" s="61" t="str">
        <f t="shared" si="2"/>
        <v>El SalvadorInstitutional capacity support or technical assistance</v>
      </c>
      <c r="D89" s="62">
        <v>300300000</v>
      </c>
    </row>
    <row r="90" spans="1:4" x14ac:dyDescent="0.25">
      <c r="A90" s="61" t="s">
        <v>1224</v>
      </c>
      <c r="B90" s="61" t="s">
        <v>1167</v>
      </c>
      <c r="C90" s="61" t="str">
        <f t="shared" si="2"/>
        <v>GuatemalaInstitutional capacity support or technical assistance</v>
      </c>
      <c r="D90" s="62">
        <v>400450000</v>
      </c>
    </row>
    <row r="91" spans="1:4" x14ac:dyDescent="0.25">
      <c r="A91" s="61" t="s">
        <v>1225</v>
      </c>
      <c r="B91" s="61" t="s">
        <v>1167</v>
      </c>
      <c r="C91" s="61" t="str">
        <f t="shared" si="2"/>
        <v>GuyanaInstitutional capacity support or technical assistance</v>
      </c>
      <c r="D91" s="62">
        <v>200000</v>
      </c>
    </row>
    <row r="92" spans="1:4" x14ac:dyDescent="0.25">
      <c r="A92" s="61" t="s">
        <v>1226</v>
      </c>
      <c r="B92" s="61" t="s">
        <v>1163</v>
      </c>
      <c r="C92" s="61" t="str">
        <f t="shared" si="2"/>
        <v>HaitiAgricultural and ecological resources</v>
      </c>
      <c r="D92" s="62">
        <v>8286000</v>
      </c>
    </row>
    <row r="93" spans="1:4" x14ac:dyDescent="0.25">
      <c r="A93" s="61" t="s">
        <v>1226</v>
      </c>
      <c r="B93" s="61" t="s">
        <v>1157</v>
      </c>
      <c r="C93" s="61" t="str">
        <f t="shared" si="2"/>
        <v>HaitiCoastal and riverine infrastructure (including built flood-protection infrastructure)</v>
      </c>
      <c r="D93" s="62">
        <v>30000</v>
      </c>
    </row>
    <row r="94" spans="1:4" x14ac:dyDescent="0.25">
      <c r="A94" s="61" t="s">
        <v>1226</v>
      </c>
      <c r="B94" s="61" t="s">
        <v>1167</v>
      </c>
      <c r="C94" s="61" t="str">
        <f t="shared" si="2"/>
        <v>HaitiInstitutional capacity support or technical assistance</v>
      </c>
      <c r="D94" s="62">
        <v>500000</v>
      </c>
    </row>
    <row r="95" spans="1:4" x14ac:dyDescent="0.25">
      <c r="A95" s="61" t="s">
        <v>1226</v>
      </c>
      <c r="B95" s="61" t="s">
        <v>1170</v>
      </c>
      <c r="C95" s="61" t="str">
        <f t="shared" si="2"/>
        <v>HaitiOther sectors</v>
      </c>
      <c r="D95" s="62">
        <v>45654000</v>
      </c>
    </row>
    <row r="96" spans="1:4" x14ac:dyDescent="0.25">
      <c r="A96" s="61" t="s">
        <v>1227</v>
      </c>
      <c r="B96" s="61" t="s">
        <v>1167</v>
      </c>
      <c r="C96" s="61" t="str">
        <f t="shared" si="2"/>
        <v>HondurasInstitutional capacity support or technical assistance</v>
      </c>
      <c r="D96" s="62">
        <v>315408000</v>
      </c>
    </row>
    <row r="97" spans="1:4" x14ac:dyDescent="0.25">
      <c r="A97" s="61" t="s">
        <v>1229</v>
      </c>
      <c r="B97" s="61" t="s">
        <v>1163</v>
      </c>
      <c r="C97" s="61" t="str">
        <f t="shared" si="2"/>
        <v>MexicoAgricultural and ecological resources</v>
      </c>
      <c r="D97" s="62">
        <v>144840000</v>
      </c>
    </row>
    <row r="98" spans="1:4" x14ac:dyDescent="0.25">
      <c r="A98" s="61" t="s">
        <v>1229</v>
      </c>
      <c r="B98" s="61" t="s">
        <v>1167</v>
      </c>
      <c r="C98" s="61" t="str">
        <f t="shared" si="2"/>
        <v>MexicoInstitutional capacity support or technical assistance</v>
      </c>
      <c r="D98" s="62">
        <v>600000</v>
      </c>
    </row>
    <row r="99" spans="1:4" x14ac:dyDescent="0.25">
      <c r="A99" s="61" t="s">
        <v>1230</v>
      </c>
      <c r="B99" s="61" t="s">
        <v>1169</v>
      </c>
      <c r="C99" s="61" t="str">
        <f t="shared" si="2"/>
        <v>NicaraguaWater and wastewater systems</v>
      </c>
      <c r="D99" s="62">
        <v>339353</v>
      </c>
    </row>
    <row r="100" spans="1:4" x14ac:dyDescent="0.25">
      <c r="A100" s="61" t="s">
        <v>1233</v>
      </c>
      <c r="B100" s="61" t="s">
        <v>1158</v>
      </c>
      <c r="C100" s="61" t="str">
        <f t="shared" si="2"/>
        <v>PeruEnergy, transport and other built environment infrastructure</v>
      </c>
      <c r="D100" s="62">
        <v>1143000</v>
      </c>
    </row>
    <row r="101" spans="1:4" x14ac:dyDescent="0.25">
      <c r="A101" s="61" t="s">
        <v>1233</v>
      </c>
      <c r="B101" s="61" t="s">
        <v>1167</v>
      </c>
      <c r="C101" s="61" t="str">
        <f t="shared" si="2"/>
        <v>PeruInstitutional capacity support or technical assistance</v>
      </c>
      <c r="D101" s="62">
        <v>460000</v>
      </c>
    </row>
    <row r="102" spans="1:4" x14ac:dyDescent="0.25">
      <c r="A102" s="61" t="s">
        <v>1233</v>
      </c>
      <c r="B102" s="61" t="s">
        <v>1169</v>
      </c>
      <c r="C102" s="61" t="str">
        <f t="shared" si="2"/>
        <v>PeruWater and wastewater systems</v>
      </c>
      <c r="D102" s="62">
        <v>1000000</v>
      </c>
    </row>
    <row r="103" spans="1:4" x14ac:dyDescent="0.25">
      <c r="A103" s="61" t="s">
        <v>1231</v>
      </c>
      <c r="B103" s="61" t="s">
        <v>1183</v>
      </c>
      <c r="C103" s="61" t="str">
        <f t="shared" si="2"/>
        <v>PanamaCrop production and food production</v>
      </c>
      <c r="D103" s="62">
        <v>25354399.999999996</v>
      </c>
    </row>
    <row r="104" spans="1:4" x14ac:dyDescent="0.25">
      <c r="A104" s="61" t="s">
        <v>1234</v>
      </c>
      <c r="B104" s="61" t="s">
        <v>1157</v>
      </c>
      <c r="C104" s="61" t="str">
        <f t="shared" si="2"/>
        <v>RegionalCoastal and riverine infrastructure (including built flood-protection infrastructure)</v>
      </c>
      <c r="D104" s="62">
        <v>500000</v>
      </c>
    </row>
    <row r="105" spans="1:4" x14ac:dyDescent="0.25">
      <c r="A105" s="61" t="s">
        <v>1234</v>
      </c>
      <c r="B105" s="61" t="s">
        <v>1158</v>
      </c>
      <c r="C105" s="61" t="str">
        <f t="shared" si="2"/>
        <v>RegionalEnergy, transport and other built environment infrastructure</v>
      </c>
      <c r="D105" s="62">
        <v>39500000</v>
      </c>
    </row>
    <row r="106" spans="1:4" x14ac:dyDescent="0.25">
      <c r="A106" s="61" t="s">
        <v>1234</v>
      </c>
      <c r="B106" s="61" t="s">
        <v>1159</v>
      </c>
      <c r="C106" s="61" t="str">
        <f t="shared" si="2"/>
        <v>RegionalFinancial services</v>
      </c>
      <c r="D106" s="62">
        <v>870000</v>
      </c>
    </row>
    <row r="107" spans="1:4" x14ac:dyDescent="0.25">
      <c r="A107" s="61" t="s">
        <v>1234</v>
      </c>
      <c r="B107" s="61" t="s">
        <v>1167</v>
      </c>
      <c r="C107" s="61" t="str">
        <f t="shared" si="2"/>
        <v>RegionalInstitutional capacity support or technical assistance</v>
      </c>
      <c r="D107" s="62">
        <v>4726988</v>
      </c>
    </row>
    <row r="108" spans="1:4" x14ac:dyDescent="0.25">
      <c r="A108" s="61" t="s">
        <v>1235</v>
      </c>
      <c r="B108" s="61" t="s">
        <v>1163</v>
      </c>
      <c r="C108" s="61" t="str">
        <f t="shared" si="2"/>
        <v>SurinameAgricultural and ecological resources</v>
      </c>
      <c r="D108" s="62">
        <v>300000</v>
      </c>
    </row>
    <row r="109" spans="1:4" x14ac:dyDescent="0.25">
      <c r="A109" s="61" t="s">
        <v>1237</v>
      </c>
      <c r="B109" s="61" t="s">
        <v>1158</v>
      </c>
      <c r="C109" s="61" t="str">
        <f t="shared" si="2"/>
        <v>UruguayEnergy, transport and other built environment infrastructure</v>
      </c>
      <c r="D109" s="62">
        <v>676000</v>
      </c>
    </row>
    <row r="110" spans="1:4" x14ac:dyDescent="0.25">
      <c r="A110" s="61" t="s">
        <v>1237</v>
      </c>
      <c r="B110" s="61" t="s">
        <v>1169</v>
      </c>
      <c r="C110" s="61" t="str">
        <f t="shared" si="2"/>
        <v>UruguayWater and wastewater systems</v>
      </c>
      <c r="D110" s="62">
        <v>16100000</v>
      </c>
    </row>
    <row r="111" spans="1:4" x14ac:dyDescent="0.25">
      <c r="C111" s="54" t="str">
        <f t="shared" si="2"/>
        <v/>
      </c>
      <c r="D111" s="55">
        <f>+SUM(D77:D110)</f>
        <v>1690870741</v>
      </c>
    </row>
    <row r="112" spans="1:4" x14ac:dyDescent="0.25">
      <c r="C112" s="54" t="str">
        <f t="shared" si="2"/>
        <v/>
      </c>
      <c r="D112" s="55"/>
    </row>
    <row r="113" spans="4:4" x14ac:dyDescent="0.25">
      <c r="D113" s="55"/>
    </row>
    <row r="114" spans="4:4" x14ac:dyDescent="0.25">
      <c r="D114" s="55"/>
    </row>
    <row r="115" spans="4:4" x14ac:dyDescent="0.25">
      <c r="D115" s="55"/>
    </row>
    <row r="116" spans="4:4" x14ac:dyDescent="0.25">
      <c r="D116" s="55"/>
    </row>
    <row r="117" spans="4:4" x14ac:dyDescent="0.25">
      <c r="D117" s="55"/>
    </row>
    <row r="118" spans="4:4" x14ac:dyDescent="0.25">
      <c r="D118" s="55"/>
    </row>
    <row r="119" spans="4:4" x14ac:dyDescent="0.25">
      <c r="D119" s="55"/>
    </row>
    <row r="120" spans="4:4" x14ac:dyDescent="0.25">
      <c r="D120" s="55"/>
    </row>
    <row r="121" spans="4:4" x14ac:dyDescent="0.25">
      <c r="D121" s="55"/>
    </row>
    <row r="122" spans="4:4" x14ac:dyDescent="0.25">
      <c r="D122" s="55"/>
    </row>
    <row r="123" spans="4:4" x14ac:dyDescent="0.25">
      <c r="D123" s="55"/>
    </row>
    <row r="124" spans="4:4" x14ac:dyDescent="0.25">
      <c r="D124" s="55"/>
    </row>
    <row r="125" spans="4:4" x14ac:dyDescent="0.25">
      <c r="D125" s="55"/>
    </row>
    <row r="126" spans="4:4" x14ac:dyDescent="0.25">
      <c r="D126" s="55"/>
    </row>
    <row r="127" spans="4:4" x14ac:dyDescent="0.25">
      <c r="D127" s="55"/>
    </row>
    <row r="128" spans="4:4" x14ac:dyDescent="0.25">
      <c r="D128" s="55"/>
    </row>
    <row r="129" spans="3:4" x14ac:dyDescent="0.25">
      <c r="D129" s="55"/>
    </row>
    <row r="130" spans="3:4" x14ac:dyDescent="0.25">
      <c r="D130" s="55"/>
    </row>
    <row r="131" spans="3:4" x14ac:dyDescent="0.25">
      <c r="C131" s="54" t="str">
        <f t="shared" si="2"/>
        <v/>
      </c>
    </row>
    <row r="132" spans="3:4" x14ac:dyDescent="0.25">
      <c r="C132" s="54" t="str">
        <f t="shared" si="2"/>
        <v/>
      </c>
    </row>
    <row r="133" spans="3:4" x14ac:dyDescent="0.25">
      <c r="C133" s="54" t="str">
        <f t="shared" si="2"/>
        <v/>
      </c>
    </row>
    <row r="134" spans="3:4" x14ac:dyDescent="0.25">
      <c r="C134" s="54" t="str">
        <f t="shared" si="2"/>
        <v/>
      </c>
    </row>
    <row r="135" spans="3:4" x14ac:dyDescent="0.25">
      <c r="C135" s="54" t="str">
        <f t="shared" si="2"/>
        <v/>
      </c>
    </row>
    <row r="136" spans="3:4" x14ac:dyDescent="0.25">
      <c r="C136" s="54" t="str">
        <f t="shared" si="2"/>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Methodology</vt:lpstr>
      <vt:lpstr>Overview</vt:lpstr>
      <vt:lpstr>By Country</vt:lpstr>
      <vt:lpstr>By Category</vt:lpstr>
      <vt:lpstr>IDB Project-level Data </vt:lpstr>
      <vt:lpstr>Data1</vt:lpstr>
      <vt:lpstr>Data2</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Morandi</dc:creator>
  <cp:lastModifiedBy>Amy Lewis</cp:lastModifiedBy>
  <dcterms:created xsi:type="dcterms:W3CDTF">2015-06-05T18:17:20Z</dcterms:created>
  <dcterms:modified xsi:type="dcterms:W3CDTF">2022-11-02T15:31:15Z</dcterms:modified>
</cp:coreProperties>
</file>